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defaultThemeVersion="166925"/>
  <mc:AlternateContent xmlns:mc="http://schemas.openxmlformats.org/markup-compatibility/2006">
    <mc:Choice Requires="x15">
      <x15ac:absPath xmlns:x15ac="http://schemas.microsoft.com/office/spreadsheetml/2010/11/ac" url="D:\PROYECTO_EXTENSIÓN_AGRO\BASES_SEAR\BASES_INTEGRADAS_3ER SEAR\SISTEMA SEAR\"/>
    </mc:Choice>
  </mc:AlternateContent>
  <xr:revisionPtr revIDLastSave="0" documentId="13_ncr:1_{B1E432EE-0F6A-46CB-812A-61E1E0F69338}" xr6:coauthVersionLast="47" xr6:coauthVersionMax="47" xr10:uidLastSave="{00000000-0000-0000-0000-000000000000}"/>
  <bookViews>
    <workbookView xWindow="-108" yWindow="-108" windowWidth="23256" windowHeight="12456" tabRatio="831" activeTab="12" xr2:uid="{00000000-000D-0000-FFFF-FFFF00000000}"/>
  </bookViews>
  <sheets>
    <sheet name="INSTRUCTIVO" sheetId="53" r:id="rId1"/>
    <sheet name="Anexo N° 1" sheetId="45" r:id="rId2"/>
    <sheet name="Anexo N° 2" sheetId="49" r:id="rId3"/>
    <sheet name="Anexo N° 3" sheetId="50" r:id="rId4"/>
    <sheet name="ubigeo table" sheetId="43" state="hidden" r:id="rId5"/>
    <sheet name="Tablas" sheetId="2" state="hidden" r:id="rId6"/>
    <sheet name="Anexo N° 4" sheetId="46" r:id="rId7"/>
    <sheet name="Información General" sheetId="1" r:id="rId8"/>
    <sheet name="Identificación" sheetId="17" r:id="rId9"/>
    <sheet name="Cronograma" sheetId="33" r:id="rId10"/>
    <sheet name="Costos" sheetId="5" r:id="rId11"/>
    <sheet name="Plan CAP" sheetId="20" r:id="rId12"/>
    <sheet name="Plan AT" sheetId="28" r:id="rId13"/>
    <sheet name="Guía de Evaluación" sheetId="47" r:id="rId14"/>
    <sheet name="Ficha de Evaluación" sheetId="48" r:id="rId15"/>
    <sheet name="OS" sheetId="40" r:id="rId16"/>
    <sheet name="Ejecución Técnica Financiera" sheetId="22" r:id="rId17"/>
    <sheet name="Reporte Entregable" sheetId="26" r:id="rId18"/>
    <sheet name="Padrón" sheetId="27" r:id="rId19"/>
    <sheet name="Supervisión CAP" sheetId="29" r:id="rId20"/>
    <sheet name="Supervisión AT" sheetId="37" r:id="rId21"/>
    <sheet name="Informe de Supervisión AT" sheetId="30" r:id="rId22"/>
    <sheet name="KPI" sheetId="42" r:id="rId23"/>
    <sheet name="Hoja1" sheetId="44" r:id="rId24"/>
  </sheets>
  <definedNames>
    <definedName name="AMAZONAS">'ubigeo table'!$AA$3:$AA$9</definedName>
    <definedName name="AMAZONASBAGUA">'ubigeo table'!$AA$28:$AA$34</definedName>
    <definedName name="AMAZONASBONGARA">'ubigeo table'!$AB$28:$AB$40</definedName>
    <definedName name="AMAZONASCHACHAPOYAS">'ubigeo table'!$AC$28:$AC$49</definedName>
    <definedName name="AMAZONASCONDORCANQUI">'ubigeo table'!$AD$28:$AD$31</definedName>
    <definedName name="AMAZONASLUYA">'ubigeo table'!$AE$28:$AE$51</definedName>
    <definedName name="AMAZONASRODRIGUEZ_DE_MENDOZA">'ubigeo table'!$AF$28:$AF$40</definedName>
    <definedName name="AMAZONASUTCUBAMBA">'ubigeo table'!$AG$28:$AG$35</definedName>
    <definedName name="ANCASH">'ubigeo table'!$AB$3:$AB$22</definedName>
    <definedName name="ANCASHAIJA">'ubigeo table'!$AH$28:$AH$33</definedName>
    <definedName name="ANCASHANTONIO_RAIMONDI">'ubigeo table'!$AI$28:$AI$34</definedName>
    <definedName name="ANCASHASUNCION">'ubigeo table'!$AJ$28:$AJ$30</definedName>
    <definedName name="ANCASHBOLOGNESI">'ubigeo table'!$AK$28:$AK$43</definedName>
    <definedName name="ANCASHCARHUAZ">'ubigeo table'!$AL$28:$AL$39</definedName>
    <definedName name="ANCASHCARLOS_FERMIN_FITZCARRALD">'ubigeo table'!$AM$28:$AM$31</definedName>
    <definedName name="ANCASHCASMA">'ubigeo table'!$AN$28:$AN$32</definedName>
    <definedName name="ANCASHCORONGO">'ubigeo table'!$AO$28:$AO$35</definedName>
    <definedName name="ANCASHHUARAZ">'ubigeo table'!$AP$28:$AP$40</definedName>
    <definedName name="ANCASHHUARI">'ubigeo table'!$AQ$28:$AQ$44</definedName>
    <definedName name="ANCASHHUARMEY">'ubigeo table'!$AR$28:$AR$33</definedName>
    <definedName name="ANCASHHUAYLAS">'ubigeo table'!$AS$28:$AS$38</definedName>
    <definedName name="ANCASHMARISCAL_LUZURIAGA">'ubigeo table'!$AT$28:$AT$36</definedName>
    <definedName name="ANCASHOCROS">'ubigeo table'!$AU$28:$AU$38</definedName>
    <definedName name="ANCASHPALLASCA">'ubigeo table'!$AV$28:$AV$39</definedName>
    <definedName name="ANCASHPOMABAMBA">'ubigeo table'!$AW$28:$AW$32</definedName>
    <definedName name="ANCASHRECUAY">'ubigeo table'!$AX$28:$AX$38</definedName>
    <definedName name="ANCASHSANTA">'ubigeo table'!$AY$28:$AY$37</definedName>
    <definedName name="ANCASHSIHUAS">'ubigeo table'!$AZ$28:$AZ$38</definedName>
    <definedName name="ANCASHYUNGAY">'ubigeo table'!$BA$28:$BA$36</definedName>
    <definedName name="APURIMAC">'ubigeo table'!$AC$3:$AC$9</definedName>
    <definedName name="APURIMACABANCAY">'ubigeo table'!$BB$28:$BB$37</definedName>
    <definedName name="APURIMACANDAHUAYLAS">'ubigeo table'!$BC$28:$BC$48</definedName>
    <definedName name="APURIMACANTABAMBA">'ubigeo table'!$BD$28:$BD$35</definedName>
    <definedName name="APURIMACAYMARAES">'ubigeo table'!$BE$28:$BE$45</definedName>
    <definedName name="APURIMACCHINCHEROS">'ubigeo table'!$BF$28:$BF$39</definedName>
    <definedName name="APURIMACCOTABAMBAS">'ubigeo table'!$BG$28:$BG$34</definedName>
    <definedName name="APURIMACGRAU">'ubigeo table'!$BH$28:$BH$42</definedName>
    <definedName name="_xlnm.Print_Area" localSheetId="10">Costos!$A$1:$DL$273</definedName>
    <definedName name="_xlnm.Print_Area" localSheetId="9">Cronograma!$A$1:$DJ$44</definedName>
    <definedName name="_xlnm.Print_Area" localSheetId="8">Identificación!$A$1:$I$94</definedName>
    <definedName name="_xlnm.Print_Area" localSheetId="0">INSTRUCTIVO!$B$1:$AA$257</definedName>
    <definedName name="_xlnm.Print_Area" localSheetId="12">'Plan AT'!$A$1:$H$20</definedName>
    <definedName name="_xlnm.Print_Area" localSheetId="11">'Plan CAP'!$A$1:$H$27</definedName>
    <definedName name="AREQUIPA">'ubigeo table'!$AD$3:$AD$10</definedName>
    <definedName name="AREQUIPAAREQUIPA">'ubigeo table'!$BI$28:$BI$57</definedName>
    <definedName name="AREQUIPACAMANA">'ubigeo table'!$BJ$28:$BJ$36</definedName>
    <definedName name="AREQUIPACARAVELI">'ubigeo table'!$BK$28:$BK$41</definedName>
    <definedName name="AREQUIPACASTILLA">'ubigeo table'!$BL$28:$BL$42</definedName>
    <definedName name="AREQUIPACAYLLOMA">'ubigeo table'!$BM$28:$BM$48</definedName>
    <definedName name="AREQUIPACONDESUYOS">'ubigeo table'!$BN$28:$BN$36</definedName>
    <definedName name="AREQUIPAISLAY">'ubigeo table'!$BO$28:$BO$34</definedName>
    <definedName name="AREQUIPALA_UNION">'ubigeo table'!$BP$28:$BP$39</definedName>
    <definedName name="AYACUCHO">'ubigeo table'!$AE$3:$AE$13</definedName>
    <definedName name="AYACUCHOCANGALLO">'ubigeo table'!$BQ$28:$BQ$34</definedName>
    <definedName name="AYACUCHOHUAMANGA">'ubigeo table'!$BR$28:$BR$44</definedName>
    <definedName name="AYACUCHOHUANCA_SANCOS">'ubigeo table'!$BS$28:$BS$32</definedName>
    <definedName name="AYACUCHOHUANTA">'ubigeo table'!$BT$28:$BT$40</definedName>
    <definedName name="AYACUCHOLA_MAR">'ubigeo table'!$BU$28:$BU$39</definedName>
    <definedName name="AYACUCHOLUCANAS">'ubigeo table'!$BV$28:$BV$49</definedName>
    <definedName name="AYACUCHOPARINACOCHAS">'ubigeo table'!$BW$28:$BW$36</definedName>
    <definedName name="AYACUCHOPAUCAR_DEL_SARA_SARA">'ubigeo table'!$BX$28:$BX$38</definedName>
    <definedName name="AYACUCHOSUCRE">'ubigeo table'!$BY$28:$BY$39</definedName>
    <definedName name="AYACUCHOVICTOR_FAJARDO">'ubigeo table'!$BZ$28:$BZ$40</definedName>
    <definedName name="AYACUCHOVILCAS_HUAMAN">'ubigeo table'!$CA$28:$CA$36</definedName>
    <definedName name="CAJAMARCA">'ubigeo table'!$AF$3:$AF$15</definedName>
    <definedName name="CAJAMARCACAJABAMBA">'ubigeo table'!$CB$28:$CB$32</definedName>
    <definedName name="CAJAMARCACAJAMARCA">'ubigeo table'!$CC$28:$CC$40</definedName>
    <definedName name="CAJAMARCACELENDIN">'ubigeo table'!$CD$28:$CD$40</definedName>
    <definedName name="CAJAMARCACHOTA">'ubigeo table'!$CE$28:$CE$47</definedName>
    <definedName name="CAJAMARCACONTUMAZA">'ubigeo table'!$CF$28:$CF$36</definedName>
    <definedName name="CAJAMARCACUTERVO">'ubigeo table'!$CG$28:$CG$43</definedName>
    <definedName name="CAJAMARCAHUALGAYOC">'ubigeo table'!$CH$28:$CH$31</definedName>
    <definedName name="CAJAMARCAJAEN">'ubigeo table'!$CI$28:$CI$40</definedName>
    <definedName name="CAJAMARCASAN_IGNACIO">'ubigeo table'!$CJ$28:$CJ$35</definedName>
    <definedName name="CAJAMARCASAN_MARCOS">'ubigeo table'!$CK$28:$CK$35</definedName>
    <definedName name="CAJAMARCASAN_MIGUEL">'ubigeo table'!$CL$28:$CL$41</definedName>
    <definedName name="CAJAMARCASAN_PABLO">'ubigeo table'!$CM$28:$CM$32</definedName>
    <definedName name="CAJAMARCASANTA_CRUZ">'ubigeo table'!$CN$28:$CN$39</definedName>
    <definedName name="CALLAO">'ubigeo table'!$AT$3</definedName>
    <definedName name="CALLAOCALLAO">'ubigeo table'!$GG$28:$GG$35</definedName>
    <definedName name="CUSCO">'ubigeo table'!$AG$3:$AG$15</definedName>
    <definedName name="CUSCOACOMAYO">'ubigeo table'!$CO$28:$CO$35</definedName>
    <definedName name="CUSCOANTA">'ubigeo table'!$CP$28:$CP$37</definedName>
    <definedName name="CUSCOCALCA">'ubigeo table'!$CQ$28:$CQ$36</definedName>
    <definedName name="CUSCOCANAS">'ubigeo table'!$CR$28:$CR$36</definedName>
    <definedName name="CUSCOCANCHIS">'ubigeo table'!$CS$28:$CS$36</definedName>
    <definedName name="CUSCOCHUMBIVILCAS">'ubigeo table'!$CT$28:$CT$36</definedName>
    <definedName name="CUSCOCUSCO">'ubigeo table'!$CU$28:$CU$36</definedName>
    <definedName name="CUSCOESPINAR">'ubigeo table'!$CV$28:$CV$36</definedName>
    <definedName name="CUSCOLA_CONVENCION">'ubigeo table'!$CW$28:$CW$42</definedName>
    <definedName name="CUSCOPARURO">'ubigeo table'!$CX$28:$CX$37</definedName>
    <definedName name="CUSCOPAUCARTAMBO">'ubigeo table'!$CY$28:$CY$34</definedName>
    <definedName name="CUSCOQUISPICANCHI">'ubigeo table'!$CZ$28:$CZ$40</definedName>
    <definedName name="CUSCOURUBAMBA">'ubigeo table'!$DA$28:$DA$35</definedName>
    <definedName name="EXTERIOREXTERIOR">'ubigeo table'!$DB$28</definedName>
    <definedName name="HUANCAVELICA">'ubigeo table'!$AH$3:$AH$9</definedName>
    <definedName name="HUANCAVELICAACOBAMBA">'ubigeo table'!$DC$28:$DC$36</definedName>
    <definedName name="HUANCAVELICAANGARAES">'ubigeo table'!$DD$28:$DD$40</definedName>
    <definedName name="HUANCAVELICACASTROVIRREYNA">'ubigeo table'!$DE$28:$DE$41</definedName>
    <definedName name="HUANCAVELICACHURCAMPA">'ubigeo table'!$DF$28:$DF$39</definedName>
    <definedName name="HUANCAVELICAHUANCAVELICA">'ubigeo table'!$DG$28:$DG$47</definedName>
    <definedName name="HUANCAVELICAHUAYTARA">'ubigeo table'!$DH$28:$DH$44</definedName>
    <definedName name="HUANCAVELICATAYACAJA">'ubigeo table'!$DI$28:$DI$49</definedName>
    <definedName name="HUANUCO">'ubigeo table'!$AI$3:$AI$13</definedName>
    <definedName name="HUANUCOAMBO">'ubigeo table'!$DJ$28:$DJ$36</definedName>
    <definedName name="HUANUCODOS_DE_MAYO">'ubigeo table'!$DK$28:$DK$37</definedName>
    <definedName name="HUANUCOHUACAYBAMBA">'ubigeo table'!$DL$28:$DL$32</definedName>
    <definedName name="HUANUCOHUAMALIES">'ubigeo table'!$DM$28:$DM$39</definedName>
    <definedName name="HUANUCOHUANUCO">'ubigeo table'!$DN$28:$DN$41</definedName>
    <definedName name="HUANUCOLAURICOCHA">'ubigeo table'!$DO$28:$DO$35</definedName>
    <definedName name="HUANUCOLEONCIO_PRADO">'ubigeo table'!$DP$28:$DP$38</definedName>
    <definedName name="HUANUCOMARAÑON">'ubigeo table'!$DQ$28:$DQ$33</definedName>
    <definedName name="HUANUCOPACHITEA">'ubigeo table'!$DR$28:$DR$32</definedName>
    <definedName name="HUANUCOPUERTO_INCA">'ubigeo table'!$DS$28:$DS$33</definedName>
    <definedName name="HUANUCOYAROWILCA">'ubigeo table'!$DT$28:$DT$36</definedName>
    <definedName name="ICA">'ubigeo table'!$AJ$3:$AJ$7</definedName>
    <definedName name="ICACHINCHA">'ubigeo table'!$DU$28:$DU$39</definedName>
    <definedName name="ICAICA">'ubigeo table'!$DV$28:$DV$42</definedName>
    <definedName name="ICANASCA">'ubigeo table'!$DW$28:$DW$33</definedName>
    <definedName name="ICAPALPA">'ubigeo table'!$DX$28:$DX$33</definedName>
    <definedName name="ICAPISCO">'ubigeo table'!$DY$28:$DY$36</definedName>
    <definedName name="JUNIN">'ubigeo table'!$AK$3:$AK$11</definedName>
    <definedName name="JUNINCHANCHAMAYO">'ubigeo table'!$DZ$28:$DZ$34</definedName>
    <definedName name="JUNINCHUPACA">'ubigeo table'!$EA$28:$EA$37</definedName>
    <definedName name="JUNINCONCEPCION">'ubigeo table'!$EB$28:$EB$43</definedName>
    <definedName name="JUNINHUANCAYO">'ubigeo table'!$EC$28:$EC$56</definedName>
    <definedName name="JUNINJAUJA">'ubigeo table'!$ED$28:$ED$62</definedName>
    <definedName name="JUNINJUNIN">'ubigeo table'!$EE$28:$EE$32</definedName>
    <definedName name="JUNINSATIPO">'ubigeo table'!$EF$28:$EF$37</definedName>
    <definedName name="JUNINTARMA">'ubigeo table'!$EG$28:$EG$37</definedName>
    <definedName name="JUNINYAULI">'ubigeo table'!$EH$28:$EH$38</definedName>
    <definedName name="LA_LIBERTAD">'ubigeo table'!$AL$3:$AL$14</definedName>
    <definedName name="LA_LIBERTADASCOPE">'ubigeo table'!$EI$28:$EI$36</definedName>
    <definedName name="LA_LIBERTADBOLIVAR">'ubigeo table'!$EJ$28:$EJ$34</definedName>
    <definedName name="LA_LIBERTADCHEPEN">'ubigeo table'!$EK$28:$EK$31</definedName>
    <definedName name="LA_LIBERTADGRAN_CHIMU">'ubigeo table'!$EL$28:$EL$32</definedName>
    <definedName name="LA_LIBERTADJULCAN">'ubigeo table'!$EM$28:$EM$32</definedName>
    <definedName name="LA_LIBERTADOTUZCO">'ubigeo table'!$EN$28:$EN$38</definedName>
    <definedName name="LA_LIBERTADPACASMAYO">'ubigeo table'!$EO$28:$EO$33</definedName>
    <definedName name="LA_LIBERTADPATAZ">'ubigeo table'!$EP$28:$EP$41</definedName>
    <definedName name="LA_LIBERTADSANCHEZ_CARRION">'ubigeo table'!$EQ$28:$EQ$36</definedName>
    <definedName name="LA_LIBERTADSANTIAGO_DE_CHUCO">'ubigeo table'!$ER$28:$ER$36</definedName>
    <definedName name="LA_LIBERTADTRUJILLO">'ubigeo table'!$ES$28:$ES$39</definedName>
    <definedName name="LA_LIBERTADVIRU">'ubigeo table'!$ET$28:$ET$31</definedName>
    <definedName name="LAMBAYEQUE">'ubigeo table'!$AM$3:$AM$5</definedName>
    <definedName name="LAMBAYEQUECHICLAYO">'ubigeo table'!$EU$28:$EU$48</definedName>
    <definedName name="LAMBAYEQUEFERREÑAFE">'ubigeo table'!$EV$28:$EV$34</definedName>
    <definedName name="LAMBAYEQUELAMBAYEQUE">'ubigeo table'!$EW$28:$EW$40</definedName>
    <definedName name="LIMA">'ubigeo table'!$AN$3:$AN$12</definedName>
    <definedName name="LIMABARRANCA">'ubigeo table'!$EX$28:$EX$33</definedName>
    <definedName name="LIMACAJATAMBO">'ubigeo table'!$EY$28:$EY$33</definedName>
    <definedName name="LIMACANTA">'ubigeo table'!$EZ$28:$EZ$35</definedName>
    <definedName name="LIMACAÑETE">'ubigeo table'!$FA$28:$FA$44</definedName>
    <definedName name="LIMAHUARAL">'ubigeo table'!$FB$28:$FB$40</definedName>
    <definedName name="LIMAHUAROCHIRI">'ubigeo table'!$FC$28:$FC$60</definedName>
    <definedName name="LIMAHUAURA">'ubigeo table'!$FD$28:$FD$40</definedName>
    <definedName name="LIMALIMA">'ubigeo table'!$FE$28:$FE$71</definedName>
    <definedName name="LIMAOYON">'ubigeo table'!$FF$28:$FF$34</definedName>
    <definedName name="LIMAYAUYOS">'ubigeo table'!$FG$28:$FG$61</definedName>
    <definedName name="LORETO">'ubigeo table'!$AO$3:$AO$10</definedName>
    <definedName name="LORETOALTO_AMAZONAS">'ubigeo table'!$FH$28:$FH$34</definedName>
    <definedName name="LORETODATEM_DEL_MARAÑON">'ubigeo table'!$FI$28:$FI$34</definedName>
    <definedName name="LORETOLORETO">'ubigeo table'!$FJ$28:$FJ$33</definedName>
    <definedName name="LORETOMARISCAL_RAMON_CASTILLA">'ubigeo table'!$FK$28:$FK$32</definedName>
    <definedName name="LORETOMAYNAS">'ubigeo table'!$FL$28:$FL$41</definedName>
    <definedName name="LORETOPUTUMAYO">'ubigeo table'!$FM$28:$FM$32</definedName>
    <definedName name="LORETOREQUENA">'ubigeo table'!$FN$28:$FN$39</definedName>
    <definedName name="LORETOUCAYALI">'ubigeo table'!$FO$28:$FO$34</definedName>
    <definedName name="MADRE_DE_DIOS">'ubigeo table'!$AP$3:$AP$6</definedName>
    <definedName name="MADRE_DE_DIOSMANU">'ubigeo table'!$FP$28:$FP$32</definedName>
    <definedName name="MADRE_DE_DIOSTAHUAMANU">'ubigeo table'!$FQ$28:$FQ$31</definedName>
    <definedName name="MADRE_DE_DIOSTAMBOPATA">'ubigeo table'!$FR$28:$FR$32</definedName>
    <definedName name="MOQUEGUA">'ubigeo table'!$AQ$3:$AQ$5</definedName>
    <definedName name="MOQUEGUAGENERAL_SANCHEZ_CERRO">'ubigeo table'!$FS$28:$FS$39</definedName>
    <definedName name="MOQUEGUAILO">'ubigeo table'!$FT$28:$FT$31</definedName>
    <definedName name="MOQUEGUAMARISCAL_NIETO">'ubigeo table'!$FU$28:$FU$34</definedName>
    <definedName name="PASCO">'ubigeo table'!$AR$3:$AR$5</definedName>
    <definedName name="PASCODANIEL_ALCIDES_CARRION">'ubigeo table'!$FV$28:$FV$36</definedName>
    <definedName name="PASCOOXAPAMPA">'ubigeo table'!$FW$28:$FW$36</definedName>
    <definedName name="PASCOPASCO">'ubigeo table'!$FX$28:$FX$41</definedName>
    <definedName name="PIURA">'ubigeo table'!$AS$3:$AS$10</definedName>
    <definedName name="PIURAAYABACA">'ubigeo table'!$FY$28:$FY$38</definedName>
    <definedName name="PIURAHUANCABAMBA">'ubigeo table'!$FZ$28:$FZ$36</definedName>
    <definedName name="PIURAMORROPON">'ubigeo table'!$GA$28:$GA$38</definedName>
    <definedName name="PIURAPAITA">'ubigeo table'!$GB$28:$GB$35</definedName>
    <definedName name="PIURAPIURA">'ubigeo table'!$GC$28:$GC$38</definedName>
    <definedName name="PIURASECHURA">'ubigeo table'!$GD$28:$GD$34</definedName>
    <definedName name="PIURASULLANA">'ubigeo table'!$GE$28:$GE$36</definedName>
    <definedName name="PIURATALARA">'ubigeo table'!$GF$28:$GF$34</definedName>
    <definedName name="PUNO">'ubigeo table'!$AU$3:$AU$15</definedName>
    <definedName name="PUNOAZANGARO">'ubigeo table'!$GH$28:$GH$43</definedName>
    <definedName name="PUNOCARABAYA">'ubigeo table'!$GI$28:$GI$38</definedName>
    <definedName name="PUNOCHUCUITO">'ubigeo table'!$GJ$28:$GJ$35</definedName>
    <definedName name="PUNOEL_COLLAO">'ubigeo table'!$GK$28:$GK$33</definedName>
    <definedName name="PUNOHUANCANE">'ubigeo table'!$GL$28:$GL$36</definedName>
    <definedName name="PUNOLAMPA">'ubigeo table'!$GM$28:$GM$38</definedName>
    <definedName name="PUNOMELGAR">'ubigeo table'!$GN$28:$GN$37</definedName>
    <definedName name="PUNOMOHO">'ubigeo table'!$GO$28:$GO$32</definedName>
    <definedName name="PUNOPUNO">'ubigeo table'!$GP$28:$GP$43</definedName>
    <definedName name="PUNOSAN_ANTONIO_DE_PUTINA">'ubigeo table'!$GQ$28:$GQ$33</definedName>
    <definedName name="PUNOSAN_ROMAN">'ubigeo table'!$GR$28:$GR$33</definedName>
    <definedName name="PUNOSANDIA">'ubigeo table'!$GS$28:$GS$38</definedName>
    <definedName name="PUNOYUNGUYO">'ubigeo table'!$GT$28:$GT$35</definedName>
    <definedName name="SAN_MARTIN">'ubigeo table'!$AV$3:$AV$12</definedName>
    <definedName name="SAN_MARTINBELLAVISTA">'ubigeo table'!$GU$28:$GU$34</definedName>
    <definedName name="SAN_MARTINEL_DORADO">'ubigeo table'!$GV$28:$GV$33</definedName>
    <definedName name="SAN_MARTINHUALLAGA">'ubigeo table'!$GW$28:$GW$34</definedName>
    <definedName name="SAN_MARTINLAMAS">'ubigeo table'!$GX$28:$GX$39</definedName>
    <definedName name="SAN_MARTINMARISCAL_CACERES">'ubigeo table'!$GY$28:$GY$33</definedName>
    <definedName name="SAN_MARTINMOYOBAMBA">'ubigeo table'!$GZ$28:$GZ$34</definedName>
    <definedName name="SAN_MARTINPICOTA">'ubigeo table'!$HA$28:$HA$38</definedName>
    <definedName name="SAN_MARTINRIOJA">'ubigeo table'!$HB$28:$HB$37</definedName>
    <definedName name="SAN_MARTINSAN_MARTIN">'ubigeo table'!$HC$28:$HC$42</definedName>
    <definedName name="SAN_MARTINTOCACHE">'ubigeo table'!$HD$28:$HD$33</definedName>
    <definedName name="TACNA">'ubigeo table'!$AW$3:$AW$7</definedName>
    <definedName name="TACNACANDARAVE">'ubigeo table'!$HE$28:$HE$34</definedName>
    <definedName name="TACNAJORGE_BASADRE">'ubigeo table'!$HF$28:$HF$31</definedName>
    <definedName name="TACNATACNA">'ubigeo table'!$HG$28:$HG$39</definedName>
    <definedName name="TACNATARATA">'ubigeo table'!$HH$28:$HH$36</definedName>
    <definedName name="TUMBES">'ubigeo table'!$AX$3:$AX$5</definedName>
    <definedName name="TUMBESCONTRALMIRANTE_VILLAR">'ubigeo table'!$HI$28:$HI$31</definedName>
    <definedName name="TUMBESTUMBES">'ubigeo table'!$HJ$28:$HJ$34</definedName>
    <definedName name="TUMBESZARUMILLA">'ubigeo table'!$HK$28:$HK$32</definedName>
    <definedName name="UCAYALI">'ubigeo table'!$AY$3:$AY$6</definedName>
    <definedName name="UCAYALIATALAYA">'ubigeo table'!$HL$28:$HL$32</definedName>
    <definedName name="UCAYALICORONEL_PORTILLO">'ubigeo table'!$HM$28:$HM$35</definedName>
    <definedName name="UCAYALIPADRE_ABAD">'ubigeo table'!$HN$28:$HN$33</definedName>
    <definedName name="UCAYALIPURUS">'ubigeo table'!$HO$28:$HO$29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70" i="46" l="1"/>
  <c r="M69" i="46"/>
  <c r="M68" i="46"/>
  <c r="M67" i="46"/>
  <c r="M66" i="46"/>
  <c r="M65" i="46"/>
  <c r="M64" i="46"/>
  <c r="M63" i="46"/>
  <c r="M62" i="46"/>
  <c r="M61" i="46"/>
  <c r="M60" i="46"/>
  <c r="M59" i="46"/>
  <c r="M58" i="46"/>
  <c r="M57" i="46"/>
  <c r="M56" i="46"/>
  <c r="M55" i="46"/>
  <c r="M54" i="46"/>
  <c r="M53" i="46"/>
  <c r="M52" i="46"/>
  <c r="M51" i="46"/>
  <c r="M71" i="46" s="1"/>
  <c r="BP8" i="28"/>
  <c r="BH8" i="28"/>
  <c r="AZ8" i="28"/>
  <c r="AR8" i="28"/>
  <c r="BN8" i="28"/>
  <c r="BF8" i="28"/>
  <c r="AX8" i="28"/>
  <c r="AP8" i="28"/>
  <c r="BP8" i="20"/>
  <c r="BH8" i="20"/>
  <c r="AZ8" i="20"/>
  <c r="BN8" i="20"/>
  <c r="BF8" i="20"/>
  <c r="AX8" i="20"/>
  <c r="AP8" i="20"/>
  <c r="G48" i="17"/>
  <c r="U48" i="45" l="1"/>
  <c r="D48" i="45"/>
  <c r="T40" i="45"/>
  <c r="D40" i="45"/>
  <c r="D4" i="20" l="1"/>
  <c r="L4" i="20" s="1"/>
  <c r="T4" i="20" s="1"/>
  <c r="AB4" i="20" s="1"/>
  <c r="AJ4" i="20" s="1"/>
  <c r="AR4" i="20" s="1"/>
  <c r="AZ4" i="20" s="1"/>
  <c r="BH4" i="20" s="1"/>
  <c r="BP4" i="20" s="1"/>
  <c r="BP4" i="28" s="1"/>
  <c r="D5" i="20"/>
  <c r="D34" i="20" s="1"/>
  <c r="D6" i="20"/>
  <c r="D7" i="20"/>
  <c r="D36" i="20" s="1"/>
  <c r="B8" i="20"/>
  <c r="J8" i="20"/>
  <c r="R8" i="20"/>
  <c r="Z8" i="20"/>
  <c r="AH8" i="20"/>
  <c r="B37" i="20"/>
  <c r="Y19" i="5"/>
  <c r="Z19" i="5"/>
  <c r="AA19" i="5"/>
  <c r="AB19" i="5"/>
  <c r="AC19" i="5"/>
  <c r="AD19" i="5"/>
  <c r="AE19" i="5"/>
  <c r="AF19" i="5"/>
  <c r="AG19" i="5"/>
  <c r="AH19" i="5"/>
  <c r="AI19" i="5"/>
  <c r="AJ19" i="5"/>
  <c r="AK19" i="5"/>
  <c r="AL19" i="5"/>
  <c r="AM19" i="5"/>
  <c r="AN19" i="5"/>
  <c r="AO19" i="5"/>
  <c r="AP19" i="5"/>
  <c r="AQ19" i="5"/>
  <c r="AR19" i="5"/>
  <c r="AS19" i="5"/>
  <c r="AT19" i="5"/>
  <c r="AU19" i="5"/>
  <c r="AV19" i="5"/>
  <c r="AW19" i="5"/>
  <c r="AX19" i="5"/>
  <c r="Y22" i="5"/>
  <c r="Z22" i="5"/>
  <c r="AA22" i="5"/>
  <c r="AB22" i="5"/>
  <c r="AC22" i="5"/>
  <c r="AD22" i="5"/>
  <c r="AE22" i="5"/>
  <c r="AF22" i="5"/>
  <c r="AG22" i="5"/>
  <c r="AH22" i="5"/>
  <c r="AI22" i="5"/>
  <c r="AJ22" i="5"/>
  <c r="AK22" i="5"/>
  <c r="AL22" i="5"/>
  <c r="AM22" i="5"/>
  <c r="AN22" i="5"/>
  <c r="AO22" i="5"/>
  <c r="AP22" i="5"/>
  <c r="AQ22" i="5"/>
  <c r="AR22" i="5"/>
  <c r="AS22" i="5"/>
  <c r="AT22" i="5"/>
  <c r="AU22" i="5"/>
  <c r="AV22" i="5"/>
  <c r="AW22" i="5"/>
  <c r="AX22" i="5"/>
  <c r="Y23" i="5"/>
  <c r="Z23" i="5"/>
  <c r="AA23" i="5"/>
  <c r="AB23" i="5"/>
  <c r="AC23" i="5"/>
  <c r="AD23" i="5"/>
  <c r="AE23" i="5"/>
  <c r="AF23" i="5"/>
  <c r="AG23" i="5"/>
  <c r="AH23" i="5"/>
  <c r="AI23" i="5"/>
  <c r="AJ23" i="5"/>
  <c r="AK23" i="5"/>
  <c r="AL23" i="5"/>
  <c r="AM23" i="5"/>
  <c r="AN23" i="5"/>
  <c r="AO23" i="5"/>
  <c r="AP23" i="5"/>
  <c r="AQ23" i="5"/>
  <c r="AR23" i="5"/>
  <c r="AS23" i="5"/>
  <c r="AT23" i="5"/>
  <c r="AU23" i="5"/>
  <c r="AV23" i="5"/>
  <c r="AW23" i="5"/>
  <c r="AX23" i="5"/>
  <c r="Y24" i="5"/>
  <c r="Z24" i="5"/>
  <c r="AA24" i="5"/>
  <c r="AB24" i="5"/>
  <c r="AC24" i="5"/>
  <c r="AD24" i="5"/>
  <c r="AE24" i="5"/>
  <c r="AF24" i="5"/>
  <c r="AG24" i="5"/>
  <c r="AH24" i="5"/>
  <c r="AI24" i="5"/>
  <c r="AJ24" i="5"/>
  <c r="AK24" i="5"/>
  <c r="AL24" i="5"/>
  <c r="AM24" i="5"/>
  <c r="AN24" i="5"/>
  <c r="AO24" i="5"/>
  <c r="AP24" i="5"/>
  <c r="AQ24" i="5"/>
  <c r="AR24" i="5"/>
  <c r="AS24" i="5"/>
  <c r="AT24" i="5"/>
  <c r="AU24" i="5"/>
  <c r="AV24" i="5"/>
  <c r="AW24" i="5"/>
  <c r="AX24" i="5"/>
  <c r="Y25" i="5"/>
  <c r="Z25" i="5"/>
  <c r="AA25" i="5"/>
  <c r="AB25" i="5"/>
  <c r="AC25" i="5"/>
  <c r="AD25" i="5"/>
  <c r="AE25" i="5"/>
  <c r="AF25" i="5"/>
  <c r="AG25" i="5"/>
  <c r="AH25" i="5"/>
  <c r="AI25" i="5"/>
  <c r="AJ25" i="5"/>
  <c r="AK25" i="5"/>
  <c r="AL25" i="5"/>
  <c r="AM25" i="5"/>
  <c r="AN25" i="5"/>
  <c r="AO25" i="5"/>
  <c r="AP25" i="5"/>
  <c r="AQ25" i="5"/>
  <c r="AR25" i="5"/>
  <c r="AS25" i="5"/>
  <c r="AT25" i="5"/>
  <c r="AU25" i="5"/>
  <c r="AV25" i="5"/>
  <c r="AW25" i="5"/>
  <c r="AX25" i="5"/>
  <c r="Y26" i="5"/>
  <c r="Z26" i="5"/>
  <c r="AA26" i="5"/>
  <c r="AB26" i="5"/>
  <c r="AC26" i="5"/>
  <c r="AD26" i="5"/>
  <c r="AE26" i="5"/>
  <c r="AF26" i="5"/>
  <c r="AG26" i="5"/>
  <c r="AH26" i="5"/>
  <c r="AI26" i="5"/>
  <c r="AJ26" i="5"/>
  <c r="AK26" i="5"/>
  <c r="AL26" i="5"/>
  <c r="AM26" i="5"/>
  <c r="AN26" i="5"/>
  <c r="AO26" i="5"/>
  <c r="AP26" i="5"/>
  <c r="AQ26" i="5"/>
  <c r="AR26" i="5"/>
  <c r="AS26" i="5"/>
  <c r="AT26" i="5"/>
  <c r="AU26" i="5"/>
  <c r="AV26" i="5"/>
  <c r="AW26" i="5"/>
  <c r="AX26" i="5"/>
  <c r="Y27" i="5"/>
  <c r="Z27" i="5"/>
  <c r="AA27" i="5"/>
  <c r="AB27" i="5"/>
  <c r="AC27" i="5"/>
  <c r="AD27" i="5"/>
  <c r="AE27" i="5"/>
  <c r="AF27" i="5"/>
  <c r="AG27" i="5"/>
  <c r="AH27" i="5"/>
  <c r="AI27" i="5"/>
  <c r="AJ27" i="5"/>
  <c r="AK27" i="5"/>
  <c r="AL27" i="5"/>
  <c r="AM27" i="5"/>
  <c r="AN27" i="5"/>
  <c r="AO27" i="5"/>
  <c r="AP27" i="5"/>
  <c r="AQ27" i="5"/>
  <c r="AR27" i="5"/>
  <c r="AS27" i="5"/>
  <c r="AT27" i="5"/>
  <c r="AU27" i="5"/>
  <c r="AV27" i="5"/>
  <c r="AW27" i="5"/>
  <c r="AX27" i="5"/>
  <c r="Y28" i="5"/>
  <c r="Z28" i="5"/>
  <c r="AA28" i="5"/>
  <c r="AB28" i="5"/>
  <c r="AC28" i="5"/>
  <c r="AD28" i="5"/>
  <c r="AE28" i="5"/>
  <c r="AF28" i="5"/>
  <c r="AG28" i="5"/>
  <c r="AH28" i="5"/>
  <c r="AI28" i="5"/>
  <c r="AJ28" i="5"/>
  <c r="AK28" i="5"/>
  <c r="AL28" i="5"/>
  <c r="AM28" i="5"/>
  <c r="AN28" i="5"/>
  <c r="AO28" i="5"/>
  <c r="AP28" i="5"/>
  <c r="AQ28" i="5"/>
  <c r="AR28" i="5"/>
  <c r="AS28" i="5"/>
  <c r="AT28" i="5"/>
  <c r="AU28" i="5"/>
  <c r="AV28" i="5"/>
  <c r="AW28" i="5"/>
  <c r="AX28" i="5"/>
  <c r="Y29" i="5"/>
  <c r="Z29" i="5"/>
  <c r="AA29" i="5"/>
  <c r="AB29" i="5"/>
  <c r="AC29" i="5"/>
  <c r="AD29" i="5"/>
  <c r="AE29" i="5"/>
  <c r="AF29" i="5"/>
  <c r="AG29" i="5"/>
  <c r="AH29" i="5"/>
  <c r="AI29" i="5"/>
  <c r="AJ29" i="5"/>
  <c r="AK29" i="5"/>
  <c r="AL29" i="5"/>
  <c r="AM29" i="5"/>
  <c r="AN29" i="5"/>
  <c r="AO29" i="5"/>
  <c r="AP29" i="5"/>
  <c r="AQ29" i="5"/>
  <c r="AR29" i="5"/>
  <c r="AS29" i="5"/>
  <c r="AT29" i="5"/>
  <c r="AU29" i="5"/>
  <c r="AV29" i="5"/>
  <c r="AW29" i="5"/>
  <c r="AX29" i="5"/>
  <c r="Y30" i="5"/>
  <c r="Z30" i="5"/>
  <c r="AA30" i="5"/>
  <c r="AB30" i="5"/>
  <c r="AC30" i="5"/>
  <c r="AD30" i="5"/>
  <c r="AE30" i="5"/>
  <c r="AF30" i="5"/>
  <c r="AG30" i="5"/>
  <c r="AH30" i="5"/>
  <c r="AI30" i="5"/>
  <c r="AJ30" i="5"/>
  <c r="AK30" i="5"/>
  <c r="AL30" i="5"/>
  <c r="AM30" i="5"/>
  <c r="AN30" i="5"/>
  <c r="AO30" i="5"/>
  <c r="AP30" i="5"/>
  <c r="AQ30" i="5"/>
  <c r="AR30" i="5"/>
  <c r="AS30" i="5"/>
  <c r="AT30" i="5"/>
  <c r="AU30" i="5"/>
  <c r="AV30" i="5"/>
  <c r="AW30" i="5"/>
  <c r="AX30" i="5"/>
  <c r="Y33" i="5"/>
  <c r="Z33" i="5"/>
  <c r="AA33" i="5"/>
  <c r="AB33" i="5"/>
  <c r="AC33" i="5"/>
  <c r="AD33" i="5"/>
  <c r="AE33" i="5"/>
  <c r="AF33" i="5"/>
  <c r="AG33" i="5"/>
  <c r="AH33" i="5"/>
  <c r="AI33" i="5"/>
  <c r="AJ33" i="5"/>
  <c r="AK33" i="5"/>
  <c r="AL33" i="5"/>
  <c r="AM33" i="5"/>
  <c r="AN33" i="5"/>
  <c r="AO33" i="5"/>
  <c r="AP33" i="5"/>
  <c r="AQ33" i="5"/>
  <c r="AR33" i="5"/>
  <c r="AS33" i="5"/>
  <c r="AT33" i="5"/>
  <c r="AU33" i="5"/>
  <c r="AV33" i="5"/>
  <c r="AW33" i="5"/>
  <c r="AX33" i="5"/>
  <c r="Y34" i="5"/>
  <c r="Z34" i="5"/>
  <c r="AA34" i="5"/>
  <c r="AB34" i="5"/>
  <c r="AC34" i="5"/>
  <c r="AD34" i="5"/>
  <c r="AE34" i="5"/>
  <c r="AF34" i="5"/>
  <c r="AG34" i="5"/>
  <c r="AH34" i="5"/>
  <c r="AI34" i="5"/>
  <c r="AJ34" i="5"/>
  <c r="AK34" i="5"/>
  <c r="AL34" i="5"/>
  <c r="AM34" i="5"/>
  <c r="AN34" i="5"/>
  <c r="AO34" i="5"/>
  <c r="AP34" i="5"/>
  <c r="AQ34" i="5"/>
  <c r="AR34" i="5"/>
  <c r="AS34" i="5"/>
  <c r="AT34" i="5"/>
  <c r="AU34" i="5"/>
  <c r="AV34" i="5"/>
  <c r="AW34" i="5"/>
  <c r="AX34" i="5"/>
  <c r="Y35" i="5"/>
  <c r="Z35" i="5"/>
  <c r="AA35" i="5"/>
  <c r="AB35" i="5"/>
  <c r="AC35" i="5"/>
  <c r="AD35" i="5"/>
  <c r="AE35" i="5"/>
  <c r="AF35" i="5"/>
  <c r="AG35" i="5"/>
  <c r="AH35" i="5"/>
  <c r="AI35" i="5"/>
  <c r="AJ35" i="5"/>
  <c r="AK35" i="5"/>
  <c r="AL35" i="5"/>
  <c r="AM35" i="5"/>
  <c r="AN35" i="5"/>
  <c r="AO35" i="5"/>
  <c r="AP35" i="5"/>
  <c r="AQ35" i="5"/>
  <c r="AR35" i="5"/>
  <c r="AS35" i="5"/>
  <c r="AT35" i="5"/>
  <c r="AU35" i="5"/>
  <c r="AV35" i="5"/>
  <c r="AW35" i="5"/>
  <c r="AX35" i="5"/>
  <c r="Y36" i="5"/>
  <c r="Z36" i="5"/>
  <c r="AA36" i="5"/>
  <c r="AB36" i="5"/>
  <c r="AC36" i="5"/>
  <c r="AD36" i="5"/>
  <c r="AE36" i="5"/>
  <c r="AF36" i="5"/>
  <c r="AG36" i="5"/>
  <c r="AH36" i="5"/>
  <c r="AI36" i="5"/>
  <c r="AJ36" i="5"/>
  <c r="AK36" i="5"/>
  <c r="AL36" i="5"/>
  <c r="AM36" i="5"/>
  <c r="AN36" i="5"/>
  <c r="AO36" i="5"/>
  <c r="AP36" i="5"/>
  <c r="AQ36" i="5"/>
  <c r="AR36" i="5"/>
  <c r="AS36" i="5"/>
  <c r="AT36" i="5"/>
  <c r="AU36" i="5"/>
  <c r="AV36" i="5"/>
  <c r="AW36" i="5"/>
  <c r="AX36" i="5"/>
  <c r="Y37" i="5"/>
  <c r="Z37" i="5"/>
  <c r="AA37" i="5"/>
  <c r="AB37" i="5"/>
  <c r="AC37" i="5"/>
  <c r="AD37" i="5"/>
  <c r="AE37" i="5"/>
  <c r="AF37" i="5"/>
  <c r="AG37" i="5"/>
  <c r="AH37" i="5"/>
  <c r="AI37" i="5"/>
  <c r="AJ37" i="5"/>
  <c r="AK37" i="5"/>
  <c r="AL37" i="5"/>
  <c r="AM37" i="5"/>
  <c r="AN37" i="5"/>
  <c r="AO37" i="5"/>
  <c r="AP37" i="5"/>
  <c r="AQ37" i="5"/>
  <c r="AR37" i="5"/>
  <c r="AS37" i="5"/>
  <c r="AT37" i="5"/>
  <c r="AU37" i="5"/>
  <c r="AV37" i="5"/>
  <c r="AW37" i="5"/>
  <c r="AX37" i="5"/>
  <c r="Y38" i="5"/>
  <c r="Z38" i="5"/>
  <c r="AA38" i="5"/>
  <c r="AB38" i="5"/>
  <c r="AC38" i="5"/>
  <c r="AD38" i="5"/>
  <c r="AE38" i="5"/>
  <c r="AF38" i="5"/>
  <c r="AG38" i="5"/>
  <c r="AH38" i="5"/>
  <c r="AI38" i="5"/>
  <c r="AJ38" i="5"/>
  <c r="AK38" i="5"/>
  <c r="AL38" i="5"/>
  <c r="AM38" i="5"/>
  <c r="AN38" i="5"/>
  <c r="AO38" i="5"/>
  <c r="AP38" i="5"/>
  <c r="AQ38" i="5"/>
  <c r="AR38" i="5"/>
  <c r="AS38" i="5"/>
  <c r="AT38" i="5"/>
  <c r="AU38" i="5"/>
  <c r="AV38" i="5"/>
  <c r="AW38" i="5"/>
  <c r="AX38" i="5"/>
  <c r="Y39" i="5"/>
  <c r="Z39" i="5"/>
  <c r="AA39" i="5"/>
  <c r="AB39" i="5"/>
  <c r="AC39" i="5"/>
  <c r="AD39" i="5"/>
  <c r="AE39" i="5"/>
  <c r="AF39" i="5"/>
  <c r="AG39" i="5"/>
  <c r="AH39" i="5"/>
  <c r="AI39" i="5"/>
  <c r="AJ39" i="5"/>
  <c r="AK39" i="5"/>
  <c r="AL39" i="5"/>
  <c r="AM39" i="5"/>
  <c r="AN39" i="5"/>
  <c r="AO39" i="5"/>
  <c r="AP39" i="5"/>
  <c r="AQ39" i="5"/>
  <c r="AR39" i="5"/>
  <c r="AS39" i="5"/>
  <c r="AT39" i="5"/>
  <c r="AU39" i="5"/>
  <c r="AV39" i="5"/>
  <c r="AW39" i="5"/>
  <c r="AX39" i="5"/>
  <c r="Y40" i="5"/>
  <c r="Z40" i="5"/>
  <c r="AA40" i="5"/>
  <c r="AB40" i="5"/>
  <c r="AC40" i="5"/>
  <c r="AD40" i="5"/>
  <c r="AE40" i="5"/>
  <c r="AF40" i="5"/>
  <c r="AG40" i="5"/>
  <c r="AH40" i="5"/>
  <c r="AI40" i="5"/>
  <c r="AJ40" i="5"/>
  <c r="AK40" i="5"/>
  <c r="AL40" i="5"/>
  <c r="AM40" i="5"/>
  <c r="AN40" i="5"/>
  <c r="AO40" i="5"/>
  <c r="AP40" i="5"/>
  <c r="AQ40" i="5"/>
  <c r="AR40" i="5"/>
  <c r="AS40" i="5"/>
  <c r="AT40" i="5"/>
  <c r="AU40" i="5"/>
  <c r="AV40" i="5"/>
  <c r="AW40" i="5"/>
  <c r="AX40" i="5"/>
  <c r="Y41" i="5"/>
  <c r="Z41" i="5"/>
  <c r="AA41" i="5"/>
  <c r="AB41" i="5"/>
  <c r="AC41" i="5"/>
  <c r="AD41" i="5"/>
  <c r="AE41" i="5"/>
  <c r="AF41" i="5"/>
  <c r="AG41" i="5"/>
  <c r="AH41" i="5"/>
  <c r="AI41" i="5"/>
  <c r="AJ41" i="5"/>
  <c r="AK41" i="5"/>
  <c r="AL41" i="5"/>
  <c r="AM41" i="5"/>
  <c r="AN41" i="5"/>
  <c r="AO41" i="5"/>
  <c r="AP41" i="5"/>
  <c r="AQ41" i="5"/>
  <c r="AR41" i="5"/>
  <c r="AS41" i="5"/>
  <c r="AT41" i="5"/>
  <c r="AU41" i="5"/>
  <c r="AV41" i="5"/>
  <c r="AW41" i="5"/>
  <c r="AX41" i="5"/>
  <c r="Y43" i="5"/>
  <c r="Z43" i="5"/>
  <c r="AA43" i="5"/>
  <c r="AB43" i="5"/>
  <c r="AC43" i="5"/>
  <c r="AD43" i="5"/>
  <c r="AE43" i="5"/>
  <c r="AF43" i="5"/>
  <c r="AG43" i="5"/>
  <c r="AH43" i="5"/>
  <c r="AI43" i="5"/>
  <c r="AJ43" i="5"/>
  <c r="AK43" i="5"/>
  <c r="AL43" i="5"/>
  <c r="AM43" i="5"/>
  <c r="AN43" i="5"/>
  <c r="AO43" i="5"/>
  <c r="AP43" i="5"/>
  <c r="AQ43" i="5"/>
  <c r="AR43" i="5"/>
  <c r="AS43" i="5"/>
  <c r="AT43" i="5"/>
  <c r="AU43" i="5"/>
  <c r="AV43" i="5"/>
  <c r="AW43" i="5"/>
  <c r="AX43"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AX44" i="5"/>
  <c r="Y45" i="5"/>
  <c r="Z45" i="5"/>
  <c r="AA45" i="5"/>
  <c r="AB45" i="5"/>
  <c r="AC45" i="5"/>
  <c r="AD45" i="5"/>
  <c r="AE45" i="5"/>
  <c r="AF45" i="5"/>
  <c r="AG45" i="5"/>
  <c r="AH45" i="5"/>
  <c r="AI45" i="5"/>
  <c r="AJ45" i="5"/>
  <c r="AK45" i="5"/>
  <c r="AL45" i="5"/>
  <c r="AM45" i="5"/>
  <c r="AN45" i="5"/>
  <c r="AO45" i="5"/>
  <c r="AP45" i="5"/>
  <c r="AQ45" i="5"/>
  <c r="AR45" i="5"/>
  <c r="AS45" i="5"/>
  <c r="AT45" i="5"/>
  <c r="AU45" i="5"/>
  <c r="AV45" i="5"/>
  <c r="AW45" i="5"/>
  <c r="AX45" i="5"/>
  <c r="Y46" i="5"/>
  <c r="Z46" i="5"/>
  <c r="AA46" i="5"/>
  <c r="AB46" i="5"/>
  <c r="AC46" i="5"/>
  <c r="AD46" i="5"/>
  <c r="AE46" i="5"/>
  <c r="AF46" i="5"/>
  <c r="AG46" i="5"/>
  <c r="AH46" i="5"/>
  <c r="AI46" i="5"/>
  <c r="AJ46" i="5"/>
  <c r="AK46" i="5"/>
  <c r="AL46" i="5"/>
  <c r="AM46" i="5"/>
  <c r="AN46" i="5"/>
  <c r="AO46" i="5"/>
  <c r="AP46" i="5"/>
  <c r="AQ46" i="5"/>
  <c r="AR46" i="5"/>
  <c r="AS46" i="5"/>
  <c r="AT46" i="5"/>
  <c r="AU46" i="5"/>
  <c r="AV46" i="5"/>
  <c r="AW46" i="5"/>
  <c r="AX46" i="5"/>
  <c r="Y47" i="5"/>
  <c r="Z47" i="5"/>
  <c r="AA47" i="5"/>
  <c r="AB47" i="5"/>
  <c r="AC47" i="5"/>
  <c r="AD47" i="5"/>
  <c r="AE47" i="5"/>
  <c r="AF47" i="5"/>
  <c r="AG47" i="5"/>
  <c r="AH47" i="5"/>
  <c r="AI47" i="5"/>
  <c r="AJ47" i="5"/>
  <c r="AK47" i="5"/>
  <c r="AL47" i="5"/>
  <c r="AM47" i="5"/>
  <c r="AN47" i="5"/>
  <c r="AO47" i="5"/>
  <c r="AP47" i="5"/>
  <c r="AQ47" i="5"/>
  <c r="AR47" i="5"/>
  <c r="AS47" i="5"/>
  <c r="AT47" i="5"/>
  <c r="AU47" i="5"/>
  <c r="AV47" i="5"/>
  <c r="AW47" i="5"/>
  <c r="AX47"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AX51" i="5"/>
  <c r="Y52" i="5"/>
  <c r="Z52" i="5"/>
  <c r="AA52" i="5"/>
  <c r="AB52" i="5"/>
  <c r="AC52" i="5"/>
  <c r="AD52" i="5"/>
  <c r="AE52" i="5"/>
  <c r="AF52" i="5"/>
  <c r="AG52" i="5"/>
  <c r="AH52" i="5"/>
  <c r="AI52" i="5"/>
  <c r="AJ52" i="5"/>
  <c r="AK52" i="5"/>
  <c r="AL52" i="5"/>
  <c r="AM52" i="5"/>
  <c r="AN52" i="5"/>
  <c r="AO52" i="5"/>
  <c r="AP52" i="5"/>
  <c r="AQ52" i="5"/>
  <c r="AR52" i="5"/>
  <c r="AS52" i="5"/>
  <c r="AT52" i="5"/>
  <c r="AU52" i="5"/>
  <c r="AV52" i="5"/>
  <c r="AW52" i="5"/>
  <c r="AX52" i="5"/>
  <c r="AU43" i="26"/>
  <c r="AU44" i="26"/>
  <c r="AU45" i="26"/>
  <c r="AU46" i="26"/>
  <c r="AU47" i="26"/>
  <c r="AU48" i="26"/>
  <c r="AU49" i="26"/>
  <c r="AU50" i="26"/>
  <c r="AU51" i="26"/>
  <c r="AM58" i="26"/>
  <c r="AU60" i="26"/>
  <c r="AU61" i="26"/>
  <c r="AU62" i="26"/>
  <c r="AU63" i="26"/>
  <c r="AU64" i="26"/>
  <c r="AU65" i="26"/>
  <c r="F6" i="27"/>
  <c r="G6" i="27"/>
  <c r="H6" i="27"/>
  <c r="F7" i="27"/>
  <c r="G7" i="27"/>
  <c r="H7" i="27"/>
  <c r="F8" i="27"/>
  <c r="G8" i="27"/>
  <c r="H8" i="27"/>
  <c r="F9" i="27"/>
  <c r="G9" i="27"/>
  <c r="H9" i="27"/>
  <c r="F10" i="27"/>
  <c r="G10" i="27"/>
  <c r="H10" i="27"/>
  <c r="F11" i="27"/>
  <c r="G11" i="27"/>
  <c r="H11" i="27"/>
  <c r="F12" i="27"/>
  <c r="G12" i="27"/>
  <c r="H12" i="27"/>
  <c r="F13" i="27"/>
  <c r="G13" i="27"/>
  <c r="H13" i="27"/>
  <c r="F14" i="27"/>
  <c r="G14" i="27"/>
  <c r="H14" i="27"/>
  <c r="F15" i="27"/>
  <c r="G15" i="27"/>
  <c r="H15" i="27"/>
  <c r="F16" i="27"/>
  <c r="G16" i="27"/>
  <c r="H16" i="27"/>
  <c r="F17" i="27"/>
  <c r="G17" i="27"/>
  <c r="H17" i="27"/>
  <c r="F18" i="27"/>
  <c r="G18" i="27"/>
  <c r="H18" i="27"/>
  <c r="F19" i="27"/>
  <c r="G19" i="27"/>
  <c r="H19" i="27"/>
  <c r="F20" i="27"/>
  <c r="G20" i="27"/>
  <c r="H20" i="27"/>
  <c r="F21" i="27"/>
  <c r="G21" i="27"/>
  <c r="H21" i="27"/>
  <c r="F22" i="27"/>
  <c r="G22" i="27"/>
  <c r="H22" i="27"/>
  <c r="F23" i="27"/>
  <c r="G23" i="27"/>
  <c r="H23" i="27"/>
  <c r="F24" i="27"/>
  <c r="G24" i="27"/>
  <c r="H24" i="27"/>
  <c r="F25" i="27"/>
  <c r="G25" i="27"/>
  <c r="H25" i="27"/>
  <c r="F26" i="27"/>
  <c r="G26" i="27"/>
  <c r="H26" i="27"/>
  <c r="F27" i="27"/>
  <c r="G27" i="27"/>
  <c r="H27" i="27"/>
  <c r="F28" i="27"/>
  <c r="G28" i="27"/>
  <c r="H28" i="27"/>
  <c r="H6" i="40"/>
  <c r="H7" i="40"/>
  <c r="H8" i="40"/>
  <c r="G9" i="40"/>
  <c r="I9" i="40"/>
  <c r="F14" i="26"/>
  <c r="X14" i="26" s="1"/>
  <c r="AP14" i="26" s="1"/>
  <c r="AA5" i="27"/>
  <c r="AB5" i="27"/>
  <c r="AC5" i="27"/>
  <c r="AD5" i="27"/>
  <c r="AE5" i="27"/>
  <c r="AF5" i="27"/>
  <c r="AG5" i="27"/>
  <c r="AH5" i="27"/>
  <c r="AI5" i="27"/>
  <c r="AJ5" i="27"/>
  <c r="AK5" i="27"/>
  <c r="AL5" i="27"/>
  <c r="AM5" i="27"/>
  <c r="AN5" i="27"/>
  <c r="AO5" i="27"/>
  <c r="AP5" i="27"/>
  <c r="K23" i="50"/>
  <c r="K22" i="50"/>
  <c r="K21" i="50"/>
  <c r="K20" i="50"/>
  <c r="K19" i="50"/>
  <c r="K18" i="50"/>
  <c r="K17" i="50"/>
  <c r="K16" i="50"/>
  <c r="K15" i="50"/>
  <c r="K14" i="50"/>
  <c r="K13" i="50"/>
  <c r="K12" i="50"/>
  <c r="K11" i="50"/>
  <c r="K10" i="50"/>
  <c r="K9" i="50"/>
  <c r="K8" i="50"/>
  <c r="K7" i="50"/>
  <c r="L46" i="49"/>
  <c r="L45" i="49"/>
  <c r="L44" i="49"/>
  <c r="L43" i="49"/>
  <c r="L42" i="49"/>
  <c r="L41" i="49"/>
  <c r="L40" i="49"/>
  <c r="L39" i="49"/>
  <c r="L38" i="49"/>
  <c r="L37" i="49"/>
  <c r="L36" i="49"/>
  <c r="L35" i="49"/>
  <c r="L34" i="49"/>
  <c r="L33" i="49"/>
  <c r="L32" i="49"/>
  <c r="L31" i="49"/>
  <c r="L30" i="49"/>
  <c r="L29" i="49"/>
  <c r="L28" i="49"/>
  <c r="L27" i="49"/>
  <c r="L26" i="49"/>
  <c r="L25" i="49"/>
  <c r="L24" i="49"/>
  <c r="L23" i="49"/>
  <c r="L22" i="49"/>
  <c r="L21" i="49"/>
  <c r="L20" i="49"/>
  <c r="L19" i="49"/>
  <c r="L18" i="49"/>
  <c r="L17" i="49"/>
  <c r="L16" i="49"/>
  <c r="L15" i="49"/>
  <c r="L14" i="49"/>
  <c r="L13" i="49"/>
  <c r="L12" i="49"/>
  <c r="L11" i="49"/>
  <c r="L10" i="49"/>
  <c r="L9" i="49"/>
  <c r="L8" i="49"/>
  <c r="L7" i="49"/>
  <c r="F7" i="48"/>
  <c r="F8" i="48"/>
  <c r="F9" i="48"/>
  <c r="F10" i="48"/>
  <c r="F11" i="48"/>
  <c r="F12" i="48"/>
  <c r="F13" i="48"/>
  <c r="F14" i="48"/>
  <c r="F15" i="48"/>
  <c r="F16" i="48"/>
  <c r="F5" i="48"/>
  <c r="M17" i="48"/>
  <c r="K17" i="48"/>
  <c r="I17" i="48"/>
  <c r="E17" i="48"/>
  <c r="M81" i="46"/>
  <c r="M82" i="46"/>
  <c r="M83" i="46"/>
  <c r="M84" i="46"/>
  <c r="M85" i="46"/>
  <c r="M86" i="46"/>
  <c r="M87" i="46"/>
  <c r="M88" i="46"/>
  <c r="M89" i="46"/>
  <c r="M90" i="46"/>
  <c r="M91" i="46"/>
  <c r="M92" i="46"/>
  <c r="M93" i="46"/>
  <c r="M94" i="46"/>
  <c r="M95" i="46"/>
  <c r="M96" i="46"/>
  <c r="M97" i="46"/>
  <c r="M98" i="46"/>
  <c r="M99" i="46"/>
  <c r="M80" i="46"/>
  <c r="H139" i="1"/>
  <c r="H136" i="1"/>
  <c r="L6" i="20" l="1"/>
  <c r="T6" i="20" s="1"/>
  <c r="AB6" i="20" s="1"/>
  <c r="AJ6" i="20" s="1"/>
  <c r="AR6" i="20" s="1"/>
  <c r="AR6" i="28" s="1"/>
  <c r="D6" i="28"/>
  <c r="D33" i="20"/>
  <c r="L7" i="20"/>
  <c r="T7" i="20" s="1"/>
  <c r="AB7" i="20" s="1"/>
  <c r="AJ7" i="20" s="1"/>
  <c r="AR7" i="20" s="1"/>
  <c r="AZ7" i="20" s="1"/>
  <c r="D35" i="20"/>
  <c r="BH4" i="28"/>
  <c r="L5" i="20"/>
  <c r="T5" i="20" s="1"/>
  <c r="AB5" i="20" s="1"/>
  <c r="AJ5" i="20" s="1"/>
  <c r="AR5" i="20" s="1"/>
  <c r="AZ5" i="20" s="1"/>
  <c r="BH5" i="20" s="1"/>
  <c r="AR7" i="28"/>
  <c r="AZ4" i="28"/>
  <c r="AR4" i="28"/>
  <c r="F17" i="48"/>
  <c r="M100" i="46"/>
  <c r="R6" i="27"/>
  <c r="R7" i="27"/>
  <c r="R8" i="27"/>
  <c r="R9" i="27"/>
  <c r="R10" i="27"/>
  <c r="R11" i="27"/>
  <c r="R12" i="27"/>
  <c r="R13" i="27"/>
  <c r="R14" i="27"/>
  <c r="R15" i="27"/>
  <c r="AZ6" i="20" l="1"/>
  <c r="BH6" i="20" s="1"/>
  <c r="AR5" i="28"/>
  <c r="BP5" i="20"/>
  <c r="BP5" i="28" s="1"/>
  <c r="BH5" i="28"/>
  <c r="AZ5" i="28"/>
  <c r="AZ7" i="28"/>
  <c r="BH7" i="20"/>
  <c r="J122" i="1"/>
  <c r="J123" i="1"/>
  <c r="J124" i="1"/>
  <c r="J125" i="1"/>
  <c r="J126" i="1"/>
  <c r="J127" i="1"/>
  <c r="J128" i="1"/>
  <c r="J129" i="1"/>
  <c r="J130" i="1"/>
  <c r="J131" i="1"/>
  <c r="J132" i="1"/>
  <c r="AZ6" i="28" l="1"/>
  <c r="BH7" i="28"/>
  <c r="BP7" i="20"/>
  <c r="BP7" i="28" s="1"/>
  <c r="BP6" i="20"/>
  <c r="BP6" i="28" s="1"/>
  <c r="BH6" i="28"/>
  <c r="H72" i="42"/>
  <c r="BB18" i="33"/>
  <c r="D9" i="37"/>
  <c r="D9" i="30" s="1"/>
  <c r="D10" i="37"/>
  <c r="D10" i="30" s="1"/>
  <c r="P18" i="33"/>
  <c r="AU78" i="26"/>
  <c r="AU77" i="26"/>
  <c r="AU76" i="26"/>
  <c r="AU75" i="26"/>
  <c r="AU74" i="26"/>
  <c r="AU73" i="26"/>
  <c r="AU72" i="26"/>
  <c r="AU71" i="26"/>
  <c r="AU70" i="26"/>
  <c r="AC78" i="26"/>
  <c r="AC77" i="26"/>
  <c r="AC76" i="26"/>
  <c r="AC75" i="26"/>
  <c r="AC74" i="26"/>
  <c r="AC73" i="26"/>
  <c r="AC72" i="26"/>
  <c r="AC71" i="26"/>
  <c r="AC70" i="26"/>
  <c r="AU68" i="26"/>
  <c r="AU67" i="26"/>
  <c r="AU66" i="26"/>
  <c r="AC68" i="26"/>
  <c r="AC67" i="26"/>
  <c r="AC66" i="26"/>
  <c r="AC65" i="26"/>
  <c r="AC64" i="26"/>
  <c r="AC63" i="26"/>
  <c r="AC62" i="26"/>
  <c r="AC61" i="26"/>
  <c r="AC60" i="26"/>
  <c r="AU39" i="26"/>
  <c r="AU38" i="26"/>
  <c r="AU37" i="26"/>
  <c r="AU36" i="26"/>
  <c r="AU35" i="26"/>
  <c r="AU34" i="26"/>
  <c r="AU33" i="26"/>
  <c r="AU32" i="26"/>
  <c r="AU31" i="26"/>
  <c r="AC51" i="26"/>
  <c r="AC50" i="26"/>
  <c r="AC49" i="26"/>
  <c r="AC48" i="26"/>
  <c r="AC47" i="26"/>
  <c r="AC46" i="26"/>
  <c r="AC45" i="26"/>
  <c r="AC44" i="26"/>
  <c r="AC43" i="26"/>
  <c r="AC39" i="26"/>
  <c r="AC38" i="26"/>
  <c r="AC37" i="26"/>
  <c r="AC36" i="26"/>
  <c r="AC35" i="26"/>
  <c r="AC34" i="26"/>
  <c r="AC33" i="26"/>
  <c r="AC32" i="26"/>
  <c r="AC31" i="26"/>
  <c r="AQ78" i="26"/>
  <c r="AQ77" i="26"/>
  <c r="AQ76" i="26"/>
  <c r="AQ75" i="26"/>
  <c r="AQ74" i="26"/>
  <c r="AQ73" i="26"/>
  <c r="AQ72" i="26"/>
  <c r="AQ71" i="26"/>
  <c r="AQ70" i="26"/>
  <c r="AV42" i="26"/>
  <c r="AL42" i="26"/>
  <c r="AV41" i="26"/>
  <c r="AL41" i="26"/>
  <c r="AV40" i="26"/>
  <c r="AV30" i="26"/>
  <c r="AV29" i="26"/>
  <c r="AV28" i="26"/>
  <c r="Y78" i="26"/>
  <c r="Y77" i="26"/>
  <c r="Y76" i="26"/>
  <c r="Y75" i="26"/>
  <c r="Y74" i="26"/>
  <c r="Y73" i="26"/>
  <c r="Y72" i="26"/>
  <c r="Y71" i="26"/>
  <c r="Y70" i="26"/>
  <c r="AD42" i="26"/>
  <c r="T42" i="26"/>
  <c r="AD41" i="26"/>
  <c r="T41" i="26"/>
  <c r="AD40" i="26"/>
  <c r="AD30" i="26"/>
  <c r="AD29" i="26"/>
  <c r="AD28" i="26"/>
  <c r="U58" i="26"/>
  <c r="AT58" i="27"/>
  <c r="AU58" i="27"/>
  <c r="AS58" i="27"/>
  <c r="AW62" i="27"/>
  <c r="AX62" i="27"/>
  <c r="AV62" i="27"/>
  <c r="AU60" i="27"/>
  <c r="F49" i="42" s="1"/>
  <c r="AU59" i="27"/>
  <c r="F48" i="42" s="1"/>
  <c r="AT60" i="27"/>
  <c r="E49" i="42" s="1"/>
  <c r="AT59" i="27"/>
  <c r="E48" i="42" s="1"/>
  <c r="AW65" i="27"/>
  <c r="AX65" i="27"/>
  <c r="F54" i="42" s="1"/>
  <c r="AX64" i="27"/>
  <c r="F53" i="42" s="1"/>
  <c r="AW64" i="27"/>
  <c r="E53" i="42" s="1"/>
  <c r="AX63" i="27"/>
  <c r="F52" i="42" s="1"/>
  <c r="AW63" i="27"/>
  <c r="AS60" i="27"/>
  <c r="D49" i="42" s="1"/>
  <c r="AS59" i="27"/>
  <c r="D48" i="42" s="1"/>
  <c r="AV65" i="27"/>
  <c r="D54" i="42" s="1"/>
  <c r="AV64" i="27"/>
  <c r="D53" i="42" s="1"/>
  <c r="AV63" i="27"/>
  <c r="D52" i="42" s="1"/>
  <c r="R46" i="27"/>
  <c r="R47" i="27"/>
  <c r="R48" i="27"/>
  <c r="R49" i="27"/>
  <c r="R50" i="27"/>
  <c r="R51" i="27"/>
  <c r="R52" i="27"/>
  <c r="R53" i="27"/>
  <c r="R54" i="27"/>
  <c r="R55" i="27"/>
  <c r="R44" i="27"/>
  <c r="R45" i="27"/>
  <c r="F44" i="27"/>
  <c r="F45" i="27"/>
  <c r="F46" i="27"/>
  <c r="F47" i="27"/>
  <c r="F48" i="27"/>
  <c r="F49" i="27"/>
  <c r="F50" i="27"/>
  <c r="F51" i="27"/>
  <c r="F52" i="27"/>
  <c r="F53" i="27"/>
  <c r="F54" i="27"/>
  <c r="F55" i="27"/>
  <c r="G44" i="27"/>
  <c r="G45" i="27"/>
  <c r="G46" i="27"/>
  <c r="G47" i="27"/>
  <c r="G48" i="27"/>
  <c r="G49" i="27"/>
  <c r="G50" i="27"/>
  <c r="G51" i="27"/>
  <c r="G52" i="27"/>
  <c r="G53" i="27"/>
  <c r="G54" i="27"/>
  <c r="G55" i="27"/>
  <c r="H44" i="27"/>
  <c r="H45" i="27"/>
  <c r="H46" i="27"/>
  <c r="H47" i="27"/>
  <c r="H48" i="27"/>
  <c r="H49" i="27"/>
  <c r="H50" i="27"/>
  <c r="H51" i="27"/>
  <c r="H52" i="27"/>
  <c r="H53" i="27"/>
  <c r="H54" i="27"/>
  <c r="H55" i="27"/>
  <c r="L42" i="26"/>
  <c r="L41" i="26"/>
  <c r="L40" i="26"/>
  <c r="AH8" i="28"/>
  <c r="Z8" i="28"/>
  <c r="G21" i="26"/>
  <c r="Y21" i="26" s="1"/>
  <c r="AQ21" i="26" s="1"/>
  <c r="L30" i="26"/>
  <c r="L29" i="26"/>
  <c r="L28" i="26"/>
  <c r="K21" i="26"/>
  <c r="L21" i="26" s="1"/>
  <c r="N21" i="26" s="1"/>
  <c r="K22" i="26"/>
  <c r="L22" i="26" s="1"/>
  <c r="AD22" i="26" s="1"/>
  <c r="K23" i="26"/>
  <c r="L23" i="26" s="1"/>
  <c r="AD23" i="26" s="1"/>
  <c r="J22" i="26"/>
  <c r="AB22" i="26" s="1"/>
  <c r="AT22" i="26" s="1"/>
  <c r="J23" i="26"/>
  <c r="AB23" i="26" s="1"/>
  <c r="AT23" i="26" s="1"/>
  <c r="J21" i="26"/>
  <c r="AB21" i="26" s="1"/>
  <c r="AT21" i="26" s="1"/>
  <c r="G22" i="26"/>
  <c r="Y22" i="26" s="1"/>
  <c r="AQ22" i="26" s="1"/>
  <c r="G23" i="26"/>
  <c r="Y23" i="26" s="1"/>
  <c r="AQ23" i="26" s="1"/>
  <c r="B21" i="26"/>
  <c r="T21" i="26" s="1"/>
  <c r="AL21" i="26" s="1"/>
  <c r="E8" i="26"/>
  <c r="W8" i="26" s="1"/>
  <c r="AO8" i="26" s="1"/>
  <c r="F12" i="26"/>
  <c r="X12" i="26" s="1"/>
  <c r="AP12" i="26" s="1"/>
  <c r="G78" i="26"/>
  <c r="G77" i="26"/>
  <c r="G76" i="26"/>
  <c r="G75" i="26"/>
  <c r="G74" i="26"/>
  <c r="G73" i="26"/>
  <c r="G72" i="26"/>
  <c r="U2074" i="43"/>
  <c r="U2073" i="43"/>
  <c r="U2072" i="43"/>
  <c r="U2071" i="43"/>
  <c r="U2070" i="43"/>
  <c r="U2069" i="43"/>
  <c r="U2068" i="43"/>
  <c r="U2067" i="43"/>
  <c r="U2066" i="43"/>
  <c r="U2065" i="43"/>
  <c r="U2064" i="43"/>
  <c r="U2063" i="43"/>
  <c r="U2062" i="43"/>
  <c r="U2061" i="43"/>
  <c r="U2060" i="43"/>
  <c r="U2059" i="43"/>
  <c r="U2058" i="43"/>
  <c r="U2057" i="43"/>
  <c r="U2056" i="43"/>
  <c r="U2055" i="43"/>
  <c r="U2054" i="43"/>
  <c r="U2053" i="43"/>
  <c r="U2052" i="43"/>
  <c r="U2051" i="43"/>
  <c r="U2050" i="43"/>
  <c r="U2049" i="43"/>
  <c r="U2048" i="43"/>
  <c r="U2047" i="43"/>
  <c r="U2046" i="43"/>
  <c r="U2045" i="43"/>
  <c r="U2044" i="43"/>
  <c r="U2043" i="43"/>
  <c r="U2042" i="43"/>
  <c r="U2041" i="43"/>
  <c r="U2040" i="43"/>
  <c r="U2039" i="43"/>
  <c r="U2038" i="43"/>
  <c r="U2037" i="43"/>
  <c r="U2036" i="43"/>
  <c r="U2035" i="43"/>
  <c r="U2034" i="43"/>
  <c r="U2033" i="43"/>
  <c r="U2032" i="43"/>
  <c r="U2031" i="43"/>
  <c r="U2030" i="43"/>
  <c r="U2029" i="43"/>
  <c r="U2028" i="43"/>
  <c r="U2027" i="43"/>
  <c r="U2026" i="43"/>
  <c r="U2025" i="43"/>
  <c r="U2024" i="43"/>
  <c r="U2023" i="43"/>
  <c r="U2022" i="43"/>
  <c r="U2021" i="43"/>
  <c r="U2020" i="43"/>
  <c r="U2019" i="43"/>
  <c r="U2018" i="43"/>
  <c r="U2017" i="43"/>
  <c r="U2016" i="43"/>
  <c r="U2015" i="43"/>
  <c r="U2014" i="43"/>
  <c r="U2013" i="43"/>
  <c r="U2012" i="43"/>
  <c r="U2011" i="43"/>
  <c r="U2010" i="43"/>
  <c r="U2009" i="43"/>
  <c r="U2008" i="43"/>
  <c r="U2007" i="43"/>
  <c r="U2006" i="43"/>
  <c r="U2005" i="43"/>
  <c r="U2004" i="43"/>
  <c r="U2003" i="43"/>
  <c r="U2002" i="43"/>
  <c r="U2001" i="43"/>
  <c r="U2000" i="43"/>
  <c r="U1999" i="43"/>
  <c r="U1998" i="43"/>
  <c r="U1997" i="43"/>
  <c r="U1996" i="43"/>
  <c r="U1995" i="43"/>
  <c r="U1994" i="43"/>
  <c r="U1993" i="43"/>
  <c r="U1992" i="43"/>
  <c r="U1991" i="43"/>
  <c r="U1990" i="43"/>
  <c r="U1989" i="43"/>
  <c r="U1988" i="43"/>
  <c r="U1987" i="43"/>
  <c r="U1986" i="43"/>
  <c r="U1985" i="43"/>
  <c r="U1984" i="43"/>
  <c r="U1983" i="43"/>
  <c r="U1982" i="43"/>
  <c r="U1981" i="43"/>
  <c r="U1980" i="43"/>
  <c r="U1979" i="43"/>
  <c r="U1978" i="43"/>
  <c r="U1977" i="43"/>
  <c r="U1976" i="43"/>
  <c r="U1975" i="43"/>
  <c r="U1974" i="43"/>
  <c r="U1973" i="43"/>
  <c r="U1972" i="43"/>
  <c r="U1971" i="43"/>
  <c r="U1970" i="43"/>
  <c r="U1969" i="43"/>
  <c r="U1968" i="43"/>
  <c r="U1967" i="43"/>
  <c r="U1966" i="43"/>
  <c r="U1965" i="43"/>
  <c r="U1964" i="43"/>
  <c r="U1963" i="43"/>
  <c r="U1962" i="43"/>
  <c r="U1961" i="43"/>
  <c r="U1960" i="43"/>
  <c r="U1959" i="43"/>
  <c r="U1958" i="43"/>
  <c r="U1957" i="43"/>
  <c r="U1956" i="43"/>
  <c r="U1955" i="43"/>
  <c r="U1954" i="43"/>
  <c r="U1953" i="43"/>
  <c r="U1952" i="43"/>
  <c r="U1951" i="43"/>
  <c r="U1950" i="43"/>
  <c r="U1949" i="43"/>
  <c r="U1948" i="43"/>
  <c r="U1947" i="43"/>
  <c r="U1946" i="43"/>
  <c r="U1945" i="43"/>
  <c r="U1944" i="43"/>
  <c r="U1943" i="43"/>
  <c r="U1942" i="43"/>
  <c r="U1941" i="43"/>
  <c r="U1940" i="43"/>
  <c r="U1939" i="43"/>
  <c r="U1938" i="43"/>
  <c r="U1937" i="43"/>
  <c r="U1936" i="43"/>
  <c r="U1935" i="43"/>
  <c r="U1934" i="43"/>
  <c r="U1933" i="43"/>
  <c r="U1932" i="43"/>
  <c r="U1931" i="43"/>
  <c r="U1930" i="43"/>
  <c r="U1929" i="43"/>
  <c r="U1928" i="43"/>
  <c r="U1927" i="43"/>
  <c r="U1926" i="43"/>
  <c r="U1925" i="43"/>
  <c r="U1924" i="43"/>
  <c r="U1923" i="43"/>
  <c r="U1922" i="43"/>
  <c r="U1921" i="43"/>
  <c r="U1920" i="43"/>
  <c r="U1919" i="43"/>
  <c r="U1918" i="43"/>
  <c r="U1917" i="43"/>
  <c r="U1916" i="43"/>
  <c r="U1915" i="43"/>
  <c r="U1914" i="43"/>
  <c r="U1913" i="43"/>
  <c r="U1912" i="43"/>
  <c r="U1911" i="43"/>
  <c r="U1910" i="43"/>
  <c r="U1909" i="43"/>
  <c r="U1908" i="43"/>
  <c r="U1907" i="43"/>
  <c r="U1906" i="43"/>
  <c r="U1905" i="43"/>
  <c r="U1904" i="43"/>
  <c r="U1903" i="43"/>
  <c r="U1902" i="43"/>
  <c r="U1901" i="43"/>
  <c r="U1900" i="43"/>
  <c r="U1899" i="43"/>
  <c r="U1898" i="43"/>
  <c r="U1897" i="43"/>
  <c r="U1896" i="43"/>
  <c r="U1895" i="43"/>
  <c r="U1894" i="43"/>
  <c r="U1893" i="43"/>
  <c r="U1892" i="43"/>
  <c r="U1891" i="43"/>
  <c r="U1890" i="43"/>
  <c r="U1889" i="43"/>
  <c r="U1888" i="43"/>
  <c r="U1887" i="43"/>
  <c r="U1886" i="43"/>
  <c r="U1885" i="43"/>
  <c r="U1884" i="43"/>
  <c r="U1883" i="43"/>
  <c r="U1882" i="43"/>
  <c r="U1881" i="43"/>
  <c r="U1880" i="43"/>
  <c r="U1879" i="43"/>
  <c r="U1878" i="43"/>
  <c r="U1877" i="43"/>
  <c r="U1876" i="43"/>
  <c r="U1875" i="43"/>
  <c r="U1874" i="43"/>
  <c r="U1873" i="43"/>
  <c r="U1872" i="43"/>
  <c r="U1871" i="43"/>
  <c r="U1870" i="43"/>
  <c r="U1869" i="43"/>
  <c r="U1868" i="43"/>
  <c r="U1867" i="43"/>
  <c r="U1866" i="43"/>
  <c r="U1865" i="43"/>
  <c r="U1864" i="43"/>
  <c r="U1863" i="43"/>
  <c r="U1862" i="43"/>
  <c r="U1861" i="43"/>
  <c r="U1860" i="43"/>
  <c r="U1859" i="43"/>
  <c r="U1858" i="43"/>
  <c r="U1857" i="43"/>
  <c r="U1856" i="43"/>
  <c r="U1855" i="43"/>
  <c r="U1854" i="43"/>
  <c r="U1853" i="43"/>
  <c r="U1852" i="43"/>
  <c r="U1851" i="43"/>
  <c r="U1850" i="43"/>
  <c r="U1849" i="43"/>
  <c r="U1848" i="43"/>
  <c r="U1847" i="43"/>
  <c r="U1846" i="43"/>
  <c r="U1845" i="43"/>
  <c r="U1844" i="43"/>
  <c r="U1843" i="43"/>
  <c r="U1842" i="43"/>
  <c r="U1841" i="43"/>
  <c r="U1840" i="43"/>
  <c r="U1839" i="43"/>
  <c r="U1838" i="43"/>
  <c r="U1837" i="43"/>
  <c r="U1836" i="43"/>
  <c r="U1835" i="43"/>
  <c r="U1834" i="43"/>
  <c r="U1833" i="43"/>
  <c r="U1832" i="43"/>
  <c r="U1831" i="43"/>
  <c r="U1830" i="43"/>
  <c r="U1829" i="43"/>
  <c r="U1828" i="43"/>
  <c r="U1827" i="43"/>
  <c r="U1826" i="43"/>
  <c r="U1825" i="43"/>
  <c r="U1824" i="43"/>
  <c r="U1823" i="43"/>
  <c r="U1822" i="43"/>
  <c r="U1821" i="43"/>
  <c r="U1820" i="43"/>
  <c r="U1819" i="43"/>
  <c r="U1818" i="43"/>
  <c r="U1817" i="43"/>
  <c r="U1816" i="43"/>
  <c r="U1815" i="43"/>
  <c r="U1814" i="43"/>
  <c r="U1813" i="43"/>
  <c r="U1812" i="43"/>
  <c r="U1811" i="43"/>
  <c r="U1810" i="43"/>
  <c r="U1809" i="43"/>
  <c r="U1808" i="43"/>
  <c r="U1807" i="43"/>
  <c r="U1806" i="43"/>
  <c r="U1805" i="43"/>
  <c r="U1804" i="43"/>
  <c r="U1803" i="43"/>
  <c r="U1802" i="43"/>
  <c r="U1801" i="43"/>
  <c r="U1800" i="43"/>
  <c r="U1799" i="43"/>
  <c r="U1798" i="43"/>
  <c r="U1797" i="43"/>
  <c r="U1796" i="43"/>
  <c r="U1795" i="43"/>
  <c r="U1794" i="43"/>
  <c r="U1793" i="43"/>
  <c r="U1792" i="43"/>
  <c r="U1791" i="43"/>
  <c r="U1790" i="43"/>
  <c r="U1789" i="43"/>
  <c r="U1788" i="43"/>
  <c r="U1787" i="43"/>
  <c r="U1786" i="43"/>
  <c r="U1785" i="43"/>
  <c r="U1784" i="43"/>
  <c r="U1783" i="43"/>
  <c r="U1782" i="43"/>
  <c r="U1781" i="43"/>
  <c r="U1780" i="43"/>
  <c r="U1779" i="43"/>
  <c r="U1778" i="43"/>
  <c r="U1777" i="43"/>
  <c r="U1776" i="43"/>
  <c r="U1775" i="43"/>
  <c r="U1774" i="43"/>
  <c r="U1773" i="43"/>
  <c r="U1772" i="43"/>
  <c r="U1771" i="43"/>
  <c r="U1770" i="43"/>
  <c r="U1769" i="43"/>
  <c r="U1768" i="43"/>
  <c r="U1767" i="43"/>
  <c r="U1766" i="43"/>
  <c r="U1765" i="43"/>
  <c r="U1764" i="43"/>
  <c r="U1763" i="43"/>
  <c r="U1762" i="43"/>
  <c r="U1761" i="43"/>
  <c r="U1760" i="43"/>
  <c r="U1759" i="43"/>
  <c r="U1758" i="43"/>
  <c r="U1757" i="43"/>
  <c r="U1756" i="43"/>
  <c r="U1755" i="43"/>
  <c r="U1754" i="43"/>
  <c r="U1753" i="43"/>
  <c r="U1752" i="43"/>
  <c r="U1751" i="43"/>
  <c r="U1750" i="43"/>
  <c r="U1749" i="43"/>
  <c r="U1748" i="43"/>
  <c r="U1747" i="43"/>
  <c r="U1746" i="43"/>
  <c r="U1745" i="43"/>
  <c r="U1744" i="43"/>
  <c r="U1743" i="43"/>
  <c r="U1742" i="43"/>
  <c r="U1741" i="43"/>
  <c r="U1740" i="43"/>
  <c r="U1739" i="43"/>
  <c r="U1738" i="43"/>
  <c r="U1737" i="43"/>
  <c r="U1736" i="43"/>
  <c r="U1735" i="43"/>
  <c r="U1734" i="43"/>
  <c r="U1733" i="43"/>
  <c r="U1732" i="43"/>
  <c r="U1731" i="43"/>
  <c r="U1730" i="43"/>
  <c r="U1729" i="43"/>
  <c r="U1728" i="43"/>
  <c r="U1727" i="43"/>
  <c r="U1726" i="43"/>
  <c r="U1725" i="43"/>
  <c r="U1724" i="43"/>
  <c r="U1723" i="43"/>
  <c r="U1722" i="43"/>
  <c r="U1721" i="43"/>
  <c r="U1720" i="43"/>
  <c r="U1719" i="43"/>
  <c r="U1718" i="43"/>
  <c r="U1717" i="43"/>
  <c r="U1716" i="43"/>
  <c r="U1715" i="43"/>
  <c r="U1714" i="43"/>
  <c r="U1713" i="43"/>
  <c r="U1712" i="43"/>
  <c r="U1711" i="43"/>
  <c r="U1710" i="43"/>
  <c r="U1709" i="43"/>
  <c r="U1708" i="43"/>
  <c r="U1707" i="43"/>
  <c r="U1706" i="43"/>
  <c r="U1705" i="43"/>
  <c r="U1704" i="43"/>
  <c r="U1703" i="43"/>
  <c r="U1702" i="43"/>
  <c r="U1701" i="43"/>
  <c r="U1700" i="43"/>
  <c r="U1699" i="43"/>
  <c r="U1698" i="43"/>
  <c r="U1697" i="43"/>
  <c r="U1696" i="43"/>
  <c r="U1695" i="43"/>
  <c r="U1694" i="43"/>
  <c r="U1693" i="43"/>
  <c r="U1692" i="43"/>
  <c r="U1691" i="43"/>
  <c r="U1690" i="43"/>
  <c r="U1689" i="43"/>
  <c r="U1688" i="43"/>
  <c r="U1687" i="43"/>
  <c r="U1686" i="43"/>
  <c r="U1685" i="43"/>
  <c r="U1684" i="43"/>
  <c r="U1683" i="43"/>
  <c r="U1682" i="43"/>
  <c r="U1681" i="43"/>
  <c r="U1680" i="43"/>
  <c r="U1679" i="43"/>
  <c r="U1678" i="43"/>
  <c r="U1677" i="43"/>
  <c r="U1676" i="43"/>
  <c r="U1675" i="43"/>
  <c r="U1674" i="43"/>
  <c r="U1673" i="43"/>
  <c r="U1672" i="43"/>
  <c r="U1671" i="43"/>
  <c r="U1670" i="43"/>
  <c r="U1669" i="43"/>
  <c r="U1668" i="43"/>
  <c r="U1667" i="43"/>
  <c r="U1666" i="43"/>
  <c r="U1665" i="43"/>
  <c r="U1664" i="43"/>
  <c r="U1663" i="43"/>
  <c r="U1662" i="43"/>
  <c r="U1661" i="43"/>
  <c r="U1660" i="43"/>
  <c r="U1659" i="43"/>
  <c r="U1658" i="43"/>
  <c r="U1657" i="43"/>
  <c r="U1656" i="43"/>
  <c r="U1655" i="43"/>
  <c r="U1654" i="43"/>
  <c r="U1653" i="43"/>
  <c r="U1652" i="43"/>
  <c r="U1651" i="43"/>
  <c r="U1650" i="43"/>
  <c r="U1649" i="43"/>
  <c r="U1648" i="43"/>
  <c r="U1647" i="43"/>
  <c r="U1646" i="43"/>
  <c r="U1645" i="43"/>
  <c r="U1644" i="43"/>
  <c r="U1643" i="43"/>
  <c r="U1642" i="43"/>
  <c r="U1641" i="43"/>
  <c r="U1640" i="43"/>
  <c r="U1639" i="43"/>
  <c r="U1638" i="43"/>
  <c r="U1637" i="43"/>
  <c r="U1636" i="43"/>
  <c r="U1635" i="43"/>
  <c r="U1634" i="43"/>
  <c r="U1633" i="43"/>
  <c r="U1632" i="43"/>
  <c r="U1631" i="43"/>
  <c r="U1630" i="43"/>
  <c r="U1629" i="43"/>
  <c r="U1628" i="43"/>
  <c r="U1627" i="43"/>
  <c r="U1626" i="43"/>
  <c r="U1625" i="43"/>
  <c r="U1624" i="43"/>
  <c r="U1623" i="43"/>
  <c r="U1622" i="43"/>
  <c r="U1621" i="43"/>
  <c r="U1620" i="43"/>
  <c r="U1619" i="43"/>
  <c r="U1618" i="43"/>
  <c r="U1617" i="43"/>
  <c r="U1616" i="43"/>
  <c r="U1615" i="43"/>
  <c r="U1614" i="43"/>
  <c r="U1613" i="43"/>
  <c r="U1612" i="43"/>
  <c r="U1611" i="43"/>
  <c r="U1610" i="43"/>
  <c r="U1609" i="43"/>
  <c r="U1608" i="43"/>
  <c r="U1607" i="43"/>
  <c r="U1606" i="43"/>
  <c r="U1605" i="43"/>
  <c r="U1604" i="43"/>
  <c r="U1603" i="43"/>
  <c r="U1602" i="43"/>
  <c r="U1601" i="43"/>
  <c r="U1600" i="43"/>
  <c r="U1599" i="43"/>
  <c r="U1598" i="43"/>
  <c r="U1597" i="43"/>
  <c r="U1596" i="43"/>
  <c r="U1595" i="43"/>
  <c r="U1594" i="43"/>
  <c r="U1593" i="43"/>
  <c r="U1592" i="43"/>
  <c r="U1591" i="43"/>
  <c r="U1590" i="43"/>
  <c r="U1589" i="43"/>
  <c r="U1588" i="43"/>
  <c r="U1587" i="43"/>
  <c r="U1586" i="43"/>
  <c r="U1585" i="43"/>
  <c r="U1584" i="43"/>
  <c r="U1583" i="43"/>
  <c r="U1582" i="43"/>
  <c r="U1581" i="43"/>
  <c r="U1580" i="43"/>
  <c r="U1579" i="43"/>
  <c r="U1578" i="43"/>
  <c r="U1577" i="43"/>
  <c r="U1576" i="43"/>
  <c r="U1575" i="43"/>
  <c r="U1574" i="43"/>
  <c r="U1573" i="43"/>
  <c r="U1572" i="43"/>
  <c r="U1571" i="43"/>
  <c r="U1570" i="43"/>
  <c r="U1569" i="43"/>
  <c r="U1568" i="43"/>
  <c r="U1567" i="43"/>
  <c r="U1566" i="43"/>
  <c r="U1565" i="43"/>
  <c r="U1564" i="43"/>
  <c r="U1563" i="43"/>
  <c r="U1562" i="43"/>
  <c r="U1561" i="43"/>
  <c r="U1560" i="43"/>
  <c r="U1559" i="43"/>
  <c r="U1558" i="43"/>
  <c r="U1557" i="43"/>
  <c r="U1556" i="43"/>
  <c r="U1555" i="43"/>
  <c r="U1554" i="43"/>
  <c r="U1553" i="43"/>
  <c r="U1552" i="43"/>
  <c r="U1551" i="43"/>
  <c r="U1550" i="43"/>
  <c r="U1549" i="43"/>
  <c r="U1548" i="43"/>
  <c r="U1547" i="43"/>
  <c r="U1546" i="43"/>
  <c r="U1545" i="43"/>
  <c r="U1544" i="43"/>
  <c r="U1543" i="43"/>
  <c r="U1542" i="43"/>
  <c r="U1541" i="43"/>
  <c r="U1540" i="43"/>
  <c r="U1539" i="43"/>
  <c r="U1538" i="43"/>
  <c r="U1537" i="43"/>
  <c r="U1536" i="43"/>
  <c r="U1535" i="43"/>
  <c r="U1534" i="43"/>
  <c r="U1533" i="43"/>
  <c r="U1532" i="43"/>
  <c r="U1531" i="43"/>
  <c r="U1530" i="43"/>
  <c r="U1529" i="43"/>
  <c r="U1528" i="43"/>
  <c r="U1527" i="43"/>
  <c r="U1526" i="43"/>
  <c r="U1525" i="43"/>
  <c r="U1524" i="43"/>
  <c r="U1523" i="43"/>
  <c r="U1522" i="43"/>
  <c r="U1521" i="43"/>
  <c r="U1520" i="43"/>
  <c r="U1519" i="43"/>
  <c r="U1518" i="43"/>
  <c r="U1517" i="43"/>
  <c r="U1516" i="43"/>
  <c r="U1515" i="43"/>
  <c r="U1514" i="43"/>
  <c r="U1513" i="43"/>
  <c r="U1512" i="43"/>
  <c r="U1511" i="43"/>
  <c r="U1510" i="43"/>
  <c r="U1509" i="43"/>
  <c r="U1508" i="43"/>
  <c r="U1507" i="43"/>
  <c r="U1506" i="43"/>
  <c r="U1505" i="43"/>
  <c r="U1504" i="43"/>
  <c r="U1503" i="43"/>
  <c r="U1502" i="43"/>
  <c r="U1501" i="43"/>
  <c r="U1500" i="43"/>
  <c r="U1499" i="43"/>
  <c r="U1498" i="43"/>
  <c r="U1497" i="43"/>
  <c r="U1496" i="43"/>
  <c r="U1495" i="43"/>
  <c r="U1494" i="43"/>
  <c r="U1493" i="43"/>
  <c r="U1492" i="43"/>
  <c r="U1491" i="43"/>
  <c r="U1490" i="43"/>
  <c r="U1489" i="43"/>
  <c r="U1488" i="43"/>
  <c r="U1487" i="43"/>
  <c r="U1486" i="43"/>
  <c r="U1485" i="43"/>
  <c r="U1484" i="43"/>
  <c r="U1483" i="43"/>
  <c r="U1482" i="43"/>
  <c r="U1481" i="43"/>
  <c r="U1480" i="43"/>
  <c r="U1479" i="43"/>
  <c r="U1478" i="43"/>
  <c r="U1477" i="43"/>
  <c r="U1476" i="43"/>
  <c r="U1475" i="43"/>
  <c r="U1474" i="43"/>
  <c r="U1473" i="43"/>
  <c r="U1472" i="43"/>
  <c r="U1471" i="43"/>
  <c r="U1470" i="43"/>
  <c r="U1469" i="43"/>
  <c r="U1468" i="43"/>
  <c r="U1467" i="43"/>
  <c r="U1466" i="43"/>
  <c r="U1465" i="43"/>
  <c r="U1464" i="43"/>
  <c r="U1463" i="43"/>
  <c r="U1462" i="43"/>
  <c r="U1461" i="43"/>
  <c r="U1460" i="43"/>
  <c r="U1459" i="43"/>
  <c r="U1458" i="43"/>
  <c r="U1457" i="43"/>
  <c r="U1456" i="43"/>
  <c r="U1455" i="43"/>
  <c r="U1454" i="43"/>
  <c r="U1453" i="43"/>
  <c r="U1452" i="43"/>
  <c r="U1451" i="43"/>
  <c r="U1450" i="43"/>
  <c r="U1449" i="43"/>
  <c r="U1448" i="43"/>
  <c r="U1447" i="43"/>
  <c r="U1446" i="43"/>
  <c r="U1445" i="43"/>
  <c r="U1444" i="43"/>
  <c r="U1443" i="43"/>
  <c r="U1442" i="43"/>
  <c r="U1441" i="43"/>
  <c r="U1440" i="43"/>
  <c r="U1439" i="43"/>
  <c r="U1438" i="43"/>
  <c r="U1437" i="43"/>
  <c r="U1436" i="43"/>
  <c r="U1435" i="43"/>
  <c r="U1434" i="43"/>
  <c r="U1433" i="43"/>
  <c r="U1432" i="43"/>
  <c r="U1431" i="43"/>
  <c r="U1430" i="43"/>
  <c r="U1429" i="43"/>
  <c r="U1428" i="43"/>
  <c r="U1427" i="43"/>
  <c r="U1426" i="43"/>
  <c r="U1425" i="43"/>
  <c r="U1424" i="43"/>
  <c r="U1423" i="43"/>
  <c r="U1422" i="43"/>
  <c r="U1421" i="43"/>
  <c r="U1420" i="43"/>
  <c r="U1419" i="43"/>
  <c r="U1418" i="43"/>
  <c r="U1417" i="43"/>
  <c r="U1416" i="43"/>
  <c r="U1415" i="43"/>
  <c r="U1414" i="43"/>
  <c r="U1413" i="43"/>
  <c r="U1412" i="43"/>
  <c r="U1411" i="43"/>
  <c r="U1410" i="43"/>
  <c r="U1409" i="43"/>
  <c r="U1408" i="43"/>
  <c r="U1407" i="43"/>
  <c r="U1406" i="43"/>
  <c r="U1405" i="43"/>
  <c r="U1404" i="43"/>
  <c r="U1403" i="43"/>
  <c r="U1402" i="43"/>
  <c r="U1401" i="43"/>
  <c r="U1400" i="43"/>
  <c r="U1399" i="43"/>
  <c r="U1398" i="43"/>
  <c r="U1397" i="43"/>
  <c r="U1396" i="43"/>
  <c r="U1395" i="43"/>
  <c r="U1394" i="43"/>
  <c r="U1393" i="43"/>
  <c r="U1392" i="43"/>
  <c r="U1391" i="43"/>
  <c r="U1390" i="43"/>
  <c r="U1389" i="43"/>
  <c r="U1388" i="43"/>
  <c r="U1387" i="43"/>
  <c r="U1386" i="43"/>
  <c r="U1385" i="43"/>
  <c r="U1384" i="43"/>
  <c r="U1383" i="43"/>
  <c r="U1382" i="43"/>
  <c r="U1381" i="43"/>
  <c r="U1380" i="43"/>
  <c r="U1379" i="43"/>
  <c r="U1378" i="43"/>
  <c r="U1377" i="43"/>
  <c r="U1376" i="43"/>
  <c r="U1375" i="43"/>
  <c r="U1374" i="43"/>
  <c r="U1373" i="43"/>
  <c r="U1372" i="43"/>
  <c r="U1371" i="43"/>
  <c r="U1370" i="43"/>
  <c r="U1369" i="43"/>
  <c r="U1368" i="43"/>
  <c r="U1367" i="43"/>
  <c r="U1366" i="43"/>
  <c r="U1365" i="43"/>
  <c r="U1364" i="43"/>
  <c r="U1363" i="43"/>
  <c r="U1362" i="43"/>
  <c r="U1361" i="43"/>
  <c r="U1360" i="43"/>
  <c r="U1359" i="43"/>
  <c r="U1358" i="43"/>
  <c r="U1357" i="43"/>
  <c r="U1356" i="43"/>
  <c r="U1355" i="43"/>
  <c r="U1354" i="43"/>
  <c r="U1353" i="43"/>
  <c r="U1352" i="43"/>
  <c r="U1351" i="43"/>
  <c r="U1350" i="43"/>
  <c r="U1349" i="43"/>
  <c r="U1348" i="43"/>
  <c r="U1347" i="43"/>
  <c r="U1346" i="43"/>
  <c r="U1345" i="43"/>
  <c r="U1344" i="43"/>
  <c r="U1343" i="43"/>
  <c r="U1342" i="43"/>
  <c r="U1341" i="43"/>
  <c r="U1340" i="43"/>
  <c r="U1339" i="43"/>
  <c r="U1338" i="43"/>
  <c r="U1337" i="43"/>
  <c r="U1336" i="43"/>
  <c r="U1335" i="43"/>
  <c r="U1334" i="43"/>
  <c r="U1333" i="43"/>
  <c r="U1332" i="43"/>
  <c r="U1331" i="43"/>
  <c r="U1330" i="43"/>
  <c r="U1329" i="43"/>
  <c r="U1328" i="43"/>
  <c r="U1327" i="43"/>
  <c r="U1326" i="43"/>
  <c r="U1325" i="43"/>
  <c r="U1324" i="43"/>
  <c r="U1323" i="43"/>
  <c r="U1322" i="43"/>
  <c r="U1321" i="43"/>
  <c r="U1320" i="43"/>
  <c r="U1319" i="43"/>
  <c r="U1318" i="43"/>
  <c r="U1317" i="43"/>
  <c r="U1316" i="43"/>
  <c r="U1315" i="43"/>
  <c r="U1314" i="43"/>
  <c r="U1313" i="43"/>
  <c r="U1312" i="43"/>
  <c r="U1311" i="43"/>
  <c r="U1310" i="43"/>
  <c r="U1309" i="43"/>
  <c r="U1308" i="43"/>
  <c r="U1307" i="43"/>
  <c r="U1306" i="43"/>
  <c r="U1305" i="43"/>
  <c r="U1304" i="43"/>
  <c r="U1303" i="43"/>
  <c r="U1302" i="43"/>
  <c r="U1301" i="43"/>
  <c r="U1300" i="43"/>
  <c r="U1299" i="43"/>
  <c r="U1298" i="43"/>
  <c r="U1297" i="43"/>
  <c r="U1296" i="43"/>
  <c r="U1295" i="43"/>
  <c r="U1294" i="43"/>
  <c r="U1293" i="43"/>
  <c r="U1292" i="43"/>
  <c r="U1291" i="43"/>
  <c r="U1290" i="43"/>
  <c r="U1289" i="43"/>
  <c r="U1288" i="43"/>
  <c r="U1287" i="43"/>
  <c r="U1286" i="43"/>
  <c r="U1285" i="43"/>
  <c r="U1284" i="43"/>
  <c r="U1283" i="43"/>
  <c r="U1282" i="43"/>
  <c r="U1281" i="43"/>
  <c r="U1280" i="43"/>
  <c r="U1279" i="43"/>
  <c r="U1278" i="43"/>
  <c r="U1277" i="43"/>
  <c r="U1276" i="43"/>
  <c r="U1275" i="43"/>
  <c r="U1274" i="43"/>
  <c r="U1273" i="43"/>
  <c r="U1272" i="43"/>
  <c r="U1271" i="43"/>
  <c r="U1270" i="43"/>
  <c r="U1269" i="43"/>
  <c r="U1268" i="43"/>
  <c r="U1267" i="43"/>
  <c r="U1266" i="43"/>
  <c r="U1265" i="43"/>
  <c r="U1264" i="43"/>
  <c r="U1263" i="43"/>
  <c r="U1262" i="43"/>
  <c r="U1261" i="43"/>
  <c r="U1260" i="43"/>
  <c r="U1259" i="43"/>
  <c r="U1258" i="43"/>
  <c r="U1257" i="43"/>
  <c r="U1256" i="43"/>
  <c r="U1255" i="43"/>
  <c r="U1254" i="43"/>
  <c r="U1253" i="43"/>
  <c r="U1252" i="43"/>
  <c r="U1251" i="43"/>
  <c r="U1250" i="43"/>
  <c r="U1249" i="43"/>
  <c r="U1248" i="43"/>
  <c r="U1247" i="43"/>
  <c r="U1246" i="43"/>
  <c r="U1245" i="43"/>
  <c r="U1244" i="43"/>
  <c r="U1243" i="43"/>
  <c r="U1242" i="43"/>
  <c r="U1241" i="43"/>
  <c r="U1240" i="43"/>
  <c r="U1239" i="43"/>
  <c r="U1238" i="43"/>
  <c r="U1237" i="43"/>
  <c r="U1236" i="43"/>
  <c r="U1235" i="43"/>
  <c r="U1234" i="43"/>
  <c r="U1233" i="43"/>
  <c r="U1232" i="43"/>
  <c r="U1231" i="43"/>
  <c r="U1230" i="43"/>
  <c r="U1229" i="43"/>
  <c r="U1228" i="43"/>
  <c r="U1227" i="43"/>
  <c r="U1226" i="43"/>
  <c r="U1225" i="43"/>
  <c r="U1224" i="43"/>
  <c r="U1223" i="43"/>
  <c r="U1222" i="43"/>
  <c r="U1221" i="43"/>
  <c r="U1220" i="43"/>
  <c r="U1219" i="43"/>
  <c r="U1218" i="43"/>
  <c r="U1217" i="43"/>
  <c r="U1216" i="43"/>
  <c r="U1215" i="43"/>
  <c r="U1214" i="43"/>
  <c r="U1213" i="43"/>
  <c r="U1212" i="43"/>
  <c r="U1211" i="43"/>
  <c r="U1210" i="43"/>
  <c r="U1209" i="43"/>
  <c r="U1208" i="43"/>
  <c r="U1207" i="43"/>
  <c r="U1206" i="43"/>
  <c r="U1205" i="43"/>
  <c r="U1204" i="43"/>
  <c r="U1203" i="43"/>
  <c r="U1202" i="43"/>
  <c r="U1201" i="43"/>
  <c r="U1200" i="43"/>
  <c r="U1199" i="43"/>
  <c r="U1198" i="43"/>
  <c r="U1197" i="43"/>
  <c r="U1196" i="43"/>
  <c r="U1195" i="43"/>
  <c r="U1194" i="43"/>
  <c r="U1193" i="43"/>
  <c r="U1192" i="43"/>
  <c r="U1191" i="43"/>
  <c r="U1190" i="43"/>
  <c r="U1189" i="43"/>
  <c r="U1188" i="43"/>
  <c r="U1187" i="43"/>
  <c r="U1186" i="43"/>
  <c r="U1185" i="43"/>
  <c r="U1184" i="43"/>
  <c r="U1183" i="43"/>
  <c r="U1182" i="43"/>
  <c r="U1181" i="43"/>
  <c r="U1180" i="43"/>
  <c r="U1179" i="43"/>
  <c r="U1178" i="43"/>
  <c r="U1177" i="43"/>
  <c r="U1176" i="43"/>
  <c r="U1175" i="43"/>
  <c r="U1174" i="43"/>
  <c r="U1173" i="43"/>
  <c r="U1172" i="43"/>
  <c r="U1171" i="43"/>
  <c r="U1170" i="43"/>
  <c r="U1169" i="43"/>
  <c r="U1168" i="43"/>
  <c r="U1167" i="43"/>
  <c r="U1166" i="43"/>
  <c r="U1165" i="43"/>
  <c r="U1164" i="43"/>
  <c r="U1163" i="43"/>
  <c r="U1162" i="43"/>
  <c r="U1161" i="43"/>
  <c r="U1160" i="43"/>
  <c r="U1159" i="43"/>
  <c r="U1158" i="43"/>
  <c r="U1157" i="43"/>
  <c r="U1156" i="43"/>
  <c r="U1155" i="43"/>
  <c r="U1154" i="43"/>
  <c r="U1153" i="43"/>
  <c r="U1152" i="43"/>
  <c r="U1151" i="43"/>
  <c r="U1150" i="43"/>
  <c r="U1149" i="43"/>
  <c r="U1148" i="43"/>
  <c r="U1147" i="43"/>
  <c r="U1146" i="43"/>
  <c r="U1145" i="43"/>
  <c r="U1144" i="43"/>
  <c r="U1143" i="43"/>
  <c r="U1142" i="43"/>
  <c r="U1141" i="43"/>
  <c r="U1140" i="43"/>
  <c r="U1139" i="43"/>
  <c r="U1138" i="43"/>
  <c r="U1137" i="43"/>
  <c r="U1136" i="43"/>
  <c r="U1135" i="43"/>
  <c r="U1134" i="43"/>
  <c r="U1133" i="43"/>
  <c r="U1132" i="43"/>
  <c r="U1131" i="43"/>
  <c r="U1130" i="43"/>
  <c r="U1129" i="43"/>
  <c r="U1128" i="43"/>
  <c r="U1127" i="43"/>
  <c r="U1126" i="43"/>
  <c r="U1125" i="43"/>
  <c r="U1124" i="43"/>
  <c r="U1123" i="43"/>
  <c r="U1122" i="43"/>
  <c r="U1121" i="43"/>
  <c r="U1120" i="43"/>
  <c r="U1119" i="43"/>
  <c r="U1118" i="43"/>
  <c r="U1117" i="43"/>
  <c r="U1116" i="43"/>
  <c r="U1115" i="43"/>
  <c r="U1114" i="43"/>
  <c r="U1113" i="43"/>
  <c r="U1112" i="43"/>
  <c r="U1111" i="43"/>
  <c r="U1110" i="43"/>
  <c r="U1109" i="43"/>
  <c r="U1108" i="43"/>
  <c r="U1107" i="43"/>
  <c r="U1106" i="43"/>
  <c r="U1105" i="43"/>
  <c r="U1104" i="43"/>
  <c r="U1103" i="43"/>
  <c r="U1102" i="43"/>
  <c r="U1101" i="43"/>
  <c r="U1100" i="43"/>
  <c r="U1099" i="43"/>
  <c r="U1098" i="43"/>
  <c r="U1097" i="43"/>
  <c r="U1096" i="43"/>
  <c r="U1095" i="43"/>
  <c r="U1094" i="43"/>
  <c r="U1093" i="43"/>
  <c r="U1092" i="43"/>
  <c r="U1091" i="43"/>
  <c r="U1090" i="43"/>
  <c r="U1089" i="43"/>
  <c r="U1088" i="43"/>
  <c r="U1087" i="43"/>
  <c r="U1086" i="43"/>
  <c r="U1085" i="43"/>
  <c r="U1084" i="43"/>
  <c r="U1083" i="43"/>
  <c r="U1082" i="43"/>
  <c r="U1081" i="43"/>
  <c r="U1080" i="43"/>
  <c r="U1079" i="43"/>
  <c r="U1078" i="43"/>
  <c r="U1077" i="43"/>
  <c r="U1076" i="43"/>
  <c r="U1075" i="43"/>
  <c r="U1074" i="43"/>
  <c r="U1073" i="43"/>
  <c r="U1072" i="43"/>
  <c r="U1071" i="43"/>
  <c r="U1070" i="43"/>
  <c r="U1069" i="43"/>
  <c r="U1068" i="43"/>
  <c r="U1067" i="43"/>
  <c r="U1066" i="43"/>
  <c r="U1065" i="43"/>
  <c r="U1064" i="43"/>
  <c r="U1063" i="43"/>
  <c r="U1062" i="43"/>
  <c r="U1061" i="43"/>
  <c r="U1060" i="43"/>
  <c r="U1059" i="43"/>
  <c r="U1058" i="43"/>
  <c r="U1057" i="43"/>
  <c r="U1056" i="43"/>
  <c r="U1055" i="43"/>
  <c r="U1054" i="43"/>
  <c r="U1053" i="43"/>
  <c r="U1052" i="43"/>
  <c r="U1051" i="43"/>
  <c r="U1050" i="43"/>
  <c r="U1049" i="43"/>
  <c r="U1048" i="43"/>
  <c r="U1047" i="43"/>
  <c r="U1046" i="43"/>
  <c r="U1045" i="43"/>
  <c r="U1044" i="43"/>
  <c r="U1043" i="43"/>
  <c r="U1042" i="43"/>
  <c r="U1041" i="43"/>
  <c r="U1040" i="43"/>
  <c r="U1039" i="43"/>
  <c r="U1038" i="43"/>
  <c r="U1037" i="43"/>
  <c r="U1036" i="43"/>
  <c r="U1035" i="43"/>
  <c r="U1034" i="43"/>
  <c r="U1033" i="43"/>
  <c r="U1032" i="43"/>
  <c r="U1031" i="43"/>
  <c r="U1030" i="43"/>
  <c r="U1029" i="43"/>
  <c r="U1028" i="43"/>
  <c r="U1027" i="43"/>
  <c r="U1026" i="43"/>
  <c r="U1025" i="43"/>
  <c r="U1024" i="43"/>
  <c r="U1023" i="43"/>
  <c r="U1022" i="43"/>
  <c r="U1021" i="43"/>
  <c r="U1020" i="43"/>
  <c r="U1019" i="43"/>
  <c r="U1018" i="43"/>
  <c r="U1017" i="43"/>
  <c r="U1016" i="43"/>
  <c r="U1015" i="43"/>
  <c r="U1014" i="43"/>
  <c r="U1013" i="43"/>
  <c r="U1012" i="43"/>
  <c r="U1011" i="43"/>
  <c r="U1010" i="43"/>
  <c r="U1009" i="43"/>
  <c r="U1008" i="43"/>
  <c r="U1007" i="43"/>
  <c r="U1006" i="43"/>
  <c r="U1005" i="43"/>
  <c r="U1004" i="43"/>
  <c r="U1003" i="43"/>
  <c r="U1002" i="43"/>
  <c r="U1001" i="43"/>
  <c r="U1000" i="43"/>
  <c r="U999" i="43"/>
  <c r="U998" i="43"/>
  <c r="U997" i="43"/>
  <c r="U996" i="43"/>
  <c r="U995" i="43"/>
  <c r="U994" i="43"/>
  <c r="U993" i="43"/>
  <c r="U992" i="43"/>
  <c r="U991" i="43"/>
  <c r="U990" i="43"/>
  <c r="U989" i="43"/>
  <c r="U988" i="43"/>
  <c r="U987" i="43"/>
  <c r="U986" i="43"/>
  <c r="U985" i="43"/>
  <c r="U984" i="43"/>
  <c r="U983" i="43"/>
  <c r="U982" i="43"/>
  <c r="U981" i="43"/>
  <c r="U980" i="43"/>
  <c r="U979" i="43"/>
  <c r="U978" i="43"/>
  <c r="U977" i="43"/>
  <c r="U976" i="43"/>
  <c r="U975" i="43"/>
  <c r="U974" i="43"/>
  <c r="U973" i="43"/>
  <c r="U972" i="43"/>
  <c r="U971" i="43"/>
  <c r="U970" i="43"/>
  <c r="U969" i="43"/>
  <c r="U968" i="43"/>
  <c r="U967" i="43"/>
  <c r="U966" i="43"/>
  <c r="U965" i="43"/>
  <c r="U964" i="43"/>
  <c r="U963" i="43"/>
  <c r="U962" i="43"/>
  <c r="U961" i="43"/>
  <c r="U960" i="43"/>
  <c r="U959" i="43"/>
  <c r="U958" i="43"/>
  <c r="U957" i="43"/>
  <c r="U956" i="43"/>
  <c r="U955" i="43"/>
  <c r="U954" i="43"/>
  <c r="U953" i="43"/>
  <c r="U952" i="43"/>
  <c r="U951" i="43"/>
  <c r="U950" i="43"/>
  <c r="U949" i="43"/>
  <c r="U948" i="43"/>
  <c r="U947" i="43"/>
  <c r="U946" i="43"/>
  <c r="U945" i="43"/>
  <c r="U944" i="43"/>
  <c r="U943" i="43"/>
  <c r="U942" i="43"/>
  <c r="U941" i="43"/>
  <c r="U940" i="43"/>
  <c r="U939" i="43"/>
  <c r="U938" i="43"/>
  <c r="U937" i="43"/>
  <c r="U936" i="43"/>
  <c r="U935" i="43"/>
  <c r="U934" i="43"/>
  <c r="U933" i="43"/>
  <c r="U932" i="43"/>
  <c r="U931" i="43"/>
  <c r="U930" i="43"/>
  <c r="U929" i="43"/>
  <c r="U928" i="43"/>
  <c r="U927" i="43"/>
  <c r="U926" i="43"/>
  <c r="U925" i="43"/>
  <c r="U924" i="43"/>
  <c r="U923" i="43"/>
  <c r="U922" i="43"/>
  <c r="U921" i="43"/>
  <c r="U920" i="43"/>
  <c r="U919" i="43"/>
  <c r="U918" i="43"/>
  <c r="U917" i="43"/>
  <c r="U916" i="43"/>
  <c r="U915" i="43"/>
  <c r="U914" i="43"/>
  <c r="U913" i="43"/>
  <c r="U912" i="43"/>
  <c r="U911" i="43"/>
  <c r="U910" i="43"/>
  <c r="U909" i="43"/>
  <c r="U908" i="43"/>
  <c r="U907" i="43"/>
  <c r="U906" i="43"/>
  <c r="U905" i="43"/>
  <c r="U904" i="43"/>
  <c r="U903" i="43"/>
  <c r="U902" i="43"/>
  <c r="U901" i="43"/>
  <c r="U900" i="43"/>
  <c r="U899" i="43"/>
  <c r="U898" i="43"/>
  <c r="U897" i="43"/>
  <c r="U896" i="43"/>
  <c r="U895" i="43"/>
  <c r="U894" i="43"/>
  <c r="U893" i="43"/>
  <c r="U892" i="43"/>
  <c r="U891" i="43"/>
  <c r="U890" i="43"/>
  <c r="U889" i="43"/>
  <c r="U888" i="43"/>
  <c r="U887" i="43"/>
  <c r="U886" i="43"/>
  <c r="U885" i="43"/>
  <c r="U884" i="43"/>
  <c r="U883" i="43"/>
  <c r="U882" i="43"/>
  <c r="U881" i="43"/>
  <c r="U880" i="43"/>
  <c r="U879" i="43"/>
  <c r="U878" i="43"/>
  <c r="U877" i="43"/>
  <c r="U876" i="43"/>
  <c r="U875" i="43"/>
  <c r="U874" i="43"/>
  <c r="U873" i="43"/>
  <c r="U872" i="43"/>
  <c r="U871" i="43"/>
  <c r="U870" i="43"/>
  <c r="U869" i="43"/>
  <c r="U868" i="43"/>
  <c r="U867" i="43"/>
  <c r="U866" i="43"/>
  <c r="U865" i="43"/>
  <c r="U864" i="43"/>
  <c r="U863" i="43"/>
  <c r="U862" i="43"/>
  <c r="U861" i="43"/>
  <c r="U860" i="43"/>
  <c r="U859" i="43"/>
  <c r="U858" i="43"/>
  <c r="U857" i="43"/>
  <c r="U856" i="43"/>
  <c r="U855" i="43"/>
  <c r="U854" i="43"/>
  <c r="U853" i="43"/>
  <c r="U852" i="43"/>
  <c r="U851" i="43"/>
  <c r="U850" i="43"/>
  <c r="U849" i="43"/>
  <c r="U848" i="43"/>
  <c r="U847" i="43"/>
  <c r="U846" i="43"/>
  <c r="U845" i="43"/>
  <c r="U844" i="43"/>
  <c r="U843" i="43"/>
  <c r="U842" i="43"/>
  <c r="U841" i="43"/>
  <c r="U840" i="43"/>
  <c r="U839" i="43"/>
  <c r="U838" i="43"/>
  <c r="U837" i="43"/>
  <c r="U836" i="43"/>
  <c r="U835" i="43"/>
  <c r="U834" i="43"/>
  <c r="U833" i="43"/>
  <c r="U832" i="43"/>
  <c r="U831" i="43"/>
  <c r="U830" i="43"/>
  <c r="U829" i="43"/>
  <c r="U828" i="43"/>
  <c r="U827" i="43"/>
  <c r="U826" i="43"/>
  <c r="U825" i="43"/>
  <c r="U824" i="43"/>
  <c r="U823" i="43"/>
  <c r="U822" i="43"/>
  <c r="U821" i="43"/>
  <c r="U820" i="43"/>
  <c r="U819" i="43"/>
  <c r="U818" i="43"/>
  <c r="U817" i="43"/>
  <c r="U816" i="43"/>
  <c r="U815" i="43"/>
  <c r="U814" i="43"/>
  <c r="U813" i="43"/>
  <c r="U812" i="43"/>
  <c r="U811" i="43"/>
  <c r="U810" i="43"/>
  <c r="U809" i="43"/>
  <c r="U808" i="43"/>
  <c r="U807" i="43"/>
  <c r="U806" i="43"/>
  <c r="U805" i="43"/>
  <c r="U804" i="43"/>
  <c r="U803" i="43"/>
  <c r="U802" i="43"/>
  <c r="U801" i="43"/>
  <c r="U800" i="43"/>
  <c r="U799" i="43"/>
  <c r="U798" i="43"/>
  <c r="U797" i="43"/>
  <c r="U796" i="43"/>
  <c r="U795" i="43"/>
  <c r="U794" i="43"/>
  <c r="U793" i="43"/>
  <c r="U792" i="43"/>
  <c r="U791" i="43"/>
  <c r="U790" i="43"/>
  <c r="U789" i="43"/>
  <c r="U788" i="43"/>
  <c r="U787" i="43"/>
  <c r="U786" i="43"/>
  <c r="U785" i="43"/>
  <c r="U784" i="43"/>
  <c r="U783" i="43"/>
  <c r="U782" i="43"/>
  <c r="U781" i="43"/>
  <c r="U780" i="43"/>
  <c r="U779" i="43"/>
  <c r="U778" i="43"/>
  <c r="U777" i="43"/>
  <c r="U776" i="43"/>
  <c r="U775" i="43"/>
  <c r="U774" i="43"/>
  <c r="U773" i="43"/>
  <c r="U772" i="43"/>
  <c r="U771" i="43"/>
  <c r="U770" i="43"/>
  <c r="U769" i="43"/>
  <c r="U768" i="43"/>
  <c r="U767" i="43"/>
  <c r="U766" i="43"/>
  <c r="U765" i="43"/>
  <c r="U764" i="43"/>
  <c r="U763" i="43"/>
  <c r="U762" i="43"/>
  <c r="U761" i="43"/>
  <c r="U760" i="43"/>
  <c r="U759" i="43"/>
  <c r="U758" i="43"/>
  <c r="U757" i="43"/>
  <c r="U756" i="43"/>
  <c r="U755" i="43"/>
  <c r="U754" i="43"/>
  <c r="U753" i="43"/>
  <c r="U752" i="43"/>
  <c r="U751" i="43"/>
  <c r="U750" i="43"/>
  <c r="U749" i="43"/>
  <c r="U748" i="43"/>
  <c r="U747" i="43"/>
  <c r="U746" i="43"/>
  <c r="U745" i="43"/>
  <c r="U744" i="43"/>
  <c r="U743" i="43"/>
  <c r="U742" i="43"/>
  <c r="U741" i="43"/>
  <c r="U740" i="43"/>
  <c r="U739" i="43"/>
  <c r="U738" i="43"/>
  <c r="U737" i="43"/>
  <c r="U736" i="43"/>
  <c r="U735" i="43"/>
  <c r="U734" i="43"/>
  <c r="U733" i="43"/>
  <c r="U732" i="43"/>
  <c r="U731" i="43"/>
  <c r="U730" i="43"/>
  <c r="U729" i="43"/>
  <c r="U728" i="43"/>
  <c r="U727" i="43"/>
  <c r="U726" i="43"/>
  <c r="U725" i="43"/>
  <c r="U724" i="43"/>
  <c r="U723" i="43"/>
  <c r="U722" i="43"/>
  <c r="U721" i="43"/>
  <c r="U720" i="43"/>
  <c r="U719" i="43"/>
  <c r="U718" i="43"/>
  <c r="U717" i="43"/>
  <c r="U716" i="43"/>
  <c r="U715" i="43"/>
  <c r="U714" i="43"/>
  <c r="U713" i="43"/>
  <c r="U712" i="43"/>
  <c r="U711" i="43"/>
  <c r="U710" i="43"/>
  <c r="U709" i="43"/>
  <c r="U708" i="43"/>
  <c r="U707" i="43"/>
  <c r="U706" i="43"/>
  <c r="U705" i="43"/>
  <c r="U704" i="43"/>
  <c r="U703" i="43"/>
  <c r="U702" i="43"/>
  <c r="U701" i="43"/>
  <c r="U700" i="43"/>
  <c r="U699" i="43"/>
  <c r="U698" i="43"/>
  <c r="U697" i="43"/>
  <c r="U696" i="43"/>
  <c r="U695" i="43"/>
  <c r="U694" i="43"/>
  <c r="U693" i="43"/>
  <c r="U692" i="43"/>
  <c r="U691" i="43"/>
  <c r="U690" i="43"/>
  <c r="U689" i="43"/>
  <c r="U688" i="43"/>
  <c r="U687" i="43"/>
  <c r="U686" i="43"/>
  <c r="U685" i="43"/>
  <c r="U684" i="43"/>
  <c r="U683" i="43"/>
  <c r="U682" i="43"/>
  <c r="U681" i="43"/>
  <c r="U680" i="43"/>
  <c r="U679" i="43"/>
  <c r="U678" i="43"/>
  <c r="U677" i="43"/>
  <c r="U676" i="43"/>
  <c r="U675" i="43"/>
  <c r="U674" i="43"/>
  <c r="U673" i="43"/>
  <c r="U672" i="43"/>
  <c r="U671" i="43"/>
  <c r="U670" i="43"/>
  <c r="U669" i="43"/>
  <c r="U668" i="43"/>
  <c r="U667" i="43"/>
  <c r="U666" i="43"/>
  <c r="U665" i="43"/>
  <c r="U664" i="43"/>
  <c r="U663" i="43"/>
  <c r="U662" i="43"/>
  <c r="U661" i="43"/>
  <c r="U660" i="43"/>
  <c r="U659" i="43"/>
  <c r="U658" i="43"/>
  <c r="U657" i="43"/>
  <c r="U656" i="43"/>
  <c r="U655" i="43"/>
  <c r="U654" i="43"/>
  <c r="U653" i="43"/>
  <c r="U652" i="43"/>
  <c r="U651" i="43"/>
  <c r="U650" i="43"/>
  <c r="U649" i="43"/>
  <c r="U648" i="43"/>
  <c r="U647" i="43"/>
  <c r="U646" i="43"/>
  <c r="U645" i="43"/>
  <c r="U644" i="43"/>
  <c r="U643" i="43"/>
  <c r="U642" i="43"/>
  <c r="U641" i="43"/>
  <c r="U640" i="43"/>
  <c r="U639" i="43"/>
  <c r="U638" i="43"/>
  <c r="U637" i="43"/>
  <c r="U636" i="43"/>
  <c r="U635" i="43"/>
  <c r="U634" i="43"/>
  <c r="U633" i="43"/>
  <c r="U632" i="43"/>
  <c r="U631" i="43"/>
  <c r="U630" i="43"/>
  <c r="U629" i="43"/>
  <c r="U628" i="43"/>
  <c r="U627" i="43"/>
  <c r="U626" i="43"/>
  <c r="U625" i="43"/>
  <c r="U624" i="43"/>
  <c r="U623" i="43"/>
  <c r="U622" i="43"/>
  <c r="U621" i="43"/>
  <c r="U620" i="43"/>
  <c r="U619" i="43"/>
  <c r="U618" i="43"/>
  <c r="U617" i="43"/>
  <c r="U616" i="43"/>
  <c r="U615" i="43"/>
  <c r="U614" i="43"/>
  <c r="U613" i="43"/>
  <c r="U612" i="43"/>
  <c r="U611" i="43"/>
  <c r="U610" i="43"/>
  <c r="U609" i="43"/>
  <c r="U608" i="43"/>
  <c r="U607" i="43"/>
  <c r="U606" i="43"/>
  <c r="U605" i="43"/>
  <c r="U604" i="43"/>
  <c r="U603" i="43"/>
  <c r="U602" i="43"/>
  <c r="U601" i="43"/>
  <c r="U600" i="43"/>
  <c r="U599" i="43"/>
  <c r="U598" i="43"/>
  <c r="U597" i="43"/>
  <c r="U596" i="43"/>
  <c r="U595" i="43"/>
  <c r="U594" i="43"/>
  <c r="U593" i="43"/>
  <c r="U592" i="43"/>
  <c r="U591" i="43"/>
  <c r="U590" i="43"/>
  <c r="U589" i="43"/>
  <c r="U588" i="43"/>
  <c r="U587" i="43"/>
  <c r="U586" i="43"/>
  <c r="U585" i="43"/>
  <c r="U584" i="43"/>
  <c r="U583" i="43"/>
  <c r="U582" i="43"/>
  <c r="U581" i="43"/>
  <c r="U580" i="43"/>
  <c r="U579" i="43"/>
  <c r="U578" i="43"/>
  <c r="U577" i="43"/>
  <c r="U576" i="43"/>
  <c r="U575" i="43"/>
  <c r="U574" i="43"/>
  <c r="U573" i="43"/>
  <c r="U572" i="43"/>
  <c r="U571" i="43"/>
  <c r="U570" i="43"/>
  <c r="U569" i="43"/>
  <c r="U568" i="43"/>
  <c r="U567" i="43"/>
  <c r="U566" i="43"/>
  <c r="U565" i="43"/>
  <c r="U564" i="43"/>
  <c r="U563" i="43"/>
  <c r="U562" i="43"/>
  <c r="U561" i="43"/>
  <c r="U560" i="43"/>
  <c r="U559" i="43"/>
  <c r="U558" i="43"/>
  <c r="U557" i="43"/>
  <c r="U556" i="43"/>
  <c r="U555" i="43"/>
  <c r="U554" i="43"/>
  <c r="U553" i="43"/>
  <c r="U552" i="43"/>
  <c r="U551" i="43"/>
  <c r="U550" i="43"/>
  <c r="U549" i="43"/>
  <c r="U548" i="43"/>
  <c r="U547" i="43"/>
  <c r="U546" i="43"/>
  <c r="U545" i="43"/>
  <c r="U544" i="43"/>
  <c r="U543" i="43"/>
  <c r="U542" i="43"/>
  <c r="U541" i="43"/>
  <c r="U540" i="43"/>
  <c r="U539" i="43"/>
  <c r="U538" i="43"/>
  <c r="U537" i="43"/>
  <c r="U536" i="43"/>
  <c r="U535" i="43"/>
  <c r="U534" i="43"/>
  <c r="U533" i="43"/>
  <c r="U532" i="43"/>
  <c r="U531" i="43"/>
  <c r="U530" i="43"/>
  <c r="U529" i="43"/>
  <c r="U528" i="43"/>
  <c r="U527" i="43"/>
  <c r="U526" i="43"/>
  <c r="U525" i="43"/>
  <c r="U524" i="43"/>
  <c r="U523" i="43"/>
  <c r="U522" i="43"/>
  <c r="U521" i="43"/>
  <c r="U520" i="43"/>
  <c r="U519" i="43"/>
  <c r="U518" i="43"/>
  <c r="U517" i="43"/>
  <c r="U516" i="43"/>
  <c r="U515" i="43"/>
  <c r="U514" i="43"/>
  <c r="U513" i="43"/>
  <c r="U512" i="43"/>
  <c r="U511" i="43"/>
  <c r="U510" i="43"/>
  <c r="U509" i="43"/>
  <c r="U508" i="43"/>
  <c r="U507" i="43"/>
  <c r="U506" i="43"/>
  <c r="U505" i="43"/>
  <c r="U504" i="43"/>
  <c r="U503" i="43"/>
  <c r="U502" i="43"/>
  <c r="U501" i="43"/>
  <c r="U500" i="43"/>
  <c r="U499" i="43"/>
  <c r="U498" i="43"/>
  <c r="U497" i="43"/>
  <c r="U496" i="43"/>
  <c r="U495" i="43"/>
  <c r="U494" i="43"/>
  <c r="U493" i="43"/>
  <c r="U492" i="43"/>
  <c r="U491" i="43"/>
  <c r="U490" i="43"/>
  <c r="U489" i="43"/>
  <c r="U488" i="43"/>
  <c r="U487" i="43"/>
  <c r="U486" i="43"/>
  <c r="U485" i="43"/>
  <c r="U484" i="43"/>
  <c r="U483" i="43"/>
  <c r="U482" i="43"/>
  <c r="U481" i="43"/>
  <c r="U480" i="43"/>
  <c r="U479" i="43"/>
  <c r="U478" i="43"/>
  <c r="U477" i="43"/>
  <c r="U476" i="43"/>
  <c r="U475" i="43"/>
  <c r="U474" i="43"/>
  <c r="U473" i="43"/>
  <c r="U472" i="43"/>
  <c r="U471" i="43"/>
  <c r="U470" i="43"/>
  <c r="U469" i="43"/>
  <c r="U468" i="43"/>
  <c r="U467" i="43"/>
  <c r="U466" i="43"/>
  <c r="U465" i="43"/>
  <c r="U464" i="43"/>
  <c r="U463" i="43"/>
  <c r="U462" i="43"/>
  <c r="U461" i="43"/>
  <c r="U460" i="43"/>
  <c r="U459" i="43"/>
  <c r="U458" i="43"/>
  <c r="U457" i="43"/>
  <c r="U456" i="43"/>
  <c r="U455" i="43"/>
  <c r="U454" i="43"/>
  <c r="U453" i="43"/>
  <c r="U452" i="43"/>
  <c r="U451" i="43"/>
  <c r="U450" i="43"/>
  <c r="U449" i="43"/>
  <c r="U448" i="43"/>
  <c r="U447" i="43"/>
  <c r="U446" i="43"/>
  <c r="U445" i="43"/>
  <c r="U444" i="43"/>
  <c r="U443" i="43"/>
  <c r="U442" i="43"/>
  <c r="U441" i="43"/>
  <c r="U440" i="43"/>
  <c r="U439" i="43"/>
  <c r="U438" i="43"/>
  <c r="U437" i="43"/>
  <c r="U436" i="43"/>
  <c r="U435" i="43"/>
  <c r="U434" i="43"/>
  <c r="U433" i="43"/>
  <c r="U432" i="43"/>
  <c r="U431" i="43"/>
  <c r="U430" i="43"/>
  <c r="U429" i="43"/>
  <c r="U428" i="43"/>
  <c r="U427" i="43"/>
  <c r="U426" i="43"/>
  <c r="U425" i="43"/>
  <c r="U424" i="43"/>
  <c r="U423" i="43"/>
  <c r="U422" i="43"/>
  <c r="U421" i="43"/>
  <c r="U420" i="43"/>
  <c r="U419" i="43"/>
  <c r="U418" i="43"/>
  <c r="U417" i="43"/>
  <c r="U416" i="43"/>
  <c r="U415" i="43"/>
  <c r="U414" i="43"/>
  <c r="U413" i="43"/>
  <c r="U412" i="43"/>
  <c r="U411" i="43"/>
  <c r="U410" i="43"/>
  <c r="U409" i="43"/>
  <c r="U408" i="43"/>
  <c r="U407" i="43"/>
  <c r="U406" i="43"/>
  <c r="U405" i="43"/>
  <c r="U404" i="43"/>
  <c r="U403" i="43"/>
  <c r="U402" i="43"/>
  <c r="U401" i="43"/>
  <c r="U400" i="43"/>
  <c r="U399" i="43"/>
  <c r="U398" i="43"/>
  <c r="U397" i="43"/>
  <c r="U396" i="43"/>
  <c r="U395" i="43"/>
  <c r="U394" i="43"/>
  <c r="U393" i="43"/>
  <c r="U392" i="43"/>
  <c r="U391" i="43"/>
  <c r="U390" i="43"/>
  <c r="U389" i="43"/>
  <c r="U388" i="43"/>
  <c r="U387" i="43"/>
  <c r="U386" i="43"/>
  <c r="U385" i="43"/>
  <c r="U384" i="43"/>
  <c r="U383" i="43"/>
  <c r="U382" i="43"/>
  <c r="U381" i="43"/>
  <c r="U380" i="43"/>
  <c r="U379" i="43"/>
  <c r="U378" i="43"/>
  <c r="U377" i="43"/>
  <c r="U376" i="43"/>
  <c r="U375" i="43"/>
  <c r="U374" i="43"/>
  <c r="U373" i="43"/>
  <c r="U372" i="43"/>
  <c r="U371" i="43"/>
  <c r="U370" i="43"/>
  <c r="U369" i="43"/>
  <c r="U368" i="43"/>
  <c r="U367" i="43"/>
  <c r="U366" i="43"/>
  <c r="U365" i="43"/>
  <c r="U364" i="43"/>
  <c r="U363" i="43"/>
  <c r="U362" i="43"/>
  <c r="U361" i="43"/>
  <c r="U360" i="43"/>
  <c r="U359" i="43"/>
  <c r="U358" i="43"/>
  <c r="U357" i="43"/>
  <c r="U356" i="43"/>
  <c r="U355" i="43"/>
  <c r="U354" i="43"/>
  <c r="U353" i="43"/>
  <c r="U352" i="43"/>
  <c r="U351" i="43"/>
  <c r="U350" i="43"/>
  <c r="U349" i="43"/>
  <c r="U348" i="43"/>
  <c r="U347" i="43"/>
  <c r="U346" i="43"/>
  <c r="U345" i="43"/>
  <c r="U344" i="43"/>
  <c r="U343" i="43"/>
  <c r="U342" i="43"/>
  <c r="U341" i="43"/>
  <c r="U340" i="43"/>
  <c r="U339" i="43"/>
  <c r="U338" i="43"/>
  <c r="U337" i="43"/>
  <c r="U336" i="43"/>
  <c r="U335" i="43"/>
  <c r="U334" i="43"/>
  <c r="U333" i="43"/>
  <c r="U332" i="43"/>
  <c r="U331" i="43"/>
  <c r="U330" i="43"/>
  <c r="U329" i="43"/>
  <c r="U328" i="43"/>
  <c r="U327" i="43"/>
  <c r="U326" i="43"/>
  <c r="U325" i="43"/>
  <c r="U324" i="43"/>
  <c r="U323" i="43"/>
  <c r="U322" i="43"/>
  <c r="U321" i="43"/>
  <c r="U320" i="43"/>
  <c r="U319" i="43"/>
  <c r="U318" i="43"/>
  <c r="U317" i="43"/>
  <c r="U316" i="43"/>
  <c r="U315" i="43"/>
  <c r="U314" i="43"/>
  <c r="U313" i="43"/>
  <c r="U312" i="43"/>
  <c r="U311" i="43"/>
  <c r="U310" i="43"/>
  <c r="U309" i="43"/>
  <c r="U308" i="43"/>
  <c r="U307" i="43"/>
  <c r="U306" i="43"/>
  <c r="U305" i="43"/>
  <c r="U304" i="43"/>
  <c r="U303" i="43"/>
  <c r="U302" i="43"/>
  <c r="U301" i="43"/>
  <c r="U300" i="43"/>
  <c r="U299" i="43"/>
  <c r="U298" i="43"/>
  <c r="U297" i="43"/>
  <c r="U296" i="43"/>
  <c r="U295" i="43"/>
  <c r="U294" i="43"/>
  <c r="U293" i="43"/>
  <c r="U292" i="43"/>
  <c r="U291" i="43"/>
  <c r="U290" i="43"/>
  <c r="U289" i="43"/>
  <c r="U288" i="43"/>
  <c r="U287" i="43"/>
  <c r="U286" i="43"/>
  <c r="U285" i="43"/>
  <c r="U284" i="43"/>
  <c r="U283" i="43"/>
  <c r="U282" i="43"/>
  <c r="U281" i="43"/>
  <c r="U280" i="43"/>
  <c r="U279" i="43"/>
  <c r="U278" i="43"/>
  <c r="U277" i="43"/>
  <c r="U276" i="43"/>
  <c r="U275" i="43"/>
  <c r="U274" i="43"/>
  <c r="U273" i="43"/>
  <c r="U272" i="43"/>
  <c r="U271" i="43"/>
  <c r="U270" i="43"/>
  <c r="U269" i="43"/>
  <c r="U268" i="43"/>
  <c r="U267" i="43"/>
  <c r="U266" i="43"/>
  <c r="U265" i="43"/>
  <c r="U264" i="43"/>
  <c r="U263" i="43"/>
  <c r="U262" i="43"/>
  <c r="U261" i="43"/>
  <c r="U260" i="43"/>
  <c r="U259" i="43"/>
  <c r="U258" i="43"/>
  <c r="U257" i="43"/>
  <c r="U256" i="43"/>
  <c r="U255" i="43"/>
  <c r="U254" i="43"/>
  <c r="U253" i="43"/>
  <c r="U252" i="43"/>
  <c r="U251" i="43"/>
  <c r="U250" i="43"/>
  <c r="U249" i="43"/>
  <c r="U248" i="43"/>
  <c r="U247" i="43"/>
  <c r="U246" i="43"/>
  <c r="U245" i="43"/>
  <c r="U244" i="43"/>
  <c r="U243" i="43"/>
  <c r="U242" i="43"/>
  <c r="U241" i="43"/>
  <c r="U240" i="43"/>
  <c r="U239" i="43"/>
  <c r="U238" i="43"/>
  <c r="U237" i="43"/>
  <c r="U236" i="43"/>
  <c r="U235" i="43"/>
  <c r="U234" i="43"/>
  <c r="U233" i="43"/>
  <c r="U232" i="43"/>
  <c r="U231" i="43"/>
  <c r="U230" i="43"/>
  <c r="U229" i="43"/>
  <c r="U228" i="43"/>
  <c r="U227" i="43"/>
  <c r="U226" i="43"/>
  <c r="U225" i="43"/>
  <c r="U224" i="43"/>
  <c r="U223" i="43"/>
  <c r="U222" i="43"/>
  <c r="U221" i="43"/>
  <c r="U220" i="43"/>
  <c r="U219" i="43"/>
  <c r="U218" i="43"/>
  <c r="U217" i="43"/>
  <c r="U216" i="43"/>
  <c r="U215" i="43"/>
  <c r="U214" i="43"/>
  <c r="U213" i="43"/>
  <c r="U212" i="43"/>
  <c r="U211" i="43"/>
  <c r="U210" i="43"/>
  <c r="U209" i="43"/>
  <c r="U208" i="43"/>
  <c r="U207" i="43"/>
  <c r="U206" i="43"/>
  <c r="U205" i="43"/>
  <c r="U204" i="43"/>
  <c r="U203" i="43"/>
  <c r="U202" i="43"/>
  <c r="U201" i="43"/>
  <c r="U200" i="43"/>
  <c r="U199" i="43"/>
  <c r="U198" i="43"/>
  <c r="U197" i="43"/>
  <c r="U196" i="43"/>
  <c r="U195" i="43"/>
  <c r="U194" i="43"/>
  <c r="U193" i="43"/>
  <c r="U192" i="43"/>
  <c r="U191" i="43"/>
  <c r="U190" i="43"/>
  <c r="U189" i="43"/>
  <c r="U188" i="43"/>
  <c r="U187" i="43"/>
  <c r="U186" i="43"/>
  <c r="U185" i="43"/>
  <c r="U184" i="43"/>
  <c r="U183" i="43"/>
  <c r="U182" i="43"/>
  <c r="U181" i="43"/>
  <c r="U180" i="43"/>
  <c r="U179" i="43"/>
  <c r="U178" i="43"/>
  <c r="U177" i="43"/>
  <c r="U176" i="43"/>
  <c r="U175" i="43"/>
  <c r="U174" i="43"/>
  <c r="U173" i="43"/>
  <c r="U172" i="43"/>
  <c r="U171" i="43"/>
  <c r="U170" i="43"/>
  <c r="U169" i="43"/>
  <c r="U168" i="43"/>
  <c r="U167" i="43"/>
  <c r="U166" i="43"/>
  <c r="U165" i="43"/>
  <c r="U164" i="43"/>
  <c r="U163" i="43"/>
  <c r="U162" i="43"/>
  <c r="U161" i="43"/>
  <c r="U160" i="43"/>
  <c r="U159" i="43"/>
  <c r="U158" i="43"/>
  <c r="U157" i="43"/>
  <c r="U156" i="43"/>
  <c r="U155" i="43"/>
  <c r="U154" i="43"/>
  <c r="U153" i="43"/>
  <c r="U152" i="43"/>
  <c r="U151" i="43"/>
  <c r="U150" i="43"/>
  <c r="U149" i="43"/>
  <c r="U148" i="43"/>
  <c r="U147" i="43"/>
  <c r="U146" i="43"/>
  <c r="U145" i="43"/>
  <c r="U144" i="43"/>
  <c r="U143" i="43"/>
  <c r="U142" i="43"/>
  <c r="U141" i="43"/>
  <c r="U140" i="43"/>
  <c r="U139" i="43"/>
  <c r="U138" i="43"/>
  <c r="U137" i="43"/>
  <c r="U136" i="43"/>
  <c r="U135" i="43"/>
  <c r="U134" i="43"/>
  <c r="U133" i="43"/>
  <c r="U132" i="43"/>
  <c r="U131" i="43"/>
  <c r="U130" i="43"/>
  <c r="U129" i="43"/>
  <c r="U128" i="43"/>
  <c r="U127" i="43"/>
  <c r="U126" i="43"/>
  <c r="U125" i="43"/>
  <c r="U124" i="43"/>
  <c r="U123" i="43"/>
  <c r="U122" i="43"/>
  <c r="U121" i="43"/>
  <c r="U120" i="43"/>
  <c r="U119" i="43"/>
  <c r="U118" i="43"/>
  <c r="U117" i="43"/>
  <c r="U116" i="43"/>
  <c r="U115" i="43"/>
  <c r="U114" i="43"/>
  <c r="U113" i="43"/>
  <c r="U112" i="43"/>
  <c r="U111" i="43"/>
  <c r="U110" i="43"/>
  <c r="U109" i="43"/>
  <c r="U108" i="43"/>
  <c r="U107" i="43"/>
  <c r="U106" i="43"/>
  <c r="U105" i="43"/>
  <c r="U104" i="43"/>
  <c r="U103" i="43"/>
  <c r="U102" i="43"/>
  <c r="U101" i="43"/>
  <c r="U100" i="43"/>
  <c r="U99" i="43"/>
  <c r="U98" i="43"/>
  <c r="U97" i="43"/>
  <c r="U96" i="43"/>
  <c r="U95" i="43"/>
  <c r="U94" i="43"/>
  <c r="U93" i="43"/>
  <c r="U92" i="43"/>
  <c r="U91" i="43"/>
  <c r="U90" i="43"/>
  <c r="U89" i="43"/>
  <c r="U88" i="43"/>
  <c r="U87" i="43"/>
  <c r="U86" i="43"/>
  <c r="U85" i="43"/>
  <c r="U84" i="43"/>
  <c r="U83" i="43"/>
  <c r="U82" i="43"/>
  <c r="U81" i="43"/>
  <c r="U80" i="43"/>
  <c r="U79" i="43"/>
  <c r="U78" i="43"/>
  <c r="U77" i="43"/>
  <c r="U76" i="43"/>
  <c r="U75" i="43"/>
  <c r="U74" i="43"/>
  <c r="U73" i="43"/>
  <c r="U72" i="43"/>
  <c r="U71" i="43"/>
  <c r="U70" i="43"/>
  <c r="U69" i="43"/>
  <c r="U68" i="43"/>
  <c r="U67" i="43"/>
  <c r="U66" i="43"/>
  <c r="U65" i="43"/>
  <c r="U64" i="43"/>
  <c r="U63" i="43"/>
  <c r="U62" i="43"/>
  <c r="U61" i="43"/>
  <c r="U60" i="43"/>
  <c r="U59" i="43"/>
  <c r="U58" i="43"/>
  <c r="U57" i="43"/>
  <c r="U56" i="43"/>
  <c r="U55" i="43"/>
  <c r="U54" i="43"/>
  <c r="U53" i="43"/>
  <c r="U52" i="43"/>
  <c r="U51" i="43"/>
  <c r="U50" i="43"/>
  <c r="U49" i="43"/>
  <c r="U48" i="43"/>
  <c r="U47" i="43"/>
  <c r="U46" i="43"/>
  <c r="U45" i="43"/>
  <c r="U44" i="43"/>
  <c r="U43" i="43"/>
  <c r="U42" i="43"/>
  <c r="U41" i="43"/>
  <c r="U40" i="43"/>
  <c r="U39" i="43"/>
  <c r="U38" i="43"/>
  <c r="U37" i="43"/>
  <c r="U36" i="43"/>
  <c r="U35" i="43"/>
  <c r="U34" i="43"/>
  <c r="U33" i="43"/>
  <c r="U32" i="43"/>
  <c r="U31" i="43"/>
  <c r="U30" i="43"/>
  <c r="U29" i="43"/>
  <c r="U28" i="43"/>
  <c r="U27" i="43"/>
  <c r="U26" i="43"/>
  <c r="U25" i="43"/>
  <c r="U24" i="43"/>
  <c r="U23" i="43"/>
  <c r="U22" i="43"/>
  <c r="U21" i="43"/>
  <c r="U20" i="43"/>
  <c r="U19" i="43"/>
  <c r="U18" i="43"/>
  <c r="U17" i="43"/>
  <c r="U16" i="43"/>
  <c r="U15" i="43"/>
  <c r="U14" i="43"/>
  <c r="U13" i="43"/>
  <c r="U12" i="43"/>
  <c r="U11" i="43"/>
  <c r="U10" i="43"/>
  <c r="U9" i="43"/>
  <c r="U8" i="43"/>
  <c r="U7" i="43"/>
  <c r="Y8" i="43" s="1"/>
  <c r="U6" i="43"/>
  <c r="U5" i="43"/>
  <c r="U4" i="43"/>
  <c r="U3" i="43"/>
  <c r="U2" i="43"/>
  <c r="F9" i="33"/>
  <c r="DK225" i="5"/>
  <c r="DL225" i="5" s="1"/>
  <c r="DK224" i="5"/>
  <c r="DL224" i="5" s="1"/>
  <c r="DK223" i="5"/>
  <c r="DL223" i="5" s="1"/>
  <c r="AD21" i="26" l="1"/>
  <c r="AV21" i="26" s="1"/>
  <c r="AX21" i="26" s="1"/>
  <c r="AC22" i="26"/>
  <c r="AU22" i="26" s="1"/>
  <c r="AF22" i="26"/>
  <c r="AV22" i="26"/>
  <c r="AX22" i="26" s="1"/>
  <c r="AF23" i="26"/>
  <c r="AV23" i="26"/>
  <c r="AX23" i="26" s="1"/>
  <c r="AC23" i="26"/>
  <c r="AU23" i="26" s="1"/>
  <c r="AC21" i="26"/>
  <c r="AU21" i="26" s="1"/>
  <c r="AV59" i="27"/>
  <c r="G48" i="42" s="1"/>
  <c r="C66" i="42" s="1"/>
  <c r="C72" i="42" s="1"/>
  <c r="AV60" i="27"/>
  <c r="G49" i="42" s="1"/>
  <c r="D66" i="42" s="1"/>
  <c r="D72" i="42" s="1"/>
  <c r="AY63" i="27"/>
  <c r="G52" i="42" s="1"/>
  <c r="E66" i="42" s="1"/>
  <c r="E72" i="42" s="1"/>
  <c r="AY65" i="27"/>
  <c r="G54" i="42" s="1"/>
  <c r="G66" i="42" s="1"/>
  <c r="G72" i="42" s="1"/>
  <c r="E52" i="42"/>
  <c r="E54" i="42"/>
  <c r="AY64" i="27"/>
  <c r="G53" i="42" s="1"/>
  <c r="F66" i="42" s="1"/>
  <c r="F72" i="42" s="1"/>
  <c r="N23" i="26"/>
  <c r="N22" i="26"/>
  <c r="AF21" i="26" l="1"/>
  <c r="K78" i="26"/>
  <c r="K77" i="26"/>
  <c r="K76" i="26"/>
  <c r="K75" i="26"/>
  <c r="K74" i="26"/>
  <c r="K73" i="26"/>
  <c r="K72" i="26"/>
  <c r="K71" i="26"/>
  <c r="K70" i="26"/>
  <c r="K68" i="26"/>
  <c r="K67" i="26"/>
  <c r="K66" i="26"/>
  <c r="K65" i="26"/>
  <c r="K64" i="26"/>
  <c r="K63" i="26"/>
  <c r="K62" i="26"/>
  <c r="K61" i="26"/>
  <c r="K60" i="26"/>
  <c r="G71" i="26"/>
  <c r="G70" i="26"/>
  <c r="K51" i="26"/>
  <c r="K50" i="26"/>
  <c r="K49" i="26"/>
  <c r="K48" i="26"/>
  <c r="K47" i="26"/>
  <c r="K46" i="26"/>
  <c r="K45" i="26"/>
  <c r="K44" i="26"/>
  <c r="K43" i="26"/>
  <c r="K39" i="26"/>
  <c r="K38" i="26"/>
  <c r="K37" i="26"/>
  <c r="K36" i="26"/>
  <c r="K35" i="26"/>
  <c r="K34" i="26"/>
  <c r="K33" i="26"/>
  <c r="K32" i="26"/>
  <c r="K31" i="26"/>
  <c r="F9" i="42" l="1"/>
  <c r="E9" i="42"/>
  <c r="D9" i="42"/>
  <c r="F8" i="42"/>
  <c r="E8" i="42"/>
  <c r="D8" i="42"/>
  <c r="AR5" i="27" l="1"/>
  <c r="AQ5" i="27"/>
  <c r="R43" i="27"/>
  <c r="R42" i="27"/>
  <c r="R41" i="27"/>
  <c r="R40" i="27"/>
  <c r="R39" i="27"/>
  <c r="R38" i="27"/>
  <c r="R37" i="27"/>
  <c r="R36" i="27"/>
  <c r="R35" i="27"/>
  <c r="R34" i="27"/>
  <c r="R33" i="27"/>
  <c r="R32" i="27"/>
  <c r="R31" i="27"/>
  <c r="R30" i="27"/>
  <c r="R29" i="27"/>
  <c r="R28" i="27"/>
  <c r="R27" i="27"/>
  <c r="R26" i="27"/>
  <c r="R25" i="27"/>
  <c r="R24" i="27"/>
  <c r="R23" i="27"/>
  <c r="R22" i="27"/>
  <c r="R21" i="27"/>
  <c r="R20" i="27"/>
  <c r="R19" i="27"/>
  <c r="R18" i="27"/>
  <c r="R17" i="27"/>
  <c r="R16" i="27"/>
  <c r="H29" i="27"/>
  <c r="H30" i="27"/>
  <c r="H31" i="27"/>
  <c r="H32" i="27"/>
  <c r="H33" i="27"/>
  <c r="H34" i="27"/>
  <c r="H35" i="27"/>
  <c r="H36" i="27"/>
  <c r="H37" i="27"/>
  <c r="H38" i="27"/>
  <c r="H39" i="27"/>
  <c r="H40" i="27"/>
  <c r="H41" i="27"/>
  <c r="H42" i="27"/>
  <c r="H43" i="27"/>
  <c r="G29" i="27"/>
  <c r="G30" i="27"/>
  <c r="G31" i="27"/>
  <c r="G32" i="27"/>
  <c r="G33" i="27"/>
  <c r="G34" i="27"/>
  <c r="G35" i="27"/>
  <c r="G36" i="27"/>
  <c r="G37" i="27"/>
  <c r="G38" i="27"/>
  <c r="G39" i="27"/>
  <c r="G40" i="27"/>
  <c r="G41" i="27"/>
  <c r="G42" i="27"/>
  <c r="G43" i="27"/>
  <c r="F29" i="27"/>
  <c r="F30" i="27"/>
  <c r="F31" i="27"/>
  <c r="F32" i="27"/>
  <c r="F33" i="27"/>
  <c r="F34" i="27"/>
  <c r="F35" i="27"/>
  <c r="F36" i="27"/>
  <c r="F37" i="27"/>
  <c r="F38" i="27"/>
  <c r="F39" i="27"/>
  <c r="F40" i="27"/>
  <c r="F41" i="27"/>
  <c r="F42" i="27"/>
  <c r="F43" i="27"/>
  <c r="I31" i="26"/>
  <c r="AA31" i="26" s="1"/>
  <c r="AS31" i="26" s="1"/>
  <c r="B51" i="26"/>
  <c r="T51" i="26" s="1"/>
  <c r="B44" i="26"/>
  <c r="T44" i="26" s="1"/>
  <c r="B45" i="26"/>
  <c r="T45" i="26" s="1"/>
  <c r="B46" i="26"/>
  <c r="T46" i="26" s="1"/>
  <c r="B47" i="26"/>
  <c r="T47" i="26" s="1"/>
  <c r="B48" i="26"/>
  <c r="T48" i="26" s="1"/>
  <c r="B49" i="26"/>
  <c r="T49" i="26" s="1"/>
  <c r="B50" i="26"/>
  <c r="T50" i="26" s="1"/>
  <c r="B43" i="26"/>
  <c r="T43" i="26" s="1"/>
  <c r="B42" i="26"/>
  <c r="B41" i="26"/>
  <c r="B40" i="26"/>
  <c r="B39" i="26"/>
  <c r="T39" i="26" s="1"/>
  <c r="B38" i="26"/>
  <c r="T38" i="26" s="1"/>
  <c r="B37" i="26"/>
  <c r="T37" i="26" s="1"/>
  <c r="B36" i="26"/>
  <c r="T36" i="26" s="1"/>
  <c r="B35" i="26"/>
  <c r="T35" i="26" s="1"/>
  <c r="B34" i="26"/>
  <c r="T34" i="26" s="1"/>
  <c r="B33" i="26"/>
  <c r="T33" i="26" s="1"/>
  <c r="B32" i="26"/>
  <c r="T32" i="26" s="1"/>
  <c r="B31" i="26"/>
  <c r="T31" i="26" s="1"/>
  <c r="B28" i="26"/>
  <c r="AE27" i="22"/>
  <c r="AE26" i="22"/>
  <c r="AE25" i="22"/>
  <c r="AE24" i="22"/>
  <c r="AE23" i="22"/>
  <c r="AE22" i="22"/>
  <c r="AE21" i="22"/>
  <c r="AE20" i="22"/>
  <c r="AE19" i="22"/>
  <c r="AE17" i="22"/>
  <c r="AE16" i="22"/>
  <c r="AE15" i="22"/>
  <c r="AE14" i="22"/>
  <c r="AE13" i="22"/>
  <c r="AE12" i="22"/>
  <c r="AE11" i="22"/>
  <c r="AE10" i="22"/>
  <c r="AE9" i="22"/>
  <c r="W18" i="22"/>
  <c r="T18" i="22"/>
  <c r="T9" i="42" s="1"/>
  <c r="AH66" i="42" s="1"/>
  <c r="AH72" i="42" s="1"/>
  <c r="Q18" i="22"/>
  <c r="N18" i="22"/>
  <c r="N9" i="42" s="1"/>
  <c r="AF66" i="42" s="1"/>
  <c r="AF72" i="42" s="1"/>
  <c r="K18" i="22"/>
  <c r="K69" i="26" s="1"/>
  <c r="W8" i="22"/>
  <c r="AU59" i="26" s="1"/>
  <c r="T8" i="22"/>
  <c r="T8" i="42" s="1"/>
  <c r="AB66" i="42" s="1"/>
  <c r="AB72" i="42" s="1"/>
  <c r="Q8" i="22"/>
  <c r="N8" i="22"/>
  <c r="N8" i="42" s="1"/>
  <c r="Z66" i="42" s="1"/>
  <c r="Z72" i="42" s="1"/>
  <c r="K8" i="22"/>
  <c r="H18" i="22"/>
  <c r="H9" i="42" s="1"/>
  <c r="AD66" i="42" s="1"/>
  <c r="AD72" i="42" s="1"/>
  <c r="H8" i="22"/>
  <c r="H8" i="42" s="1"/>
  <c r="X66" i="42" s="1"/>
  <c r="X72" i="42" s="1"/>
  <c r="AA27" i="22"/>
  <c r="AA26" i="22"/>
  <c r="AA25" i="22"/>
  <c r="AA24" i="22"/>
  <c r="AA23" i="22"/>
  <c r="AA22" i="22"/>
  <c r="AA21" i="22"/>
  <c r="AA20" i="22"/>
  <c r="AA19" i="22"/>
  <c r="AA17" i="22"/>
  <c r="AA16" i="22"/>
  <c r="AA15" i="22"/>
  <c r="AA14" i="22"/>
  <c r="AA13" i="22"/>
  <c r="AA12" i="22"/>
  <c r="AA11" i="22"/>
  <c r="AA10" i="22"/>
  <c r="AA9" i="22"/>
  <c r="D9" i="40"/>
  <c r="C9" i="40"/>
  <c r="C6" i="40" s="1"/>
  <c r="T66" i="26" l="1"/>
  <c r="AL37" i="26"/>
  <c r="AL66" i="26" s="1"/>
  <c r="B59" i="26"/>
  <c r="T28" i="26"/>
  <c r="T74" i="26"/>
  <c r="AL47" i="26"/>
  <c r="AL74" i="26" s="1"/>
  <c r="AL32" i="26"/>
  <c r="AL61" i="26" s="1"/>
  <c r="T61" i="26"/>
  <c r="T62" i="26"/>
  <c r="AL33" i="26"/>
  <c r="AL62" i="26" s="1"/>
  <c r="AL45" i="26"/>
  <c r="AL72" i="26" s="1"/>
  <c r="T72" i="26"/>
  <c r="T63" i="26"/>
  <c r="AL34" i="26"/>
  <c r="AL63" i="26" s="1"/>
  <c r="T71" i="26"/>
  <c r="AL44" i="26"/>
  <c r="AL71" i="26" s="1"/>
  <c r="T67" i="26"/>
  <c r="AL38" i="26"/>
  <c r="AL67" i="26" s="1"/>
  <c r="T60" i="26"/>
  <c r="AL31" i="26"/>
  <c r="AL60" i="26" s="1"/>
  <c r="T73" i="26"/>
  <c r="AL46" i="26"/>
  <c r="AL73" i="26" s="1"/>
  <c r="T64" i="26"/>
  <c r="AL35" i="26"/>
  <c r="AL64" i="26" s="1"/>
  <c r="AL43" i="26"/>
  <c r="AL70" i="26" s="1"/>
  <c r="T70" i="26"/>
  <c r="T78" i="26"/>
  <c r="AL51" i="26"/>
  <c r="AL78" i="26" s="1"/>
  <c r="T76" i="26"/>
  <c r="AL49" i="26"/>
  <c r="AL76" i="26" s="1"/>
  <c r="T75" i="26"/>
  <c r="AL48" i="26"/>
  <c r="AL75" i="26" s="1"/>
  <c r="T68" i="26"/>
  <c r="AL39" i="26"/>
  <c r="AL68" i="26" s="1"/>
  <c r="B69" i="26"/>
  <c r="T40" i="26"/>
  <c r="T65" i="26"/>
  <c r="AL36" i="26"/>
  <c r="AL65" i="26" s="1"/>
  <c r="T77" i="26"/>
  <c r="AL50" i="26"/>
  <c r="AL77" i="26" s="1"/>
  <c r="C15" i="40"/>
  <c r="C16" i="40" s="1"/>
  <c r="C17" i="40" s="1"/>
  <c r="C18" i="40" s="1"/>
  <c r="C19" i="40" s="1"/>
  <c r="C20" i="40" s="1"/>
  <c r="C21" i="40" s="1"/>
  <c r="C22" i="40" s="1"/>
  <c r="C23" i="40" s="1"/>
  <c r="C24" i="40" s="1"/>
  <c r="C25" i="40" s="1"/>
  <c r="C26" i="40" s="1"/>
  <c r="C27" i="40" s="1"/>
  <c r="C28" i="40" s="1"/>
  <c r="C29" i="40" s="1"/>
  <c r="C30" i="40" s="1"/>
  <c r="C31" i="40" s="1"/>
  <c r="C32" i="40" s="1"/>
  <c r="C33" i="40" s="1"/>
  <c r="C34" i="40" s="1"/>
  <c r="C35" i="40" s="1"/>
  <c r="C36" i="40" s="1"/>
  <c r="C37" i="40" s="1"/>
  <c r="C38" i="40" s="1"/>
  <c r="C39" i="40" s="1"/>
  <c r="C40" i="40" s="1"/>
  <c r="C41" i="40" s="1"/>
  <c r="C42" i="40" s="1"/>
  <c r="C43" i="40" s="1"/>
  <c r="C44" i="40" s="1"/>
  <c r="C45" i="40" s="1"/>
  <c r="C46" i="40" s="1"/>
  <c r="C47" i="40" s="1"/>
  <c r="C48" i="40" s="1"/>
  <c r="C49" i="40" s="1"/>
  <c r="C50" i="40" s="1"/>
  <c r="C51" i="40" s="1"/>
  <c r="C52" i="40" s="1"/>
  <c r="C53" i="40" s="1"/>
  <c r="C54" i="40" s="1"/>
  <c r="C55" i="40" s="1"/>
  <c r="C56" i="40" s="1"/>
  <c r="C57" i="40" s="1"/>
  <c r="C58" i="40" s="1"/>
  <c r="C59" i="40" s="1"/>
  <c r="C60" i="40" s="1"/>
  <c r="C61" i="40" s="1"/>
  <c r="C62" i="40" s="1"/>
  <c r="C63" i="40" s="1"/>
  <c r="C64" i="40" s="1"/>
  <c r="C65" i="40" s="1"/>
  <c r="C66" i="40" s="1"/>
  <c r="C67" i="40" s="1"/>
  <c r="C68" i="40" s="1"/>
  <c r="C69" i="40" s="1"/>
  <c r="C70" i="40" s="1"/>
  <c r="C71" i="40" s="1"/>
  <c r="C72" i="40" s="1"/>
  <c r="C73" i="40" s="1"/>
  <c r="C74" i="40" s="1"/>
  <c r="C75" i="40" s="1"/>
  <c r="C76" i="40" s="1"/>
  <c r="C77" i="40" s="1"/>
  <c r="C78" i="40" s="1"/>
  <c r="C79" i="40" s="1"/>
  <c r="D6" i="40"/>
  <c r="I5" i="42" s="1"/>
  <c r="W9" i="42"/>
  <c r="AU69" i="26"/>
  <c r="Q9" i="42"/>
  <c r="AC69" i="26"/>
  <c r="Q8" i="42"/>
  <c r="Q10" i="42" s="1"/>
  <c r="AC59" i="26"/>
  <c r="W8" i="42"/>
  <c r="B64" i="26"/>
  <c r="B70" i="26"/>
  <c r="B78" i="26"/>
  <c r="B63" i="26"/>
  <c r="B65" i="26"/>
  <c r="B77" i="26"/>
  <c r="C58" i="26"/>
  <c r="B66" i="26"/>
  <c r="B76" i="26"/>
  <c r="B67" i="26"/>
  <c r="B75" i="26"/>
  <c r="B72" i="26"/>
  <c r="B62" i="26"/>
  <c r="B71" i="26"/>
  <c r="B60" i="26"/>
  <c r="B68" i="26"/>
  <c r="B74" i="26"/>
  <c r="B61" i="26"/>
  <c r="B73" i="26"/>
  <c r="K8" i="42"/>
  <c r="K59" i="26"/>
  <c r="T10" i="42"/>
  <c r="V66" i="42" s="1"/>
  <c r="V72" i="42" s="1"/>
  <c r="AE18" i="22"/>
  <c r="N10" i="42"/>
  <c r="T66" i="42" s="1"/>
  <c r="T72" i="42" s="1"/>
  <c r="AA9" i="42"/>
  <c r="T28" i="22"/>
  <c r="W28" i="22"/>
  <c r="AU79" i="26" s="1"/>
  <c r="E80" i="42" s="1"/>
  <c r="P66" i="42" s="1"/>
  <c r="P72" i="42" s="1"/>
  <c r="AE8" i="22"/>
  <c r="K28" i="22"/>
  <c r="K79" i="26" s="1"/>
  <c r="E78" i="42" s="1"/>
  <c r="L66" i="42" s="1"/>
  <c r="L72" i="42" s="1"/>
  <c r="K9" i="42"/>
  <c r="N28" i="22"/>
  <c r="Q28" i="22"/>
  <c r="AC79" i="26" s="1"/>
  <c r="E79" i="42" s="1"/>
  <c r="N66" i="42" s="1"/>
  <c r="N72" i="42" s="1"/>
  <c r="J6" i="40"/>
  <c r="AA8" i="42"/>
  <c r="H10" i="42"/>
  <c r="R66" i="42" s="1"/>
  <c r="R72" i="42" s="1"/>
  <c r="H28" i="22"/>
  <c r="AA8" i="22"/>
  <c r="AA18" i="22"/>
  <c r="T69" i="26" l="1"/>
  <c r="AL40" i="26"/>
  <c r="AL69" i="26" s="1"/>
  <c r="T59" i="26"/>
  <c r="AL28" i="26"/>
  <c r="AL59" i="26" s="1"/>
  <c r="W10" i="42"/>
  <c r="AE8" i="42"/>
  <c r="K10" i="42"/>
  <c r="AA28" i="22"/>
  <c r="AE9" i="42"/>
  <c r="AE28" i="22"/>
  <c r="C7" i="40"/>
  <c r="I5" i="22"/>
  <c r="F10" i="26" s="1"/>
  <c r="AA10" i="42"/>
  <c r="J7" i="40" l="1"/>
  <c r="D7" i="40"/>
  <c r="O5" i="42" s="1"/>
  <c r="AE10" i="42"/>
  <c r="J66" i="42" s="1"/>
  <c r="J72" i="42" s="1"/>
  <c r="O5" i="22" l="1"/>
  <c r="X10" i="26" s="1"/>
  <c r="C8" i="40"/>
  <c r="D8" i="40" s="1"/>
  <c r="E38" i="1"/>
  <c r="J9" i="40" s="1"/>
  <c r="R8" i="28"/>
  <c r="J8" i="28"/>
  <c r="B8" i="28"/>
  <c r="D7" i="29"/>
  <c r="D6" i="29"/>
  <c r="D5" i="29"/>
  <c r="D4" i="29"/>
  <c r="E109" i="5"/>
  <c r="D108" i="5"/>
  <c r="D8" i="5"/>
  <c r="DJ207" i="5"/>
  <c r="DI207" i="5"/>
  <c r="DH207" i="5"/>
  <c r="DG207" i="5"/>
  <c r="DF207" i="5"/>
  <c r="DE207" i="5"/>
  <c r="DD207" i="5"/>
  <c r="DC207" i="5"/>
  <c r="DB207" i="5"/>
  <c r="DA207" i="5"/>
  <c r="CZ207" i="5"/>
  <c r="CY207" i="5"/>
  <c r="CX207" i="5"/>
  <c r="CW207" i="5"/>
  <c r="CV207" i="5"/>
  <c r="CU207" i="5"/>
  <c r="CT207" i="5"/>
  <c r="CS207" i="5"/>
  <c r="CR207" i="5"/>
  <c r="CQ207" i="5"/>
  <c r="CP207" i="5"/>
  <c r="CO207" i="5"/>
  <c r="CN207" i="5"/>
  <c r="CM207" i="5"/>
  <c r="CL207" i="5"/>
  <c r="CK207" i="5"/>
  <c r="CJ207" i="5"/>
  <c r="CI207" i="5"/>
  <c r="CH207" i="5"/>
  <c r="CG207" i="5"/>
  <c r="CF207" i="5"/>
  <c r="CE207" i="5"/>
  <c r="CD207" i="5"/>
  <c r="CC207" i="5"/>
  <c r="CB207" i="5"/>
  <c r="CA207" i="5"/>
  <c r="BZ207" i="5"/>
  <c r="BY207" i="5"/>
  <c r="BX207" i="5"/>
  <c r="BW207" i="5"/>
  <c r="BV207" i="5"/>
  <c r="BU207" i="5"/>
  <c r="BT207" i="5"/>
  <c r="BS207" i="5"/>
  <c r="BR207" i="5"/>
  <c r="BQ207" i="5"/>
  <c r="BP207" i="5"/>
  <c r="BO207" i="5"/>
  <c r="BN207" i="5"/>
  <c r="BM207" i="5"/>
  <c r="BL207" i="5"/>
  <c r="BK207" i="5"/>
  <c r="BJ207" i="5"/>
  <c r="BI207" i="5"/>
  <c r="BH207" i="5"/>
  <c r="BG207" i="5"/>
  <c r="BF207" i="5"/>
  <c r="BE207" i="5"/>
  <c r="BD207" i="5"/>
  <c r="BC207" i="5"/>
  <c r="BB207" i="5"/>
  <c r="BA207" i="5"/>
  <c r="AZ207" i="5"/>
  <c r="AY207" i="5"/>
  <c r="AX207" i="5"/>
  <c r="AW207" i="5"/>
  <c r="AV207" i="5"/>
  <c r="AU207" i="5"/>
  <c r="AT207" i="5"/>
  <c r="AS207" i="5"/>
  <c r="AR207" i="5"/>
  <c r="AQ207" i="5"/>
  <c r="AP207" i="5"/>
  <c r="AO207" i="5"/>
  <c r="AN207" i="5"/>
  <c r="AM207" i="5"/>
  <c r="AL207" i="5"/>
  <c r="AK207" i="5"/>
  <c r="AJ207" i="5"/>
  <c r="AI207" i="5"/>
  <c r="AH207" i="5"/>
  <c r="AG207" i="5"/>
  <c r="AF207" i="5"/>
  <c r="AE207" i="5"/>
  <c r="AD207" i="5"/>
  <c r="AC207" i="5"/>
  <c r="AB207" i="5"/>
  <c r="AA207" i="5"/>
  <c r="Z207" i="5"/>
  <c r="Y207" i="5"/>
  <c r="X207" i="5"/>
  <c r="W207" i="5"/>
  <c r="V207" i="5"/>
  <c r="U207" i="5"/>
  <c r="T207" i="5"/>
  <c r="S207" i="5"/>
  <c r="R207" i="5"/>
  <c r="Q207" i="5"/>
  <c r="P207" i="5"/>
  <c r="O207" i="5"/>
  <c r="N207" i="5"/>
  <c r="M207" i="5"/>
  <c r="L207" i="5"/>
  <c r="K207" i="5"/>
  <c r="J207" i="5"/>
  <c r="DJ206" i="5"/>
  <c r="DI206" i="5"/>
  <c r="DH206" i="5"/>
  <c r="DG206" i="5"/>
  <c r="DF206" i="5"/>
  <c r="DE206" i="5"/>
  <c r="DD206" i="5"/>
  <c r="DC206" i="5"/>
  <c r="DB206" i="5"/>
  <c r="DA206" i="5"/>
  <c r="CZ206" i="5"/>
  <c r="CY206" i="5"/>
  <c r="CX206" i="5"/>
  <c r="CW206" i="5"/>
  <c r="CV206" i="5"/>
  <c r="CU206" i="5"/>
  <c r="CT206" i="5"/>
  <c r="CS206" i="5"/>
  <c r="CR206" i="5"/>
  <c r="CQ206" i="5"/>
  <c r="CP206" i="5"/>
  <c r="CO206" i="5"/>
  <c r="CN206" i="5"/>
  <c r="CM206" i="5"/>
  <c r="CL206" i="5"/>
  <c r="CK206" i="5"/>
  <c r="CJ206" i="5"/>
  <c r="CI206" i="5"/>
  <c r="CH206" i="5"/>
  <c r="CG206" i="5"/>
  <c r="CF206" i="5"/>
  <c r="CE206" i="5"/>
  <c r="CD206" i="5"/>
  <c r="CC206" i="5"/>
  <c r="CB206" i="5"/>
  <c r="CA206" i="5"/>
  <c r="BZ206" i="5"/>
  <c r="BY206" i="5"/>
  <c r="BX206" i="5"/>
  <c r="BW206" i="5"/>
  <c r="BV206" i="5"/>
  <c r="BU206" i="5"/>
  <c r="BT206" i="5"/>
  <c r="BS206" i="5"/>
  <c r="BR206" i="5"/>
  <c r="BQ206" i="5"/>
  <c r="BP206" i="5"/>
  <c r="BO206" i="5"/>
  <c r="BN206" i="5"/>
  <c r="BM206" i="5"/>
  <c r="BL206" i="5"/>
  <c r="BK206" i="5"/>
  <c r="BJ206" i="5"/>
  <c r="BI206" i="5"/>
  <c r="BH206" i="5"/>
  <c r="BG206" i="5"/>
  <c r="BF206" i="5"/>
  <c r="BE206" i="5"/>
  <c r="BD206" i="5"/>
  <c r="BC206" i="5"/>
  <c r="BB206" i="5"/>
  <c r="BA206" i="5"/>
  <c r="AZ206" i="5"/>
  <c r="AY206" i="5"/>
  <c r="AX206" i="5"/>
  <c r="AW206" i="5"/>
  <c r="AV206" i="5"/>
  <c r="AU206" i="5"/>
  <c r="AT206" i="5"/>
  <c r="AS206" i="5"/>
  <c r="AR206" i="5"/>
  <c r="AQ206" i="5"/>
  <c r="AP206" i="5"/>
  <c r="AO206" i="5"/>
  <c r="AN206" i="5"/>
  <c r="AM206" i="5"/>
  <c r="AL206" i="5"/>
  <c r="AK206" i="5"/>
  <c r="AJ206" i="5"/>
  <c r="AI206" i="5"/>
  <c r="AH206" i="5"/>
  <c r="AG206" i="5"/>
  <c r="AF206" i="5"/>
  <c r="AE206" i="5"/>
  <c r="AD206" i="5"/>
  <c r="AC206" i="5"/>
  <c r="AB206" i="5"/>
  <c r="AA206" i="5"/>
  <c r="Z206" i="5"/>
  <c r="Y206" i="5"/>
  <c r="X206" i="5"/>
  <c r="W206" i="5"/>
  <c r="V206" i="5"/>
  <c r="U206" i="5"/>
  <c r="T206" i="5"/>
  <c r="S206" i="5"/>
  <c r="R206" i="5"/>
  <c r="Q206" i="5"/>
  <c r="P206" i="5"/>
  <c r="O206" i="5"/>
  <c r="N206" i="5"/>
  <c r="M206" i="5"/>
  <c r="L206" i="5"/>
  <c r="K206" i="5"/>
  <c r="J206" i="5"/>
  <c r="DJ205" i="5"/>
  <c r="DI205" i="5"/>
  <c r="DH205" i="5"/>
  <c r="DG205" i="5"/>
  <c r="DF205" i="5"/>
  <c r="DE205" i="5"/>
  <c r="DD205" i="5"/>
  <c r="DC205" i="5"/>
  <c r="DB205" i="5"/>
  <c r="DA205" i="5"/>
  <c r="CZ205" i="5"/>
  <c r="CY205" i="5"/>
  <c r="CX205" i="5"/>
  <c r="CW205" i="5"/>
  <c r="CV205" i="5"/>
  <c r="CU205" i="5"/>
  <c r="CT205" i="5"/>
  <c r="CS205" i="5"/>
  <c r="CR205" i="5"/>
  <c r="CQ205" i="5"/>
  <c r="CP205" i="5"/>
  <c r="CO205" i="5"/>
  <c r="CN205" i="5"/>
  <c r="CM205" i="5"/>
  <c r="CL205" i="5"/>
  <c r="CK205" i="5"/>
  <c r="CJ205" i="5"/>
  <c r="CI205" i="5"/>
  <c r="CH205" i="5"/>
  <c r="CG205" i="5"/>
  <c r="CF205" i="5"/>
  <c r="CE205" i="5"/>
  <c r="CD205" i="5"/>
  <c r="CC205" i="5"/>
  <c r="CB205" i="5"/>
  <c r="CA205" i="5"/>
  <c r="BZ205" i="5"/>
  <c r="BY205" i="5"/>
  <c r="BX205" i="5"/>
  <c r="BW205" i="5"/>
  <c r="BV205" i="5"/>
  <c r="BU205" i="5"/>
  <c r="BT205" i="5"/>
  <c r="BS205" i="5"/>
  <c r="BR205" i="5"/>
  <c r="BQ205" i="5"/>
  <c r="BP205" i="5"/>
  <c r="BO205" i="5"/>
  <c r="BN205" i="5"/>
  <c r="BM205" i="5"/>
  <c r="BL205" i="5"/>
  <c r="BK205" i="5"/>
  <c r="BJ205" i="5"/>
  <c r="BI205" i="5"/>
  <c r="BH205" i="5"/>
  <c r="BG205" i="5"/>
  <c r="BF205" i="5"/>
  <c r="BE205" i="5"/>
  <c r="BD205" i="5"/>
  <c r="BC205" i="5"/>
  <c r="BB205" i="5"/>
  <c r="BA205" i="5"/>
  <c r="AZ205" i="5"/>
  <c r="AY205" i="5"/>
  <c r="AX205" i="5"/>
  <c r="AW205" i="5"/>
  <c r="AV205" i="5"/>
  <c r="AU205" i="5"/>
  <c r="AT205" i="5"/>
  <c r="AS205" i="5"/>
  <c r="AR205" i="5"/>
  <c r="AQ205" i="5"/>
  <c r="AP205" i="5"/>
  <c r="AO205" i="5"/>
  <c r="AN205" i="5"/>
  <c r="AM205" i="5"/>
  <c r="AL205" i="5"/>
  <c r="AK205" i="5"/>
  <c r="AJ205" i="5"/>
  <c r="AI205" i="5"/>
  <c r="AH205" i="5"/>
  <c r="AG205" i="5"/>
  <c r="AF205" i="5"/>
  <c r="AE205" i="5"/>
  <c r="AD205" i="5"/>
  <c r="AC205" i="5"/>
  <c r="AB205" i="5"/>
  <c r="AA205" i="5"/>
  <c r="Z205" i="5"/>
  <c r="Y205" i="5"/>
  <c r="X205" i="5"/>
  <c r="W205" i="5"/>
  <c r="V205" i="5"/>
  <c r="U205" i="5"/>
  <c r="T205" i="5"/>
  <c r="S205" i="5"/>
  <c r="R205" i="5"/>
  <c r="Q205" i="5"/>
  <c r="P205" i="5"/>
  <c r="O205" i="5"/>
  <c r="N205" i="5"/>
  <c r="M205" i="5"/>
  <c r="L205" i="5"/>
  <c r="K205" i="5"/>
  <c r="J205" i="5"/>
  <c r="DJ204" i="5"/>
  <c r="DI204" i="5"/>
  <c r="DH204" i="5"/>
  <c r="DG204" i="5"/>
  <c r="DF204" i="5"/>
  <c r="DE204" i="5"/>
  <c r="DD204" i="5"/>
  <c r="DC204" i="5"/>
  <c r="DB204" i="5"/>
  <c r="DA204" i="5"/>
  <c r="CZ204" i="5"/>
  <c r="CY204" i="5"/>
  <c r="CX204" i="5"/>
  <c r="CW204" i="5"/>
  <c r="CV204" i="5"/>
  <c r="CU204" i="5"/>
  <c r="CT204" i="5"/>
  <c r="CS204" i="5"/>
  <c r="CR204" i="5"/>
  <c r="CQ204" i="5"/>
  <c r="CP204" i="5"/>
  <c r="CO204" i="5"/>
  <c r="CN204" i="5"/>
  <c r="CM204" i="5"/>
  <c r="CL204" i="5"/>
  <c r="CK204" i="5"/>
  <c r="CJ204" i="5"/>
  <c r="CI204" i="5"/>
  <c r="CH204" i="5"/>
  <c r="CG204" i="5"/>
  <c r="CF204" i="5"/>
  <c r="CE204" i="5"/>
  <c r="CD204" i="5"/>
  <c r="CC204" i="5"/>
  <c r="CB204" i="5"/>
  <c r="CA204" i="5"/>
  <c r="BZ204" i="5"/>
  <c r="BY204" i="5"/>
  <c r="BX204" i="5"/>
  <c r="BW204" i="5"/>
  <c r="BV204" i="5"/>
  <c r="BU204" i="5"/>
  <c r="BT204" i="5"/>
  <c r="BS204" i="5"/>
  <c r="BR204" i="5"/>
  <c r="BQ204" i="5"/>
  <c r="BP204" i="5"/>
  <c r="BO204" i="5"/>
  <c r="BN204" i="5"/>
  <c r="BM204" i="5"/>
  <c r="BL204" i="5"/>
  <c r="BK204" i="5"/>
  <c r="BJ204" i="5"/>
  <c r="BI204" i="5"/>
  <c r="BH204" i="5"/>
  <c r="BG204" i="5"/>
  <c r="BF204" i="5"/>
  <c r="BE204" i="5"/>
  <c r="BD204" i="5"/>
  <c r="BC204" i="5"/>
  <c r="BB204" i="5"/>
  <c r="BA204" i="5"/>
  <c r="AZ204" i="5"/>
  <c r="AY204" i="5"/>
  <c r="AX204"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DJ203" i="5"/>
  <c r="DI203" i="5"/>
  <c r="DH203" i="5"/>
  <c r="DG203" i="5"/>
  <c r="DF203" i="5"/>
  <c r="DE203" i="5"/>
  <c r="DD203" i="5"/>
  <c r="DC203" i="5"/>
  <c r="DB203" i="5"/>
  <c r="DA203" i="5"/>
  <c r="CZ203" i="5"/>
  <c r="CY203" i="5"/>
  <c r="CX203" i="5"/>
  <c r="CW203" i="5"/>
  <c r="CV203" i="5"/>
  <c r="CU203" i="5"/>
  <c r="CT203" i="5"/>
  <c r="CS203" i="5"/>
  <c r="CR203" i="5"/>
  <c r="CQ203" i="5"/>
  <c r="CP203" i="5"/>
  <c r="CO203" i="5"/>
  <c r="CN203" i="5"/>
  <c r="CM203" i="5"/>
  <c r="CL203" i="5"/>
  <c r="CK203" i="5"/>
  <c r="CJ203" i="5"/>
  <c r="CI203" i="5"/>
  <c r="CH203" i="5"/>
  <c r="CG203" i="5"/>
  <c r="CF203" i="5"/>
  <c r="CE203" i="5"/>
  <c r="CD203" i="5"/>
  <c r="CC203" i="5"/>
  <c r="CB203" i="5"/>
  <c r="CA203" i="5"/>
  <c r="BZ203" i="5"/>
  <c r="BY203" i="5"/>
  <c r="BX203" i="5"/>
  <c r="BW203" i="5"/>
  <c r="BV203" i="5"/>
  <c r="BU203" i="5"/>
  <c r="BT203" i="5"/>
  <c r="BS203" i="5"/>
  <c r="BR203" i="5"/>
  <c r="BQ203" i="5"/>
  <c r="BP203" i="5"/>
  <c r="BO203" i="5"/>
  <c r="BN203" i="5"/>
  <c r="BM203" i="5"/>
  <c r="BL203" i="5"/>
  <c r="BK203" i="5"/>
  <c r="BJ203" i="5"/>
  <c r="BI203" i="5"/>
  <c r="BH203" i="5"/>
  <c r="BG203" i="5"/>
  <c r="BF203" i="5"/>
  <c r="BE203" i="5"/>
  <c r="BD203" i="5"/>
  <c r="BC203" i="5"/>
  <c r="BB203" i="5"/>
  <c r="BA203" i="5"/>
  <c r="AZ203" i="5"/>
  <c r="AY203" i="5"/>
  <c r="AX203" i="5"/>
  <c r="AW203" i="5"/>
  <c r="AV203" i="5"/>
  <c r="AU203" i="5"/>
  <c r="AT203" i="5"/>
  <c r="AS203" i="5"/>
  <c r="AR203" i="5"/>
  <c r="AQ203" i="5"/>
  <c r="AP203" i="5"/>
  <c r="AO203" i="5"/>
  <c r="AN203" i="5"/>
  <c r="AM203" i="5"/>
  <c r="AL203" i="5"/>
  <c r="AK203" i="5"/>
  <c r="AJ203" i="5"/>
  <c r="AI203" i="5"/>
  <c r="AH203" i="5"/>
  <c r="AG203" i="5"/>
  <c r="AF203" i="5"/>
  <c r="AE203" i="5"/>
  <c r="AD203" i="5"/>
  <c r="AC203" i="5"/>
  <c r="AB203" i="5"/>
  <c r="AA203" i="5"/>
  <c r="Z203" i="5"/>
  <c r="Y203" i="5"/>
  <c r="X203" i="5"/>
  <c r="W203" i="5"/>
  <c r="V203" i="5"/>
  <c r="U203" i="5"/>
  <c r="T203" i="5"/>
  <c r="S203" i="5"/>
  <c r="R203" i="5"/>
  <c r="Q203" i="5"/>
  <c r="P203" i="5"/>
  <c r="O203" i="5"/>
  <c r="N203" i="5"/>
  <c r="M203" i="5"/>
  <c r="L203" i="5"/>
  <c r="K203" i="5"/>
  <c r="J203" i="5"/>
  <c r="DJ202" i="5"/>
  <c r="DI202" i="5"/>
  <c r="DH202" i="5"/>
  <c r="DG202" i="5"/>
  <c r="DF202" i="5"/>
  <c r="DE202" i="5"/>
  <c r="DD202" i="5"/>
  <c r="DC202" i="5"/>
  <c r="DB202" i="5"/>
  <c r="DA202" i="5"/>
  <c r="CZ202" i="5"/>
  <c r="CY202" i="5"/>
  <c r="CX202" i="5"/>
  <c r="CW202" i="5"/>
  <c r="CV202" i="5"/>
  <c r="CU202" i="5"/>
  <c r="CT202" i="5"/>
  <c r="CS202" i="5"/>
  <c r="CR202" i="5"/>
  <c r="CQ202" i="5"/>
  <c r="CP202" i="5"/>
  <c r="CO202" i="5"/>
  <c r="CN202" i="5"/>
  <c r="CM202" i="5"/>
  <c r="CL202" i="5"/>
  <c r="CK202" i="5"/>
  <c r="CJ202" i="5"/>
  <c r="CI202" i="5"/>
  <c r="CH202" i="5"/>
  <c r="CG202" i="5"/>
  <c r="CF202" i="5"/>
  <c r="CE202" i="5"/>
  <c r="CD202" i="5"/>
  <c r="CC202" i="5"/>
  <c r="CB202" i="5"/>
  <c r="CA202" i="5"/>
  <c r="BZ202" i="5"/>
  <c r="BY202" i="5"/>
  <c r="BX202" i="5"/>
  <c r="BW202" i="5"/>
  <c r="BV202" i="5"/>
  <c r="BU202" i="5"/>
  <c r="BT202" i="5"/>
  <c r="BS202" i="5"/>
  <c r="BR202" i="5"/>
  <c r="BQ202" i="5"/>
  <c r="BP202" i="5"/>
  <c r="BO202" i="5"/>
  <c r="BN202"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P202" i="5"/>
  <c r="AO202" i="5"/>
  <c r="AN202" i="5"/>
  <c r="AM202" i="5"/>
  <c r="AL202" i="5"/>
  <c r="AK202" i="5"/>
  <c r="AJ202" i="5"/>
  <c r="AI202" i="5"/>
  <c r="AH202" i="5"/>
  <c r="AG202" i="5"/>
  <c r="AF202" i="5"/>
  <c r="AE202" i="5"/>
  <c r="AD202" i="5"/>
  <c r="AC202" i="5"/>
  <c r="AB202" i="5"/>
  <c r="AA202" i="5"/>
  <c r="Z202" i="5"/>
  <c r="Y202" i="5"/>
  <c r="X202" i="5"/>
  <c r="W202" i="5"/>
  <c r="V202" i="5"/>
  <c r="U202" i="5"/>
  <c r="T202" i="5"/>
  <c r="S202" i="5"/>
  <c r="R202" i="5"/>
  <c r="Q202" i="5"/>
  <c r="P202" i="5"/>
  <c r="O202" i="5"/>
  <c r="N202" i="5"/>
  <c r="M202" i="5"/>
  <c r="L202" i="5"/>
  <c r="K202" i="5"/>
  <c r="J202" i="5"/>
  <c r="DJ200" i="5"/>
  <c r="DI200" i="5"/>
  <c r="DH200" i="5"/>
  <c r="DG200" i="5"/>
  <c r="DF200" i="5"/>
  <c r="DE200" i="5"/>
  <c r="DD200" i="5"/>
  <c r="DC200" i="5"/>
  <c r="DB200" i="5"/>
  <c r="DA200" i="5"/>
  <c r="CZ200" i="5"/>
  <c r="CY200" i="5"/>
  <c r="CX200" i="5"/>
  <c r="CW200" i="5"/>
  <c r="CV200" i="5"/>
  <c r="CU200" i="5"/>
  <c r="CT200" i="5"/>
  <c r="CS200" i="5"/>
  <c r="CR200" i="5"/>
  <c r="CQ200" i="5"/>
  <c r="CP200" i="5"/>
  <c r="CO200" i="5"/>
  <c r="CN200" i="5"/>
  <c r="CM200" i="5"/>
  <c r="CL200" i="5"/>
  <c r="CK200" i="5"/>
  <c r="CJ200" i="5"/>
  <c r="CI200" i="5"/>
  <c r="CH200" i="5"/>
  <c r="CG200" i="5"/>
  <c r="CF200" i="5"/>
  <c r="CE200" i="5"/>
  <c r="CD200" i="5"/>
  <c r="CC200" i="5"/>
  <c r="CB200" i="5"/>
  <c r="CA200" i="5"/>
  <c r="BZ200" i="5"/>
  <c r="BY200" i="5"/>
  <c r="BX200" i="5"/>
  <c r="BW200" i="5"/>
  <c r="BV200" i="5"/>
  <c r="BU200" i="5"/>
  <c r="BT200" i="5"/>
  <c r="BS200" i="5"/>
  <c r="BR200" i="5"/>
  <c r="BQ200" i="5"/>
  <c r="BP200" i="5"/>
  <c r="BO200" i="5"/>
  <c r="BN200" i="5"/>
  <c r="BM200" i="5"/>
  <c r="BL200" i="5"/>
  <c r="BK200" i="5"/>
  <c r="BJ200" i="5"/>
  <c r="BI200" i="5"/>
  <c r="BH200" i="5"/>
  <c r="BG200" i="5"/>
  <c r="BF200" i="5"/>
  <c r="BE200" i="5"/>
  <c r="BD200" i="5"/>
  <c r="BC200" i="5"/>
  <c r="BB200" i="5"/>
  <c r="BA200" i="5"/>
  <c r="AZ200" i="5"/>
  <c r="AY200" i="5"/>
  <c r="AX200" i="5"/>
  <c r="AW200" i="5"/>
  <c r="AV200" i="5"/>
  <c r="AU200" i="5"/>
  <c r="AT200" i="5"/>
  <c r="AS200" i="5"/>
  <c r="AR200" i="5"/>
  <c r="AQ200" i="5"/>
  <c r="AP200" i="5"/>
  <c r="AO200" i="5"/>
  <c r="AN200" i="5"/>
  <c r="AM200" i="5"/>
  <c r="AL200" i="5"/>
  <c r="AK200" i="5"/>
  <c r="AJ200" i="5"/>
  <c r="AI200" i="5"/>
  <c r="AH200" i="5"/>
  <c r="AG200" i="5"/>
  <c r="AF200" i="5"/>
  <c r="AE200" i="5"/>
  <c r="AD200" i="5"/>
  <c r="AC200" i="5"/>
  <c r="AB200" i="5"/>
  <c r="AA200" i="5"/>
  <c r="Z200" i="5"/>
  <c r="Y200" i="5"/>
  <c r="X200" i="5"/>
  <c r="W200" i="5"/>
  <c r="V200" i="5"/>
  <c r="U200" i="5"/>
  <c r="T200" i="5"/>
  <c r="S200" i="5"/>
  <c r="R200" i="5"/>
  <c r="Q200" i="5"/>
  <c r="P200" i="5"/>
  <c r="O200" i="5"/>
  <c r="N200" i="5"/>
  <c r="M200" i="5"/>
  <c r="L200" i="5"/>
  <c r="K200" i="5"/>
  <c r="J200" i="5"/>
  <c r="DJ199" i="5"/>
  <c r="DI199" i="5"/>
  <c r="DH199" i="5"/>
  <c r="DG199" i="5"/>
  <c r="DF199" i="5"/>
  <c r="DE199" i="5"/>
  <c r="DD199" i="5"/>
  <c r="DC199" i="5"/>
  <c r="DB199" i="5"/>
  <c r="DA199" i="5"/>
  <c r="CZ199" i="5"/>
  <c r="CY199" i="5"/>
  <c r="CX199" i="5"/>
  <c r="CW199" i="5"/>
  <c r="CV199" i="5"/>
  <c r="CU199" i="5"/>
  <c r="CT199" i="5"/>
  <c r="CS199" i="5"/>
  <c r="CR199" i="5"/>
  <c r="CQ199" i="5"/>
  <c r="CP199" i="5"/>
  <c r="CO199" i="5"/>
  <c r="CN199" i="5"/>
  <c r="CM199" i="5"/>
  <c r="CL199" i="5"/>
  <c r="CK199" i="5"/>
  <c r="CJ199" i="5"/>
  <c r="CI199" i="5"/>
  <c r="CH199" i="5"/>
  <c r="CG199" i="5"/>
  <c r="CF199" i="5"/>
  <c r="CE199" i="5"/>
  <c r="CD199" i="5"/>
  <c r="CC199" i="5"/>
  <c r="CB199" i="5"/>
  <c r="CA199" i="5"/>
  <c r="BZ199" i="5"/>
  <c r="BY199" i="5"/>
  <c r="BX199" i="5"/>
  <c r="BW199" i="5"/>
  <c r="BV199" i="5"/>
  <c r="BU199" i="5"/>
  <c r="BT199" i="5"/>
  <c r="BS199" i="5"/>
  <c r="BR199" i="5"/>
  <c r="BQ199" i="5"/>
  <c r="BP199" i="5"/>
  <c r="BO199" i="5"/>
  <c r="BN199"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207" i="5"/>
  <c r="I206" i="5"/>
  <c r="I205" i="5"/>
  <c r="I204" i="5"/>
  <c r="I203" i="5"/>
  <c r="I202" i="5"/>
  <c r="I200" i="5"/>
  <c r="I199" i="5"/>
  <c r="DJ196" i="5"/>
  <c r="DI196" i="5"/>
  <c r="DH196" i="5"/>
  <c r="DG196" i="5"/>
  <c r="DF196" i="5"/>
  <c r="DE196" i="5"/>
  <c r="DD196" i="5"/>
  <c r="DC196" i="5"/>
  <c r="DB196" i="5"/>
  <c r="DA196" i="5"/>
  <c r="CZ196" i="5"/>
  <c r="CY196" i="5"/>
  <c r="CX196" i="5"/>
  <c r="CW196" i="5"/>
  <c r="CV196" i="5"/>
  <c r="CU196" i="5"/>
  <c r="CT196" i="5"/>
  <c r="CS196" i="5"/>
  <c r="CR196" i="5"/>
  <c r="CQ196" i="5"/>
  <c r="CP196" i="5"/>
  <c r="CO196" i="5"/>
  <c r="CN196" i="5"/>
  <c r="CM196" i="5"/>
  <c r="CL196" i="5"/>
  <c r="CK196" i="5"/>
  <c r="CJ196" i="5"/>
  <c r="CI196" i="5"/>
  <c r="CH196" i="5"/>
  <c r="CG196" i="5"/>
  <c r="CF196" i="5"/>
  <c r="CE196" i="5"/>
  <c r="CD196" i="5"/>
  <c r="CC196" i="5"/>
  <c r="CB196" i="5"/>
  <c r="CA196" i="5"/>
  <c r="BZ196" i="5"/>
  <c r="BY196" i="5"/>
  <c r="BX196" i="5"/>
  <c r="BW196" i="5"/>
  <c r="BV196" i="5"/>
  <c r="BU196" i="5"/>
  <c r="BT196" i="5"/>
  <c r="BS196" i="5"/>
  <c r="BR196" i="5"/>
  <c r="BQ196" i="5"/>
  <c r="BP196" i="5"/>
  <c r="BO196" i="5"/>
  <c r="BN196" i="5"/>
  <c r="BM196" i="5"/>
  <c r="BL196" i="5"/>
  <c r="BK196" i="5"/>
  <c r="BJ196" i="5"/>
  <c r="BI196" i="5"/>
  <c r="BH196" i="5"/>
  <c r="BG196" i="5"/>
  <c r="BF196" i="5"/>
  <c r="BE196" i="5"/>
  <c r="BD196" i="5"/>
  <c r="BC196" i="5"/>
  <c r="BB196" i="5"/>
  <c r="BA196" i="5"/>
  <c r="AZ196" i="5"/>
  <c r="AY196" i="5"/>
  <c r="AX196" i="5"/>
  <c r="AW196" i="5"/>
  <c r="AV196" i="5"/>
  <c r="AU196" i="5"/>
  <c r="AT196" i="5"/>
  <c r="AS196" i="5"/>
  <c r="AR196" i="5"/>
  <c r="AQ196" i="5"/>
  <c r="AP196" i="5"/>
  <c r="AO196" i="5"/>
  <c r="AN196" i="5"/>
  <c r="AM196" i="5"/>
  <c r="AL196" i="5"/>
  <c r="AK196" i="5"/>
  <c r="AJ196" i="5"/>
  <c r="AI196" i="5"/>
  <c r="AH196" i="5"/>
  <c r="AG196" i="5"/>
  <c r="AF196" i="5"/>
  <c r="AE196" i="5"/>
  <c r="AD196" i="5"/>
  <c r="AC196" i="5"/>
  <c r="AB196" i="5"/>
  <c r="AA196" i="5"/>
  <c r="Z196" i="5"/>
  <c r="Y196" i="5"/>
  <c r="X196" i="5"/>
  <c r="W196" i="5"/>
  <c r="V196" i="5"/>
  <c r="U196" i="5"/>
  <c r="T196" i="5"/>
  <c r="S196" i="5"/>
  <c r="R196" i="5"/>
  <c r="Q196" i="5"/>
  <c r="P196" i="5"/>
  <c r="O196" i="5"/>
  <c r="N196" i="5"/>
  <c r="M196" i="5"/>
  <c r="L196" i="5"/>
  <c r="K196" i="5"/>
  <c r="J196" i="5"/>
  <c r="DJ195" i="5"/>
  <c r="DI195" i="5"/>
  <c r="DH195" i="5"/>
  <c r="DG195" i="5"/>
  <c r="DF195" i="5"/>
  <c r="DE195" i="5"/>
  <c r="DD195" i="5"/>
  <c r="DC195" i="5"/>
  <c r="DB195" i="5"/>
  <c r="DA195" i="5"/>
  <c r="CZ195" i="5"/>
  <c r="CY195" i="5"/>
  <c r="CX195" i="5"/>
  <c r="CW195" i="5"/>
  <c r="CV195" i="5"/>
  <c r="CU195" i="5"/>
  <c r="CT195" i="5"/>
  <c r="CS195" i="5"/>
  <c r="CR195" i="5"/>
  <c r="CQ195" i="5"/>
  <c r="CP195" i="5"/>
  <c r="CO195" i="5"/>
  <c r="CN195" i="5"/>
  <c r="CM195" i="5"/>
  <c r="CL195" i="5"/>
  <c r="CK195" i="5"/>
  <c r="CJ195" i="5"/>
  <c r="CI195" i="5"/>
  <c r="CH195" i="5"/>
  <c r="CG195" i="5"/>
  <c r="CF195" i="5"/>
  <c r="CE195" i="5"/>
  <c r="CD195" i="5"/>
  <c r="CC195" i="5"/>
  <c r="CB195" i="5"/>
  <c r="CA195" i="5"/>
  <c r="BZ195" i="5"/>
  <c r="BY195" i="5"/>
  <c r="BX195" i="5"/>
  <c r="BW195" i="5"/>
  <c r="BV195" i="5"/>
  <c r="BU195" i="5"/>
  <c r="BT195" i="5"/>
  <c r="BS195" i="5"/>
  <c r="BR195" i="5"/>
  <c r="BQ195" i="5"/>
  <c r="BP195" i="5"/>
  <c r="BO195" i="5"/>
  <c r="BN195" i="5"/>
  <c r="BM195" i="5"/>
  <c r="BL195" i="5"/>
  <c r="BK195" i="5"/>
  <c r="BJ195" i="5"/>
  <c r="BI195" i="5"/>
  <c r="BH195" i="5"/>
  <c r="BG195" i="5"/>
  <c r="BF195" i="5"/>
  <c r="BE195" i="5"/>
  <c r="BD195" i="5"/>
  <c r="BC195" i="5"/>
  <c r="BB195" i="5"/>
  <c r="BA195" i="5"/>
  <c r="AZ195" i="5"/>
  <c r="AY195" i="5"/>
  <c r="AX195" i="5"/>
  <c r="AW195" i="5"/>
  <c r="AV195" i="5"/>
  <c r="AU195" i="5"/>
  <c r="AT195" i="5"/>
  <c r="AS195" i="5"/>
  <c r="AR195" i="5"/>
  <c r="AQ195" i="5"/>
  <c r="AP195" i="5"/>
  <c r="AO195" i="5"/>
  <c r="AN195" i="5"/>
  <c r="AM195" i="5"/>
  <c r="AL195" i="5"/>
  <c r="AK195" i="5"/>
  <c r="AJ195" i="5"/>
  <c r="AI195" i="5"/>
  <c r="AH195" i="5"/>
  <c r="AG195" i="5"/>
  <c r="AF195" i="5"/>
  <c r="AE195" i="5"/>
  <c r="AD195" i="5"/>
  <c r="AC195" i="5"/>
  <c r="AB195" i="5"/>
  <c r="AA195" i="5"/>
  <c r="Z195" i="5"/>
  <c r="Y195" i="5"/>
  <c r="X195" i="5"/>
  <c r="W195" i="5"/>
  <c r="V195" i="5"/>
  <c r="U195" i="5"/>
  <c r="T195" i="5"/>
  <c r="S195" i="5"/>
  <c r="R195" i="5"/>
  <c r="Q195" i="5"/>
  <c r="P195" i="5"/>
  <c r="O195" i="5"/>
  <c r="N195" i="5"/>
  <c r="M195" i="5"/>
  <c r="L195" i="5"/>
  <c r="K195" i="5"/>
  <c r="J195" i="5"/>
  <c r="DJ194" i="5"/>
  <c r="DI194" i="5"/>
  <c r="DH194" i="5"/>
  <c r="DG194" i="5"/>
  <c r="DF194" i="5"/>
  <c r="DE194" i="5"/>
  <c r="DD194" i="5"/>
  <c r="DC194" i="5"/>
  <c r="DB194" i="5"/>
  <c r="DA194" i="5"/>
  <c r="CZ194" i="5"/>
  <c r="CY194" i="5"/>
  <c r="CX194" i="5"/>
  <c r="CW194" i="5"/>
  <c r="CV194" i="5"/>
  <c r="CU194" i="5"/>
  <c r="CT194" i="5"/>
  <c r="CS194" i="5"/>
  <c r="CR194" i="5"/>
  <c r="CQ194" i="5"/>
  <c r="CP194" i="5"/>
  <c r="CO194" i="5"/>
  <c r="CN194" i="5"/>
  <c r="CM194" i="5"/>
  <c r="CL194" i="5"/>
  <c r="CK194" i="5"/>
  <c r="CJ194" i="5"/>
  <c r="CI194" i="5"/>
  <c r="CH194" i="5"/>
  <c r="CG194" i="5"/>
  <c r="CF194" i="5"/>
  <c r="CE194" i="5"/>
  <c r="CD194" i="5"/>
  <c r="CC194" i="5"/>
  <c r="CB194" i="5"/>
  <c r="CA194" i="5"/>
  <c r="BZ194" i="5"/>
  <c r="BY194" i="5"/>
  <c r="BX194" i="5"/>
  <c r="BW194" i="5"/>
  <c r="BV194" i="5"/>
  <c r="BU194" i="5"/>
  <c r="BT194" i="5"/>
  <c r="BS194" i="5"/>
  <c r="BR194" i="5"/>
  <c r="BQ194" i="5"/>
  <c r="BP194" i="5"/>
  <c r="BO194" i="5"/>
  <c r="BN194" i="5"/>
  <c r="BM194" i="5"/>
  <c r="BL194" i="5"/>
  <c r="BK194" i="5"/>
  <c r="BJ194" i="5"/>
  <c r="BI194" i="5"/>
  <c r="BH194" i="5"/>
  <c r="BG194" i="5"/>
  <c r="BF194" i="5"/>
  <c r="BE194" i="5"/>
  <c r="BD194" i="5"/>
  <c r="BC194" i="5"/>
  <c r="BB194" i="5"/>
  <c r="BA194" i="5"/>
  <c r="AZ194" i="5"/>
  <c r="AY194" i="5"/>
  <c r="AX194" i="5"/>
  <c r="AW194" i="5"/>
  <c r="AV194" i="5"/>
  <c r="AU194" i="5"/>
  <c r="AT194" i="5"/>
  <c r="AS194" i="5"/>
  <c r="AR194" i="5"/>
  <c r="AQ194" i="5"/>
  <c r="AP194" i="5"/>
  <c r="AO194" i="5"/>
  <c r="AN194" i="5"/>
  <c r="AM194" i="5"/>
  <c r="AL194" i="5"/>
  <c r="AK194" i="5"/>
  <c r="AJ194" i="5"/>
  <c r="AI194" i="5"/>
  <c r="AH194" i="5"/>
  <c r="AG194" i="5"/>
  <c r="AF194" i="5"/>
  <c r="AE194" i="5"/>
  <c r="AD194" i="5"/>
  <c r="AC194" i="5"/>
  <c r="AB194" i="5"/>
  <c r="AA194" i="5"/>
  <c r="Z194" i="5"/>
  <c r="Y194" i="5"/>
  <c r="X194" i="5"/>
  <c r="W194" i="5"/>
  <c r="V194" i="5"/>
  <c r="U194" i="5"/>
  <c r="T194" i="5"/>
  <c r="S194" i="5"/>
  <c r="R194" i="5"/>
  <c r="Q194" i="5"/>
  <c r="P194" i="5"/>
  <c r="O194" i="5"/>
  <c r="N194" i="5"/>
  <c r="M194" i="5"/>
  <c r="L194" i="5"/>
  <c r="K194" i="5"/>
  <c r="J194" i="5"/>
  <c r="DJ193" i="5"/>
  <c r="DI193" i="5"/>
  <c r="DH193" i="5"/>
  <c r="DG193" i="5"/>
  <c r="DF193" i="5"/>
  <c r="DE193" i="5"/>
  <c r="DD193" i="5"/>
  <c r="DC193" i="5"/>
  <c r="DB193" i="5"/>
  <c r="DA193" i="5"/>
  <c r="CZ193" i="5"/>
  <c r="CY193" i="5"/>
  <c r="CX193" i="5"/>
  <c r="CW193" i="5"/>
  <c r="CV193" i="5"/>
  <c r="CU193" i="5"/>
  <c r="CT193" i="5"/>
  <c r="CS193" i="5"/>
  <c r="CR193" i="5"/>
  <c r="CQ193" i="5"/>
  <c r="CP193" i="5"/>
  <c r="CO193" i="5"/>
  <c r="CN193" i="5"/>
  <c r="CM193" i="5"/>
  <c r="CL193" i="5"/>
  <c r="CK193" i="5"/>
  <c r="CJ193" i="5"/>
  <c r="CI193" i="5"/>
  <c r="CH193" i="5"/>
  <c r="CG193" i="5"/>
  <c r="CF193" i="5"/>
  <c r="CE193" i="5"/>
  <c r="CD193" i="5"/>
  <c r="CC193" i="5"/>
  <c r="CB193" i="5"/>
  <c r="CA193" i="5"/>
  <c r="BZ193" i="5"/>
  <c r="BY193" i="5"/>
  <c r="BX193" i="5"/>
  <c r="BW193" i="5"/>
  <c r="BV193" i="5"/>
  <c r="BU193" i="5"/>
  <c r="BT193" i="5"/>
  <c r="BS193" i="5"/>
  <c r="BR193" i="5"/>
  <c r="BQ193" i="5"/>
  <c r="BP193" i="5"/>
  <c r="BO193" i="5"/>
  <c r="BN193" i="5"/>
  <c r="BM193" i="5"/>
  <c r="BL193" i="5"/>
  <c r="BK193" i="5"/>
  <c r="BJ193" i="5"/>
  <c r="BI193" i="5"/>
  <c r="BH193" i="5"/>
  <c r="BG193" i="5"/>
  <c r="BF193" i="5"/>
  <c r="BE193" i="5"/>
  <c r="BD193" i="5"/>
  <c r="BC193" i="5"/>
  <c r="BB193" i="5"/>
  <c r="BA193" i="5"/>
  <c r="AZ193" i="5"/>
  <c r="AY193" i="5"/>
  <c r="AX193" i="5"/>
  <c r="AW193" i="5"/>
  <c r="AV193" i="5"/>
  <c r="AU193" i="5"/>
  <c r="AT193" i="5"/>
  <c r="AS193" i="5"/>
  <c r="AR193" i="5"/>
  <c r="AQ193" i="5"/>
  <c r="AP193" i="5"/>
  <c r="AO193" i="5"/>
  <c r="AN193" i="5"/>
  <c r="AM193" i="5"/>
  <c r="AL193" i="5"/>
  <c r="AK193" i="5"/>
  <c r="AJ193" i="5"/>
  <c r="AI193" i="5"/>
  <c r="AH193" i="5"/>
  <c r="AG193" i="5"/>
  <c r="AF193" i="5"/>
  <c r="AE193" i="5"/>
  <c r="AD193" i="5"/>
  <c r="AC193" i="5"/>
  <c r="AB193" i="5"/>
  <c r="AA193" i="5"/>
  <c r="Z193" i="5"/>
  <c r="Y193" i="5"/>
  <c r="X193" i="5"/>
  <c r="W193" i="5"/>
  <c r="V193" i="5"/>
  <c r="U193" i="5"/>
  <c r="T193" i="5"/>
  <c r="S193" i="5"/>
  <c r="R193" i="5"/>
  <c r="Q193" i="5"/>
  <c r="P193" i="5"/>
  <c r="O193" i="5"/>
  <c r="N193" i="5"/>
  <c r="M193" i="5"/>
  <c r="L193" i="5"/>
  <c r="K193" i="5"/>
  <c r="J193" i="5"/>
  <c r="DJ192" i="5"/>
  <c r="DI192" i="5"/>
  <c r="DH192" i="5"/>
  <c r="DG192" i="5"/>
  <c r="DF192" i="5"/>
  <c r="DE192" i="5"/>
  <c r="DD192" i="5"/>
  <c r="DC192" i="5"/>
  <c r="DB192" i="5"/>
  <c r="DA192" i="5"/>
  <c r="CZ192" i="5"/>
  <c r="CY192" i="5"/>
  <c r="CX192" i="5"/>
  <c r="CW192" i="5"/>
  <c r="CV192" i="5"/>
  <c r="CU192" i="5"/>
  <c r="CT192" i="5"/>
  <c r="CS192" i="5"/>
  <c r="CR192" i="5"/>
  <c r="CQ192" i="5"/>
  <c r="CP192" i="5"/>
  <c r="CO192" i="5"/>
  <c r="CN192" i="5"/>
  <c r="CM192" i="5"/>
  <c r="CL192" i="5"/>
  <c r="CK192" i="5"/>
  <c r="CJ192" i="5"/>
  <c r="CI192" i="5"/>
  <c r="CH192" i="5"/>
  <c r="CG192" i="5"/>
  <c r="CF192" i="5"/>
  <c r="CE192" i="5"/>
  <c r="CD192" i="5"/>
  <c r="CC192" i="5"/>
  <c r="CB192" i="5"/>
  <c r="CA192" i="5"/>
  <c r="BZ192" i="5"/>
  <c r="BY192" i="5"/>
  <c r="BX192" i="5"/>
  <c r="BW192" i="5"/>
  <c r="BV192" i="5"/>
  <c r="BU192" i="5"/>
  <c r="BT192" i="5"/>
  <c r="BS192" i="5"/>
  <c r="BR192" i="5"/>
  <c r="BQ192" i="5"/>
  <c r="BP192" i="5"/>
  <c r="BO192" i="5"/>
  <c r="BN192" i="5"/>
  <c r="BM192" i="5"/>
  <c r="BL192" i="5"/>
  <c r="BK192" i="5"/>
  <c r="BJ192" i="5"/>
  <c r="BI192" i="5"/>
  <c r="BH192" i="5"/>
  <c r="BG192" i="5"/>
  <c r="BF192" i="5"/>
  <c r="BE192" i="5"/>
  <c r="BD192" i="5"/>
  <c r="BC192" i="5"/>
  <c r="BB192" i="5"/>
  <c r="BA192" i="5"/>
  <c r="AZ192" i="5"/>
  <c r="AY192" i="5"/>
  <c r="AX192" i="5"/>
  <c r="AW192" i="5"/>
  <c r="AV192" i="5"/>
  <c r="AU192" i="5"/>
  <c r="AT192" i="5"/>
  <c r="AS192" i="5"/>
  <c r="AR192" i="5"/>
  <c r="AQ192" i="5"/>
  <c r="AP192" i="5"/>
  <c r="AO192" i="5"/>
  <c r="AN192" i="5"/>
  <c r="AM192" i="5"/>
  <c r="AL192" i="5"/>
  <c r="AK192" i="5"/>
  <c r="AJ192" i="5"/>
  <c r="AI192" i="5"/>
  <c r="AH192" i="5"/>
  <c r="AG192" i="5"/>
  <c r="AF192" i="5"/>
  <c r="AE192" i="5"/>
  <c r="AD192" i="5"/>
  <c r="AC192" i="5"/>
  <c r="AB192" i="5"/>
  <c r="AA192" i="5"/>
  <c r="Z192" i="5"/>
  <c r="Y192" i="5"/>
  <c r="X192" i="5"/>
  <c r="W192" i="5"/>
  <c r="V192" i="5"/>
  <c r="U192" i="5"/>
  <c r="T192" i="5"/>
  <c r="S192" i="5"/>
  <c r="R192" i="5"/>
  <c r="Q192" i="5"/>
  <c r="P192" i="5"/>
  <c r="O192" i="5"/>
  <c r="N192" i="5"/>
  <c r="M192" i="5"/>
  <c r="L192" i="5"/>
  <c r="K192" i="5"/>
  <c r="J192" i="5"/>
  <c r="DJ191" i="5"/>
  <c r="DI191" i="5"/>
  <c r="DH191" i="5"/>
  <c r="DG191" i="5"/>
  <c r="DF191" i="5"/>
  <c r="DE191" i="5"/>
  <c r="DD191" i="5"/>
  <c r="DC191" i="5"/>
  <c r="DB191" i="5"/>
  <c r="DA191" i="5"/>
  <c r="CZ191" i="5"/>
  <c r="CY191" i="5"/>
  <c r="CX191" i="5"/>
  <c r="CW191" i="5"/>
  <c r="CV191" i="5"/>
  <c r="CU191" i="5"/>
  <c r="CT191" i="5"/>
  <c r="CS191" i="5"/>
  <c r="CR191" i="5"/>
  <c r="CQ191" i="5"/>
  <c r="CP191" i="5"/>
  <c r="CO191" i="5"/>
  <c r="CN191" i="5"/>
  <c r="CM191" i="5"/>
  <c r="CL191" i="5"/>
  <c r="CK191" i="5"/>
  <c r="CJ191" i="5"/>
  <c r="CI191" i="5"/>
  <c r="CH191" i="5"/>
  <c r="CG191" i="5"/>
  <c r="CF191" i="5"/>
  <c r="CE191" i="5"/>
  <c r="CD191" i="5"/>
  <c r="CC191" i="5"/>
  <c r="CB191" i="5"/>
  <c r="CA191" i="5"/>
  <c r="BZ191" i="5"/>
  <c r="BY191" i="5"/>
  <c r="BX191" i="5"/>
  <c r="BW191" i="5"/>
  <c r="BV191" i="5"/>
  <c r="BU191" i="5"/>
  <c r="BT191" i="5"/>
  <c r="BS191" i="5"/>
  <c r="BR191" i="5"/>
  <c r="BQ191" i="5"/>
  <c r="BP191" i="5"/>
  <c r="BO191" i="5"/>
  <c r="BN191" i="5"/>
  <c r="BM191" i="5"/>
  <c r="BL191" i="5"/>
  <c r="BK191" i="5"/>
  <c r="BJ191" i="5"/>
  <c r="BI191" i="5"/>
  <c r="BH191" i="5"/>
  <c r="BG191" i="5"/>
  <c r="BF191" i="5"/>
  <c r="BE191" i="5"/>
  <c r="BD191" i="5"/>
  <c r="BC191" i="5"/>
  <c r="BB191" i="5"/>
  <c r="BA191" i="5"/>
  <c r="AZ191" i="5"/>
  <c r="AY191" i="5"/>
  <c r="AX191" i="5"/>
  <c r="AW191" i="5"/>
  <c r="AV191" i="5"/>
  <c r="AU191" i="5"/>
  <c r="AT191" i="5"/>
  <c r="AS191" i="5"/>
  <c r="AR191" i="5"/>
  <c r="AQ191" i="5"/>
  <c r="AP191" i="5"/>
  <c r="AO191" i="5"/>
  <c r="AN191" i="5"/>
  <c r="AM191" i="5"/>
  <c r="AL191" i="5"/>
  <c r="AK191" i="5"/>
  <c r="AJ191" i="5"/>
  <c r="AI191" i="5"/>
  <c r="AH191" i="5"/>
  <c r="AG191" i="5"/>
  <c r="AF191" i="5"/>
  <c r="AE191" i="5"/>
  <c r="AD191" i="5"/>
  <c r="AC191" i="5"/>
  <c r="AB191" i="5"/>
  <c r="AA191" i="5"/>
  <c r="Z191" i="5"/>
  <c r="Y191" i="5"/>
  <c r="X191" i="5"/>
  <c r="W191" i="5"/>
  <c r="V191" i="5"/>
  <c r="U191" i="5"/>
  <c r="T191" i="5"/>
  <c r="S191" i="5"/>
  <c r="R191" i="5"/>
  <c r="Q191" i="5"/>
  <c r="P191" i="5"/>
  <c r="O191" i="5"/>
  <c r="N191" i="5"/>
  <c r="M191" i="5"/>
  <c r="L191" i="5"/>
  <c r="K191" i="5"/>
  <c r="J191" i="5"/>
  <c r="DJ190" i="5"/>
  <c r="DI190" i="5"/>
  <c r="DH190" i="5"/>
  <c r="DG190" i="5"/>
  <c r="DF190" i="5"/>
  <c r="DE190" i="5"/>
  <c r="DD190" i="5"/>
  <c r="DC190" i="5"/>
  <c r="DB190" i="5"/>
  <c r="DA190" i="5"/>
  <c r="CZ190" i="5"/>
  <c r="CY190" i="5"/>
  <c r="CX190" i="5"/>
  <c r="CW190" i="5"/>
  <c r="CV190" i="5"/>
  <c r="CU190" i="5"/>
  <c r="CT190" i="5"/>
  <c r="CS190" i="5"/>
  <c r="CR190" i="5"/>
  <c r="CQ190" i="5"/>
  <c r="CP190" i="5"/>
  <c r="CO190" i="5"/>
  <c r="CN190" i="5"/>
  <c r="CM190" i="5"/>
  <c r="CL190" i="5"/>
  <c r="CK190" i="5"/>
  <c r="CJ190" i="5"/>
  <c r="CI190" i="5"/>
  <c r="CH190" i="5"/>
  <c r="CG190" i="5"/>
  <c r="CF190" i="5"/>
  <c r="CE190" i="5"/>
  <c r="CD190" i="5"/>
  <c r="CC190" i="5"/>
  <c r="CB190" i="5"/>
  <c r="CA190" i="5"/>
  <c r="BZ190" i="5"/>
  <c r="BY190" i="5"/>
  <c r="BX190" i="5"/>
  <c r="BW190" i="5"/>
  <c r="BV190" i="5"/>
  <c r="BU190" i="5"/>
  <c r="BT190" i="5"/>
  <c r="BS190" i="5"/>
  <c r="BR190" i="5"/>
  <c r="BQ190" i="5"/>
  <c r="BP190" i="5"/>
  <c r="BO190" i="5"/>
  <c r="BN190" i="5"/>
  <c r="BM190" i="5"/>
  <c r="BL190" i="5"/>
  <c r="BK190" i="5"/>
  <c r="BJ190" i="5"/>
  <c r="BI190" i="5"/>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DJ189" i="5"/>
  <c r="DI189" i="5"/>
  <c r="DH189" i="5"/>
  <c r="DG189" i="5"/>
  <c r="DF189" i="5"/>
  <c r="DE189" i="5"/>
  <c r="DD189" i="5"/>
  <c r="DC189" i="5"/>
  <c r="DB189" i="5"/>
  <c r="DA189" i="5"/>
  <c r="CZ189" i="5"/>
  <c r="CY189" i="5"/>
  <c r="CX189" i="5"/>
  <c r="CW189" i="5"/>
  <c r="CV189" i="5"/>
  <c r="CU189" i="5"/>
  <c r="CT189" i="5"/>
  <c r="CS189" i="5"/>
  <c r="CR189" i="5"/>
  <c r="CQ189" i="5"/>
  <c r="CP189" i="5"/>
  <c r="CO189" i="5"/>
  <c r="CN189" i="5"/>
  <c r="CM189" i="5"/>
  <c r="CL189" i="5"/>
  <c r="CK189" i="5"/>
  <c r="CJ189" i="5"/>
  <c r="CI189" i="5"/>
  <c r="CH189" i="5"/>
  <c r="CG189" i="5"/>
  <c r="CF189" i="5"/>
  <c r="CE189" i="5"/>
  <c r="CD189" i="5"/>
  <c r="CC189" i="5"/>
  <c r="CB189" i="5"/>
  <c r="CA189" i="5"/>
  <c r="BZ189" i="5"/>
  <c r="BY189" i="5"/>
  <c r="BX189" i="5"/>
  <c r="BW189" i="5"/>
  <c r="BV189" i="5"/>
  <c r="BU189" i="5"/>
  <c r="BT189" i="5"/>
  <c r="BS189" i="5"/>
  <c r="BR189" i="5"/>
  <c r="BQ189" i="5"/>
  <c r="BP189" i="5"/>
  <c r="BO189" i="5"/>
  <c r="BN189" i="5"/>
  <c r="BM189" i="5"/>
  <c r="BL189" i="5"/>
  <c r="BK189" i="5"/>
  <c r="BJ189" i="5"/>
  <c r="BI189" i="5"/>
  <c r="BH189" i="5"/>
  <c r="BG189" i="5"/>
  <c r="BF189" i="5"/>
  <c r="BE189" i="5"/>
  <c r="BD189" i="5"/>
  <c r="BC189" i="5"/>
  <c r="BB189" i="5"/>
  <c r="BA189" i="5"/>
  <c r="AZ189" i="5"/>
  <c r="AY189" i="5"/>
  <c r="AX189" i="5"/>
  <c r="AW189" i="5"/>
  <c r="AV189" i="5"/>
  <c r="AU189" i="5"/>
  <c r="AT189" i="5"/>
  <c r="AS189" i="5"/>
  <c r="AR189" i="5"/>
  <c r="AQ189" i="5"/>
  <c r="AP189" i="5"/>
  <c r="AO189" i="5"/>
  <c r="AN189" i="5"/>
  <c r="AM189" i="5"/>
  <c r="AL189" i="5"/>
  <c r="AK189" i="5"/>
  <c r="AJ189" i="5"/>
  <c r="AI189" i="5"/>
  <c r="AH189" i="5"/>
  <c r="AG189" i="5"/>
  <c r="AF189" i="5"/>
  <c r="AE189" i="5"/>
  <c r="AD189" i="5"/>
  <c r="AC189" i="5"/>
  <c r="AB189" i="5"/>
  <c r="AA189" i="5"/>
  <c r="Z189" i="5"/>
  <c r="Y189" i="5"/>
  <c r="X189" i="5"/>
  <c r="W189" i="5"/>
  <c r="V189" i="5"/>
  <c r="U189" i="5"/>
  <c r="T189" i="5"/>
  <c r="S189" i="5"/>
  <c r="R189" i="5"/>
  <c r="Q189" i="5"/>
  <c r="P189" i="5"/>
  <c r="O189" i="5"/>
  <c r="N189" i="5"/>
  <c r="M189" i="5"/>
  <c r="L189" i="5"/>
  <c r="K189" i="5"/>
  <c r="J189" i="5"/>
  <c r="DJ188" i="5"/>
  <c r="DI188" i="5"/>
  <c r="DH188" i="5"/>
  <c r="DG188" i="5"/>
  <c r="DF188" i="5"/>
  <c r="DE188" i="5"/>
  <c r="DD188" i="5"/>
  <c r="DC188" i="5"/>
  <c r="DB188" i="5"/>
  <c r="DA188" i="5"/>
  <c r="CZ188" i="5"/>
  <c r="CY188" i="5"/>
  <c r="CX188" i="5"/>
  <c r="CW188" i="5"/>
  <c r="CV188" i="5"/>
  <c r="CU188" i="5"/>
  <c r="CT188" i="5"/>
  <c r="CS188" i="5"/>
  <c r="CR188" i="5"/>
  <c r="CQ188" i="5"/>
  <c r="CP188" i="5"/>
  <c r="CO188" i="5"/>
  <c r="CN188" i="5"/>
  <c r="CM188" i="5"/>
  <c r="CL188" i="5"/>
  <c r="CK188" i="5"/>
  <c r="CJ188" i="5"/>
  <c r="CI188" i="5"/>
  <c r="CH188" i="5"/>
  <c r="CG188" i="5"/>
  <c r="CF188" i="5"/>
  <c r="CE188" i="5"/>
  <c r="CD188" i="5"/>
  <c r="CC188" i="5"/>
  <c r="CB188" i="5"/>
  <c r="CA188" i="5"/>
  <c r="BZ188" i="5"/>
  <c r="BY188" i="5"/>
  <c r="BX188" i="5"/>
  <c r="BW188" i="5"/>
  <c r="BV188" i="5"/>
  <c r="BU188" i="5"/>
  <c r="BT188" i="5"/>
  <c r="BS188" i="5"/>
  <c r="BR188" i="5"/>
  <c r="BQ188" i="5"/>
  <c r="BP188" i="5"/>
  <c r="BO188" i="5"/>
  <c r="BN188" i="5"/>
  <c r="BM188" i="5"/>
  <c r="BL188" i="5"/>
  <c r="BK188" i="5"/>
  <c r="BJ188" i="5"/>
  <c r="BI188" i="5"/>
  <c r="BH188" i="5"/>
  <c r="BG188" i="5"/>
  <c r="BF188" i="5"/>
  <c r="BE188" i="5"/>
  <c r="BD188" i="5"/>
  <c r="BC188" i="5"/>
  <c r="BB188" i="5"/>
  <c r="BA188" i="5"/>
  <c r="AZ188" i="5"/>
  <c r="AY188" i="5"/>
  <c r="AX188" i="5"/>
  <c r="AW188" i="5"/>
  <c r="AV188" i="5"/>
  <c r="AU188" i="5"/>
  <c r="AT188" i="5"/>
  <c r="AS188" i="5"/>
  <c r="AR188" i="5"/>
  <c r="AQ188" i="5"/>
  <c r="AP188" i="5"/>
  <c r="AO188" i="5"/>
  <c r="AN188" i="5"/>
  <c r="AM188" i="5"/>
  <c r="AL188" i="5"/>
  <c r="AK188" i="5"/>
  <c r="AJ188" i="5"/>
  <c r="AI188" i="5"/>
  <c r="AH188" i="5"/>
  <c r="AG188" i="5"/>
  <c r="AF188" i="5"/>
  <c r="AE188" i="5"/>
  <c r="AD188" i="5"/>
  <c r="AC188" i="5"/>
  <c r="AB188" i="5"/>
  <c r="AA188" i="5"/>
  <c r="Z188" i="5"/>
  <c r="Y188" i="5"/>
  <c r="X188" i="5"/>
  <c r="W188" i="5"/>
  <c r="V188" i="5"/>
  <c r="U188" i="5"/>
  <c r="T188" i="5"/>
  <c r="S188" i="5"/>
  <c r="R188" i="5"/>
  <c r="Q188" i="5"/>
  <c r="P188" i="5"/>
  <c r="O188" i="5"/>
  <c r="N188" i="5"/>
  <c r="M188" i="5"/>
  <c r="L188" i="5"/>
  <c r="K188" i="5"/>
  <c r="J188" i="5"/>
  <c r="DJ187" i="5"/>
  <c r="DI187" i="5"/>
  <c r="DH187" i="5"/>
  <c r="DG187" i="5"/>
  <c r="DF187" i="5"/>
  <c r="DE187" i="5"/>
  <c r="DD187" i="5"/>
  <c r="DC187" i="5"/>
  <c r="DB187" i="5"/>
  <c r="DA187" i="5"/>
  <c r="CZ187" i="5"/>
  <c r="CY187" i="5"/>
  <c r="CX187" i="5"/>
  <c r="CW187" i="5"/>
  <c r="CV187" i="5"/>
  <c r="CU187" i="5"/>
  <c r="CT187" i="5"/>
  <c r="CS187" i="5"/>
  <c r="CR187" i="5"/>
  <c r="CQ187" i="5"/>
  <c r="CP187" i="5"/>
  <c r="CO187" i="5"/>
  <c r="CN187" i="5"/>
  <c r="CM187" i="5"/>
  <c r="CL187" i="5"/>
  <c r="CK187" i="5"/>
  <c r="CJ187" i="5"/>
  <c r="CI187" i="5"/>
  <c r="CH187" i="5"/>
  <c r="CG187" i="5"/>
  <c r="CF187" i="5"/>
  <c r="CE187" i="5"/>
  <c r="CD187" i="5"/>
  <c r="CC187" i="5"/>
  <c r="CB187" i="5"/>
  <c r="CA187" i="5"/>
  <c r="BZ187" i="5"/>
  <c r="BY187" i="5"/>
  <c r="BX187" i="5"/>
  <c r="BW187" i="5"/>
  <c r="BV187" i="5"/>
  <c r="BU187" i="5"/>
  <c r="BT187" i="5"/>
  <c r="BS187" i="5"/>
  <c r="BR187" i="5"/>
  <c r="BQ187" i="5"/>
  <c r="BP187" i="5"/>
  <c r="BO187" i="5"/>
  <c r="BN187" i="5"/>
  <c r="BM187" i="5"/>
  <c r="BL187" i="5"/>
  <c r="BK187" i="5"/>
  <c r="BJ187" i="5"/>
  <c r="BI187" i="5"/>
  <c r="BH187" i="5"/>
  <c r="BG187" i="5"/>
  <c r="BF187" i="5"/>
  <c r="BE187" i="5"/>
  <c r="BD187" i="5"/>
  <c r="BC187" i="5"/>
  <c r="BB187" i="5"/>
  <c r="BA187" i="5"/>
  <c r="AZ187" i="5"/>
  <c r="AY187" i="5"/>
  <c r="AX187" i="5"/>
  <c r="AW187" i="5"/>
  <c r="AV187" i="5"/>
  <c r="AU187" i="5"/>
  <c r="AT187" i="5"/>
  <c r="AS187" i="5"/>
  <c r="AR187" i="5"/>
  <c r="AQ187" i="5"/>
  <c r="AP187" i="5"/>
  <c r="AO187" i="5"/>
  <c r="AN187" i="5"/>
  <c r="AM187" i="5"/>
  <c r="AL187" i="5"/>
  <c r="AK187" i="5"/>
  <c r="AJ187" i="5"/>
  <c r="AI187" i="5"/>
  <c r="AH187" i="5"/>
  <c r="AG187" i="5"/>
  <c r="AF187" i="5"/>
  <c r="AE187" i="5"/>
  <c r="AD187" i="5"/>
  <c r="AC187" i="5"/>
  <c r="AB187" i="5"/>
  <c r="AA187" i="5"/>
  <c r="Z187" i="5"/>
  <c r="Y187" i="5"/>
  <c r="X187" i="5"/>
  <c r="W187" i="5"/>
  <c r="V187" i="5"/>
  <c r="U187" i="5"/>
  <c r="T187" i="5"/>
  <c r="S187" i="5"/>
  <c r="R187" i="5"/>
  <c r="Q187" i="5"/>
  <c r="P187" i="5"/>
  <c r="O187" i="5"/>
  <c r="N187" i="5"/>
  <c r="M187" i="5"/>
  <c r="L187" i="5"/>
  <c r="K187" i="5"/>
  <c r="J187" i="5"/>
  <c r="I196" i="5"/>
  <c r="I195" i="5"/>
  <c r="I194" i="5"/>
  <c r="I193" i="5"/>
  <c r="I192" i="5"/>
  <c r="I191" i="5"/>
  <c r="I190" i="5"/>
  <c r="I189" i="5"/>
  <c r="I188" i="5"/>
  <c r="I187" i="5"/>
  <c r="DJ185" i="5"/>
  <c r="DI185" i="5"/>
  <c r="DH185" i="5"/>
  <c r="DG185" i="5"/>
  <c r="DF185" i="5"/>
  <c r="DE185" i="5"/>
  <c r="DD185" i="5"/>
  <c r="DC185" i="5"/>
  <c r="DB185" i="5"/>
  <c r="DA185" i="5"/>
  <c r="CZ185" i="5"/>
  <c r="CY185" i="5"/>
  <c r="CX185" i="5"/>
  <c r="CW185" i="5"/>
  <c r="CV185" i="5"/>
  <c r="CU185" i="5"/>
  <c r="CT185" i="5"/>
  <c r="CS185" i="5"/>
  <c r="CR185" i="5"/>
  <c r="CQ185" i="5"/>
  <c r="CP185" i="5"/>
  <c r="CO185" i="5"/>
  <c r="CN185" i="5"/>
  <c r="CM185" i="5"/>
  <c r="CL185" i="5"/>
  <c r="CK185" i="5"/>
  <c r="CJ185" i="5"/>
  <c r="CI185" i="5"/>
  <c r="CH185" i="5"/>
  <c r="CG185" i="5"/>
  <c r="CF185" i="5"/>
  <c r="CE185" i="5"/>
  <c r="CD185" i="5"/>
  <c r="CC185" i="5"/>
  <c r="CB185" i="5"/>
  <c r="CA185" i="5"/>
  <c r="BZ185" i="5"/>
  <c r="BY185" i="5"/>
  <c r="BX185" i="5"/>
  <c r="BW185" i="5"/>
  <c r="BV185" i="5"/>
  <c r="BU185" i="5"/>
  <c r="BT185" i="5"/>
  <c r="BS185" i="5"/>
  <c r="BR185" i="5"/>
  <c r="BQ185" i="5"/>
  <c r="BP185" i="5"/>
  <c r="BO185" i="5"/>
  <c r="BN185" i="5"/>
  <c r="BM185" i="5"/>
  <c r="BL185" i="5"/>
  <c r="BK185" i="5"/>
  <c r="BJ185" i="5"/>
  <c r="BI185" i="5"/>
  <c r="BH185" i="5"/>
  <c r="BG185" i="5"/>
  <c r="BF185" i="5"/>
  <c r="BE185" i="5"/>
  <c r="BD185" i="5"/>
  <c r="BC185" i="5"/>
  <c r="BB185" i="5"/>
  <c r="BA185" i="5"/>
  <c r="AZ185" i="5"/>
  <c r="AY185" i="5"/>
  <c r="AX185" i="5"/>
  <c r="AW185" i="5"/>
  <c r="AV185" i="5"/>
  <c r="AU185" i="5"/>
  <c r="AT185" i="5"/>
  <c r="AS185" i="5"/>
  <c r="AR185" i="5"/>
  <c r="AQ185" i="5"/>
  <c r="AP185" i="5"/>
  <c r="AO185" i="5"/>
  <c r="AN185" i="5"/>
  <c r="AM185" i="5"/>
  <c r="AL185" i="5"/>
  <c r="AK185" i="5"/>
  <c r="AJ185" i="5"/>
  <c r="AI185" i="5"/>
  <c r="AH185" i="5"/>
  <c r="AG185" i="5"/>
  <c r="AF185" i="5"/>
  <c r="AE185" i="5"/>
  <c r="AD185" i="5"/>
  <c r="AC185" i="5"/>
  <c r="AB185" i="5"/>
  <c r="AA185" i="5"/>
  <c r="Z185" i="5"/>
  <c r="Y185" i="5"/>
  <c r="X185" i="5"/>
  <c r="W185" i="5"/>
  <c r="V185" i="5"/>
  <c r="U185" i="5"/>
  <c r="T185" i="5"/>
  <c r="S185" i="5"/>
  <c r="R185" i="5"/>
  <c r="Q185" i="5"/>
  <c r="P185" i="5"/>
  <c r="O185" i="5"/>
  <c r="N185" i="5"/>
  <c r="M185" i="5"/>
  <c r="L185" i="5"/>
  <c r="K185" i="5"/>
  <c r="J185" i="5"/>
  <c r="DJ184" i="5"/>
  <c r="DI184" i="5"/>
  <c r="DH184" i="5"/>
  <c r="DG184" i="5"/>
  <c r="DF184" i="5"/>
  <c r="DE184" i="5"/>
  <c r="DD184" i="5"/>
  <c r="DC184" i="5"/>
  <c r="DB184" i="5"/>
  <c r="DA184" i="5"/>
  <c r="CZ184" i="5"/>
  <c r="CY184" i="5"/>
  <c r="CX184" i="5"/>
  <c r="CW184" i="5"/>
  <c r="CV184" i="5"/>
  <c r="CU184" i="5"/>
  <c r="CT184" i="5"/>
  <c r="CS184" i="5"/>
  <c r="CR184" i="5"/>
  <c r="CQ184" i="5"/>
  <c r="CP184" i="5"/>
  <c r="CO184" i="5"/>
  <c r="CN184" i="5"/>
  <c r="CM184" i="5"/>
  <c r="CL184" i="5"/>
  <c r="CK184" i="5"/>
  <c r="CJ184" i="5"/>
  <c r="CI184" i="5"/>
  <c r="CH184" i="5"/>
  <c r="CG184" i="5"/>
  <c r="CF184" i="5"/>
  <c r="CE184" i="5"/>
  <c r="CD184" i="5"/>
  <c r="CC184" i="5"/>
  <c r="CB184" i="5"/>
  <c r="CA184" i="5"/>
  <c r="BZ184" i="5"/>
  <c r="BY184" i="5"/>
  <c r="BX184" i="5"/>
  <c r="BW184" i="5"/>
  <c r="BV184" i="5"/>
  <c r="BU184" i="5"/>
  <c r="BT184" i="5"/>
  <c r="BS184" i="5"/>
  <c r="BR184" i="5"/>
  <c r="BQ184" i="5"/>
  <c r="BP184" i="5"/>
  <c r="BO184" i="5"/>
  <c r="BN184" i="5"/>
  <c r="BM184" i="5"/>
  <c r="BL184" i="5"/>
  <c r="BK184" i="5"/>
  <c r="BJ184" i="5"/>
  <c r="BI184" i="5"/>
  <c r="BH184" i="5"/>
  <c r="BG184" i="5"/>
  <c r="BF184" i="5"/>
  <c r="BE184" i="5"/>
  <c r="BD184" i="5"/>
  <c r="BC184" i="5"/>
  <c r="BB184" i="5"/>
  <c r="BA184" i="5"/>
  <c r="AZ184" i="5"/>
  <c r="AY184" i="5"/>
  <c r="AX184" i="5"/>
  <c r="AW184" i="5"/>
  <c r="AV184" i="5"/>
  <c r="AU184" i="5"/>
  <c r="AT184" i="5"/>
  <c r="AS184" i="5"/>
  <c r="AR184" i="5"/>
  <c r="AQ184" i="5"/>
  <c r="AP184" i="5"/>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DJ183" i="5"/>
  <c r="DI183" i="5"/>
  <c r="DH183" i="5"/>
  <c r="DG183" i="5"/>
  <c r="DF183" i="5"/>
  <c r="DE183" i="5"/>
  <c r="DD183" i="5"/>
  <c r="DC183" i="5"/>
  <c r="DB183" i="5"/>
  <c r="DA183" i="5"/>
  <c r="CZ183" i="5"/>
  <c r="CY183" i="5"/>
  <c r="CX183" i="5"/>
  <c r="CW183" i="5"/>
  <c r="CV183" i="5"/>
  <c r="CU183" i="5"/>
  <c r="CT183" i="5"/>
  <c r="CS183" i="5"/>
  <c r="CR183" i="5"/>
  <c r="CQ183" i="5"/>
  <c r="CP183" i="5"/>
  <c r="CO183" i="5"/>
  <c r="CN183" i="5"/>
  <c r="CM183" i="5"/>
  <c r="CL183" i="5"/>
  <c r="CK183" i="5"/>
  <c r="CJ183" i="5"/>
  <c r="CI183" i="5"/>
  <c r="CH183" i="5"/>
  <c r="CG183" i="5"/>
  <c r="CF183" i="5"/>
  <c r="CE183" i="5"/>
  <c r="CD183" i="5"/>
  <c r="CC183" i="5"/>
  <c r="CB183" i="5"/>
  <c r="CA183" i="5"/>
  <c r="BZ183" i="5"/>
  <c r="BY183" i="5"/>
  <c r="BX183" i="5"/>
  <c r="BW183" i="5"/>
  <c r="BV183" i="5"/>
  <c r="BU183" i="5"/>
  <c r="BT183" i="5"/>
  <c r="BS183" i="5"/>
  <c r="BR183" i="5"/>
  <c r="BQ183" i="5"/>
  <c r="BP183" i="5"/>
  <c r="BO183" i="5"/>
  <c r="BN183" i="5"/>
  <c r="BM183" i="5"/>
  <c r="BL183" i="5"/>
  <c r="BK183" i="5"/>
  <c r="BJ183" i="5"/>
  <c r="BI183" i="5"/>
  <c r="BH183" i="5"/>
  <c r="BG183" i="5"/>
  <c r="BF183" i="5"/>
  <c r="BE183" i="5"/>
  <c r="BD183" i="5"/>
  <c r="BC183" i="5"/>
  <c r="BB183" i="5"/>
  <c r="BA183" i="5"/>
  <c r="AZ183" i="5"/>
  <c r="AY183" i="5"/>
  <c r="AX183" i="5"/>
  <c r="AW183" i="5"/>
  <c r="AV183" i="5"/>
  <c r="AU183" i="5"/>
  <c r="AT183" i="5"/>
  <c r="AS183" i="5"/>
  <c r="AR183" i="5"/>
  <c r="AQ183" i="5"/>
  <c r="AP183" i="5"/>
  <c r="AO183" i="5"/>
  <c r="AN183" i="5"/>
  <c r="AM183" i="5"/>
  <c r="AL183" i="5"/>
  <c r="AK183" i="5"/>
  <c r="AJ183" i="5"/>
  <c r="AI183" i="5"/>
  <c r="AH183" i="5"/>
  <c r="AG183" i="5"/>
  <c r="AF183" i="5"/>
  <c r="AE183" i="5"/>
  <c r="AD183" i="5"/>
  <c r="AC183" i="5"/>
  <c r="AB183" i="5"/>
  <c r="AA183" i="5"/>
  <c r="Z183" i="5"/>
  <c r="Y183" i="5"/>
  <c r="X183" i="5"/>
  <c r="W183" i="5"/>
  <c r="V183" i="5"/>
  <c r="U183" i="5"/>
  <c r="T183" i="5"/>
  <c r="S183" i="5"/>
  <c r="R183" i="5"/>
  <c r="Q183" i="5"/>
  <c r="P183" i="5"/>
  <c r="O183" i="5"/>
  <c r="N183" i="5"/>
  <c r="M183" i="5"/>
  <c r="L183" i="5"/>
  <c r="K183" i="5"/>
  <c r="J183" i="5"/>
  <c r="DJ182" i="5"/>
  <c r="DI182" i="5"/>
  <c r="DH182" i="5"/>
  <c r="DG182" i="5"/>
  <c r="DF182" i="5"/>
  <c r="DE182" i="5"/>
  <c r="DD182" i="5"/>
  <c r="DC182" i="5"/>
  <c r="DB182" i="5"/>
  <c r="DA182" i="5"/>
  <c r="CZ182" i="5"/>
  <c r="CY182" i="5"/>
  <c r="CX182" i="5"/>
  <c r="CW182" i="5"/>
  <c r="CV182" i="5"/>
  <c r="CU182" i="5"/>
  <c r="CT182" i="5"/>
  <c r="CS182" i="5"/>
  <c r="CR182" i="5"/>
  <c r="CQ182" i="5"/>
  <c r="CP182" i="5"/>
  <c r="CO182" i="5"/>
  <c r="CN182" i="5"/>
  <c r="CM182" i="5"/>
  <c r="CL182" i="5"/>
  <c r="CK182" i="5"/>
  <c r="CJ182" i="5"/>
  <c r="CI182" i="5"/>
  <c r="CH182" i="5"/>
  <c r="CG182" i="5"/>
  <c r="CF182" i="5"/>
  <c r="CE182" i="5"/>
  <c r="CD182" i="5"/>
  <c r="CC182" i="5"/>
  <c r="CB182" i="5"/>
  <c r="CA182" i="5"/>
  <c r="BZ182" i="5"/>
  <c r="BY182" i="5"/>
  <c r="BX182" i="5"/>
  <c r="BW182" i="5"/>
  <c r="BV182" i="5"/>
  <c r="BU182" i="5"/>
  <c r="BT182" i="5"/>
  <c r="BS182" i="5"/>
  <c r="BR182" i="5"/>
  <c r="BQ182" i="5"/>
  <c r="BP182" i="5"/>
  <c r="BO182" i="5"/>
  <c r="BN182" i="5"/>
  <c r="BM182" i="5"/>
  <c r="BL182" i="5"/>
  <c r="BK182" i="5"/>
  <c r="BJ182" i="5"/>
  <c r="BI182" i="5"/>
  <c r="BH182" i="5"/>
  <c r="BG182" i="5"/>
  <c r="BF182" i="5"/>
  <c r="BE182" i="5"/>
  <c r="BD182" i="5"/>
  <c r="BC182" i="5"/>
  <c r="BB182" i="5"/>
  <c r="BA182" i="5"/>
  <c r="AZ182" i="5"/>
  <c r="AY182" i="5"/>
  <c r="AX182" i="5"/>
  <c r="AW182" i="5"/>
  <c r="AV182" i="5"/>
  <c r="AU182" i="5"/>
  <c r="AT182" i="5"/>
  <c r="AS182" i="5"/>
  <c r="AR182" i="5"/>
  <c r="AQ182" i="5"/>
  <c r="AP182" i="5"/>
  <c r="AO182" i="5"/>
  <c r="AN182" i="5"/>
  <c r="AM182" i="5"/>
  <c r="AL182" i="5"/>
  <c r="AK182" i="5"/>
  <c r="AJ182" i="5"/>
  <c r="AI182" i="5"/>
  <c r="AH182" i="5"/>
  <c r="AG182" i="5"/>
  <c r="AF182" i="5"/>
  <c r="AE182" i="5"/>
  <c r="AD182" i="5"/>
  <c r="AC182" i="5"/>
  <c r="AB182" i="5"/>
  <c r="AA182" i="5"/>
  <c r="Z182" i="5"/>
  <c r="Y182" i="5"/>
  <c r="X182" i="5"/>
  <c r="W182" i="5"/>
  <c r="V182" i="5"/>
  <c r="U182" i="5"/>
  <c r="T182" i="5"/>
  <c r="S182" i="5"/>
  <c r="R182" i="5"/>
  <c r="Q182" i="5"/>
  <c r="P182" i="5"/>
  <c r="O182" i="5"/>
  <c r="N182" i="5"/>
  <c r="M182" i="5"/>
  <c r="L182" i="5"/>
  <c r="K182" i="5"/>
  <c r="J182" i="5"/>
  <c r="DJ181" i="5"/>
  <c r="DI181" i="5"/>
  <c r="DH181" i="5"/>
  <c r="DG181" i="5"/>
  <c r="DF181" i="5"/>
  <c r="DE181" i="5"/>
  <c r="DD181" i="5"/>
  <c r="DC181" i="5"/>
  <c r="DB181" i="5"/>
  <c r="DA181" i="5"/>
  <c r="CZ181" i="5"/>
  <c r="CY181" i="5"/>
  <c r="CX181" i="5"/>
  <c r="CW181" i="5"/>
  <c r="CV181" i="5"/>
  <c r="CU181" i="5"/>
  <c r="CT181" i="5"/>
  <c r="CS181" i="5"/>
  <c r="CR181" i="5"/>
  <c r="CQ181" i="5"/>
  <c r="CP181" i="5"/>
  <c r="CO181" i="5"/>
  <c r="CN181" i="5"/>
  <c r="CM181" i="5"/>
  <c r="CL181" i="5"/>
  <c r="CK181" i="5"/>
  <c r="CJ181" i="5"/>
  <c r="CI181" i="5"/>
  <c r="CH181" i="5"/>
  <c r="CG181" i="5"/>
  <c r="CF181" i="5"/>
  <c r="CE181" i="5"/>
  <c r="CD181" i="5"/>
  <c r="CC181" i="5"/>
  <c r="CB181" i="5"/>
  <c r="CA181" i="5"/>
  <c r="BZ181" i="5"/>
  <c r="BY181" i="5"/>
  <c r="BX181" i="5"/>
  <c r="BW181" i="5"/>
  <c r="BV181" i="5"/>
  <c r="BU181" i="5"/>
  <c r="BT181" i="5"/>
  <c r="BS181" i="5"/>
  <c r="BR181" i="5"/>
  <c r="BQ181" i="5"/>
  <c r="BP181" i="5"/>
  <c r="BO181" i="5"/>
  <c r="BN181" i="5"/>
  <c r="BM181" i="5"/>
  <c r="BL181" i="5"/>
  <c r="BK181" i="5"/>
  <c r="BJ181" i="5"/>
  <c r="BI181" i="5"/>
  <c r="BH181" i="5"/>
  <c r="BG181" i="5"/>
  <c r="BF181" i="5"/>
  <c r="BE181" i="5"/>
  <c r="BD181" i="5"/>
  <c r="BC181" i="5"/>
  <c r="BB181" i="5"/>
  <c r="BA181" i="5"/>
  <c r="AZ181" i="5"/>
  <c r="AY181" i="5"/>
  <c r="AX181" i="5"/>
  <c r="AW181" i="5"/>
  <c r="AV181" i="5"/>
  <c r="AU181" i="5"/>
  <c r="AT181" i="5"/>
  <c r="AS181" i="5"/>
  <c r="AR181" i="5"/>
  <c r="AQ181" i="5"/>
  <c r="AP181" i="5"/>
  <c r="AO181" i="5"/>
  <c r="AN181" i="5"/>
  <c r="AM181" i="5"/>
  <c r="AL181" i="5"/>
  <c r="AK181" i="5"/>
  <c r="AJ181" i="5"/>
  <c r="AI181" i="5"/>
  <c r="AH181" i="5"/>
  <c r="AG181" i="5"/>
  <c r="AF181" i="5"/>
  <c r="AE181" i="5"/>
  <c r="AD181" i="5"/>
  <c r="AC181" i="5"/>
  <c r="AB181" i="5"/>
  <c r="AA181" i="5"/>
  <c r="Z181" i="5"/>
  <c r="Y181" i="5"/>
  <c r="X181" i="5"/>
  <c r="W181" i="5"/>
  <c r="V181" i="5"/>
  <c r="U181" i="5"/>
  <c r="T181" i="5"/>
  <c r="S181" i="5"/>
  <c r="R181" i="5"/>
  <c r="Q181" i="5"/>
  <c r="P181" i="5"/>
  <c r="O181" i="5"/>
  <c r="N181" i="5"/>
  <c r="M181" i="5"/>
  <c r="L181" i="5"/>
  <c r="K181" i="5"/>
  <c r="J181" i="5"/>
  <c r="DJ180" i="5"/>
  <c r="DI180" i="5"/>
  <c r="DH180" i="5"/>
  <c r="DG180" i="5"/>
  <c r="DF180" i="5"/>
  <c r="DE180" i="5"/>
  <c r="DD180" i="5"/>
  <c r="DC180" i="5"/>
  <c r="DB180" i="5"/>
  <c r="DA180" i="5"/>
  <c r="CZ180" i="5"/>
  <c r="CY180" i="5"/>
  <c r="CX180" i="5"/>
  <c r="CW180" i="5"/>
  <c r="CV180" i="5"/>
  <c r="CU180" i="5"/>
  <c r="CT180" i="5"/>
  <c r="CS180" i="5"/>
  <c r="CR180" i="5"/>
  <c r="CQ180" i="5"/>
  <c r="CP180" i="5"/>
  <c r="CO180" i="5"/>
  <c r="CN180" i="5"/>
  <c r="CM180" i="5"/>
  <c r="CL180" i="5"/>
  <c r="CK180" i="5"/>
  <c r="CJ180" i="5"/>
  <c r="CI180" i="5"/>
  <c r="CH180" i="5"/>
  <c r="CG180" i="5"/>
  <c r="CF180" i="5"/>
  <c r="CE180" i="5"/>
  <c r="CD180" i="5"/>
  <c r="CC180" i="5"/>
  <c r="CB180" i="5"/>
  <c r="CA180" i="5"/>
  <c r="BZ180" i="5"/>
  <c r="BY180" i="5"/>
  <c r="BX180" i="5"/>
  <c r="BW180" i="5"/>
  <c r="BV180" i="5"/>
  <c r="BU180" i="5"/>
  <c r="BT180" i="5"/>
  <c r="BS180" i="5"/>
  <c r="BR180" i="5"/>
  <c r="BQ180" i="5"/>
  <c r="BP180" i="5"/>
  <c r="BO180" i="5"/>
  <c r="BN180" i="5"/>
  <c r="BM180" i="5"/>
  <c r="BL180" i="5"/>
  <c r="BK180" i="5"/>
  <c r="BJ180" i="5"/>
  <c r="BI180" i="5"/>
  <c r="BH180" i="5"/>
  <c r="BG180" i="5"/>
  <c r="BF180" i="5"/>
  <c r="BE180" i="5"/>
  <c r="BD180" i="5"/>
  <c r="BC180" i="5"/>
  <c r="BB180" i="5"/>
  <c r="BA180" i="5"/>
  <c r="AZ180" i="5"/>
  <c r="AY180" i="5"/>
  <c r="AX180" i="5"/>
  <c r="AW180" i="5"/>
  <c r="AV180" i="5"/>
  <c r="AU180" i="5"/>
  <c r="AT180" i="5"/>
  <c r="AS180" i="5"/>
  <c r="AR180" i="5"/>
  <c r="AQ180" i="5"/>
  <c r="AP180" i="5"/>
  <c r="AO180" i="5"/>
  <c r="AN180" i="5"/>
  <c r="AM180" i="5"/>
  <c r="AL180" i="5"/>
  <c r="AK180" i="5"/>
  <c r="AJ180" i="5"/>
  <c r="AI180" i="5"/>
  <c r="AH180" i="5"/>
  <c r="AG180" i="5"/>
  <c r="AF180" i="5"/>
  <c r="AE180" i="5"/>
  <c r="AD180" i="5"/>
  <c r="AC180" i="5"/>
  <c r="AB180" i="5"/>
  <c r="AA180" i="5"/>
  <c r="Z180" i="5"/>
  <c r="Y180" i="5"/>
  <c r="X180" i="5"/>
  <c r="W180" i="5"/>
  <c r="V180" i="5"/>
  <c r="U180" i="5"/>
  <c r="T180" i="5"/>
  <c r="S180" i="5"/>
  <c r="R180" i="5"/>
  <c r="Q180" i="5"/>
  <c r="P180" i="5"/>
  <c r="O180" i="5"/>
  <c r="N180" i="5"/>
  <c r="M180" i="5"/>
  <c r="L180" i="5"/>
  <c r="K180" i="5"/>
  <c r="J180" i="5"/>
  <c r="DJ178" i="5"/>
  <c r="DI178" i="5"/>
  <c r="DH178" i="5"/>
  <c r="DG178" i="5"/>
  <c r="DF178" i="5"/>
  <c r="DE178" i="5"/>
  <c r="DD178" i="5"/>
  <c r="DC178" i="5"/>
  <c r="DB178" i="5"/>
  <c r="DA178" i="5"/>
  <c r="CZ178" i="5"/>
  <c r="CY178" i="5"/>
  <c r="CX178" i="5"/>
  <c r="CW178" i="5"/>
  <c r="CV178" i="5"/>
  <c r="CU178" i="5"/>
  <c r="CT178" i="5"/>
  <c r="CS178" i="5"/>
  <c r="CR178" i="5"/>
  <c r="CQ178" i="5"/>
  <c r="CP178" i="5"/>
  <c r="CO178" i="5"/>
  <c r="CN178" i="5"/>
  <c r="CM178" i="5"/>
  <c r="CL178" i="5"/>
  <c r="CK178" i="5"/>
  <c r="CJ178" i="5"/>
  <c r="CI178" i="5"/>
  <c r="CH178" i="5"/>
  <c r="CG178" i="5"/>
  <c r="CF178" i="5"/>
  <c r="CE178" i="5"/>
  <c r="CD178" i="5"/>
  <c r="CC178" i="5"/>
  <c r="CB178" i="5"/>
  <c r="CA178" i="5"/>
  <c r="BZ178" i="5"/>
  <c r="BY178" i="5"/>
  <c r="BX178" i="5"/>
  <c r="BW178" i="5"/>
  <c r="BV178" i="5"/>
  <c r="BU178" i="5"/>
  <c r="BT178" i="5"/>
  <c r="BS178" i="5"/>
  <c r="BR178" i="5"/>
  <c r="BQ178" i="5"/>
  <c r="BP178" i="5"/>
  <c r="BO178" i="5"/>
  <c r="BN178" i="5"/>
  <c r="BM178" i="5"/>
  <c r="BL178" i="5"/>
  <c r="BK178" i="5"/>
  <c r="BJ178" i="5"/>
  <c r="BI178" i="5"/>
  <c r="BH178" i="5"/>
  <c r="BG178" i="5"/>
  <c r="BF178" i="5"/>
  <c r="BE178" i="5"/>
  <c r="BD178" i="5"/>
  <c r="BC178" i="5"/>
  <c r="BB178" i="5"/>
  <c r="BA178" i="5"/>
  <c r="AZ178" i="5"/>
  <c r="AY178" i="5"/>
  <c r="AX178" i="5"/>
  <c r="AW178" i="5"/>
  <c r="AV178" i="5"/>
  <c r="AU178" i="5"/>
  <c r="AT178" i="5"/>
  <c r="AS178" i="5"/>
  <c r="AR178" i="5"/>
  <c r="AQ178" i="5"/>
  <c r="AP178" i="5"/>
  <c r="AO178" i="5"/>
  <c r="AN178" i="5"/>
  <c r="AM178" i="5"/>
  <c r="AL178" i="5"/>
  <c r="AK178" i="5"/>
  <c r="AJ178" i="5"/>
  <c r="AI178" i="5"/>
  <c r="AH178" i="5"/>
  <c r="AG178" i="5"/>
  <c r="AF178" i="5"/>
  <c r="AE178" i="5"/>
  <c r="AD178" i="5"/>
  <c r="AC178" i="5"/>
  <c r="AB178" i="5"/>
  <c r="AA178" i="5"/>
  <c r="Z178" i="5"/>
  <c r="Y178" i="5"/>
  <c r="X178" i="5"/>
  <c r="W178" i="5"/>
  <c r="V178" i="5"/>
  <c r="U178" i="5"/>
  <c r="T178" i="5"/>
  <c r="S178" i="5"/>
  <c r="R178" i="5"/>
  <c r="Q178" i="5"/>
  <c r="P178" i="5"/>
  <c r="O178" i="5"/>
  <c r="N178" i="5"/>
  <c r="M178" i="5"/>
  <c r="L178" i="5"/>
  <c r="K178" i="5"/>
  <c r="J178" i="5"/>
  <c r="DJ177" i="5"/>
  <c r="DI177" i="5"/>
  <c r="DH177" i="5"/>
  <c r="DG177" i="5"/>
  <c r="DF177" i="5"/>
  <c r="DE177" i="5"/>
  <c r="DD177" i="5"/>
  <c r="DC177" i="5"/>
  <c r="DB177" i="5"/>
  <c r="DA177" i="5"/>
  <c r="CZ177" i="5"/>
  <c r="CY177" i="5"/>
  <c r="CX177" i="5"/>
  <c r="CW177" i="5"/>
  <c r="CV177" i="5"/>
  <c r="CU177" i="5"/>
  <c r="CT177" i="5"/>
  <c r="CS177" i="5"/>
  <c r="CR177" i="5"/>
  <c r="CQ177" i="5"/>
  <c r="CP177" i="5"/>
  <c r="CO177" i="5"/>
  <c r="CN177" i="5"/>
  <c r="CM177" i="5"/>
  <c r="CL177" i="5"/>
  <c r="CK177" i="5"/>
  <c r="CJ177" i="5"/>
  <c r="CI177" i="5"/>
  <c r="CH177" i="5"/>
  <c r="CG177" i="5"/>
  <c r="CF177" i="5"/>
  <c r="CE177" i="5"/>
  <c r="CD177" i="5"/>
  <c r="CC177" i="5"/>
  <c r="CB177" i="5"/>
  <c r="CA177" i="5"/>
  <c r="BZ177" i="5"/>
  <c r="BY177" i="5"/>
  <c r="BX177" i="5"/>
  <c r="BW177" i="5"/>
  <c r="BV177" i="5"/>
  <c r="BU177" i="5"/>
  <c r="BT177" i="5"/>
  <c r="BS177" i="5"/>
  <c r="BR177" i="5"/>
  <c r="BQ177" i="5"/>
  <c r="BP177" i="5"/>
  <c r="BO177" i="5"/>
  <c r="BN177" i="5"/>
  <c r="BM177" i="5"/>
  <c r="BL177" i="5"/>
  <c r="BK177" i="5"/>
  <c r="BJ177" i="5"/>
  <c r="BI177" i="5"/>
  <c r="BH177" i="5"/>
  <c r="BG177" i="5"/>
  <c r="BF177" i="5"/>
  <c r="BE177" i="5"/>
  <c r="BD177" i="5"/>
  <c r="BC177" i="5"/>
  <c r="BB177" i="5"/>
  <c r="BA177" i="5"/>
  <c r="AZ177" i="5"/>
  <c r="AY177" i="5"/>
  <c r="AX177" i="5"/>
  <c r="AW177" i="5"/>
  <c r="AV177" i="5"/>
  <c r="AU177" i="5"/>
  <c r="AT177" i="5"/>
  <c r="AS177" i="5"/>
  <c r="AR177" i="5"/>
  <c r="AQ177" i="5"/>
  <c r="AP177" i="5"/>
  <c r="AO177" i="5"/>
  <c r="AN177" i="5"/>
  <c r="AM177" i="5"/>
  <c r="AL177" i="5"/>
  <c r="AK177" i="5"/>
  <c r="AJ177" i="5"/>
  <c r="AI177" i="5"/>
  <c r="AH177" i="5"/>
  <c r="AG177" i="5"/>
  <c r="AF177" i="5"/>
  <c r="AE177" i="5"/>
  <c r="AD177" i="5"/>
  <c r="AC177" i="5"/>
  <c r="AB177" i="5"/>
  <c r="AA177" i="5"/>
  <c r="Z177" i="5"/>
  <c r="Y177" i="5"/>
  <c r="X177" i="5"/>
  <c r="W177" i="5"/>
  <c r="V177" i="5"/>
  <c r="U177" i="5"/>
  <c r="T177" i="5"/>
  <c r="S177" i="5"/>
  <c r="R177" i="5"/>
  <c r="Q177" i="5"/>
  <c r="P177" i="5"/>
  <c r="O177" i="5"/>
  <c r="N177" i="5"/>
  <c r="M177" i="5"/>
  <c r="L177" i="5"/>
  <c r="K177" i="5"/>
  <c r="J177" i="5"/>
  <c r="DJ176" i="5"/>
  <c r="DI176" i="5"/>
  <c r="DH176" i="5"/>
  <c r="DG176" i="5"/>
  <c r="DF176" i="5"/>
  <c r="DE176" i="5"/>
  <c r="DD176" i="5"/>
  <c r="DC176" i="5"/>
  <c r="DB176" i="5"/>
  <c r="DA176" i="5"/>
  <c r="CZ176" i="5"/>
  <c r="CY176" i="5"/>
  <c r="CX176" i="5"/>
  <c r="CW176" i="5"/>
  <c r="CV176" i="5"/>
  <c r="CU176" i="5"/>
  <c r="CT176" i="5"/>
  <c r="CS176" i="5"/>
  <c r="CR176" i="5"/>
  <c r="CQ176" i="5"/>
  <c r="CP176" i="5"/>
  <c r="CO176" i="5"/>
  <c r="CN176" i="5"/>
  <c r="CM176" i="5"/>
  <c r="CL176" i="5"/>
  <c r="CK176" i="5"/>
  <c r="CJ176" i="5"/>
  <c r="CI176" i="5"/>
  <c r="CH176" i="5"/>
  <c r="CG176" i="5"/>
  <c r="CF176" i="5"/>
  <c r="CE176" i="5"/>
  <c r="CD176" i="5"/>
  <c r="CC176" i="5"/>
  <c r="CB176" i="5"/>
  <c r="CA176" i="5"/>
  <c r="BZ176" i="5"/>
  <c r="BY176" i="5"/>
  <c r="BX176" i="5"/>
  <c r="BW176" i="5"/>
  <c r="BV176" i="5"/>
  <c r="BU176" i="5"/>
  <c r="BT176" i="5"/>
  <c r="BS176" i="5"/>
  <c r="BR176" i="5"/>
  <c r="BQ176" i="5"/>
  <c r="BP176" i="5"/>
  <c r="BO176" i="5"/>
  <c r="BN176" i="5"/>
  <c r="BM176" i="5"/>
  <c r="BL176" i="5"/>
  <c r="BK176" i="5"/>
  <c r="BJ176" i="5"/>
  <c r="BI176" i="5"/>
  <c r="BH176" i="5"/>
  <c r="BG176" i="5"/>
  <c r="BF176" i="5"/>
  <c r="BE176" i="5"/>
  <c r="BD176" i="5"/>
  <c r="BC176" i="5"/>
  <c r="BB176" i="5"/>
  <c r="BA176" i="5"/>
  <c r="AZ176" i="5"/>
  <c r="AY176" i="5"/>
  <c r="AX176" i="5"/>
  <c r="AW176" i="5"/>
  <c r="AV176" i="5"/>
  <c r="AU176" i="5"/>
  <c r="AT176" i="5"/>
  <c r="AS176" i="5"/>
  <c r="AR176" i="5"/>
  <c r="AQ176" i="5"/>
  <c r="AP176" i="5"/>
  <c r="AO176" i="5"/>
  <c r="AN176" i="5"/>
  <c r="AM176" i="5"/>
  <c r="AL176" i="5"/>
  <c r="AK176" i="5"/>
  <c r="AJ176" i="5"/>
  <c r="AI176" i="5"/>
  <c r="AH176" i="5"/>
  <c r="AG176" i="5"/>
  <c r="AF176" i="5"/>
  <c r="AE176" i="5"/>
  <c r="AD176" i="5"/>
  <c r="AC176" i="5"/>
  <c r="AB176" i="5"/>
  <c r="AA176" i="5"/>
  <c r="Z176" i="5"/>
  <c r="Y176" i="5"/>
  <c r="X176" i="5"/>
  <c r="W176" i="5"/>
  <c r="V176" i="5"/>
  <c r="U176" i="5"/>
  <c r="T176" i="5"/>
  <c r="S176" i="5"/>
  <c r="R176" i="5"/>
  <c r="Q176" i="5"/>
  <c r="P176" i="5"/>
  <c r="O176" i="5"/>
  <c r="N176" i="5"/>
  <c r="M176" i="5"/>
  <c r="L176" i="5"/>
  <c r="K176" i="5"/>
  <c r="J176" i="5"/>
  <c r="I185" i="5"/>
  <c r="I184" i="5"/>
  <c r="I183" i="5"/>
  <c r="I182" i="5"/>
  <c r="I181" i="5"/>
  <c r="I180" i="5"/>
  <c r="I178" i="5"/>
  <c r="I177" i="5"/>
  <c r="I176" i="5"/>
  <c r="DJ174" i="5"/>
  <c r="DI174" i="5"/>
  <c r="DH174" i="5"/>
  <c r="DG174" i="5"/>
  <c r="DF174" i="5"/>
  <c r="DE174" i="5"/>
  <c r="DD174" i="5"/>
  <c r="DC174" i="5"/>
  <c r="DB174" i="5"/>
  <c r="DA174" i="5"/>
  <c r="CZ174" i="5"/>
  <c r="CY174" i="5"/>
  <c r="CX174" i="5"/>
  <c r="CW174" i="5"/>
  <c r="CV174" i="5"/>
  <c r="CU174" i="5"/>
  <c r="CT174" i="5"/>
  <c r="CS174" i="5"/>
  <c r="CR174" i="5"/>
  <c r="CQ174" i="5"/>
  <c r="CP174" i="5"/>
  <c r="CO174" i="5"/>
  <c r="CN174" i="5"/>
  <c r="CM174" i="5"/>
  <c r="CL174" i="5"/>
  <c r="CK174" i="5"/>
  <c r="CJ174" i="5"/>
  <c r="CI174" i="5"/>
  <c r="CH174" i="5"/>
  <c r="CG174" i="5"/>
  <c r="CF174" i="5"/>
  <c r="CE174" i="5"/>
  <c r="CD174" i="5"/>
  <c r="CC174" i="5"/>
  <c r="CB174" i="5"/>
  <c r="CA174" i="5"/>
  <c r="BZ174" i="5"/>
  <c r="BY174" i="5"/>
  <c r="BX174" i="5"/>
  <c r="BW174" i="5"/>
  <c r="BV174" i="5"/>
  <c r="BU174" i="5"/>
  <c r="BT174" i="5"/>
  <c r="BS174" i="5"/>
  <c r="BR174" i="5"/>
  <c r="BQ174" i="5"/>
  <c r="BP174" i="5"/>
  <c r="BO174" i="5"/>
  <c r="BN174" i="5"/>
  <c r="BM174" i="5"/>
  <c r="BL174" i="5"/>
  <c r="BK174" i="5"/>
  <c r="BJ174" i="5"/>
  <c r="BI174" i="5"/>
  <c r="BH174" i="5"/>
  <c r="BG174" i="5"/>
  <c r="BF174" i="5"/>
  <c r="BE174" i="5"/>
  <c r="BD174" i="5"/>
  <c r="BC174" i="5"/>
  <c r="BB174" i="5"/>
  <c r="BA174" i="5"/>
  <c r="AZ174" i="5"/>
  <c r="AY174" i="5"/>
  <c r="AX174" i="5"/>
  <c r="AW174" i="5"/>
  <c r="AV174" i="5"/>
  <c r="AU174" i="5"/>
  <c r="AT174" i="5"/>
  <c r="AS174" i="5"/>
  <c r="AR174" i="5"/>
  <c r="AQ174" i="5"/>
  <c r="AP174" i="5"/>
  <c r="AO174" i="5"/>
  <c r="AN174" i="5"/>
  <c r="AM174" i="5"/>
  <c r="AL174" i="5"/>
  <c r="AK174" i="5"/>
  <c r="AJ174" i="5"/>
  <c r="AI174" i="5"/>
  <c r="AH174" i="5"/>
  <c r="AG174" i="5"/>
  <c r="AF174" i="5"/>
  <c r="AE174" i="5"/>
  <c r="AD174" i="5"/>
  <c r="AC174" i="5"/>
  <c r="AB174" i="5"/>
  <c r="AA174" i="5"/>
  <c r="Z174" i="5"/>
  <c r="Y174" i="5"/>
  <c r="X174" i="5"/>
  <c r="W174" i="5"/>
  <c r="V174" i="5"/>
  <c r="U174" i="5"/>
  <c r="T174" i="5"/>
  <c r="S174" i="5"/>
  <c r="R174" i="5"/>
  <c r="Q174" i="5"/>
  <c r="P174" i="5"/>
  <c r="O174" i="5"/>
  <c r="N174" i="5"/>
  <c r="M174" i="5"/>
  <c r="L174" i="5"/>
  <c r="K174" i="5"/>
  <c r="J174" i="5"/>
  <c r="DJ173" i="5"/>
  <c r="DI173" i="5"/>
  <c r="DH173" i="5"/>
  <c r="DG173" i="5"/>
  <c r="DF173" i="5"/>
  <c r="DE173" i="5"/>
  <c r="DD173" i="5"/>
  <c r="DC173" i="5"/>
  <c r="DB173" i="5"/>
  <c r="DA173" i="5"/>
  <c r="CZ173" i="5"/>
  <c r="CY173" i="5"/>
  <c r="CX173" i="5"/>
  <c r="CW173" i="5"/>
  <c r="CV173" i="5"/>
  <c r="CU173" i="5"/>
  <c r="CT173" i="5"/>
  <c r="CS173" i="5"/>
  <c r="CR173" i="5"/>
  <c r="CQ173" i="5"/>
  <c r="CP173" i="5"/>
  <c r="CO173" i="5"/>
  <c r="CN173" i="5"/>
  <c r="CM173" i="5"/>
  <c r="CL173" i="5"/>
  <c r="CK173" i="5"/>
  <c r="CJ173" i="5"/>
  <c r="CI173" i="5"/>
  <c r="CH173" i="5"/>
  <c r="CG173" i="5"/>
  <c r="CF173" i="5"/>
  <c r="CE173" i="5"/>
  <c r="CD173" i="5"/>
  <c r="CC173" i="5"/>
  <c r="CB173" i="5"/>
  <c r="CA173" i="5"/>
  <c r="BZ173" i="5"/>
  <c r="BY173" i="5"/>
  <c r="BX173" i="5"/>
  <c r="BW173" i="5"/>
  <c r="BV173" i="5"/>
  <c r="BU173" i="5"/>
  <c r="BT173" i="5"/>
  <c r="BS173" i="5"/>
  <c r="BR173" i="5"/>
  <c r="BQ173" i="5"/>
  <c r="BP173" i="5"/>
  <c r="BO173" i="5"/>
  <c r="BN173" i="5"/>
  <c r="BM173" i="5"/>
  <c r="BL173" i="5"/>
  <c r="BK173" i="5"/>
  <c r="BJ173" i="5"/>
  <c r="BI173" i="5"/>
  <c r="BH173" i="5"/>
  <c r="BG173" i="5"/>
  <c r="BF173" i="5"/>
  <c r="BE173" i="5"/>
  <c r="BD173" i="5"/>
  <c r="BC173" i="5"/>
  <c r="BB173" i="5"/>
  <c r="BA173" i="5"/>
  <c r="AZ173" i="5"/>
  <c r="AY173" i="5"/>
  <c r="AX173" i="5"/>
  <c r="AW173" i="5"/>
  <c r="AV173" i="5"/>
  <c r="AU173" i="5"/>
  <c r="AT173" i="5"/>
  <c r="AS173" i="5"/>
  <c r="AR173" i="5"/>
  <c r="AQ173" i="5"/>
  <c r="AP173" i="5"/>
  <c r="AO173" i="5"/>
  <c r="AN173" i="5"/>
  <c r="AM173" i="5"/>
  <c r="AL173" i="5"/>
  <c r="AK173" i="5"/>
  <c r="AJ173" i="5"/>
  <c r="AI173" i="5"/>
  <c r="AH173" i="5"/>
  <c r="AG173" i="5"/>
  <c r="AF173" i="5"/>
  <c r="AE173" i="5"/>
  <c r="AD173" i="5"/>
  <c r="AC173" i="5"/>
  <c r="AB173" i="5"/>
  <c r="AA173" i="5"/>
  <c r="Z173" i="5"/>
  <c r="Y173" i="5"/>
  <c r="X173" i="5"/>
  <c r="W173" i="5"/>
  <c r="V173" i="5"/>
  <c r="U173" i="5"/>
  <c r="T173" i="5"/>
  <c r="S173" i="5"/>
  <c r="R173" i="5"/>
  <c r="Q173" i="5"/>
  <c r="P173" i="5"/>
  <c r="O173" i="5"/>
  <c r="N173" i="5"/>
  <c r="M173" i="5"/>
  <c r="L173" i="5"/>
  <c r="K173" i="5"/>
  <c r="J173" i="5"/>
  <c r="DJ172" i="5"/>
  <c r="DI172" i="5"/>
  <c r="DH172" i="5"/>
  <c r="DG172" i="5"/>
  <c r="DF172" i="5"/>
  <c r="DE172" i="5"/>
  <c r="DD172" i="5"/>
  <c r="DC172" i="5"/>
  <c r="DB172" i="5"/>
  <c r="DA172" i="5"/>
  <c r="CZ172" i="5"/>
  <c r="CY172" i="5"/>
  <c r="CX172" i="5"/>
  <c r="CW172" i="5"/>
  <c r="CV172" i="5"/>
  <c r="CU172" i="5"/>
  <c r="CT172" i="5"/>
  <c r="CS172" i="5"/>
  <c r="CR172" i="5"/>
  <c r="CQ172" i="5"/>
  <c r="CP172" i="5"/>
  <c r="CO172" i="5"/>
  <c r="CN172" i="5"/>
  <c r="CM172" i="5"/>
  <c r="CL172" i="5"/>
  <c r="CK172" i="5"/>
  <c r="CJ172" i="5"/>
  <c r="CI172" i="5"/>
  <c r="CH172" i="5"/>
  <c r="CG172" i="5"/>
  <c r="CF172" i="5"/>
  <c r="CE172" i="5"/>
  <c r="CD172" i="5"/>
  <c r="CC172" i="5"/>
  <c r="CB172" i="5"/>
  <c r="CA172" i="5"/>
  <c r="BZ172" i="5"/>
  <c r="BY172" i="5"/>
  <c r="BX172" i="5"/>
  <c r="BW172" i="5"/>
  <c r="BV172" i="5"/>
  <c r="BU172" i="5"/>
  <c r="BT172" i="5"/>
  <c r="BS172" i="5"/>
  <c r="BR172" i="5"/>
  <c r="BQ172" i="5"/>
  <c r="BP172" i="5"/>
  <c r="BO172" i="5"/>
  <c r="BN172" i="5"/>
  <c r="BM172" i="5"/>
  <c r="BL172" i="5"/>
  <c r="BK172" i="5"/>
  <c r="BJ172" i="5"/>
  <c r="BI172" i="5"/>
  <c r="BH172" i="5"/>
  <c r="BG172" i="5"/>
  <c r="BF172" i="5"/>
  <c r="BE172" i="5"/>
  <c r="BD172" i="5"/>
  <c r="BC172" i="5"/>
  <c r="BB172" i="5"/>
  <c r="BA172" i="5"/>
  <c r="AZ172" i="5"/>
  <c r="AY172" i="5"/>
  <c r="AX172" i="5"/>
  <c r="AW172" i="5"/>
  <c r="AV172" i="5"/>
  <c r="AU172" i="5"/>
  <c r="AT172" i="5"/>
  <c r="AS172" i="5"/>
  <c r="AR172" i="5"/>
  <c r="AQ172" i="5"/>
  <c r="AP172" i="5"/>
  <c r="AO172" i="5"/>
  <c r="AN172" i="5"/>
  <c r="AM172" i="5"/>
  <c r="AL172" i="5"/>
  <c r="AK172" i="5"/>
  <c r="AJ172" i="5"/>
  <c r="AI172" i="5"/>
  <c r="AH172" i="5"/>
  <c r="AG172" i="5"/>
  <c r="AF172" i="5"/>
  <c r="AE172" i="5"/>
  <c r="AD172" i="5"/>
  <c r="AC172" i="5"/>
  <c r="AB172" i="5"/>
  <c r="AA172" i="5"/>
  <c r="Z172" i="5"/>
  <c r="Y172" i="5"/>
  <c r="X172" i="5"/>
  <c r="W172" i="5"/>
  <c r="V172" i="5"/>
  <c r="U172" i="5"/>
  <c r="T172" i="5"/>
  <c r="S172" i="5"/>
  <c r="R172" i="5"/>
  <c r="Q172" i="5"/>
  <c r="P172" i="5"/>
  <c r="O172" i="5"/>
  <c r="N172" i="5"/>
  <c r="M172" i="5"/>
  <c r="L172" i="5"/>
  <c r="K172" i="5"/>
  <c r="J172" i="5"/>
  <c r="DJ171" i="5"/>
  <c r="DI171" i="5"/>
  <c r="DH171" i="5"/>
  <c r="DG171" i="5"/>
  <c r="DF171" i="5"/>
  <c r="DE171" i="5"/>
  <c r="DD171" i="5"/>
  <c r="DC171" i="5"/>
  <c r="DB171" i="5"/>
  <c r="DA171" i="5"/>
  <c r="CZ171" i="5"/>
  <c r="CY171" i="5"/>
  <c r="CX171" i="5"/>
  <c r="CW171" i="5"/>
  <c r="CV171" i="5"/>
  <c r="CU171" i="5"/>
  <c r="CT171" i="5"/>
  <c r="CS171" i="5"/>
  <c r="CR171" i="5"/>
  <c r="CQ171" i="5"/>
  <c r="CP171" i="5"/>
  <c r="CO171" i="5"/>
  <c r="CN171" i="5"/>
  <c r="CM171" i="5"/>
  <c r="CL171" i="5"/>
  <c r="CK171" i="5"/>
  <c r="CJ171" i="5"/>
  <c r="CI171" i="5"/>
  <c r="CH171" i="5"/>
  <c r="CG171" i="5"/>
  <c r="CF171" i="5"/>
  <c r="CE171" i="5"/>
  <c r="CD171" i="5"/>
  <c r="CC171" i="5"/>
  <c r="CB171" i="5"/>
  <c r="CA171" i="5"/>
  <c r="BZ171" i="5"/>
  <c r="BY171" i="5"/>
  <c r="BX171" i="5"/>
  <c r="BW171" i="5"/>
  <c r="BV171" i="5"/>
  <c r="BU171" i="5"/>
  <c r="BT171" i="5"/>
  <c r="BS171" i="5"/>
  <c r="BR171" i="5"/>
  <c r="BQ171" i="5"/>
  <c r="BP171" i="5"/>
  <c r="BO171" i="5"/>
  <c r="BN171" i="5"/>
  <c r="BM171" i="5"/>
  <c r="BL171" i="5"/>
  <c r="BK171" i="5"/>
  <c r="BJ171" i="5"/>
  <c r="BI171" i="5"/>
  <c r="BH171" i="5"/>
  <c r="BG171" i="5"/>
  <c r="BF171" i="5"/>
  <c r="BE171" i="5"/>
  <c r="BD171" i="5"/>
  <c r="BC171" i="5"/>
  <c r="BB171" i="5"/>
  <c r="BA171" i="5"/>
  <c r="AZ171" i="5"/>
  <c r="AY171" i="5"/>
  <c r="AX171" i="5"/>
  <c r="AW171" i="5"/>
  <c r="AV171" i="5"/>
  <c r="AU171" i="5"/>
  <c r="AT171" i="5"/>
  <c r="AS171" i="5"/>
  <c r="AR171" i="5"/>
  <c r="AQ171" i="5"/>
  <c r="AP171" i="5"/>
  <c r="AO171" i="5"/>
  <c r="AN171" i="5"/>
  <c r="AM171" i="5"/>
  <c r="AL171" i="5"/>
  <c r="AK171" i="5"/>
  <c r="AJ171" i="5"/>
  <c r="AI171" i="5"/>
  <c r="AH171" i="5"/>
  <c r="AG171" i="5"/>
  <c r="AF171" i="5"/>
  <c r="AE171" i="5"/>
  <c r="AD171" i="5"/>
  <c r="AC171" i="5"/>
  <c r="AB171" i="5"/>
  <c r="AA171" i="5"/>
  <c r="Z171" i="5"/>
  <c r="Y171" i="5"/>
  <c r="X171" i="5"/>
  <c r="W171" i="5"/>
  <c r="V171" i="5"/>
  <c r="U171" i="5"/>
  <c r="T171" i="5"/>
  <c r="S171" i="5"/>
  <c r="R171" i="5"/>
  <c r="Q171" i="5"/>
  <c r="P171" i="5"/>
  <c r="O171" i="5"/>
  <c r="N171" i="5"/>
  <c r="M171" i="5"/>
  <c r="L171" i="5"/>
  <c r="K171" i="5"/>
  <c r="J171" i="5"/>
  <c r="DJ170" i="5"/>
  <c r="DI170" i="5"/>
  <c r="DH170" i="5"/>
  <c r="DG170" i="5"/>
  <c r="DF170" i="5"/>
  <c r="DE170" i="5"/>
  <c r="DD170" i="5"/>
  <c r="DC170" i="5"/>
  <c r="DB170" i="5"/>
  <c r="DA170" i="5"/>
  <c r="CZ170" i="5"/>
  <c r="CY170" i="5"/>
  <c r="CX170" i="5"/>
  <c r="CW170" i="5"/>
  <c r="CV170" i="5"/>
  <c r="CU170" i="5"/>
  <c r="CT170" i="5"/>
  <c r="CS170" i="5"/>
  <c r="CR170" i="5"/>
  <c r="CQ170" i="5"/>
  <c r="CP170" i="5"/>
  <c r="CO170" i="5"/>
  <c r="CN170" i="5"/>
  <c r="CM170" i="5"/>
  <c r="CL170" i="5"/>
  <c r="CK170" i="5"/>
  <c r="CJ170" i="5"/>
  <c r="CI170" i="5"/>
  <c r="CH170" i="5"/>
  <c r="CG170" i="5"/>
  <c r="CF170" i="5"/>
  <c r="CE170" i="5"/>
  <c r="CD170" i="5"/>
  <c r="CC170" i="5"/>
  <c r="CB170" i="5"/>
  <c r="CA170" i="5"/>
  <c r="BZ170" i="5"/>
  <c r="BY170" i="5"/>
  <c r="BX170" i="5"/>
  <c r="BW170" i="5"/>
  <c r="BV170" i="5"/>
  <c r="BU170" i="5"/>
  <c r="BT170" i="5"/>
  <c r="BS170" i="5"/>
  <c r="BR170" i="5"/>
  <c r="BQ170" i="5"/>
  <c r="BP170" i="5"/>
  <c r="BO170" i="5"/>
  <c r="BN170" i="5"/>
  <c r="BM170" i="5"/>
  <c r="BL170" i="5"/>
  <c r="BK170" i="5"/>
  <c r="BJ170" i="5"/>
  <c r="BI170" i="5"/>
  <c r="BH170" i="5"/>
  <c r="BG170" i="5"/>
  <c r="BF170" i="5"/>
  <c r="BE170" i="5"/>
  <c r="BD170" i="5"/>
  <c r="BC170" i="5"/>
  <c r="BB170" i="5"/>
  <c r="BA170" i="5"/>
  <c r="AZ170" i="5"/>
  <c r="AY170" i="5"/>
  <c r="AX170" i="5"/>
  <c r="AW170" i="5"/>
  <c r="AV170" i="5"/>
  <c r="AU170" i="5"/>
  <c r="AT170" i="5"/>
  <c r="AS170" i="5"/>
  <c r="AR170" i="5"/>
  <c r="AQ170" i="5"/>
  <c r="AP170" i="5"/>
  <c r="AO170" i="5"/>
  <c r="AN170" i="5"/>
  <c r="AM170" i="5"/>
  <c r="AL170" i="5"/>
  <c r="AK170" i="5"/>
  <c r="AJ170" i="5"/>
  <c r="AI170" i="5"/>
  <c r="AH170" i="5"/>
  <c r="AG170" i="5"/>
  <c r="AF170" i="5"/>
  <c r="AE170" i="5"/>
  <c r="AD170" i="5"/>
  <c r="AC170" i="5"/>
  <c r="AB170" i="5"/>
  <c r="AA170" i="5"/>
  <c r="Z170" i="5"/>
  <c r="Y170" i="5"/>
  <c r="X170" i="5"/>
  <c r="W170" i="5"/>
  <c r="V170" i="5"/>
  <c r="U170" i="5"/>
  <c r="T170" i="5"/>
  <c r="S170" i="5"/>
  <c r="R170" i="5"/>
  <c r="Q170" i="5"/>
  <c r="P170" i="5"/>
  <c r="O170" i="5"/>
  <c r="N170" i="5"/>
  <c r="M170" i="5"/>
  <c r="L170" i="5"/>
  <c r="K170" i="5"/>
  <c r="J170" i="5"/>
  <c r="DJ169" i="5"/>
  <c r="DI169" i="5"/>
  <c r="DH169" i="5"/>
  <c r="DG169" i="5"/>
  <c r="DF169" i="5"/>
  <c r="DE169" i="5"/>
  <c r="DD169" i="5"/>
  <c r="DC169" i="5"/>
  <c r="DB169" i="5"/>
  <c r="DA169" i="5"/>
  <c r="CZ169" i="5"/>
  <c r="CY169" i="5"/>
  <c r="CX169" i="5"/>
  <c r="CW169" i="5"/>
  <c r="CV169" i="5"/>
  <c r="CU169" i="5"/>
  <c r="CT169" i="5"/>
  <c r="CS169" i="5"/>
  <c r="CR169" i="5"/>
  <c r="CQ169" i="5"/>
  <c r="CP169" i="5"/>
  <c r="CO169" i="5"/>
  <c r="CN169" i="5"/>
  <c r="CM169" i="5"/>
  <c r="CL169" i="5"/>
  <c r="CK169" i="5"/>
  <c r="CJ169" i="5"/>
  <c r="CI169" i="5"/>
  <c r="CH169" i="5"/>
  <c r="CG169" i="5"/>
  <c r="CF169" i="5"/>
  <c r="CE169" i="5"/>
  <c r="CD169" i="5"/>
  <c r="CC169" i="5"/>
  <c r="CB169" i="5"/>
  <c r="CA169" i="5"/>
  <c r="BZ169" i="5"/>
  <c r="BY169" i="5"/>
  <c r="BX169" i="5"/>
  <c r="BW169" i="5"/>
  <c r="BV169" i="5"/>
  <c r="BU169" i="5"/>
  <c r="BT169" i="5"/>
  <c r="BS169" i="5"/>
  <c r="BR169" i="5"/>
  <c r="BQ169" i="5"/>
  <c r="BP169" i="5"/>
  <c r="BO169" i="5"/>
  <c r="BN169"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DJ168" i="5"/>
  <c r="DI168" i="5"/>
  <c r="DH168" i="5"/>
  <c r="DG168" i="5"/>
  <c r="DF168" i="5"/>
  <c r="DE168" i="5"/>
  <c r="DD168" i="5"/>
  <c r="DC168" i="5"/>
  <c r="DB168" i="5"/>
  <c r="DA168" i="5"/>
  <c r="CZ168" i="5"/>
  <c r="CY168" i="5"/>
  <c r="CX168" i="5"/>
  <c r="CW168" i="5"/>
  <c r="CV168" i="5"/>
  <c r="CU168" i="5"/>
  <c r="CT168" i="5"/>
  <c r="CS168" i="5"/>
  <c r="CR168" i="5"/>
  <c r="CQ168" i="5"/>
  <c r="CP168" i="5"/>
  <c r="CO168" i="5"/>
  <c r="CN168" i="5"/>
  <c r="CM168" i="5"/>
  <c r="CL168" i="5"/>
  <c r="CK168" i="5"/>
  <c r="CJ168" i="5"/>
  <c r="CI168" i="5"/>
  <c r="CH168" i="5"/>
  <c r="CG168" i="5"/>
  <c r="CF168" i="5"/>
  <c r="CE168" i="5"/>
  <c r="CD168" i="5"/>
  <c r="CC168" i="5"/>
  <c r="CB168" i="5"/>
  <c r="CA168" i="5"/>
  <c r="BZ168" i="5"/>
  <c r="BY168" i="5"/>
  <c r="BX168" i="5"/>
  <c r="BW168" i="5"/>
  <c r="BV168" i="5"/>
  <c r="BU168" i="5"/>
  <c r="BT168" i="5"/>
  <c r="BS168" i="5"/>
  <c r="BR168" i="5"/>
  <c r="BQ168" i="5"/>
  <c r="BP168" i="5"/>
  <c r="BO168" i="5"/>
  <c r="BN168" i="5"/>
  <c r="BM168" i="5"/>
  <c r="BL168" i="5"/>
  <c r="BK168" i="5"/>
  <c r="BJ168" i="5"/>
  <c r="BI168" i="5"/>
  <c r="BH168" i="5"/>
  <c r="BG168" i="5"/>
  <c r="BF168" i="5"/>
  <c r="BE168" i="5"/>
  <c r="BD168" i="5"/>
  <c r="BC168" i="5"/>
  <c r="BB168" i="5"/>
  <c r="BA168" i="5"/>
  <c r="AZ168" i="5"/>
  <c r="AY168" i="5"/>
  <c r="AX168" i="5"/>
  <c r="AW168" i="5"/>
  <c r="AV168" i="5"/>
  <c r="AU168" i="5"/>
  <c r="AT168" i="5"/>
  <c r="AS168" i="5"/>
  <c r="AR168" i="5"/>
  <c r="AQ168" i="5"/>
  <c r="AP168" i="5"/>
  <c r="AO168" i="5"/>
  <c r="AN168" i="5"/>
  <c r="AM168" i="5"/>
  <c r="AL168" i="5"/>
  <c r="AK168" i="5"/>
  <c r="AJ168" i="5"/>
  <c r="AI168" i="5"/>
  <c r="AH168" i="5"/>
  <c r="AG168" i="5"/>
  <c r="AF168" i="5"/>
  <c r="AE168" i="5"/>
  <c r="AD168" i="5"/>
  <c r="AC168" i="5"/>
  <c r="AB168" i="5"/>
  <c r="AA168" i="5"/>
  <c r="Z168" i="5"/>
  <c r="Y168" i="5"/>
  <c r="X168" i="5"/>
  <c r="W168" i="5"/>
  <c r="V168" i="5"/>
  <c r="U168" i="5"/>
  <c r="T168" i="5"/>
  <c r="S168" i="5"/>
  <c r="R168" i="5"/>
  <c r="Q168" i="5"/>
  <c r="P168" i="5"/>
  <c r="O168" i="5"/>
  <c r="N168" i="5"/>
  <c r="M168" i="5"/>
  <c r="L168" i="5"/>
  <c r="K168" i="5"/>
  <c r="J168" i="5"/>
  <c r="DJ167" i="5"/>
  <c r="DI167" i="5"/>
  <c r="DH167" i="5"/>
  <c r="DG167" i="5"/>
  <c r="DF167" i="5"/>
  <c r="DE167" i="5"/>
  <c r="DD167" i="5"/>
  <c r="DC167" i="5"/>
  <c r="DB167" i="5"/>
  <c r="DA167" i="5"/>
  <c r="CZ167" i="5"/>
  <c r="CY167" i="5"/>
  <c r="CX167" i="5"/>
  <c r="CW167" i="5"/>
  <c r="CV167" i="5"/>
  <c r="CU167" i="5"/>
  <c r="CT167" i="5"/>
  <c r="CS167" i="5"/>
  <c r="CR167" i="5"/>
  <c r="CQ167" i="5"/>
  <c r="CP167" i="5"/>
  <c r="CO167" i="5"/>
  <c r="CN167" i="5"/>
  <c r="CM167" i="5"/>
  <c r="CL167" i="5"/>
  <c r="CK167" i="5"/>
  <c r="CJ167" i="5"/>
  <c r="CI167" i="5"/>
  <c r="CH167" i="5"/>
  <c r="CG167" i="5"/>
  <c r="CF167" i="5"/>
  <c r="CE167" i="5"/>
  <c r="CD167" i="5"/>
  <c r="CC167" i="5"/>
  <c r="CB167" i="5"/>
  <c r="CA167" i="5"/>
  <c r="BZ167" i="5"/>
  <c r="BY167" i="5"/>
  <c r="BX167" i="5"/>
  <c r="BW167" i="5"/>
  <c r="BV167" i="5"/>
  <c r="BU167" i="5"/>
  <c r="BT167" i="5"/>
  <c r="BS167" i="5"/>
  <c r="BR167" i="5"/>
  <c r="BQ167" i="5"/>
  <c r="BP167" i="5"/>
  <c r="BO167" i="5"/>
  <c r="BN167" i="5"/>
  <c r="BM167" i="5"/>
  <c r="BL167" i="5"/>
  <c r="BK167" i="5"/>
  <c r="BJ167" i="5"/>
  <c r="BI167" i="5"/>
  <c r="BH167" i="5"/>
  <c r="BG167" i="5"/>
  <c r="BF167" i="5"/>
  <c r="BE167" i="5"/>
  <c r="BD167" i="5"/>
  <c r="BC167" i="5"/>
  <c r="BB167" i="5"/>
  <c r="BA167" i="5"/>
  <c r="AZ167" i="5"/>
  <c r="AY167" i="5"/>
  <c r="AX167" i="5"/>
  <c r="AW167" i="5"/>
  <c r="AV167" i="5"/>
  <c r="AU167" i="5"/>
  <c r="AT167" i="5"/>
  <c r="AS167" i="5"/>
  <c r="AR167" i="5"/>
  <c r="AQ167" i="5"/>
  <c r="AP167" i="5"/>
  <c r="AO167" i="5"/>
  <c r="AN167" i="5"/>
  <c r="AM167" i="5"/>
  <c r="AL167" i="5"/>
  <c r="AK167" i="5"/>
  <c r="AJ167" i="5"/>
  <c r="AI167" i="5"/>
  <c r="AH167" i="5"/>
  <c r="AG167" i="5"/>
  <c r="AF167" i="5"/>
  <c r="AE167" i="5"/>
  <c r="AD167" i="5"/>
  <c r="AC167" i="5"/>
  <c r="AB167" i="5"/>
  <c r="AA167" i="5"/>
  <c r="Z167" i="5"/>
  <c r="Y167" i="5"/>
  <c r="X167" i="5"/>
  <c r="W167" i="5"/>
  <c r="V167" i="5"/>
  <c r="U167" i="5"/>
  <c r="T167" i="5"/>
  <c r="S167" i="5"/>
  <c r="R167" i="5"/>
  <c r="Q167" i="5"/>
  <c r="P167" i="5"/>
  <c r="O167" i="5"/>
  <c r="N167" i="5"/>
  <c r="M167" i="5"/>
  <c r="L167" i="5"/>
  <c r="K167" i="5"/>
  <c r="J167" i="5"/>
  <c r="DJ166" i="5"/>
  <c r="DI166" i="5"/>
  <c r="DH166" i="5"/>
  <c r="DG166" i="5"/>
  <c r="DF166" i="5"/>
  <c r="DE166" i="5"/>
  <c r="DD166" i="5"/>
  <c r="DC166" i="5"/>
  <c r="DB166" i="5"/>
  <c r="DA166" i="5"/>
  <c r="CZ166" i="5"/>
  <c r="CY166" i="5"/>
  <c r="CX166" i="5"/>
  <c r="CW166" i="5"/>
  <c r="CV166" i="5"/>
  <c r="CU166" i="5"/>
  <c r="CT166" i="5"/>
  <c r="CS166" i="5"/>
  <c r="CR166" i="5"/>
  <c r="CQ166" i="5"/>
  <c r="CP166" i="5"/>
  <c r="CO166" i="5"/>
  <c r="CN166" i="5"/>
  <c r="CM166" i="5"/>
  <c r="CL166" i="5"/>
  <c r="CK166" i="5"/>
  <c r="CJ166" i="5"/>
  <c r="CI166" i="5"/>
  <c r="CH166" i="5"/>
  <c r="CG166" i="5"/>
  <c r="CF166" i="5"/>
  <c r="CE166" i="5"/>
  <c r="CD166" i="5"/>
  <c r="CC166" i="5"/>
  <c r="CB166" i="5"/>
  <c r="CA166" i="5"/>
  <c r="BZ166" i="5"/>
  <c r="BY166" i="5"/>
  <c r="BX166" i="5"/>
  <c r="BW166" i="5"/>
  <c r="BV166" i="5"/>
  <c r="BU166" i="5"/>
  <c r="BT166" i="5"/>
  <c r="BS166" i="5"/>
  <c r="BR166" i="5"/>
  <c r="BQ166" i="5"/>
  <c r="BP166" i="5"/>
  <c r="BO166" i="5"/>
  <c r="BN166" i="5"/>
  <c r="BM166" i="5"/>
  <c r="BL166" i="5"/>
  <c r="BK166" i="5"/>
  <c r="BJ166" i="5"/>
  <c r="BI166" i="5"/>
  <c r="BH166" i="5"/>
  <c r="BG166" i="5"/>
  <c r="BF166" i="5"/>
  <c r="BE166" i="5"/>
  <c r="BD166" i="5"/>
  <c r="BC166" i="5"/>
  <c r="BB166" i="5"/>
  <c r="BA166" i="5"/>
  <c r="AZ166" i="5"/>
  <c r="AY166" i="5"/>
  <c r="AX166" i="5"/>
  <c r="AW166" i="5"/>
  <c r="AV166" i="5"/>
  <c r="AU166" i="5"/>
  <c r="AT166" i="5"/>
  <c r="AS166" i="5"/>
  <c r="AR166" i="5"/>
  <c r="AQ166" i="5"/>
  <c r="AP166" i="5"/>
  <c r="AO166" i="5"/>
  <c r="AN166" i="5"/>
  <c r="AM166" i="5"/>
  <c r="AL166" i="5"/>
  <c r="AK166" i="5"/>
  <c r="AJ166" i="5"/>
  <c r="AI166" i="5"/>
  <c r="AH166" i="5"/>
  <c r="AG166" i="5"/>
  <c r="AF166" i="5"/>
  <c r="AE166" i="5"/>
  <c r="AD166" i="5"/>
  <c r="AC166" i="5"/>
  <c r="AB166" i="5"/>
  <c r="AA166" i="5"/>
  <c r="Z166" i="5"/>
  <c r="Y166" i="5"/>
  <c r="X166" i="5"/>
  <c r="W166" i="5"/>
  <c r="V166" i="5"/>
  <c r="U166" i="5"/>
  <c r="T166" i="5"/>
  <c r="S166" i="5"/>
  <c r="R166" i="5"/>
  <c r="Q166" i="5"/>
  <c r="P166" i="5"/>
  <c r="O166" i="5"/>
  <c r="N166" i="5"/>
  <c r="M166" i="5"/>
  <c r="L166" i="5"/>
  <c r="K166" i="5"/>
  <c r="J166" i="5"/>
  <c r="DJ165" i="5"/>
  <c r="DI165" i="5"/>
  <c r="DH165" i="5"/>
  <c r="DG165" i="5"/>
  <c r="DF165" i="5"/>
  <c r="DE165" i="5"/>
  <c r="DD165" i="5"/>
  <c r="DC165" i="5"/>
  <c r="DB165" i="5"/>
  <c r="DA165" i="5"/>
  <c r="CZ165" i="5"/>
  <c r="CY165" i="5"/>
  <c r="CX165" i="5"/>
  <c r="CW165" i="5"/>
  <c r="CV165" i="5"/>
  <c r="CU165" i="5"/>
  <c r="CT165" i="5"/>
  <c r="CS165" i="5"/>
  <c r="CR165" i="5"/>
  <c r="CQ165" i="5"/>
  <c r="CP165" i="5"/>
  <c r="CO165" i="5"/>
  <c r="CN165" i="5"/>
  <c r="CM165" i="5"/>
  <c r="CL165" i="5"/>
  <c r="CK165" i="5"/>
  <c r="CJ165" i="5"/>
  <c r="CI165" i="5"/>
  <c r="CH165" i="5"/>
  <c r="CG165" i="5"/>
  <c r="CF165" i="5"/>
  <c r="CE165" i="5"/>
  <c r="CD165" i="5"/>
  <c r="CC165" i="5"/>
  <c r="CB165" i="5"/>
  <c r="CA165" i="5"/>
  <c r="BZ165" i="5"/>
  <c r="BY165" i="5"/>
  <c r="BX165" i="5"/>
  <c r="BW165" i="5"/>
  <c r="BV165" i="5"/>
  <c r="BU165" i="5"/>
  <c r="BT165" i="5"/>
  <c r="BS165" i="5"/>
  <c r="BR165" i="5"/>
  <c r="BQ165" i="5"/>
  <c r="BP165" i="5"/>
  <c r="BO165" i="5"/>
  <c r="BN165" i="5"/>
  <c r="BM165" i="5"/>
  <c r="BL165" i="5"/>
  <c r="BK165" i="5"/>
  <c r="BJ165" i="5"/>
  <c r="BI165" i="5"/>
  <c r="BH165" i="5"/>
  <c r="BG165" i="5"/>
  <c r="BF165" i="5"/>
  <c r="BE165" i="5"/>
  <c r="BD165" i="5"/>
  <c r="BC165" i="5"/>
  <c r="BB165" i="5"/>
  <c r="BA165" i="5"/>
  <c r="AZ165" i="5"/>
  <c r="AY165" i="5"/>
  <c r="AX165" i="5"/>
  <c r="AW165" i="5"/>
  <c r="AV165" i="5"/>
  <c r="AU165" i="5"/>
  <c r="AT165" i="5"/>
  <c r="AS165" i="5"/>
  <c r="AR165" i="5"/>
  <c r="AQ165" i="5"/>
  <c r="AP165" i="5"/>
  <c r="AO165" i="5"/>
  <c r="AN165" i="5"/>
  <c r="AM165" i="5"/>
  <c r="AL165" i="5"/>
  <c r="AK165" i="5"/>
  <c r="AJ165" i="5"/>
  <c r="AI165" i="5"/>
  <c r="AH165" i="5"/>
  <c r="AG165" i="5"/>
  <c r="AF165" i="5"/>
  <c r="AE165" i="5"/>
  <c r="AD165" i="5"/>
  <c r="AC165" i="5"/>
  <c r="AB165" i="5"/>
  <c r="AA165" i="5"/>
  <c r="Z165" i="5"/>
  <c r="Y165" i="5"/>
  <c r="X165" i="5"/>
  <c r="W165" i="5"/>
  <c r="V165" i="5"/>
  <c r="U165" i="5"/>
  <c r="T165" i="5"/>
  <c r="S165" i="5"/>
  <c r="R165" i="5"/>
  <c r="Q165" i="5"/>
  <c r="P165" i="5"/>
  <c r="O165" i="5"/>
  <c r="N165" i="5"/>
  <c r="M165" i="5"/>
  <c r="L165" i="5"/>
  <c r="K165" i="5"/>
  <c r="J165" i="5"/>
  <c r="I174" i="5"/>
  <c r="I173" i="5"/>
  <c r="I172" i="5"/>
  <c r="I171" i="5"/>
  <c r="I170" i="5"/>
  <c r="I169" i="5"/>
  <c r="I168" i="5"/>
  <c r="I167" i="5"/>
  <c r="I166" i="5"/>
  <c r="I165" i="5"/>
  <c r="DJ163" i="5"/>
  <c r="DI163" i="5"/>
  <c r="DH163" i="5"/>
  <c r="DG163" i="5"/>
  <c r="DF163" i="5"/>
  <c r="DE163" i="5"/>
  <c r="DD163" i="5"/>
  <c r="DC163" i="5"/>
  <c r="DB163" i="5"/>
  <c r="DA163" i="5"/>
  <c r="CZ163" i="5"/>
  <c r="CY163" i="5"/>
  <c r="CX163" i="5"/>
  <c r="CW163" i="5"/>
  <c r="CV163" i="5"/>
  <c r="CU163" i="5"/>
  <c r="CT163" i="5"/>
  <c r="CS163" i="5"/>
  <c r="CR163" i="5"/>
  <c r="CQ163" i="5"/>
  <c r="CP163" i="5"/>
  <c r="CO163" i="5"/>
  <c r="CN163" i="5"/>
  <c r="CM163" i="5"/>
  <c r="CL163" i="5"/>
  <c r="CK163" i="5"/>
  <c r="CJ163" i="5"/>
  <c r="CI163" i="5"/>
  <c r="CH163" i="5"/>
  <c r="CG163" i="5"/>
  <c r="CF163" i="5"/>
  <c r="CE163" i="5"/>
  <c r="CD163" i="5"/>
  <c r="CC163" i="5"/>
  <c r="CB163" i="5"/>
  <c r="CA163" i="5"/>
  <c r="BZ163" i="5"/>
  <c r="BY163" i="5"/>
  <c r="BX163" i="5"/>
  <c r="BW163" i="5"/>
  <c r="BV163" i="5"/>
  <c r="BU163" i="5"/>
  <c r="BT163" i="5"/>
  <c r="BS163" i="5"/>
  <c r="BR163" i="5"/>
  <c r="BQ163" i="5"/>
  <c r="BP163" i="5"/>
  <c r="BO163" i="5"/>
  <c r="BN163" i="5"/>
  <c r="BM163" i="5"/>
  <c r="BL163" i="5"/>
  <c r="BK163" i="5"/>
  <c r="BJ163" i="5"/>
  <c r="BI163" i="5"/>
  <c r="BH163" i="5"/>
  <c r="BG163" i="5"/>
  <c r="BF163" i="5"/>
  <c r="BE163" i="5"/>
  <c r="BD163" i="5"/>
  <c r="BC163" i="5"/>
  <c r="BB163" i="5"/>
  <c r="BA163" i="5"/>
  <c r="AZ163" i="5"/>
  <c r="AY163" i="5"/>
  <c r="AX163" i="5"/>
  <c r="AW163" i="5"/>
  <c r="AV163" i="5"/>
  <c r="AU163" i="5"/>
  <c r="AT163" i="5"/>
  <c r="AS163" i="5"/>
  <c r="AR163" i="5"/>
  <c r="AQ163" i="5"/>
  <c r="AP163" i="5"/>
  <c r="AO163" i="5"/>
  <c r="AN163" i="5"/>
  <c r="AM163" i="5"/>
  <c r="AL163" i="5"/>
  <c r="AK163" i="5"/>
  <c r="AJ163" i="5"/>
  <c r="AI163" i="5"/>
  <c r="AH163" i="5"/>
  <c r="AG163" i="5"/>
  <c r="AF163" i="5"/>
  <c r="AE163" i="5"/>
  <c r="AD163" i="5"/>
  <c r="AC163" i="5"/>
  <c r="AB163" i="5"/>
  <c r="AA163" i="5"/>
  <c r="Z163" i="5"/>
  <c r="Y163" i="5"/>
  <c r="X163" i="5"/>
  <c r="W163" i="5"/>
  <c r="V163" i="5"/>
  <c r="U163" i="5"/>
  <c r="T163" i="5"/>
  <c r="S163" i="5"/>
  <c r="R163" i="5"/>
  <c r="Q163" i="5"/>
  <c r="P163" i="5"/>
  <c r="O163" i="5"/>
  <c r="N163" i="5"/>
  <c r="M163" i="5"/>
  <c r="L163" i="5"/>
  <c r="K163" i="5"/>
  <c r="J163" i="5"/>
  <c r="DJ162" i="5"/>
  <c r="DI162" i="5"/>
  <c r="DH162" i="5"/>
  <c r="DG162" i="5"/>
  <c r="DF162" i="5"/>
  <c r="DE162" i="5"/>
  <c r="DD162" i="5"/>
  <c r="DC162" i="5"/>
  <c r="DB162" i="5"/>
  <c r="DA162" i="5"/>
  <c r="CZ162" i="5"/>
  <c r="CY162" i="5"/>
  <c r="CX162" i="5"/>
  <c r="CW162" i="5"/>
  <c r="CV162" i="5"/>
  <c r="CU162" i="5"/>
  <c r="CT162" i="5"/>
  <c r="CS162" i="5"/>
  <c r="CR162" i="5"/>
  <c r="CQ162" i="5"/>
  <c r="CP162" i="5"/>
  <c r="CO162" i="5"/>
  <c r="CN162" i="5"/>
  <c r="CM162" i="5"/>
  <c r="CL162" i="5"/>
  <c r="CK162" i="5"/>
  <c r="CJ162" i="5"/>
  <c r="CI162" i="5"/>
  <c r="CH162" i="5"/>
  <c r="CG162" i="5"/>
  <c r="CF162" i="5"/>
  <c r="CE162" i="5"/>
  <c r="CD162" i="5"/>
  <c r="CC162" i="5"/>
  <c r="CB162" i="5"/>
  <c r="CA162" i="5"/>
  <c r="BZ162" i="5"/>
  <c r="BY162" i="5"/>
  <c r="BX162" i="5"/>
  <c r="BW162" i="5"/>
  <c r="BV162" i="5"/>
  <c r="BU162" i="5"/>
  <c r="BT162" i="5"/>
  <c r="BS162" i="5"/>
  <c r="BR162" i="5"/>
  <c r="BQ162" i="5"/>
  <c r="BP162" i="5"/>
  <c r="BO162" i="5"/>
  <c r="BN162" i="5"/>
  <c r="BM162" i="5"/>
  <c r="BL162" i="5"/>
  <c r="BK162" i="5"/>
  <c r="BJ162" i="5"/>
  <c r="BI162" i="5"/>
  <c r="BH162" i="5"/>
  <c r="BG162" i="5"/>
  <c r="BF162" i="5"/>
  <c r="BE162" i="5"/>
  <c r="BD162" i="5"/>
  <c r="BC162" i="5"/>
  <c r="BB162" i="5"/>
  <c r="BA162" i="5"/>
  <c r="AZ162" i="5"/>
  <c r="AY162" i="5"/>
  <c r="AX162" i="5"/>
  <c r="AW162" i="5"/>
  <c r="AV162" i="5"/>
  <c r="AU162" i="5"/>
  <c r="AT162" i="5"/>
  <c r="AS162" i="5"/>
  <c r="AR162" i="5"/>
  <c r="AQ162" i="5"/>
  <c r="AP162" i="5"/>
  <c r="AO162" i="5"/>
  <c r="AN162" i="5"/>
  <c r="AM162" i="5"/>
  <c r="AL162" i="5"/>
  <c r="AK162" i="5"/>
  <c r="AJ162" i="5"/>
  <c r="AI162" i="5"/>
  <c r="AH162" i="5"/>
  <c r="AG162" i="5"/>
  <c r="AF162" i="5"/>
  <c r="AE162" i="5"/>
  <c r="AD162" i="5"/>
  <c r="AC162" i="5"/>
  <c r="AB162" i="5"/>
  <c r="AA162" i="5"/>
  <c r="Z162" i="5"/>
  <c r="Y162" i="5"/>
  <c r="X162" i="5"/>
  <c r="W162" i="5"/>
  <c r="V162" i="5"/>
  <c r="U162" i="5"/>
  <c r="T162" i="5"/>
  <c r="S162" i="5"/>
  <c r="R162" i="5"/>
  <c r="Q162" i="5"/>
  <c r="P162" i="5"/>
  <c r="O162" i="5"/>
  <c r="N162" i="5"/>
  <c r="M162" i="5"/>
  <c r="L162" i="5"/>
  <c r="K162" i="5"/>
  <c r="J162" i="5"/>
  <c r="DJ161" i="5"/>
  <c r="DI161" i="5"/>
  <c r="DH161" i="5"/>
  <c r="DG161" i="5"/>
  <c r="DF161" i="5"/>
  <c r="DE161" i="5"/>
  <c r="DD161" i="5"/>
  <c r="DC161" i="5"/>
  <c r="DB161" i="5"/>
  <c r="DA161" i="5"/>
  <c r="CZ161" i="5"/>
  <c r="CY161" i="5"/>
  <c r="CX161" i="5"/>
  <c r="CW161" i="5"/>
  <c r="CV161" i="5"/>
  <c r="CU161" i="5"/>
  <c r="CT161" i="5"/>
  <c r="CS161" i="5"/>
  <c r="CR161" i="5"/>
  <c r="CQ161" i="5"/>
  <c r="CP161" i="5"/>
  <c r="CO161" i="5"/>
  <c r="CN161" i="5"/>
  <c r="CM161" i="5"/>
  <c r="CL161" i="5"/>
  <c r="CK161" i="5"/>
  <c r="CJ161" i="5"/>
  <c r="CI161" i="5"/>
  <c r="CH161" i="5"/>
  <c r="CG161" i="5"/>
  <c r="CF161" i="5"/>
  <c r="CE161" i="5"/>
  <c r="CD161" i="5"/>
  <c r="CC161" i="5"/>
  <c r="CB161" i="5"/>
  <c r="CA161" i="5"/>
  <c r="BZ161" i="5"/>
  <c r="BY161" i="5"/>
  <c r="BX161" i="5"/>
  <c r="BW161" i="5"/>
  <c r="BV161" i="5"/>
  <c r="BU161" i="5"/>
  <c r="BT161" i="5"/>
  <c r="BS161" i="5"/>
  <c r="BR161" i="5"/>
  <c r="BQ161" i="5"/>
  <c r="BP161" i="5"/>
  <c r="BO161" i="5"/>
  <c r="BN161" i="5"/>
  <c r="BM161" i="5"/>
  <c r="BL161" i="5"/>
  <c r="BK161" i="5"/>
  <c r="BJ161" i="5"/>
  <c r="BI161" i="5"/>
  <c r="BH161" i="5"/>
  <c r="BG161" i="5"/>
  <c r="BF161" i="5"/>
  <c r="BE161" i="5"/>
  <c r="BD161" i="5"/>
  <c r="BC161" i="5"/>
  <c r="BB161" i="5"/>
  <c r="BA161" i="5"/>
  <c r="AZ161" i="5"/>
  <c r="AY161" i="5"/>
  <c r="AX161" i="5"/>
  <c r="AW161" i="5"/>
  <c r="AV161" i="5"/>
  <c r="AU161" i="5"/>
  <c r="AT161" i="5"/>
  <c r="AS161" i="5"/>
  <c r="AR161" i="5"/>
  <c r="AQ161" i="5"/>
  <c r="AP161" i="5"/>
  <c r="AO161" i="5"/>
  <c r="AN161" i="5"/>
  <c r="AM161" i="5"/>
  <c r="AL161" i="5"/>
  <c r="AK161" i="5"/>
  <c r="AJ161" i="5"/>
  <c r="AI161" i="5"/>
  <c r="AH161" i="5"/>
  <c r="AG161" i="5"/>
  <c r="AF161" i="5"/>
  <c r="AE161" i="5"/>
  <c r="AD161" i="5"/>
  <c r="AC161" i="5"/>
  <c r="AB161" i="5"/>
  <c r="AA161" i="5"/>
  <c r="Z161" i="5"/>
  <c r="Y161" i="5"/>
  <c r="X161" i="5"/>
  <c r="W161" i="5"/>
  <c r="V161" i="5"/>
  <c r="U161" i="5"/>
  <c r="T161" i="5"/>
  <c r="S161" i="5"/>
  <c r="R161" i="5"/>
  <c r="Q161" i="5"/>
  <c r="P161" i="5"/>
  <c r="O161" i="5"/>
  <c r="N161" i="5"/>
  <c r="M161" i="5"/>
  <c r="L161" i="5"/>
  <c r="K161" i="5"/>
  <c r="J161" i="5"/>
  <c r="DJ160" i="5"/>
  <c r="DI160" i="5"/>
  <c r="DH160" i="5"/>
  <c r="DG160" i="5"/>
  <c r="DF160" i="5"/>
  <c r="DE160" i="5"/>
  <c r="DD160" i="5"/>
  <c r="DC160" i="5"/>
  <c r="DB160" i="5"/>
  <c r="DA160" i="5"/>
  <c r="CZ160" i="5"/>
  <c r="CY160" i="5"/>
  <c r="CX160" i="5"/>
  <c r="CW160" i="5"/>
  <c r="CV160" i="5"/>
  <c r="CU160" i="5"/>
  <c r="CT160" i="5"/>
  <c r="CS160" i="5"/>
  <c r="CR160" i="5"/>
  <c r="CQ160" i="5"/>
  <c r="CP160" i="5"/>
  <c r="CO160" i="5"/>
  <c r="CN160" i="5"/>
  <c r="CM160" i="5"/>
  <c r="CL160" i="5"/>
  <c r="CK160" i="5"/>
  <c r="CJ160" i="5"/>
  <c r="CI160" i="5"/>
  <c r="CH160" i="5"/>
  <c r="CG160" i="5"/>
  <c r="CF160" i="5"/>
  <c r="CE160" i="5"/>
  <c r="CD160" i="5"/>
  <c r="CC160" i="5"/>
  <c r="CB160" i="5"/>
  <c r="CA160" i="5"/>
  <c r="BZ160" i="5"/>
  <c r="BY160" i="5"/>
  <c r="BX160" i="5"/>
  <c r="BW160" i="5"/>
  <c r="BV160" i="5"/>
  <c r="BU160" i="5"/>
  <c r="BT160" i="5"/>
  <c r="BS160" i="5"/>
  <c r="BR160" i="5"/>
  <c r="BQ160" i="5"/>
  <c r="BP160" i="5"/>
  <c r="BO160" i="5"/>
  <c r="BN160" i="5"/>
  <c r="BM160" i="5"/>
  <c r="BL160" i="5"/>
  <c r="BK160" i="5"/>
  <c r="BJ160" i="5"/>
  <c r="BI160" i="5"/>
  <c r="BH160" i="5"/>
  <c r="BG160" i="5"/>
  <c r="BF160" i="5"/>
  <c r="BE160" i="5"/>
  <c r="BD160" i="5"/>
  <c r="BC160" i="5"/>
  <c r="BB160" i="5"/>
  <c r="BA160" i="5"/>
  <c r="AZ160" i="5"/>
  <c r="AY160" i="5"/>
  <c r="AX160" i="5"/>
  <c r="AW160" i="5"/>
  <c r="AV160" i="5"/>
  <c r="AU160" i="5"/>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DJ159" i="5"/>
  <c r="DI159" i="5"/>
  <c r="DH159" i="5"/>
  <c r="DG159" i="5"/>
  <c r="DF159" i="5"/>
  <c r="DE159" i="5"/>
  <c r="DD159" i="5"/>
  <c r="DC159" i="5"/>
  <c r="DB159" i="5"/>
  <c r="DA159" i="5"/>
  <c r="CZ159" i="5"/>
  <c r="CY159" i="5"/>
  <c r="CX159" i="5"/>
  <c r="CW159" i="5"/>
  <c r="CV159" i="5"/>
  <c r="CU159" i="5"/>
  <c r="CT159" i="5"/>
  <c r="CS159" i="5"/>
  <c r="CR159" i="5"/>
  <c r="CQ159" i="5"/>
  <c r="CP159" i="5"/>
  <c r="CO159" i="5"/>
  <c r="CN159" i="5"/>
  <c r="CM159" i="5"/>
  <c r="CL159" i="5"/>
  <c r="CK159" i="5"/>
  <c r="CJ159" i="5"/>
  <c r="CI159" i="5"/>
  <c r="CH159" i="5"/>
  <c r="CG159" i="5"/>
  <c r="CF159" i="5"/>
  <c r="CE159" i="5"/>
  <c r="CD159" i="5"/>
  <c r="CC159" i="5"/>
  <c r="CB159" i="5"/>
  <c r="CA159" i="5"/>
  <c r="BZ159" i="5"/>
  <c r="BY159" i="5"/>
  <c r="BX159" i="5"/>
  <c r="BW159" i="5"/>
  <c r="BV159" i="5"/>
  <c r="BU159" i="5"/>
  <c r="BT159" i="5"/>
  <c r="BS159" i="5"/>
  <c r="BR159" i="5"/>
  <c r="BQ159" i="5"/>
  <c r="BP159" i="5"/>
  <c r="BO159" i="5"/>
  <c r="BN159" i="5"/>
  <c r="BM159" i="5"/>
  <c r="BL159" i="5"/>
  <c r="BK159" i="5"/>
  <c r="BJ159" i="5"/>
  <c r="BI159" i="5"/>
  <c r="BH159" i="5"/>
  <c r="BG159" i="5"/>
  <c r="BF159" i="5"/>
  <c r="BE159" i="5"/>
  <c r="BD159" i="5"/>
  <c r="BC159" i="5"/>
  <c r="BB159" i="5"/>
  <c r="BA159" i="5"/>
  <c r="AZ159" i="5"/>
  <c r="AY159" i="5"/>
  <c r="AX159" i="5"/>
  <c r="AW159" i="5"/>
  <c r="AV159" i="5"/>
  <c r="AU159" i="5"/>
  <c r="AT159" i="5"/>
  <c r="AS159" i="5"/>
  <c r="AR159" i="5"/>
  <c r="AQ159" i="5"/>
  <c r="AP159" i="5"/>
  <c r="AO159" i="5"/>
  <c r="AN159" i="5"/>
  <c r="AM159" i="5"/>
  <c r="AL159" i="5"/>
  <c r="AK159" i="5"/>
  <c r="AJ159" i="5"/>
  <c r="AI159" i="5"/>
  <c r="AH159" i="5"/>
  <c r="AG159" i="5"/>
  <c r="AF159" i="5"/>
  <c r="AE159" i="5"/>
  <c r="AD159" i="5"/>
  <c r="AC159" i="5"/>
  <c r="AB159" i="5"/>
  <c r="AA159" i="5"/>
  <c r="Z159" i="5"/>
  <c r="Y159" i="5"/>
  <c r="X159" i="5"/>
  <c r="W159" i="5"/>
  <c r="V159" i="5"/>
  <c r="U159" i="5"/>
  <c r="T159" i="5"/>
  <c r="S159" i="5"/>
  <c r="R159" i="5"/>
  <c r="Q159" i="5"/>
  <c r="P159" i="5"/>
  <c r="O159" i="5"/>
  <c r="N159" i="5"/>
  <c r="M159" i="5"/>
  <c r="L159" i="5"/>
  <c r="K159" i="5"/>
  <c r="J159" i="5"/>
  <c r="DJ158" i="5"/>
  <c r="DI158" i="5"/>
  <c r="DH158" i="5"/>
  <c r="DG158" i="5"/>
  <c r="DF158" i="5"/>
  <c r="DE158" i="5"/>
  <c r="DD158" i="5"/>
  <c r="DC158" i="5"/>
  <c r="DB158" i="5"/>
  <c r="DA158" i="5"/>
  <c r="CZ158" i="5"/>
  <c r="CY158" i="5"/>
  <c r="CX158" i="5"/>
  <c r="CW158" i="5"/>
  <c r="CV158" i="5"/>
  <c r="CU158" i="5"/>
  <c r="CT158" i="5"/>
  <c r="CS158" i="5"/>
  <c r="CR158" i="5"/>
  <c r="CQ158" i="5"/>
  <c r="CP158" i="5"/>
  <c r="CO158" i="5"/>
  <c r="CN158" i="5"/>
  <c r="CM158" i="5"/>
  <c r="CL158" i="5"/>
  <c r="CK158" i="5"/>
  <c r="CJ158" i="5"/>
  <c r="CI158" i="5"/>
  <c r="CH158" i="5"/>
  <c r="CG158" i="5"/>
  <c r="CF158" i="5"/>
  <c r="CE158" i="5"/>
  <c r="CD158" i="5"/>
  <c r="CC158" i="5"/>
  <c r="CB158" i="5"/>
  <c r="CA158" i="5"/>
  <c r="BZ158" i="5"/>
  <c r="BY158" i="5"/>
  <c r="BX158" i="5"/>
  <c r="BW158" i="5"/>
  <c r="BV158" i="5"/>
  <c r="BU158" i="5"/>
  <c r="BT158" i="5"/>
  <c r="BS158" i="5"/>
  <c r="BR158" i="5"/>
  <c r="BQ158" i="5"/>
  <c r="BP158" i="5"/>
  <c r="BO158" i="5"/>
  <c r="BN158" i="5"/>
  <c r="BM158" i="5"/>
  <c r="BL158" i="5"/>
  <c r="BK158" i="5"/>
  <c r="BJ158" i="5"/>
  <c r="BI158" i="5"/>
  <c r="BH158" i="5"/>
  <c r="BG158" i="5"/>
  <c r="BF158" i="5"/>
  <c r="BE158" i="5"/>
  <c r="BD158" i="5"/>
  <c r="BC158" i="5"/>
  <c r="BB158" i="5"/>
  <c r="BA158" i="5"/>
  <c r="AZ158" i="5"/>
  <c r="AY158" i="5"/>
  <c r="AX158" i="5"/>
  <c r="AW158" i="5"/>
  <c r="AV158" i="5"/>
  <c r="AU158" i="5"/>
  <c r="AT158" i="5"/>
  <c r="AS158" i="5"/>
  <c r="AR158" i="5"/>
  <c r="AQ158" i="5"/>
  <c r="AP158" i="5"/>
  <c r="AO158" i="5"/>
  <c r="AN158" i="5"/>
  <c r="AM158" i="5"/>
  <c r="AL158" i="5"/>
  <c r="AK158" i="5"/>
  <c r="AJ158" i="5"/>
  <c r="AI158" i="5"/>
  <c r="AH158" i="5"/>
  <c r="AG158" i="5"/>
  <c r="AF158" i="5"/>
  <c r="AE158" i="5"/>
  <c r="AD158" i="5"/>
  <c r="AC158" i="5"/>
  <c r="AB158" i="5"/>
  <c r="AA158" i="5"/>
  <c r="Z158" i="5"/>
  <c r="Y158" i="5"/>
  <c r="X158" i="5"/>
  <c r="W158" i="5"/>
  <c r="V158" i="5"/>
  <c r="U158" i="5"/>
  <c r="T158" i="5"/>
  <c r="S158" i="5"/>
  <c r="R158" i="5"/>
  <c r="Q158" i="5"/>
  <c r="P158" i="5"/>
  <c r="O158" i="5"/>
  <c r="N158" i="5"/>
  <c r="M158" i="5"/>
  <c r="L158" i="5"/>
  <c r="K158" i="5"/>
  <c r="J158" i="5"/>
  <c r="DJ157" i="5"/>
  <c r="DI157" i="5"/>
  <c r="DH157" i="5"/>
  <c r="DG157" i="5"/>
  <c r="DF157" i="5"/>
  <c r="DE157" i="5"/>
  <c r="DD157" i="5"/>
  <c r="DC157" i="5"/>
  <c r="DB157" i="5"/>
  <c r="DA157" i="5"/>
  <c r="CZ157" i="5"/>
  <c r="CY157" i="5"/>
  <c r="CX157" i="5"/>
  <c r="CW157" i="5"/>
  <c r="CV157" i="5"/>
  <c r="CU157" i="5"/>
  <c r="CT157" i="5"/>
  <c r="CS157" i="5"/>
  <c r="CR157" i="5"/>
  <c r="CQ157" i="5"/>
  <c r="CP157" i="5"/>
  <c r="CO157" i="5"/>
  <c r="CN157" i="5"/>
  <c r="CM157" i="5"/>
  <c r="CL157" i="5"/>
  <c r="CK157" i="5"/>
  <c r="CJ157" i="5"/>
  <c r="CI157" i="5"/>
  <c r="CH157" i="5"/>
  <c r="CG157" i="5"/>
  <c r="CF157" i="5"/>
  <c r="CE157" i="5"/>
  <c r="CD157" i="5"/>
  <c r="CC157" i="5"/>
  <c r="CB157" i="5"/>
  <c r="CA157" i="5"/>
  <c r="BZ157" i="5"/>
  <c r="BY157" i="5"/>
  <c r="BX157" i="5"/>
  <c r="BW157" i="5"/>
  <c r="BV157" i="5"/>
  <c r="BU157" i="5"/>
  <c r="BT157" i="5"/>
  <c r="BS157" i="5"/>
  <c r="BR157" i="5"/>
  <c r="BQ157" i="5"/>
  <c r="BP157" i="5"/>
  <c r="BO157" i="5"/>
  <c r="BN157" i="5"/>
  <c r="BM157" i="5"/>
  <c r="BL157" i="5"/>
  <c r="BK157" i="5"/>
  <c r="BJ157" i="5"/>
  <c r="BI157" i="5"/>
  <c r="BH157" i="5"/>
  <c r="BG157" i="5"/>
  <c r="BF157" i="5"/>
  <c r="BE157" i="5"/>
  <c r="BD157" i="5"/>
  <c r="BC157" i="5"/>
  <c r="BB157" i="5"/>
  <c r="BA157" i="5"/>
  <c r="AZ157" i="5"/>
  <c r="AY157" i="5"/>
  <c r="AX157" i="5"/>
  <c r="AW157" i="5"/>
  <c r="AV157" i="5"/>
  <c r="AU157" i="5"/>
  <c r="AT157" i="5"/>
  <c r="AS157" i="5"/>
  <c r="AR157" i="5"/>
  <c r="AQ157" i="5"/>
  <c r="AP157" i="5"/>
  <c r="AO157" i="5"/>
  <c r="AN157" i="5"/>
  <c r="AM157" i="5"/>
  <c r="AL157" i="5"/>
  <c r="AK157" i="5"/>
  <c r="AJ157" i="5"/>
  <c r="AI157" i="5"/>
  <c r="AH157" i="5"/>
  <c r="AG157" i="5"/>
  <c r="AF157" i="5"/>
  <c r="AE157" i="5"/>
  <c r="AD157" i="5"/>
  <c r="AC157" i="5"/>
  <c r="AB157" i="5"/>
  <c r="AA157" i="5"/>
  <c r="Z157" i="5"/>
  <c r="Y157" i="5"/>
  <c r="X157" i="5"/>
  <c r="W157" i="5"/>
  <c r="V157" i="5"/>
  <c r="U157" i="5"/>
  <c r="T157" i="5"/>
  <c r="S157" i="5"/>
  <c r="R157" i="5"/>
  <c r="Q157" i="5"/>
  <c r="P157" i="5"/>
  <c r="O157" i="5"/>
  <c r="N157" i="5"/>
  <c r="M157" i="5"/>
  <c r="L157" i="5"/>
  <c r="K157" i="5"/>
  <c r="J157" i="5"/>
  <c r="DJ156" i="5"/>
  <c r="DI156" i="5"/>
  <c r="DH156" i="5"/>
  <c r="DG156" i="5"/>
  <c r="DF156" i="5"/>
  <c r="DE156" i="5"/>
  <c r="DD156" i="5"/>
  <c r="DC156" i="5"/>
  <c r="DB156" i="5"/>
  <c r="DA156" i="5"/>
  <c r="CZ156" i="5"/>
  <c r="CY156" i="5"/>
  <c r="CX156" i="5"/>
  <c r="CW156" i="5"/>
  <c r="CV156" i="5"/>
  <c r="CU156" i="5"/>
  <c r="CT156" i="5"/>
  <c r="CS156" i="5"/>
  <c r="CR156" i="5"/>
  <c r="CQ156" i="5"/>
  <c r="CP156" i="5"/>
  <c r="CO156" i="5"/>
  <c r="CN156" i="5"/>
  <c r="CM156" i="5"/>
  <c r="CL156" i="5"/>
  <c r="CK156" i="5"/>
  <c r="CJ156" i="5"/>
  <c r="CI156" i="5"/>
  <c r="CH156" i="5"/>
  <c r="CG156" i="5"/>
  <c r="CF156" i="5"/>
  <c r="CE156" i="5"/>
  <c r="CD156" i="5"/>
  <c r="CC156" i="5"/>
  <c r="CB156" i="5"/>
  <c r="CA156" i="5"/>
  <c r="BZ156" i="5"/>
  <c r="BY156" i="5"/>
  <c r="BX156" i="5"/>
  <c r="BW156" i="5"/>
  <c r="BV156" i="5"/>
  <c r="BU156" i="5"/>
  <c r="BT156" i="5"/>
  <c r="BS156" i="5"/>
  <c r="BR156" i="5"/>
  <c r="BQ156" i="5"/>
  <c r="BP156" i="5"/>
  <c r="BO156" i="5"/>
  <c r="BN156" i="5"/>
  <c r="BM156" i="5"/>
  <c r="BL156" i="5"/>
  <c r="BK156" i="5"/>
  <c r="BJ156" i="5"/>
  <c r="BI156" i="5"/>
  <c r="BH156" i="5"/>
  <c r="BG156" i="5"/>
  <c r="BF156" i="5"/>
  <c r="BE156" i="5"/>
  <c r="BD156" i="5"/>
  <c r="BC156" i="5"/>
  <c r="BB156" i="5"/>
  <c r="BA156" i="5"/>
  <c r="AZ156" i="5"/>
  <c r="AY156" i="5"/>
  <c r="AX156" i="5"/>
  <c r="AW156" i="5"/>
  <c r="AV156" i="5"/>
  <c r="AU156" i="5"/>
  <c r="AT156" i="5"/>
  <c r="AS156" i="5"/>
  <c r="AR156" i="5"/>
  <c r="AQ156" i="5"/>
  <c r="AP156" i="5"/>
  <c r="AO156" i="5"/>
  <c r="AN156" i="5"/>
  <c r="AM156" i="5"/>
  <c r="AL156" i="5"/>
  <c r="AK156" i="5"/>
  <c r="AJ156" i="5"/>
  <c r="AI156" i="5"/>
  <c r="AH156" i="5"/>
  <c r="AG156" i="5"/>
  <c r="AF156" i="5"/>
  <c r="AE156" i="5"/>
  <c r="AD156" i="5"/>
  <c r="AC156" i="5"/>
  <c r="AB156" i="5"/>
  <c r="AA156" i="5"/>
  <c r="Z156" i="5"/>
  <c r="Y156" i="5"/>
  <c r="X156" i="5"/>
  <c r="W156" i="5"/>
  <c r="V156" i="5"/>
  <c r="U156" i="5"/>
  <c r="T156" i="5"/>
  <c r="S156" i="5"/>
  <c r="R156" i="5"/>
  <c r="Q156" i="5"/>
  <c r="P156" i="5"/>
  <c r="O156" i="5"/>
  <c r="N156" i="5"/>
  <c r="M156" i="5"/>
  <c r="L156" i="5"/>
  <c r="K156" i="5"/>
  <c r="J156" i="5"/>
  <c r="I163" i="5"/>
  <c r="I162" i="5"/>
  <c r="I161" i="5"/>
  <c r="I160" i="5"/>
  <c r="I159" i="5"/>
  <c r="I158" i="5"/>
  <c r="I157" i="5"/>
  <c r="I156" i="5"/>
  <c r="DJ152" i="5"/>
  <c r="DI152" i="5"/>
  <c r="DH152" i="5"/>
  <c r="DG152" i="5"/>
  <c r="DF152" i="5"/>
  <c r="DE152" i="5"/>
  <c r="DD152" i="5"/>
  <c r="DC152" i="5"/>
  <c r="DB152" i="5"/>
  <c r="DA152" i="5"/>
  <c r="CZ152" i="5"/>
  <c r="CY152" i="5"/>
  <c r="CX152" i="5"/>
  <c r="CW152" i="5"/>
  <c r="CV152" i="5"/>
  <c r="CU152" i="5"/>
  <c r="CT152" i="5"/>
  <c r="CS152" i="5"/>
  <c r="CR152" i="5"/>
  <c r="CQ152" i="5"/>
  <c r="CP152" i="5"/>
  <c r="CO152" i="5"/>
  <c r="CN152" i="5"/>
  <c r="CM152" i="5"/>
  <c r="CL152" i="5"/>
  <c r="CK152" i="5"/>
  <c r="CJ152" i="5"/>
  <c r="CI152" i="5"/>
  <c r="CH152" i="5"/>
  <c r="CG152" i="5"/>
  <c r="CF152" i="5"/>
  <c r="CE152" i="5"/>
  <c r="CD152" i="5"/>
  <c r="CC152" i="5"/>
  <c r="CB152" i="5"/>
  <c r="CA152" i="5"/>
  <c r="BZ152" i="5"/>
  <c r="BY152" i="5"/>
  <c r="BX152" i="5"/>
  <c r="BW152" i="5"/>
  <c r="BV152" i="5"/>
  <c r="BU152" i="5"/>
  <c r="BT152" i="5"/>
  <c r="BS152" i="5"/>
  <c r="BR152" i="5"/>
  <c r="BQ152" i="5"/>
  <c r="BP152" i="5"/>
  <c r="BO152" i="5"/>
  <c r="BN152" i="5"/>
  <c r="BM152" i="5"/>
  <c r="BL152" i="5"/>
  <c r="BK152" i="5"/>
  <c r="BJ152" i="5"/>
  <c r="BI152" i="5"/>
  <c r="BH152" i="5"/>
  <c r="BG152" i="5"/>
  <c r="BF152" i="5"/>
  <c r="BE152" i="5"/>
  <c r="BD152" i="5"/>
  <c r="BC152" i="5"/>
  <c r="BB152" i="5"/>
  <c r="BA152" i="5"/>
  <c r="AZ152" i="5"/>
  <c r="AY152" i="5"/>
  <c r="AX152" i="5"/>
  <c r="AW152" i="5"/>
  <c r="AV152" i="5"/>
  <c r="AU152" i="5"/>
  <c r="AT152" i="5"/>
  <c r="AS152" i="5"/>
  <c r="AR152" i="5"/>
  <c r="AQ152" i="5"/>
  <c r="AP152" i="5"/>
  <c r="AO152" i="5"/>
  <c r="AN152" i="5"/>
  <c r="AM152" i="5"/>
  <c r="AL152" i="5"/>
  <c r="AK152" i="5"/>
  <c r="AJ152" i="5"/>
  <c r="AI152" i="5"/>
  <c r="AH152" i="5"/>
  <c r="AG152" i="5"/>
  <c r="AF152" i="5"/>
  <c r="AE152" i="5"/>
  <c r="AD152" i="5"/>
  <c r="AC152" i="5"/>
  <c r="AB152" i="5"/>
  <c r="AA152" i="5"/>
  <c r="Z152" i="5"/>
  <c r="Y152" i="5"/>
  <c r="X152" i="5"/>
  <c r="W152" i="5"/>
  <c r="V152" i="5"/>
  <c r="U152" i="5"/>
  <c r="T152" i="5"/>
  <c r="S152" i="5"/>
  <c r="R152" i="5"/>
  <c r="Q152" i="5"/>
  <c r="P152" i="5"/>
  <c r="O152" i="5"/>
  <c r="N152" i="5"/>
  <c r="M152" i="5"/>
  <c r="L152" i="5"/>
  <c r="K152" i="5"/>
  <c r="J152" i="5"/>
  <c r="DJ151" i="5"/>
  <c r="DI151" i="5"/>
  <c r="DH151" i="5"/>
  <c r="DG151" i="5"/>
  <c r="DF151" i="5"/>
  <c r="DE151" i="5"/>
  <c r="DD151" i="5"/>
  <c r="DC151" i="5"/>
  <c r="DB151" i="5"/>
  <c r="DA151" i="5"/>
  <c r="CZ151" i="5"/>
  <c r="CY151" i="5"/>
  <c r="CX151" i="5"/>
  <c r="CW151" i="5"/>
  <c r="CV151" i="5"/>
  <c r="CU151" i="5"/>
  <c r="CT151" i="5"/>
  <c r="CS151" i="5"/>
  <c r="CR151" i="5"/>
  <c r="CQ151" i="5"/>
  <c r="CP151" i="5"/>
  <c r="CO151" i="5"/>
  <c r="CN151" i="5"/>
  <c r="CM151" i="5"/>
  <c r="CL151" i="5"/>
  <c r="CK151" i="5"/>
  <c r="CJ151" i="5"/>
  <c r="CI151" i="5"/>
  <c r="CH151" i="5"/>
  <c r="CG151" i="5"/>
  <c r="CF151" i="5"/>
  <c r="CE151" i="5"/>
  <c r="CD151" i="5"/>
  <c r="CC151" i="5"/>
  <c r="CB151" i="5"/>
  <c r="CA151" i="5"/>
  <c r="BZ151" i="5"/>
  <c r="BY151" i="5"/>
  <c r="BX151" i="5"/>
  <c r="BW151" i="5"/>
  <c r="BV151" i="5"/>
  <c r="BU151" i="5"/>
  <c r="BT151" i="5"/>
  <c r="BS151" i="5"/>
  <c r="BR151" i="5"/>
  <c r="BQ151" i="5"/>
  <c r="BP151" i="5"/>
  <c r="BO151" i="5"/>
  <c r="BN151" i="5"/>
  <c r="BM151" i="5"/>
  <c r="BL151" i="5"/>
  <c r="BK151" i="5"/>
  <c r="BJ151" i="5"/>
  <c r="BI151" i="5"/>
  <c r="BH151" i="5"/>
  <c r="BG151" i="5"/>
  <c r="BF151" i="5"/>
  <c r="BE151" i="5"/>
  <c r="BD151" i="5"/>
  <c r="BC151" i="5"/>
  <c r="BB151" i="5"/>
  <c r="BA151" i="5"/>
  <c r="AZ151" i="5"/>
  <c r="AY151" i="5"/>
  <c r="AX151" i="5"/>
  <c r="AW151" i="5"/>
  <c r="AV151" i="5"/>
  <c r="AU151" i="5"/>
  <c r="AT151" i="5"/>
  <c r="AS151" i="5"/>
  <c r="AR151" i="5"/>
  <c r="AQ151" i="5"/>
  <c r="AP151" i="5"/>
  <c r="AO151" i="5"/>
  <c r="AN151" i="5"/>
  <c r="AM151" i="5"/>
  <c r="AL151" i="5"/>
  <c r="AK151" i="5"/>
  <c r="AJ151" i="5"/>
  <c r="AI151" i="5"/>
  <c r="AH151" i="5"/>
  <c r="AG151" i="5"/>
  <c r="AF151" i="5"/>
  <c r="AE151" i="5"/>
  <c r="AD151" i="5"/>
  <c r="AC151" i="5"/>
  <c r="AB151" i="5"/>
  <c r="AA151" i="5"/>
  <c r="Z151" i="5"/>
  <c r="Y151" i="5"/>
  <c r="X151" i="5"/>
  <c r="W151" i="5"/>
  <c r="V151" i="5"/>
  <c r="U151" i="5"/>
  <c r="T151" i="5"/>
  <c r="S151" i="5"/>
  <c r="R151" i="5"/>
  <c r="Q151" i="5"/>
  <c r="P151" i="5"/>
  <c r="O151" i="5"/>
  <c r="N151" i="5"/>
  <c r="M151" i="5"/>
  <c r="L151" i="5"/>
  <c r="K151" i="5"/>
  <c r="J151" i="5"/>
  <c r="DJ150" i="5"/>
  <c r="DI150" i="5"/>
  <c r="DH150" i="5"/>
  <c r="DG150" i="5"/>
  <c r="DF150" i="5"/>
  <c r="DE150" i="5"/>
  <c r="DD150" i="5"/>
  <c r="DC150" i="5"/>
  <c r="DB150" i="5"/>
  <c r="DA150" i="5"/>
  <c r="CZ150" i="5"/>
  <c r="CY150" i="5"/>
  <c r="CX150" i="5"/>
  <c r="CW150" i="5"/>
  <c r="CV150" i="5"/>
  <c r="CU150" i="5"/>
  <c r="CT150" i="5"/>
  <c r="CS150" i="5"/>
  <c r="CR150" i="5"/>
  <c r="CQ150" i="5"/>
  <c r="CP150" i="5"/>
  <c r="CO150" i="5"/>
  <c r="CN150" i="5"/>
  <c r="CM150" i="5"/>
  <c r="CL150" i="5"/>
  <c r="CK150" i="5"/>
  <c r="CJ150" i="5"/>
  <c r="CI150" i="5"/>
  <c r="CH150" i="5"/>
  <c r="CG150" i="5"/>
  <c r="CF150" i="5"/>
  <c r="CE150" i="5"/>
  <c r="CD150" i="5"/>
  <c r="CC150" i="5"/>
  <c r="CB150" i="5"/>
  <c r="CA150" i="5"/>
  <c r="BZ150" i="5"/>
  <c r="BY150" i="5"/>
  <c r="BX150" i="5"/>
  <c r="BW150" i="5"/>
  <c r="BV150" i="5"/>
  <c r="BU150" i="5"/>
  <c r="BT150" i="5"/>
  <c r="BS150" i="5"/>
  <c r="BR150" i="5"/>
  <c r="BQ150" i="5"/>
  <c r="BP150" i="5"/>
  <c r="BO150" i="5"/>
  <c r="BN150" i="5"/>
  <c r="BM150" i="5"/>
  <c r="BL150" i="5"/>
  <c r="BK150" i="5"/>
  <c r="BJ150" i="5"/>
  <c r="BI150" i="5"/>
  <c r="BH150" i="5"/>
  <c r="BG150" i="5"/>
  <c r="BF150" i="5"/>
  <c r="BE150" i="5"/>
  <c r="BD150" i="5"/>
  <c r="BC150" i="5"/>
  <c r="BB150" i="5"/>
  <c r="BA150" i="5"/>
  <c r="AZ150" i="5"/>
  <c r="AY150" i="5"/>
  <c r="AX150" i="5"/>
  <c r="AW150" i="5"/>
  <c r="AV150" i="5"/>
  <c r="AU150" i="5"/>
  <c r="AT150" i="5"/>
  <c r="AS150" i="5"/>
  <c r="AR150" i="5"/>
  <c r="AQ150" i="5"/>
  <c r="AP150" i="5"/>
  <c r="AO150" i="5"/>
  <c r="AN150" i="5"/>
  <c r="AM150" i="5"/>
  <c r="AL150" i="5"/>
  <c r="AK150" i="5"/>
  <c r="AJ150" i="5"/>
  <c r="AI150" i="5"/>
  <c r="AH150" i="5"/>
  <c r="AG150" i="5"/>
  <c r="AF150" i="5"/>
  <c r="AE150" i="5"/>
  <c r="AD150" i="5"/>
  <c r="AC150" i="5"/>
  <c r="AB150" i="5"/>
  <c r="AA150" i="5"/>
  <c r="Z150" i="5"/>
  <c r="Y150" i="5"/>
  <c r="X150" i="5"/>
  <c r="W150" i="5"/>
  <c r="V150" i="5"/>
  <c r="U150" i="5"/>
  <c r="T150" i="5"/>
  <c r="S150" i="5"/>
  <c r="R150" i="5"/>
  <c r="Q150" i="5"/>
  <c r="P150" i="5"/>
  <c r="O150" i="5"/>
  <c r="N150" i="5"/>
  <c r="M150" i="5"/>
  <c r="L150" i="5"/>
  <c r="K150" i="5"/>
  <c r="J150" i="5"/>
  <c r="DJ149" i="5"/>
  <c r="DI149" i="5"/>
  <c r="DH149" i="5"/>
  <c r="DG149" i="5"/>
  <c r="DF149" i="5"/>
  <c r="DE149" i="5"/>
  <c r="DD149" i="5"/>
  <c r="DC149" i="5"/>
  <c r="DB149" i="5"/>
  <c r="DA149" i="5"/>
  <c r="CZ149" i="5"/>
  <c r="CY149" i="5"/>
  <c r="CX149" i="5"/>
  <c r="CW149" i="5"/>
  <c r="CV149" i="5"/>
  <c r="CU149" i="5"/>
  <c r="CT149" i="5"/>
  <c r="CS149" i="5"/>
  <c r="CR149" i="5"/>
  <c r="CQ149" i="5"/>
  <c r="CP149" i="5"/>
  <c r="CO149" i="5"/>
  <c r="CN149" i="5"/>
  <c r="CM149" i="5"/>
  <c r="CL149" i="5"/>
  <c r="CK149" i="5"/>
  <c r="CJ149" i="5"/>
  <c r="CI149" i="5"/>
  <c r="CH149" i="5"/>
  <c r="CG149" i="5"/>
  <c r="CF149" i="5"/>
  <c r="CE149" i="5"/>
  <c r="CD149" i="5"/>
  <c r="CC149" i="5"/>
  <c r="CB149" i="5"/>
  <c r="CA149" i="5"/>
  <c r="BZ149" i="5"/>
  <c r="BY149" i="5"/>
  <c r="BX149" i="5"/>
  <c r="BW149" i="5"/>
  <c r="BV149" i="5"/>
  <c r="BU149" i="5"/>
  <c r="BT149" i="5"/>
  <c r="BS149" i="5"/>
  <c r="BR149" i="5"/>
  <c r="BQ149" i="5"/>
  <c r="BP149" i="5"/>
  <c r="BO149" i="5"/>
  <c r="BN149" i="5"/>
  <c r="BM149" i="5"/>
  <c r="BL149" i="5"/>
  <c r="BK149" i="5"/>
  <c r="BJ149" i="5"/>
  <c r="BI149" i="5"/>
  <c r="BH149" i="5"/>
  <c r="BG149" i="5"/>
  <c r="BF149" i="5"/>
  <c r="BE149" i="5"/>
  <c r="BD149" i="5"/>
  <c r="BC149" i="5"/>
  <c r="BB149" i="5"/>
  <c r="BA149" i="5"/>
  <c r="AZ149" i="5"/>
  <c r="AY149" i="5"/>
  <c r="AX149" i="5"/>
  <c r="AW149" i="5"/>
  <c r="AV149" i="5"/>
  <c r="AU149" i="5"/>
  <c r="AT149" i="5"/>
  <c r="AS149" i="5"/>
  <c r="AR149" i="5"/>
  <c r="AQ149" i="5"/>
  <c r="AP149" i="5"/>
  <c r="AO149" i="5"/>
  <c r="AN149" i="5"/>
  <c r="AM149" i="5"/>
  <c r="AL149" i="5"/>
  <c r="AK149" i="5"/>
  <c r="AJ149" i="5"/>
  <c r="AI149" i="5"/>
  <c r="AH149" i="5"/>
  <c r="AG149" i="5"/>
  <c r="AF149" i="5"/>
  <c r="AE149" i="5"/>
  <c r="AD149" i="5"/>
  <c r="AC149" i="5"/>
  <c r="AB149" i="5"/>
  <c r="AA149" i="5"/>
  <c r="Z149" i="5"/>
  <c r="Y149" i="5"/>
  <c r="X149" i="5"/>
  <c r="W149" i="5"/>
  <c r="V149" i="5"/>
  <c r="U149" i="5"/>
  <c r="T149" i="5"/>
  <c r="S149" i="5"/>
  <c r="R149" i="5"/>
  <c r="Q149" i="5"/>
  <c r="P149" i="5"/>
  <c r="O149" i="5"/>
  <c r="N149" i="5"/>
  <c r="M149" i="5"/>
  <c r="L149" i="5"/>
  <c r="K149" i="5"/>
  <c r="J149" i="5"/>
  <c r="DJ148" i="5"/>
  <c r="DI148" i="5"/>
  <c r="DH148" i="5"/>
  <c r="DG148" i="5"/>
  <c r="DF148" i="5"/>
  <c r="DE148" i="5"/>
  <c r="DD148" i="5"/>
  <c r="DC148" i="5"/>
  <c r="DB148" i="5"/>
  <c r="DA148" i="5"/>
  <c r="CZ148" i="5"/>
  <c r="CY148" i="5"/>
  <c r="CX148" i="5"/>
  <c r="CW148" i="5"/>
  <c r="CV148" i="5"/>
  <c r="CU148" i="5"/>
  <c r="CT148" i="5"/>
  <c r="CS148" i="5"/>
  <c r="CR148" i="5"/>
  <c r="CQ148" i="5"/>
  <c r="CP148" i="5"/>
  <c r="CO148" i="5"/>
  <c r="CN148" i="5"/>
  <c r="CM148" i="5"/>
  <c r="CL148" i="5"/>
  <c r="CK148" i="5"/>
  <c r="CJ148" i="5"/>
  <c r="CI148" i="5"/>
  <c r="CH148" i="5"/>
  <c r="CG148" i="5"/>
  <c r="CF148" i="5"/>
  <c r="CE148" i="5"/>
  <c r="CD148" i="5"/>
  <c r="CC148" i="5"/>
  <c r="CB148" i="5"/>
  <c r="CA148" i="5"/>
  <c r="BZ148" i="5"/>
  <c r="BY148" i="5"/>
  <c r="BX148" i="5"/>
  <c r="BW148" i="5"/>
  <c r="BV148" i="5"/>
  <c r="BU148" i="5"/>
  <c r="BT148" i="5"/>
  <c r="BS148" i="5"/>
  <c r="BR148" i="5"/>
  <c r="BQ148" i="5"/>
  <c r="BP148" i="5"/>
  <c r="BO148" i="5"/>
  <c r="BN148"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S148" i="5"/>
  <c r="R148" i="5"/>
  <c r="Q148" i="5"/>
  <c r="P148" i="5"/>
  <c r="O148" i="5"/>
  <c r="N148" i="5"/>
  <c r="M148" i="5"/>
  <c r="L148" i="5"/>
  <c r="K148" i="5"/>
  <c r="J148" i="5"/>
  <c r="DJ147" i="5"/>
  <c r="DI147" i="5"/>
  <c r="DH147" i="5"/>
  <c r="DG147" i="5"/>
  <c r="DF147" i="5"/>
  <c r="DE147" i="5"/>
  <c r="DD147" i="5"/>
  <c r="DC147" i="5"/>
  <c r="DB147" i="5"/>
  <c r="DA147" i="5"/>
  <c r="CZ147" i="5"/>
  <c r="CY147" i="5"/>
  <c r="CX147" i="5"/>
  <c r="CW147" i="5"/>
  <c r="CV147" i="5"/>
  <c r="CU147" i="5"/>
  <c r="CT147" i="5"/>
  <c r="CS147" i="5"/>
  <c r="CR147" i="5"/>
  <c r="CQ147" i="5"/>
  <c r="CP147" i="5"/>
  <c r="CO147" i="5"/>
  <c r="CN147" i="5"/>
  <c r="CM147" i="5"/>
  <c r="CL147" i="5"/>
  <c r="CK147" i="5"/>
  <c r="CJ147" i="5"/>
  <c r="CI147" i="5"/>
  <c r="CH147" i="5"/>
  <c r="CG147" i="5"/>
  <c r="CF147" i="5"/>
  <c r="CE147" i="5"/>
  <c r="CD147" i="5"/>
  <c r="CC147" i="5"/>
  <c r="CB147" i="5"/>
  <c r="CA147" i="5"/>
  <c r="BZ147" i="5"/>
  <c r="BY147" i="5"/>
  <c r="BX147" i="5"/>
  <c r="BW147" i="5"/>
  <c r="BV147" i="5"/>
  <c r="BU147" i="5"/>
  <c r="BT147" i="5"/>
  <c r="BS147" i="5"/>
  <c r="BR147" i="5"/>
  <c r="BQ147" i="5"/>
  <c r="BP147" i="5"/>
  <c r="BO147" i="5"/>
  <c r="BN147" i="5"/>
  <c r="BM147" i="5"/>
  <c r="BL147" i="5"/>
  <c r="BK147" i="5"/>
  <c r="BJ147" i="5"/>
  <c r="BI147" i="5"/>
  <c r="BH147" i="5"/>
  <c r="BG147" i="5"/>
  <c r="BF147" i="5"/>
  <c r="BE147" i="5"/>
  <c r="BD147" i="5"/>
  <c r="BC147" i="5"/>
  <c r="BB147" i="5"/>
  <c r="BA147" i="5"/>
  <c r="AZ147" i="5"/>
  <c r="AY147" i="5"/>
  <c r="AX147" i="5"/>
  <c r="AW147" i="5"/>
  <c r="AV147" i="5"/>
  <c r="AU147" i="5"/>
  <c r="AT147" i="5"/>
  <c r="AS147" i="5"/>
  <c r="AR147" i="5"/>
  <c r="AQ147" i="5"/>
  <c r="AP147" i="5"/>
  <c r="AO147" i="5"/>
  <c r="AN147" i="5"/>
  <c r="AM147" i="5"/>
  <c r="AL147" i="5"/>
  <c r="AK147" i="5"/>
  <c r="AJ147" i="5"/>
  <c r="AI147" i="5"/>
  <c r="AH147" i="5"/>
  <c r="AG147" i="5"/>
  <c r="AF147" i="5"/>
  <c r="AE147" i="5"/>
  <c r="AD147" i="5"/>
  <c r="AC147" i="5"/>
  <c r="AB147" i="5"/>
  <c r="AA147" i="5"/>
  <c r="Z147" i="5"/>
  <c r="Y147" i="5"/>
  <c r="X147" i="5"/>
  <c r="W147" i="5"/>
  <c r="V147" i="5"/>
  <c r="U147" i="5"/>
  <c r="T147" i="5"/>
  <c r="S147" i="5"/>
  <c r="R147" i="5"/>
  <c r="Q147" i="5"/>
  <c r="P147" i="5"/>
  <c r="O147" i="5"/>
  <c r="N147" i="5"/>
  <c r="M147" i="5"/>
  <c r="L147" i="5"/>
  <c r="K147" i="5"/>
  <c r="J147" i="5"/>
  <c r="I152" i="5"/>
  <c r="I151" i="5"/>
  <c r="I150" i="5"/>
  <c r="I149" i="5"/>
  <c r="I148" i="5"/>
  <c r="I147" i="5"/>
  <c r="DJ141" i="5"/>
  <c r="DI141" i="5"/>
  <c r="DH141" i="5"/>
  <c r="DG141" i="5"/>
  <c r="DF141" i="5"/>
  <c r="DE141" i="5"/>
  <c r="DD141" i="5"/>
  <c r="DC141" i="5"/>
  <c r="DB141" i="5"/>
  <c r="DA141" i="5"/>
  <c r="CZ141" i="5"/>
  <c r="CY141" i="5"/>
  <c r="CX141" i="5"/>
  <c r="CW141" i="5"/>
  <c r="CV141" i="5"/>
  <c r="CU141" i="5"/>
  <c r="CT141" i="5"/>
  <c r="CS141" i="5"/>
  <c r="CR141" i="5"/>
  <c r="CQ141" i="5"/>
  <c r="CP141" i="5"/>
  <c r="CO141" i="5"/>
  <c r="CN141" i="5"/>
  <c r="CM141" i="5"/>
  <c r="CL141" i="5"/>
  <c r="CK141" i="5"/>
  <c r="CJ141" i="5"/>
  <c r="CI141" i="5"/>
  <c r="CH141" i="5"/>
  <c r="CG141" i="5"/>
  <c r="CF141" i="5"/>
  <c r="CE141" i="5"/>
  <c r="CD141" i="5"/>
  <c r="CC141" i="5"/>
  <c r="CB141" i="5"/>
  <c r="CA141" i="5"/>
  <c r="BZ141" i="5"/>
  <c r="BY141" i="5"/>
  <c r="BX141" i="5"/>
  <c r="BW141" i="5"/>
  <c r="BV141" i="5"/>
  <c r="BU141" i="5"/>
  <c r="BT141" i="5"/>
  <c r="BS141" i="5"/>
  <c r="BR141" i="5"/>
  <c r="BQ141" i="5"/>
  <c r="BP141" i="5"/>
  <c r="BO141" i="5"/>
  <c r="BN141" i="5"/>
  <c r="BM141" i="5"/>
  <c r="BL141" i="5"/>
  <c r="BK141" i="5"/>
  <c r="BJ141" i="5"/>
  <c r="BI141" i="5"/>
  <c r="BH141" i="5"/>
  <c r="BG141" i="5"/>
  <c r="BF141" i="5"/>
  <c r="BE141" i="5"/>
  <c r="BD141" i="5"/>
  <c r="BC141" i="5"/>
  <c r="BB141" i="5"/>
  <c r="BA141" i="5"/>
  <c r="AZ141" i="5"/>
  <c r="AY141" i="5"/>
  <c r="AX141" i="5"/>
  <c r="AW141" i="5"/>
  <c r="AV141" i="5"/>
  <c r="AU141" i="5"/>
  <c r="AT141" i="5"/>
  <c r="AS141" i="5"/>
  <c r="AR141" i="5"/>
  <c r="AQ141" i="5"/>
  <c r="AP141" i="5"/>
  <c r="AO141" i="5"/>
  <c r="AN141" i="5"/>
  <c r="AM141" i="5"/>
  <c r="AL141" i="5"/>
  <c r="AK141" i="5"/>
  <c r="AJ141" i="5"/>
  <c r="AI141" i="5"/>
  <c r="AH141" i="5"/>
  <c r="AG141" i="5"/>
  <c r="AF141" i="5"/>
  <c r="AE141" i="5"/>
  <c r="AD141" i="5"/>
  <c r="AC141" i="5"/>
  <c r="AB141" i="5"/>
  <c r="AA141" i="5"/>
  <c r="Z141" i="5"/>
  <c r="Y141" i="5"/>
  <c r="X141" i="5"/>
  <c r="W141" i="5"/>
  <c r="V141" i="5"/>
  <c r="U141" i="5"/>
  <c r="T141" i="5"/>
  <c r="S141" i="5"/>
  <c r="R141" i="5"/>
  <c r="Q141" i="5"/>
  <c r="P141" i="5"/>
  <c r="O141" i="5"/>
  <c r="N141" i="5"/>
  <c r="M141" i="5"/>
  <c r="L141" i="5"/>
  <c r="K141" i="5"/>
  <c r="J141" i="5"/>
  <c r="DJ140" i="5"/>
  <c r="DI140" i="5"/>
  <c r="DH140" i="5"/>
  <c r="DG140" i="5"/>
  <c r="DF140" i="5"/>
  <c r="DE140" i="5"/>
  <c r="DD140" i="5"/>
  <c r="DC140" i="5"/>
  <c r="DB140" i="5"/>
  <c r="DA140" i="5"/>
  <c r="CZ140" i="5"/>
  <c r="CY140" i="5"/>
  <c r="CX140" i="5"/>
  <c r="CW140" i="5"/>
  <c r="CV140" i="5"/>
  <c r="CU140" i="5"/>
  <c r="CT140" i="5"/>
  <c r="CS140" i="5"/>
  <c r="CR140" i="5"/>
  <c r="CQ140" i="5"/>
  <c r="CP140" i="5"/>
  <c r="CO140" i="5"/>
  <c r="CN140" i="5"/>
  <c r="CM140" i="5"/>
  <c r="CL140" i="5"/>
  <c r="CK140" i="5"/>
  <c r="CJ140" i="5"/>
  <c r="CI140" i="5"/>
  <c r="CH140" i="5"/>
  <c r="CG140" i="5"/>
  <c r="CF140" i="5"/>
  <c r="CE140" i="5"/>
  <c r="CD140" i="5"/>
  <c r="CC140" i="5"/>
  <c r="CB140" i="5"/>
  <c r="CA140" i="5"/>
  <c r="BZ140" i="5"/>
  <c r="BY140" i="5"/>
  <c r="BX140" i="5"/>
  <c r="BW140" i="5"/>
  <c r="BV140" i="5"/>
  <c r="BU140" i="5"/>
  <c r="BT140" i="5"/>
  <c r="BS140" i="5"/>
  <c r="BR140" i="5"/>
  <c r="BQ140" i="5"/>
  <c r="BP140" i="5"/>
  <c r="BO140" i="5"/>
  <c r="BN140" i="5"/>
  <c r="BM140" i="5"/>
  <c r="BL140" i="5"/>
  <c r="BK140" i="5"/>
  <c r="BJ140" i="5"/>
  <c r="BI140" i="5"/>
  <c r="BH140" i="5"/>
  <c r="BG140" i="5"/>
  <c r="BF140" i="5"/>
  <c r="BE140" i="5"/>
  <c r="BD140" i="5"/>
  <c r="BC140" i="5"/>
  <c r="BB140" i="5"/>
  <c r="BA140" i="5"/>
  <c r="AZ140" i="5"/>
  <c r="AY140" i="5"/>
  <c r="AX140" i="5"/>
  <c r="AW140" i="5"/>
  <c r="AV140" i="5"/>
  <c r="AU140" i="5"/>
  <c r="AT140" i="5"/>
  <c r="AS140" i="5"/>
  <c r="AR140" i="5"/>
  <c r="AQ140" i="5"/>
  <c r="AP140" i="5"/>
  <c r="AO140" i="5"/>
  <c r="AN140" i="5"/>
  <c r="AM140" i="5"/>
  <c r="AL140" i="5"/>
  <c r="AK140" i="5"/>
  <c r="AJ140" i="5"/>
  <c r="AI140" i="5"/>
  <c r="AH140" i="5"/>
  <c r="AG140" i="5"/>
  <c r="AF140" i="5"/>
  <c r="AE140" i="5"/>
  <c r="AD140" i="5"/>
  <c r="AC140" i="5"/>
  <c r="AB140" i="5"/>
  <c r="AA140" i="5"/>
  <c r="Z140" i="5"/>
  <c r="Y140" i="5"/>
  <c r="X140" i="5"/>
  <c r="W140" i="5"/>
  <c r="V140" i="5"/>
  <c r="U140" i="5"/>
  <c r="T140" i="5"/>
  <c r="S140" i="5"/>
  <c r="R140" i="5"/>
  <c r="Q140" i="5"/>
  <c r="P140" i="5"/>
  <c r="O140" i="5"/>
  <c r="N140" i="5"/>
  <c r="M140" i="5"/>
  <c r="L140" i="5"/>
  <c r="K140" i="5"/>
  <c r="J140" i="5"/>
  <c r="DJ139" i="5"/>
  <c r="DI139" i="5"/>
  <c r="DH139" i="5"/>
  <c r="DG139" i="5"/>
  <c r="DF139" i="5"/>
  <c r="DE139" i="5"/>
  <c r="DD139" i="5"/>
  <c r="DC139" i="5"/>
  <c r="DB139" i="5"/>
  <c r="DA139" i="5"/>
  <c r="CZ139" i="5"/>
  <c r="CY139" i="5"/>
  <c r="CX139" i="5"/>
  <c r="CW139" i="5"/>
  <c r="CV139" i="5"/>
  <c r="CU139" i="5"/>
  <c r="CT139" i="5"/>
  <c r="CS139" i="5"/>
  <c r="CR139" i="5"/>
  <c r="CQ139" i="5"/>
  <c r="CP139" i="5"/>
  <c r="CO139" i="5"/>
  <c r="CN139" i="5"/>
  <c r="CM139" i="5"/>
  <c r="CL139" i="5"/>
  <c r="CK139" i="5"/>
  <c r="CJ139" i="5"/>
  <c r="CI139" i="5"/>
  <c r="CH139" i="5"/>
  <c r="CG139" i="5"/>
  <c r="CF139" i="5"/>
  <c r="CE139" i="5"/>
  <c r="CD139" i="5"/>
  <c r="CC139" i="5"/>
  <c r="CB139" i="5"/>
  <c r="CA139" i="5"/>
  <c r="BZ139" i="5"/>
  <c r="BY139" i="5"/>
  <c r="BX139" i="5"/>
  <c r="BW139" i="5"/>
  <c r="BV139" i="5"/>
  <c r="BU139" i="5"/>
  <c r="BT139" i="5"/>
  <c r="BS139" i="5"/>
  <c r="BR139" i="5"/>
  <c r="BQ139" i="5"/>
  <c r="BP139" i="5"/>
  <c r="BO139" i="5"/>
  <c r="BN139" i="5"/>
  <c r="BM139" i="5"/>
  <c r="BL139" i="5"/>
  <c r="BK139" i="5"/>
  <c r="BJ139" i="5"/>
  <c r="BI139" i="5"/>
  <c r="BH139" i="5"/>
  <c r="BG139" i="5"/>
  <c r="BF139" i="5"/>
  <c r="BE139" i="5"/>
  <c r="BD139" i="5"/>
  <c r="BC139" i="5"/>
  <c r="BB139" i="5"/>
  <c r="BA139" i="5"/>
  <c r="AZ139" i="5"/>
  <c r="AY139" i="5"/>
  <c r="AX139" i="5"/>
  <c r="AW139" i="5"/>
  <c r="AV139" i="5"/>
  <c r="AU139" i="5"/>
  <c r="AT139" i="5"/>
  <c r="AS139" i="5"/>
  <c r="AR139" i="5"/>
  <c r="AQ139" i="5"/>
  <c r="AP139" i="5"/>
  <c r="AO139" i="5"/>
  <c r="AN139" i="5"/>
  <c r="AM139" i="5"/>
  <c r="AL139" i="5"/>
  <c r="AK139" i="5"/>
  <c r="AJ139" i="5"/>
  <c r="AI139" i="5"/>
  <c r="AH139" i="5"/>
  <c r="AG139" i="5"/>
  <c r="AF139" i="5"/>
  <c r="AE139" i="5"/>
  <c r="AD139" i="5"/>
  <c r="AC139" i="5"/>
  <c r="AB139" i="5"/>
  <c r="AA139" i="5"/>
  <c r="Z139" i="5"/>
  <c r="Y139" i="5"/>
  <c r="X139" i="5"/>
  <c r="W139" i="5"/>
  <c r="V139" i="5"/>
  <c r="U139" i="5"/>
  <c r="T139" i="5"/>
  <c r="S139" i="5"/>
  <c r="R139" i="5"/>
  <c r="Q139" i="5"/>
  <c r="P139" i="5"/>
  <c r="O139" i="5"/>
  <c r="N139" i="5"/>
  <c r="M139" i="5"/>
  <c r="L139" i="5"/>
  <c r="K139" i="5"/>
  <c r="J139" i="5"/>
  <c r="I141" i="5"/>
  <c r="I140" i="5"/>
  <c r="I139" i="5"/>
  <c r="DJ130" i="5"/>
  <c r="DI130" i="5"/>
  <c r="DH130" i="5"/>
  <c r="DG130" i="5"/>
  <c r="DF130" i="5"/>
  <c r="DE130" i="5"/>
  <c r="DD130" i="5"/>
  <c r="DC130" i="5"/>
  <c r="DB130" i="5"/>
  <c r="DA130" i="5"/>
  <c r="CZ130" i="5"/>
  <c r="CY130" i="5"/>
  <c r="CX130" i="5"/>
  <c r="CW130" i="5"/>
  <c r="CV130" i="5"/>
  <c r="CU130" i="5"/>
  <c r="CT130" i="5"/>
  <c r="CS130" i="5"/>
  <c r="CR130" i="5"/>
  <c r="CQ130" i="5"/>
  <c r="CP130" i="5"/>
  <c r="CO130" i="5"/>
  <c r="CN130" i="5"/>
  <c r="CM130" i="5"/>
  <c r="CL130" i="5"/>
  <c r="CK130" i="5"/>
  <c r="CJ130" i="5"/>
  <c r="CI130" i="5"/>
  <c r="CH130" i="5"/>
  <c r="CG130" i="5"/>
  <c r="CF130" i="5"/>
  <c r="CE130" i="5"/>
  <c r="CD130" i="5"/>
  <c r="CC130" i="5"/>
  <c r="CB130" i="5"/>
  <c r="CA130" i="5"/>
  <c r="BZ130" i="5"/>
  <c r="BY130" i="5"/>
  <c r="BX130" i="5"/>
  <c r="BW130" i="5"/>
  <c r="BV130" i="5"/>
  <c r="BU130" i="5"/>
  <c r="BT130" i="5"/>
  <c r="BS130" i="5"/>
  <c r="BR130" i="5"/>
  <c r="BQ130" i="5"/>
  <c r="BP130" i="5"/>
  <c r="BO130" i="5"/>
  <c r="BN130"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DJ129" i="5"/>
  <c r="DI129" i="5"/>
  <c r="DH129" i="5"/>
  <c r="DG129" i="5"/>
  <c r="DF129" i="5"/>
  <c r="DE129" i="5"/>
  <c r="DD129" i="5"/>
  <c r="DC129" i="5"/>
  <c r="DB129" i="5"/>
  <c r="DA129" i="5"/>
  <c r="CZ129" i="5"/>
  <c r="CY129" i="5"/>
  <c r="CX129" i="5"/>
  <c r="CW129" i="5"/>
  <c r="CV129" i="5"/>
  <c r="CU129" i="5"/>
  <c r="CT129" i="5"/>
  <c r="CS129" i="5"/>
  <c r="CR129" i="5"/>
  <c r="CQ129" i="5"/>
  <c r="CP129" i="5"/>
  <c r="CO129" i="5"/>
  <c r="CN129" i="5"/>
  <c r="CM129" i="5"/>
  <c r="CL129" i="5"/>
  <c r="CK129" i="5"/>
  <c r="CJ129" i="5"/>
  <c r="CI129" i="5"/>
  <c r="CH129" i="5"/>
  <c r="CG129" i="5"/>
  <c r="CF129" i="5"/>
  <c r="CE129" i="5"/>
  <c r="CD129" i="5"/>
  <c r="CC129" i="5"/>
  <c r="CB129" i="5"/>
  <c r="CA129" i="5"/>
  <c r="BZ129" i="5"/>
  <c r="BY129" i="5"/>
  <c r="BX129" i="5"/>
  <c r="BW129" i="5"/>
  <c r="BV129" i="5"/>
  <c r="BU129" i="5"/>
  <c r="BT129" i="5"/>
  <c r="BS129" i="5"/>
  <c r="BR129" i="5"/>
  <c r="BQ129" i="5"/>
  <c r="BP129" i="5"/>
  <c r="BO129" i="5"/>
  <c r="BN129" i="5"/>
  <c r="BM129" i="5"/>
  <c r="BL129" i="5"/>
  <c r="BK129" i="5"/>
  <c r="BJ129" i="5"/>
  <c r="BI129" i="5"/>
  <c r="BH129" i="5"/>
  <c r="BG129" i="5"/>
  <c r="BF129" i="5"/>
  <c r="BE129" i="5"/>
  <c r="BD129" i="5"/>
  <c r="BC129" i="5"/>
  <c r="BB129" i="5"/>
  <c r="BA129" i="5"/>
  <c r="AZ129" i="5"/>
  <c r="AY129" i="5"/>
  <c r="AX129" i="5"/>
  <c r="AW129" i="5"/>
  <c r="AV129" i="5"/>
  <c r="AU129" i="5"/>
  <c r="AT129" i="5"/>
  <c r="AS129" i="5"/>
  <c r="AR129" i="5"/>
  <c r="AQ129" i="5"/>
  <c r="AP129" i="5"/>
  <c r="AO129" i="5"/>
  <c r="AN129" i="5"/>
  <c r="AM129" i="5"/>
  <c r="AL129" i="5"/>
  <c r="AK129" i="5"/>
  <c r="AJ129" i="5"/>
  <c r="AI129" i="5"/>
  <c r="AH129" i="5"/>
  <c r="AG129" i="5"/>
  <c r="AF129" i="5"/>
  <c r="AE129" i="5"/>
  <c r="AD129" i="5"/>
  <c r="AC129" i="5"/>
  <c r="AB129" i="5"/>
  <c r="AA129" i="5"/>
  <c r="Z129" i="5"/>
  <c r="Y129" i="5"/>
  <c r="X129" i="5"/>
  <c r="W129" i="5"/>
  <c r="V129" i="5"/>
  <c r="U129" i="5"/>
  <c r="T129" i="5"/>
  <c r="S129" i="5"/>
  <c r="R129" i="5"/>
  <c r="Q129" i="5"/>
  <c r="P129" i="5"/>
  <c r="O129" i="5"/>
  <c r="N129" i="5"/>
  <c r="M129" i="5"/>
  <c r="L129" i="5"/>
  <c r="K129" i="5"/>
  <c r="J129" i="5"/>
  <c r="DJ128" i="5"/>
  <c r="DI128" i="5"/>
  <c r="DH128" i="5"/>
  <c r="DG128" i="5"/>
  <c r="DF128" i="5"/>
  <c r="DE128" i="5"/>
  <c r="DD128" i="5"/>
  <c r="DC128" i="5"/>
  <c r="DB128" i="5"/>
  <c r="DA128" i="5"/>
  <c r="CZ128" i="5"/>
  <c r="CY128" i="5"/>
  <c r="CX128" i="5"/>
  <c r="CW128" i="5"/>
  <c r="CV128" i="5"/>
  <c r="CU128" i="5"/>
  <c r="CT128" i="5"/>
  <c r="CS128" i="5"/>
  <c r="CR128" i="5"/>
  <c r="CQ128" i="5"/>
  <c r="CP128" i="5"/>
  <c r="CO128" i="5"/>
  <c r="CN128" i="5"/>
  <c r="CM128" i="5"/>
  <c r="CL128" i="5"/>
  <c r="CK128" i="5"/>
  <c r="CJ128" i="5"/>
  <c r="CI128" i="5"/>
  <c r="CH128" i="5"/>
  <c r="CG128" i="5"/>
  <c r="CF128" i="5"/>
  <c r="CE128" i="5"/>
  <c r="CD128" i="5"/>
  <c r="CC128" i="5"/>
  <c r="CB128" i="5"/>
  <c r="CA128" i="5"/>
  <c r="BZ128" i="5"/>
  <c r="BY128" i="5"/>
  <c r="BX128" i="5"/>
  <c r="BW128" i="5"/>
  <c r="BV128" i="5"/>
  <c r="BU128" i="5"/>
  <c r="BT128" i="5"/>
  <c r="BS128" i="5"/>
  <c r="BR128" i="5"/>
  <c r="BQ128" i="5"/>
  <c r="BP128" i="5"/>
  <c r="BO128" i="5"/>
  <c r="BN128"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L128" i="5"/>
  <c r="K128" i="5"/>
  <c r="J128" i="5"/>
  <c r="DJ127" i="5"/>
  <c r="DI127" i="5"/>
  <c r="DH127" i="5"/>
  <c r="DG127" i="5"/>
  <c r="DF127" i="5"/>
  <c r="DE127" i="5"/>
  <c r="DD127" i="5"/>
  <c r="DC127" i="5"/>
  <c r="DB127" i="5"/>
  <c r="DA127" i="5"/>
  <c r="CZ127" i="5"/>
  <c r="CY127" i="5"/>
  <c r="CX127" i="5"/>
  <c r="CW127" i="5"/>
  <c r="CV127" i="5"/>
  <c r="CU127" i="5"/>
  <c r="CT127" i="5"/>
  <c r="CS127" i="5"/>
  <c r="CR127" i="5"/>
  <c r="CQ127" i="5"/>
  <c r="CP127" i="5"/>
  <c r="CO127" i="5"/>
  <c r="CN127" i="5"/>
  <c r="CM127" i="5"/>
  <c r="CL127" i="5"/>
  <c r="CK127" i="5"/>
  <c r="CJ127" i="5"/>
  <c r="CI127" i="5"/>
  <c r="CH127" i="5"/>
  <c r="CG127" i="5"/>
  <c r="CF127" i="5"/>
  <c r="CE127" i="5"/>
  <c r="CD127" i="5"/>
  <c r="CC127" i="5"/>
  <c r="CB127" i="5"/>
  <c r="CA127" i="5"/>
  <c r="BZ127" i="5"/>
  <c r="BY127" i="5"/>
  <c r="BX127" i="5"/>
  <c r="BW127" i="5"/>
  <c r="BV127" i="5"/>
  <c r="BU127" i="5"/>
  <c r="BT127" i="5"/>
  <c r="BS127" i="5"/>
  <c r="BR127" i="5"/>
  <c r="BQ127" i="5"/>
  <c r="BP127" i="5"/>
  <c r="BO127" i="5"/>
  <c r="BN127" i="5"/>
  <c r="BM127" i="5"/>
  <c r="BL127" i="5"/>
  <c r="BK127" i="5"/>
  <c r="BJ127" i="5"/>
  <c r="BI127" i="5"/>
  <c r="BH127" i="5"/>
  <c r="BG127" i="5"/>
  <c r="BF127" i="5"/>
  <c r="BE127" i="5"/>
  <c r="BD127" i="5"/>
  <c r="BC127" i="5"/>
  <c r="BB127" i="5"/>
  <c r="BA127" i="5"/>
  <c r="AZ127" i="5"/>
  <c r="AY127" i="5"/>
  <c r="AX127" i="5"/>
  <c r="AW127" i="5"/>
  <c r="AV127" i="5"/>
  <c r="AU127" i="5"/>
  <c r="AT127" i="5"/>
  <c r="AS127" i="5"/>
  <c r="AR127" i="5"/>
  <c r="AQ127" i="5"/>
  <c r="AP127" i="5"/>
  <c r="AO127" i="5"/>
  <c r="AN127" i="5"/>
  <c r="AM127" i="5"/>
  <c r="AL127" i="5"/>
  <c r="AK127" i="5"/>
  <c r="AJ127" i="5"/>
  <c r="AI127" i="5"/>
  <c r="AH127" i="5"/>
  <c r="AG127" i="5"/>
  <c r="AF127" i="5"/>
  <c r="AE127" i="5"/>
  <c r="AD127" i="5"/>
  <c r="AC127" i="5"/>
  <c r="AB127" i="5"/>
  <c r="AA127" i="5"/>
  <c r="Z127" i="5"/>
  <c r="Y127" i="5"/>
  <c r="X127" i="5"/>
  <c r="W127" i="5"/>
  <c r="V127" i="5"/>
  <c r="U127" i="5"/>
  <c r="T127" i="5"/>
  <c r="S127" i="5"/>
  <c r="R127" i="5"/>
  <c r="Q127" i="5"/>
  <c r="P127" i="5"/>
  <c r="O127" i="5"/>
  <c r="N127" i="5"/>
  <c r="M127" i="5"/>
  <c r="L127" i="5"/>
  <c r="K127" i="5"/>
  <c r="J127" i="5"/>
  <c r="I130" i="5"/>
  <c r="I129" i="5"/>
  <c r="I128" i="5"/>
  <c r="I127" i="5"/>
  <c r="DJ119" i="5"/>
  <c r="DI119" i="5"/>
  <c r="DH119" i="5"/>
  <c r="DG119" i="5"/>
  <c r="DF119" i="5"/>
  <c r="DE119" i="5"/>
  <c r="DD119" i="5"/>
  <c r="DC119" i="5"/>
  <c r="DB119" i="5"/>
  <c r="DA119" i="5"/>
  <c r="CZ119" i="5"/>
  <c r="CY119" i="5"/>
  <c r="CX119" i="5"/>
  <c r="CW119" i="5"/>
  <c r="CV119" i="5"/>
  <c r="CU119" i="5"/>
  <c r="CT119" i="5"/>
  <c r="CS119" i="5"/>
  <c r="CR119" i="5"/>
  <c r="CQ119" i="5"/>
  <c r="CP119" i="5"/>
  <c r="CO119" i="5"/>
  <c r="CN119" i="5"/>
  <c r="CM119" i="5"/>
  <c r="CL119" i="5"/>
  <c r="CK119" i="5"/>
  <c r="CJ119" i="5"/>
  <c r="CI119" i="5"/>
  <c r="CH119" i="5"/>
  <c r="CG119" i="5"/>
  <c r="CF119" i="5"/>
  <c r="CE119" i="5"/>
  <c r="CD119" i="5"/>
  <c r="CC119" i="5"/>
  <c r="CB119" i="5"/>
  <c r="CA119" i="5"/>
  <c r="BZ119" i="5"/>
  <c r="BY119" i="5"/>
  <c r="BX119" i="5"/>
  <c r="BW119" i="5"/>
  <c r="BV119" i="5"/>
  <c r="BU119" i="5"/>
  <c r="BT119" i="5"/>
  <c r="BS119" i="5"/>
  <c r="BR119" i="5"/>
  <c r="BQ119" i="5"/>
  <c r="BP119" i="5"/>
  <c r="BO119" i="5"/>
  <c r="BN119" i="5"/>
  <c r="BM119" i="5"/>
  <c r="BL119" i="5"/>
  <c r="BK119" i="5"/>
  <c r="BJ119" i="5"/>
  <c r="BI119" i="5"/>
  <c r="BH119" i="5"/>
  <c r="BG119" i="5"/>
  <c r="BF119" i="5"/>
  <c r="BE119" i="5"/>
  <c r="BD119" i="5"/>
  <c r="BC119" i="5"/>
  <c r="BB119" i="5"/>
  <c r="BA119" i="5"/>
  <c r="AZ119" i="5"/>
  <c r="AY119" i="5"/>
  <c r="AX119" i="5"/>
  <c r="AW119" i="5"/>
  <c r="AV119" i="5"/>
  <c r="AU119" i="5"/>
  <c r="AT119" i="5"/>
  <c r="AS119" i="5"/>
  <c r="AR119" i="5"/>
  <c r="AQ119" i="5"/>
  <c r="AP119" i="5"/>
  <c r="AO119" i="5"/>
  <c r="AN119" i="5"/>
  <c r="AM119" i="5"/>
  <c r="AL119" i="5"/>
  <c r="AK119" i="5"/>
  <c r="AJ119" i="5"/>
  <c r="AI119" i="5"/>
  <c r="AH119" i="5"/>
  <c r="AG119" i="5"/>
  <c r="AF119" i="5"/>
  <c r="AE119" i="5"/>
  <c r="AD119" i="5"/>
  <c r="AC119" i="5"/>
  <c r="AB119" i="5"/>
  <c r="AA119" i="5"/>
  <c r="Z119" i="5"/>
  <c r="Y119" i="5"/>
  <c r="X119" i="5"/>
  <c r="W119" i="5"/>
  <c r="V119" i="5"/>
  <c r="U119" i="5"/>
  <c r="T119" i="5"/>
  <c r="S119" i="5"/>
  <c r="R119" i="5"/>
  <c r="Q119" i="5"/>
  <c r="P119" i="5"/>
  <c r="O119" i="5"/>
  <c r="N119" i="5"/>
  <c r="M119" i="5"/>
  <c r="L119" i="5"/>
  <c r="K119" i="5"/>
  <c r="J119" i="5"/>
  <c r="DJ118" i="5"/>
  <c r="DI118" i="5"/>
  <c r="DH118" i="5"/>
  <c r="DG118" i="5"/>
  <c r="DF118" i="5"/>
  <c r="DE118" i="5"/>
  <c r="DD118"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DJ117" i="5"/>
  <c r="DI117" i="5"/>
  <c r="DH117" i="5"/>
  <c r="DG117" i="5"/>
  <c r="DF117" i="5"/>
  <c r="DE117" i="5"/>
  <c r="DD117" i="5"/>
  <c r="DC117" i="5"/>
  <c r="DB117" i="5"/>
  <c r="DA117" i="5"/>
  <c r="CZ117" i="5"/>
  <c r="CY117" i="5"/>
  <c r="CX117" i="5"/>
  <c r="CW117" i="5"/>
  <c r="CV117" i="5"/>
  <c r="CU117" i="5"/>
  <c r="CT117" i="5"/>
  <c r="CS117" i="5"/>
  <c r="CR117" i="5"/>
  <c r="CQ117" i="5"/>
  <c r="CP117" i="5"/>
  <c r="CO117" i="5"/>
  <c r="CN117" i="5"/>
  <c r="CM117" i="5"/>
  <c r="CL117" i="5"/>
  <c r="CK117" i="5"/>
  <c r="CJ117" i="5"/>
  <c r="CI117" i="5"/>
  <c r="CH117" i="5"/>
  <c r="CG117" i="5"/>
  <c r="CF117" i="5"/>
  <c r="CE117" i="5"/>
  <c r="CD117" i="5"/>
  <c r="CC117" i="5"/>
  <c r="CB117" i="5"/>
  <c r="CA117" i="5"/>
  <c r="BZ117" i="5"/>
  <c r="BY117" i="5"/>
  <c r="BX117" i="5"/>
  <c r="BW117" i="5"/>
  <c r="BV117" i="5"/>
  <c r="BU117" i="5"/>
  <c r="BT117" i="5"/>
  <c r="BS117" i="5"/>
  <c r="BR117" i="5"/>
  <c r="BQ117" i="5"/>
  <c r="BP117" i="5"/>
  <c r="BO117" i="5"/>
  <c r="BN117" i="5"/>
  <c r="BM117" i="5"/>
  <c r="BL117" i="5"/>
  <c r="BK117" i="5"/>
  <c r="BJ117" i="5"/>
  <c r="BI117" i="5"/>
  <c r="BH117" i="5"/>
  <c r="BG117" i="5"/>
  <c r="BF117" i="5"/>
  <c r="BE117" i="5"/>
  <c r="BD117" i="5"/>
  <c r="BC117" i="5"/>
  <c r="BB117" i="5"/>
  <c r="BA117" i="5"/>
  <c r="AZ117" i="5"/>
  <c r="AY117" i="5"/>
  <c r="AX117" i="5"/>
  <c r="AW117" i="5"/>
  <c r="AV117" i="5"/>
  <c r="AU117" i="5"/>
  <c r="AT117" i="5"/>
  <c r="AS117" i="5"/>
  <c r="AR117" i="5"/>
  <c r="AQ117" i="5"/>
  <c r="AP117" i="5"/>
  <c r="AO117" i="5"/>
  <c r="AN117" i="5"/>
  <c r="AM117" i="5"/>
  <c r="AL117" i="5"/>
  <c r="AK117" i="5"/>
  <c r="AJ117" i="5"/>
  <c r="AI117" i="5"/>
  <c r="AH117" i="5"/>
  <c r="AG117" i="5"/>
  <c r="AF117" i="5"/>
  <c r="AE117" i="5"/>
  <c r="AD117" i="5"/>
  <c r="AC117" i="5"/>
  <c r="AB117" i="5"/>
  <c r="AA117" i="5"/>
  <c r="Z117" i="5"/>
  <c r="Y117" i="5"/>
  <c r="X117" i="5"/>
  <c r="W117" i="5"/>
  <c r="V117" i="5"/>
  <c r="U117" i="5"/>
  <c r="T117" i="5"/>
  <c r="S117" i="5"/>
  <c r="R117" i="5"/>
  <c r="Q117" i="5"/>
  <c r="P117" i="5"/>
  <c r="O117" i="5"/>
  <c r="N117" i="5"/>
  <c r="M117" i="5"/>
  <c r="L117" i="5"/>
  <c r="K117" i="5"/>
  <c r="J117" i="5"/>
  <c r="DJ116" i="5"/>
  <c r="DI116" i="5"/>
  <c r="DH116" i="5"/>
  <c r="DG116" i="5"/>
  <c r="DF116" i="5"/>
  <c r="DE116" i="5"/>
  <c r="DD116" i="5"/>
  <c r="DC116" i="5"/>
  <c r="DB116" i="5"/>
  <c r="DA116" i="5"/>
  <c r="CZ116" i="5"/>
  <c r="CY116" i="5"/>
  <c r="CX116" i="5"/>
  <c r="CW116" i="5"/>
  <c r="CV116" i="5"/>
  <c r="CU116" i="5"/>
  <c r="CT116" i="5"/>
  <c r="CS116" i="5"/>
  <c r="CR116" i="5"/>
  <c r="CQ116" i="5"/>
  <c r="CP116" i="5"/>
  <c r="CO116" i="5"/>
  <c r="CN116" i="5"/>
  <c r="CM116" i="5"/>
  <c r="CL116" i="5"/>
  <c r="CK116" i="5"/>
  <c r="CJ116" i="5"/>
  <c r="CI116" i="5"/>
  <c r="CH116" i="5"/>
  <c r="CG116" i="5"/>
  <c r="CF116" i="5"/>
  <c r="CE116" i="5"/>
  <c r="CD116" i="5"/>
  <c r="CC116" i="5"/>
  <c r="CB116" i="5"/>
  <c r="CA116" i="5"/>
  <c r="BZ116" i="5"/>
  <c r="BY116" i="5"/>
  <c r="BX116" i="5"/>
  <c r="BW116" i="5"/>
  <c r="BV116" i="5"/>
  <c r="BU116" i="5"/>
  <c r="BT116" i="5"/>
  <c r="BS116" i="5"/>
  <c r="BR116" i="5"/>
  <c r="BQ116" i="5"/>
  <c r="BP116" i="5"/>
  <c r="BO116" i="5"/>
  <c r="BN116" i="5"/>
  <c r="BM116" i="5"/>
  <c r="BL116" i="5"/>
  <c r="BK116" i="5"/>
  <c r="BJ116" i="5"/>
  <c r="BI116" i="5"/>
  <c r="BH116" i="5"/>
  <c r="BG116" i="5"/>
  <c r="BF116" i="5"/>
  <c r="BE116" i="5"/>
  <c r="BD116" i="5"/>
  <c r="BC116" i="5"/>
  <c r="BB116" i="5"/>
  <c r="BA116" i="5"/>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9" i="5"/>
  <c r="I118" i="5"/>
  <c r="I117" i="5"/>
  <c r="I116" i="5"/>
  <c r="DJ107" i="5"/>
  <c r="DI107" i="5"/>
  <c r="DH107" i="5"/>
  <c r="DG107" i="5"/>
  <c r="DF107" i="5"/>
  <c r="DE107" i="5"/>
  <c r="DD107" i="5"/>
  <c r="DC107" i="5"/>
  <c r="DB107" i="5"/>
  <c r="DA107" i="5"/>
  <c r="CZ107" i="5"/>
  <c r="CY107" i="5"/>
  <c r="CX107" i="5"/>
  <c r="CW107" i="5"/>
  <c r="CV107" i="5"/>
  <c r="CU107" i="5"/>
  <c r="CT107" i="5"/>
  <c r="CS107" i="5"/>
  <c r="CR107" i="5"/>
  <c r="CQ107" i="5"/>
  <c r="CP107" i="5"/>
  <c r="CO107" i="5"/>
  <c r="CN107" i="5"/>
  <c r="CM107" i="5"/>
  <c r="CL107" i="5"/>
  <c r="CK107" i="5"/>
  <c r="CJ107" i="5"/>
  <c r="CI107" i="5"/>
  <c r="CH107" i="5"/>
  <c r="CG107" i="5"/>
  <c r="CF107" i="5"/>
  <c r="CE107" i="5"/>
  <c r="CD107" i="5"/>
  <c r="CC107" i="5"/>
  <c r="CB107" i="5"/>
  <c r="CA107" i="5"/>
  <c r="BZ107" i="5"/>
  <c r="BY107" i="5"/>
  <c r="BX107" i="5"/>
  <c r="BW107" i="5"/>
  <c r="BV107" i="5"/>
  <c r="BU107" i="5"/>
  <c r="BT107" i="5"/>
  <c r="BS107" i="5"/>
  <c r="BR107" i="5"/>
  <c r="BQ107" i="5"/>
  <c r="BP107" i="5"/>
  <c r="BO107" i="5"/>
  <c r="BN107" i="5"/>
  <c r="BM107" i="5"/>
  <c r="BL107" i="5"/>
  <c r="BK107" i="5"/>
  <c r="BJ107" i="5"/>
  <c r="BI107" i="5"/>
  <c r="BH107" i="5"/>
  <c r="BG107" i="5"/>
  <c r="BF107" i="5"/>
  <c r="BE107" i="5"/>
  <c r="BD107" i="5"/>
  <c r="BC107" i="5"/>
  <c r="BB107" i="5"/>
  <c r="BA107" i="5"/>
  <c r="AZ107" i="5"/>
  <c r="AY107" i="5"/>
  <c r="AX107" i="5"/>
  <c r="AW107" i="5"/>
  <c r="AV107" i="5"/>
  <c r="AU107" i="5"/>
  <c r="AT107" i="5"/>
  <c r="AS107" i="5"/>
  <c r="AR107" i="5"/>
  <c r="AQ107" i="5"/>
  <c r="AP107" i="5"/>
  <c r="AO107" i="5"/>
  <c r="AN107" i="5"/>
  <c r="AM107" i="5"/>
  <c r="AL107" i="5"/>
  <c r="AK107" i="5"/>
  <c r="AJ107" i="5"/>
  <c r="AI107" i="5"/>
  <c r="AH107" i="5"/>
  <c r="AG107" i="5"/>
  <c r="AF107" i="5"/>
  <c r="AE107" i="5"/>
  <c r="AD107" i="5"/>
  <c r="AC107" i="5"/>
  <c r="AB107" i="5"/>
  <c r="AA107" i="5"/>
  <c r="Z107" i="5"/>
  <c r="Y107" i="5"/>
  <c r="X107" i="5"/>
  <c r="W107" i="5"/>
  <c r="V107" i="5"/>
  <c r="U107" i="5"/>
  <c r="T107" i="5"/>
  <c r="S107" i="5"/>
  <c r="R107" i="5"/>
  <c r="Q107" i="5"/>
  <c r="P107" i="5"/>
  <c r="O107" i="5"/>
  <c r="N107" i="5"/>
  <c r="M107" i="5"/>
  <c r="L107" i="5"/>
  <c r="K107" i="5"/>
  <c r="J107" i="5"/>
  <c r="DJ106" i="5"/>
  <c r="DI106" i="5"/>
  <c r="DH106" i="5"/>
  <c r="DG106" i="5"/>
  <c r="DF106" i="5"/>
  <c r="DE106" i="5"/>
  <c r="DD106" i="5"/>
  <c r="DC106" i="5"/>
  <c r="DB106" i="5"/>
  <c r="DA106" i="5"/>
  <c r="CZ106" i="5"/>
  <c r="CY106" i="5"/>
  <c r="CX106" i="5"/>
  <c r="CW106" i="5"/>
  <c r="CV106" i="5"/>
  <c r="CU106" i="5"/>
  <c r="CT106" i="5"/>
  <c r="CS106" i="5"/>
  <c r="CR106" i="5"/>
  <c r="CQ106" i="5"/>
  <c r="CP106" i="5"/>
  <c r="CO106" i="5"/>
  <c r="CN106" i="5"/>
  <c r="CM106" i="5"/>
  <c r="CL106" i="5"/>
  <c r="CK106" i="5"/>
  <c r="CJ106" i="5"/>
  <c r="CI106" i="5"/>
  <c r="CH106" i="5"/>
  <c r="CG106" i="5"/>
  <c r="CF106" i="5"/>
  <c r="CE106" i="5"/>
  <c r="CD106" i="5"/>
  <c r="CC106" i="5"/>
  <c r="CB106" i="5"/>
  <c r="CA106" i="5"/>
  <c r="BZ106" i="5"/>
  <c r="BY106" i="5"/>
  <c r="BX106" i="5"/>
  <c r="BW106" i="5"/>
  <c r="BV106" i="5"/>
  <c r="BU106" i="5"/>
  <c r="BT106" i="5"/>
  <c r="BS106" i="5"/>
  <c r="BR106" i="5"/>
  <c r="BQ106" i="5"/>
  <c r="BP106" i="5"/>
  <c r="BO106" i="5"/>
  <c r="BN106" i="5"/>
  <c r="BM106" i="5"/>
  <c r="BL106" i="5"/>
  <c r="BK106" i="5"/>
  <c r="BJ106" i="5"/>
  <c r="BI106" i="5"/>
  <c r="BH106" i="5"/>
  <c r="BG106" i="5"/>
  <c r="BF106" i="5"/>
  <c r="BE106" i="5"/>
  <c r="BD106" i="5"/>
  <c r="BC106" i="5"/>
  <c r="BB106" i="5"/>
  <c r="BA106" i="5"/>
  <c r="AZ106" i="5"/>
  <c r="AY106" i="5"/>
  <c r="AX106" i="5"/>
  <c r="AW106" i="5"/>
  <c r="AV106" i="5"/>
  <c r="AU106" i="5"/>
  <c r="AT106" i="5"/>
  <c r="AS106" i="5"/>
  <c r="AR106" i="5"/>
  <c r="AQ106" i="5"/>
  <c r="AP106" i="5"/>
  <c r="AO106" i="5"/>
  <c r="AN106" i="5"/>
  <c r="AM106" i="5"/>
  <c r="AL106" i="5"/>
  <c r="AK106" i="5"/>
  <c r="AJ106" i="5"/>
  <c r="AI106" i="5"/>
  <c r="AH106" i="5"/>
  <c r="AG106" i="5"/>
  <c r="AF106" i="5"/>
  <c r="AE106" i="5"/>
  <c r="AD106" i="5"/>
  <c r="AC106" i="5"/>
  <c r="AB106" i="5"/>
  <c r="AA106" i="5"/>
  <c r="Z106" i="5"/>
  <c r="Y106" i="5"/>
  <c r="X106" i="5"/>
  <c r="W106" i="5"/>
  <c r="V106" i="5"/>
  <c r="U106" i="5"/>
  <c r="T106" i="5"/>
  <c r="S106" i="5"/>
  <c r="R106" i="5"/>
  <c r="Q106" i="5"/>
  <c r="P106" i="5"/>
  <c r="O106" i="5"/>
  <c r="N106" i="5"/>
  <c r="M106" i="5"/>
  <c r="L106" i="5"/>
  <c r="K106" i="5"/>
  <c r="J106" i="5"/>
  <c r="DJ105" i="5"/>
  <c r="DI105" i="5"/>
  <c r="DH105" i="5"/>
  <c r="DG105" i="5"/>
  <c r="DF105" i="5"/>
  <c r="DE105" i="5"/>
  <c r="DD105" i="5"/>
  <c r="DC105" i="5"/>
  <c r="DB105" i="5"/>
  <c r="DA105" i="5"/>
  <c r="CZ105" i="5"/>
  <c r="CY105" i="5"/>
  <c r="CX105" i="5"/>
  <c r="CW105" i="5"/>
  <c r="CV105" i="5"/>
  <c r="CU105" i="5"/>
  <c r="CT105" i="5"/>
  <c r="CS105" i="5"/>
  <c r="CR105" i="5"/>
  <c r="CQ105" i="5"/>
  <c r="CP105" i="5"/>
  <c r="CO105" i="5"/>
  <c r="CN105" i="5"/>
  <c r="CM105" i="5"/>
  <c r="CL105" i="5"/>
  <c r="CK105" i="5"/>
  <c r="CJ105" i="5"/>
  <c r="CI105" i="5"/>
  <c r="CH105" i="5"/>
  <c r="CG105" i="5"/>
  <c r="CF105" i="5"/>
  <c r="CE105" i="5"/>
  <c r="CD105" i="5"/>
  <c r="CC105" i="5"/>
  <c r="CB105" i="5"/>
  <c r="CA105" i="5"/>
  <c r="BZ105" i="5"/>
  <c r="BY105" i="5"/>
  <c r="BX105" i="5"/>
  <c r="BW105" i="5"/>
  <c r="BV105" i="5"/>
  <c r="BU105" i="5"/>
  <c r="BT105" i="5"/>
  <c r="BS105" i="5"/>
  <c r="BR105" i="5"/>
  <c r="BQ105" i="5"/>
  <c r="BP105" i="5"/>
  <c r="BO105" i="5"/>
  <c r="BN105" i="5"/>
  <c r="BM105" i="5"/>
  <c r="BL105" i="5"/>
  <c r="BK105" i="5"/>
  <c r="BJ105" i="5"/>
  <c r="BI105" i="5"/>
  <c r="BH105" i="5"/>
  <c r="BG105" i="5"/>
  <c r="BF105" i="5"/>
  <c r="BE105" i="5"/>
  <c r="BD105" i="5"/>
  <c r="BC105" i="5"/>
  <c r="BB105" i="5"/>
  <c r="BA105" i="5"/>
  <c r="AZ105" i="5"/>
  <c r="AY105" i="5"/>
  <c r="AX105" i="5"/>
  <c r="AW105" i="5"/>
  <c r="AV105" i="5"/>
  <c r="AU105" i="5"/>
  <c r="AT105" i="5"/>
  <c r="AS105" i="5"/>
  <c r="AR105" i="5"/>
  <c r="AQ105" i="5"/>
  <c r="AP105" i="5"/>
  <c r="AO105" i="5"/>
  <c r="AN105" i="5"/>
  <c r="AM105" i="5"/>
  <c r="AL105" i="5"/>
  <c r="AK105" i="5"/>
  <c r="AJ105" i="5"/>
  <c r="AI105" i="5"/>
  <c r="AH105" i="5"/>
  <c r="AG105" i="5"/>
  <c r="AF105" i="5"/>
  <c r="AE105" i="5"/>
  <c r="AD105" i="5"/>
  <c r="AC105" i="5"/>
  <c r="AB105" i="5"/>
  <c r="AA105" i="5"/>
  <c r="Z105" i="5"/>
  <c r="Y105" i="5"/>
  <c r="X105" i="5"/>
  <c r="W105" i="5"/>
  <c r="V105" i="5"/>
  <c r="U105" i="5"/>
  <c r="T105" i="5"/>
  <c r="S105" i="5"/>
  <c r="R105" i="5"/>
  <c r="Q105" i="5"/>
  <c r="P105" i="5"/>
  <c r="O105" i="5"/>
  <c r="N105" i="5"/>
  <c r="M105" i="5"/>
  <c r="L105" i="5"/>
  <c r="K105" i="5"/>
  <c r="J105" i="5"/>
  <c r="DJ104" i="5"/>
  <c r="DI104" i="5"/>
  <c r="DH104" i="5"/>
  <c r="DG104" i="5"/>
  <c r="DF104" i="5"/>
  <c r="DE104" i="5"/>
  <c r="DD104" i="5"/>
  <c r="DC104" i="5"/>
  <c r="DB104" i="5"/>
  <c r="DA104" i="5"/>
  <c r="CZ104" i="5"/>
  <c r="CY104" i="5"/>
  <c r="CX104" i="5"/>
  <c r="CW104" i="5"/>
  <c r="CV104" i="5"/>
  <c r="CU104" i="5"/>
  <c r="CT104" i="5"/>
  <c r="CS104" i="5"/>
  <c r="CR104" i="5"/>
  <c r="CQ104" i="5"/>
  <c r="CP104" i="5"/>
  <c r="CO104" i="5"/>
  <c r="CN104" i="5"/>
  <c r="CM104" i="5"/>
  <c r="CL104" i="5"/>
  <c r="CK104" i="5"/>
  <c r="CJ104" i="5"/>
  <c r="CI104" i="5"/>
  <c r="CH104" i="5"/>
  <c r="CG104" i="5"/>
  <c r="CF104" i="5"/>
  <c r="CE104" i="5"/>
  <c r="CD104" i="5"/>
  <c r="CC104" i="5"/>
  <c r="CB104" i="5"/>
  <c r="CA104" i="5"/>
  <c r="BZ104" i="5"/>
  <c r="BY104" i="5"/>
  <c r="BX104" i="5"/>
  <c r="BW104" i="5"/>
  <c r="BV104" i="5"/>
  <c r="BU104" i="5"/>
  <c r="BT104" i="5"/>
  <c r="BS104" i="5"/>
  <c r="BR104" i="5"/>
  <c r="BQ104" i="5"/>
  <c r="BP104" i="5"/>
  <c r="BO104" i="5"/>
  <c r="BN104" i="5"/>
  <c r="BM104" i="5"/>
  <c r="BL104" i="5"/>
  <c r="BK104" i="5"/>
  <c r="BJ104" i="5"/>
  <c r="BI104" i="5"/>
  <c r="BH104" i="5"/>
  <c r="BG104" i="5"/>
  <c r="BF104" i="5"/>
  <c r="BE104" i="5"/>
  <c r="BD104" i="5"/>
  <c r="BC104" i="5"/>
  <c r="BB104" i="5"/>
  <c r="BA104" i="5"/>
  <c r="AZ104" i="5"/>
  <c r="AY104" i="5"/>
  <c r="AX104" i="5"/>
  <c r="AW104" i="5"/>
  <c r="AV104" i="5"/>
  <c r="AU104" i="5"/>
  <c r="AT104" i="5"/>
  <c r="AS104" i="5"/>
  <c r="AR104" i="5"/>
  <c r="AQ104" i="5"/>
  <c r="AP104" i="5"/>
  <c r="AO104" i="5"/>
  <c r="AN104" i="5"/>
  <c r="AM104" i="5"/>
  <c r="AL104" i="5"/>
  <c r="AK104" i="5"/>
  <c r="AJ104" i="5"/>
  <c r="AI104" i="5"/>
  <c r="AH104" i="5"/>
  <c r="AG104" i="5"/>
  <c r="AF104" i="5"/>
  <c r="AE104" i="5"/>
  <c r="AD104" i="5"/>
  <c r="AC104" i="5"/>
  <c r="AB104" i="5"/>
  <c r="AA104" i="5"/>
  <c r="Z104" i="5"/>
  <c r="Y104" i="5"/>
  <c r="X104" i="5"/>
  <c r="W104" i="5"/>
  <c r="V104" i="5"/>
  <c r="U104" i="5"/>
  <c r="T104" i="5"/>
  <c r="S104" i="5"/>
  <c r="R104" i="5"/>
  <c r="Q104" i="5"/>
  <c r="P104" i="5"/>
  <c r="O104" i="5"/>
  <c r="N104" i="5"/>
  <c r="M104" i="5"/>
  <c r="L104" i="5"/>
  <c r="K104" i="5"/>
  <c r="J104" i="5"/>
  <c r="DJ103" i="5"/>
  <c r="DI103" i="5"/>
  <c r="DH103" i="5"/>
  <c r="DG103" i="5"/>
  <c r="DF103" i="5"/>
  <c r="DE103" i="5"/>
  <c r="DD103" i="5"/>
  <c r="DC103" i="5"/>
  <c r="DB103" i="5"/>
  <c r="DA103" i="5"/>
  <c r="CZ103" i="5"/>
  <c r="CY103" i="5"/>
  <c r="CX103" i="5"/>
  <c r="CW103" i="5"/>
  <c r="CV103" i="5"/>
  <c r="CU103" i="5"/>
  <c r="CT103" i="5"/>
  <c r="CS103" i="5"/>
  <c r="CR103" i="5"/>
  <c r="CQ103" i="5"/>
  <c r="CP103" i="5"/>
  <c r="CO103" i="5"/>
  <c r="CN103" i="5"/>
  <c r="CM103" i="5"/>
  <c r="CL103" i="5"/>
  <c r="CK103" i="5"/>
  <c r="CJ103" i="5"/>
  <c r="CI103" i="5"/>
  <c r="CH103" i="5"/>
  <c r="CG103" i="5"/>
  <c r="CF103" i="5"/>
  <c r="CE103" i="5"/>
  <c r="CD103" i="5"/>
  <c r="CC103" i="5"/>
  <c r="CB103" i="5"/>
  <c r="CA103" i="5"/>
  <c r="BZ103" i="5"/>
  <c r="BY103" i="5"/>
  <c r="BX103" i="5"/>
  <c r="BW103" i="5"/>
  <c r="BV103" i="5"/>
  <c r="BU103" i="5"/>
  <c r="BT103" i="5"/>
  <c r="BS103" i="5"/>
  <c r="BR103" i="5"/>
  <c r="BQ103" i="5"/>
  <c r="BP103" i="5"/>
  <c r="BO103" i="5"/>
  <c r="BN103" i="5"/>
  <c r="BM103" i="5"/>
  <c r="BL103" i="5"/>
  <c r="BK103" i="5"/>
  <c r="BJ103" i="5"/>
  <c r="BI103" i="5"/>
  <c r="BH103" i="5"/>
  <c r="BG103" i="5"/>
  <c r="BF103" i="5"/>
  <c r="BE103" i="5"/>
  <c r="BD103" i="5"/>
  <c r="BC103" i="5"/>
  <c r="BB103" i="5"/>
  <c r="BA103" i="5"/>
  <c r="AZ103" i="5"/>
  <c r="AY103" i="5"/>
  <c r="AX103" i="5"/>
  <c r="AW103" i="5"/>
  <c r="AV103" i="5"/>
  <c r="AU103" i="5"/>
  <c r="AT103" i="5"/>
  <c r="AS103" i="5"/>
  <c r="AR103" i="5"/>
  <c r="AQ103" i="5"/>
  <c r="AP103" i="5"/>
  <c r="AO103" i="5"/>
  <c r="AN103" i="5"/>
  <c r="AM103" i="5"/>
  <c r="AL103" i="5"/>
  <c r="AK103" i="5"/>
  <c r="AJ103" i="5"/>
  <c r="AI103" i="5"/>
  <c r="AH103" i="5"/>
  <c r="AG103" i="5"/>
  <c r="AF103" i="5"/>
  <c r="AE103" i="5"/>
  <c r="AD103" i="5"/>
  <c r="AC103" i="5"/>
  <c r="AB103" i="5"/>
  <c r="AA103" i="5"/>
  <c r="Z103" i="5"/>
  <c r="Y103" i="5"/>
  <c r="X103" i="5"/>
  <c r="W103" i="5"/>
  <c r="V103" i="5"/>
  <c r="U103" i="5"/>
  <c r="T103" i="5"/>
  <c r="S103" i="5"/>
  <c r="R103" i="5"/>
  <c r="Q103" i="5"/>
  <c r="P103" i="5"/>
  <c r="O103" i="5"/>
  <c r="N103" i="5"/>
  <c r="M103" i="5"/>
  <c r="L103" i="5"/>
  <c r="K103" i="5"/>
  <c r="J103" i="5"/>
  <c r="DJ102" i="5"/>
  <c r="DI102" i="5"/>
  <c r="DH102" i="5"/>
  <c r="DG102" i="5"/>
  <c r="DF102" i="5"/>
  <c r="DE102" i="5"/>
  <c r="DD102" i="5"/>
  <c r="DC102" i="5"/>
  <c r="DB102" i="5"/>
  <c r="DA102" i="5"/>
  <c r="CZ102" i="5"/>
  <c r="CY102" i="5"/>
  <c r="CX102" i="5"/>
  <c r="CW102" i="5"/>
  <c r="CV102" i="5"/>
  <c r="CU102" i="5"/>
  <c r="CT102" i="5"/>
  <c r="CS102" i="5"/>
  <c r="CR102" i="5"/>
  <c r="CQ102" i="5"/>
  <c r="CP102" i="5"/>
  <c r="CO102" i="5"/>
  <c r="CN102" i="5"/>
  <c r="CM102" i="5"/>
  <c r="CL102" i="5"/>
  <c r="CK102" i="5"/>
  <c r="CJ102" i="5"/>
  <c r="CI102" i="5"/>
  <c r="CH102" i="5"/>
  <c r="CG102" i="5"/>
  <c r="CF102" i="5"/>
  <c r="CE102" i="5"/>
  <c r="CD102" i="5"/>
  <c r="CC102" i="5"/>
  <c r="CB102" i="5"/>
  <c r="CA102" i="5"/>
  <c r="BZ102" i="5"/>
  <c r="BY102" i="5"/>
  <c r="BX102" i="5"/>
  <c r="BW102" i="5"/>
  <c r="BV102" i="5"/>
  <c r="BU102" i="5"/>
  <c r="BT102" i="5"/>
  <c r="BS102" i="5"/>
  <c r="BR102" i="5"/>
  <c r="BQ102" i="5"/>
  <c r="BP102" i="5"/>
  <c r="BO102" i="5"/>
  <c r="BN102" i="5"/>
  <c r="BM102" i="5"/>
  <c r="BL102" i="5"/>
  <c r="BK102" i="5"/>
  <c r="BJ102" i="5"/>
  <c r="BI102" i="5"/>
  <c r="BH102" i="5"/>
  <c r="BG102" i="5"/>
  <c r="BF102" i="5"/>
  <c r="BE102" i="5"/>
  <c r="BD102" i="5"/>
  <c r="BC102" i="5"/>
  <c r="BB102" i="5"/>
  <c r="BA102" i="5"/>
  <c r="AZ102" i="5"/>
  <c r="AY102" i="5"/>
  <c r="AX102" i="5"/>
  <c r="AW102" i="5"/>
  <c r="AV102" i="5"/>
  <c r="AU102" i="5"/>
  <c r="AT102" i="5"/>
  <c r="AS102" i="5"/>
  <c r="AR102" i="5"/>
  <c r="AQ102" i="5"/>
  <c r="AP102" i="5"/>
  <c r="AO102" i="5"/>
  <c r="AN102" i="5"/>
  <c r="AM102" i="5"/>
  <c r="AL102" i="5"/>
  <c r="AK102" i="5"/>
  <c r="AJ102" i="5"/>
  <c r="AI102" i="5"/>
  <c r="AH102" i="5"/>
  <c r="AG102" i="5"/>
  <c r="AF102" i="5"/>
  <c r="AE102" i="5"/>
  <c r="AD102" i="5"/>
  <c r="AC102" i="5"/>
  <c r="AB102" i="5"/>
  <c r="AA102" i="5"/>
  <c r="Z102" i="5"/>
  <c r="Y102" i="5"/>
  <c r="X102" i="5"/>
  <c r="W102" i="5"/>
  <c r="V102" i="5"/>
  <c r="U102" i="5"/>
  <c r="T102" i="5"/>
  <c r="S102" i="5"/>
  <c r="R102" i="5"/>
  <c r="Q102" i="5"/>
  <c r="P102" i="5"/>
  <c r="O102" i="5"/>
  <c r="N102" i="5"/>
  <c r="M102" i="5"/>
  <c r="L102" i="5"/>
  <c r="K102" i="5"/>
  <c r="J102" i="5"/>
  <c r="DJ101" i="5"/>
  <c r="DI101" i="5"/>
  <c r="DH101" i="5"/>
  <c r="DG101" i="5"/>
  <c r="DF101" i="5"/>
  <c r="DE101" i="5"/>
  <c r="DD101" i="5"/>
  <c r="DC101" i="5"/>
  <c r="DB101" i="5"/>
  <c r="DA101" i="5"/>
  <c r="CZ101" i="5"/>
  <c r="CY101" i="5"/>
  <c r="CX101" i="5"/>
  <c r="CW101" i="5"/>
  <c r="CV101" i="5"/>
  <c r="CU101" i="5"/>
  <c r="CT101" i="5"/>
  <c r="CS101" i="5"/>
  <c r="CR101" i="5"/>
  <c r="CQ101" i="5"/>
  <c r="CP101" i="5"/>
  <c r="CO101" i="5"/>
  <c r="CN101" i="5"/>
  <c r="CM101" i="5"/>
  <c r="CL101" i="5"/>
  <c r="CK101" i="5"/>
  <c r="CJ101" i="5"/>
  <c r="CI101" i="5"/>
  <c r="CH101" i="5"/>
  <c r="CG101" i="5"/>
  <c r="CF101" i="5"/>
  <c r="CE101" i="5"/>
  <c r="CD101" i="5"/>
  <c r="CC101" i="5"/>
  <c r="CB101" i="5"/>
  <c r="CA101" i="5"/>
  <c r="BZ101" i="5"/>
  <c r="BY101" i="5"/>
  <c r="BX101" i="5"/>
  <c r="BW101" i="5"/>
  <c r="BV101" i="5"/>
  <c r="BU101" i="5"/>
  <c r="BT101" i="5"/>
  <c r="BS101" i="5"/>
  <c r="BR101" i="5"/>
  <c r="BQ101" i="5"/>
  <c r="BP101" i="5"/>
  <c r="BO101" i="5"/>
  <c r="BN101" i="5"/>
  <c r="BM101" i="5"/>
  <c r="BL101" i="5"/>
  <c r="BK101" i="5"/>
  <c r="BJ101" i="5"/>
  <c r="BI101" i="5"/>
  <c r="BH101" i="5"/>
  <c r="BG101" i="5"/>
  <c r="BF101" i="5"/>
  <c r="BE101" i="5"/>
  <c r="BD101" i="5"/>
  <c r="BC101" i="5"/>
  <c r="BB101" i="5"/>
  <c r="BA101" i="5"/>
  <c r="AZ101" i="5"/>
  <c r="AY101" i="5"/>
  <c r="AX101" i="5"/>
  <c r="AW101" i="5"/>
  <c r="AV101" i="5"/>
  <c r="AU101" i="5"/>
  <c r="AT101" i="5"/>
  <c r="AS101" i="5"/>
  <c r="AR101" i="5"/>
  <c r="AQ101" i="5"/>
  <c r="AP101" i="5"/>
  <c r="AO101" i="5"/>
  <c r="AN101" i="5"/>
  <c r="AM101" i="5"/>
  <c r="AL101" i="5"/>
  <c r="AK101" i="5"/>
  <c r="AJ101" i="5"/>
  <c r="AI101" i="5"/>
  <c r="AH101" i="5"/>
  <c r="AG101" i="5"/>
  <c r="AF101" i="5"/>
  <c r="AE101" i="5"/>
  <c r="AD101" i="5"/>
  <c r="AC101" i="5"/>
  <c r="AB101" i="5"/>
  <c r="AA101" i="5"/>
  <c r="Z101" i="5"/>
  <c r="Y101" i="5"/>
  <c r="X101" i="5"/>
  <c r="W101" i="5"/>
  <c r="V101" i="5"/>
  <c r="U101" i="5"/>
  <c r="T101" i="5"/>
  <c r="S101" i="5"/>
  <c r="R101" i="5"/>
  <c r="Q101" i="5"/>
  <c r="P101" i="5"/>
  <c r="O101" i="5"/>
  <c r="N101" i="5"/>
  <c r="M101" i="5"/>
  <c r="L101" i="5"/>
  <c r="K101" i="5"/>
  <c r="J101" i="5"/>
  <c r="DJ100" i="5"/>
  <c r="DI100" i="5"/>
  <c r="DH100" i="5"/>
  <c r="DG100" i="5"/>
  <c r="DF100" i="5"/>
  <c r="DE100" i="5"/>
  <c r="DD100"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W100" i="5"/>
  <c r="V100" i="5"/>
  <c r="U100" i="5"/>
  <c r="T100" i="5"/>
  <c r="S100" i="5"/>
  <c r="R100" i="5"/>
  <c r="Q100" i="5"/>
  <c r="P100" i="5"/>
  <c r="O100" i="5"/>
  <c r="N100" i="5"/>
  <c r="M100" i="5"/>
  <c r="L100" i="5"/>
  <c r="K100" i="5"/>
  <c r="J100" i="5"/>
  <c r="DJ99" i="5"/>
  <c r="DI99" i="5"/>
  <c r="DH99" i="5"/>
  <c r="DG99" i="5"/>
  <c r="DF99" i="5"/>
  <c r="DE99" i="5"/>
  <c r="DD99" i="5"/>
  <c r="DC99" i="5"/>
  <c r="DB99" i="5"/>
  <c r="DA99" i="5"/>
  <c r="CZ99" i="5"/>
  <c r="CY99" i="5"/>
  <c r="CX99" i="5"/>
  <c r="CW99" i="5"/>
  <c r="CV99" i="5"/>
  <c r="CU99" i="5"/>
  <c r="CT99" i="5"/>
  <c r="CS99" i="5"/>
  <c r="CR99" i="5"/>
  <c r="CQ99" i="5"/>
  <c r="CP99" i="5"/>
  <c r="CO99" i="5"/>
  <c r="CN99" i="5"/>
  <c r="CM99" i="5"/>
  <c r="CL99" i="5"/>
  <c r="CK99" i="5"/>
  <c r="CJ99" i="5"/>
  <c r="CI99" i="5"/>
  <c r="CH99" i="5"/>
  <c r="CG99" i="5"/>
  <c r="CF99" i="5"/>
  <c r="CE99" i="5"/>
  <c r="CD99" i="5"/>
  <c r="CC99" i="5"/>
  <c r="CB99" i="5"/>
  <c r="CA99" i="5"/>
  <c r="BZ99" i="5"/>
  <c r="BY99" i="5"/>
  <c r="BX99" i="5"/>
  <c r="BW99" i="5"/>
  <c r="BV99" i="5"/>
  <c r="BU99" i="5"/>
  <c r="BT99" i="5"/>
  <c r="BS99" i="5"/>
  <c r="BR99" i="5"/>
  <c r="BQ99" i="5"/>
  <c r="BP99" i="5"/>
  <c r="BO99" i="5"/>
  <c r="BN99" i="5"/>
  <c r="BM99" i="5"/>
  <c r="BL99" i="5"/>
  <c r="BK99" i="5"/>
  <c r="BJ99" i="5"/>
  <c r="BI99" i="5"/>
  <c r="BH99" i="5"/>
  <c r="BG99" i="5"/>
  <c r="BF99" i="5"/>
  <c r="BE99" i="5"/>
  <c r="BD99" i="5"/>
  <c r="BC99" i="5"/>
  <c r="BB99" i="5"/>
  <c r="BA99" i="5"/>
  <c r="AZ99" i="5"/>
  <c r="AY99" i="5"/>
  <c r="AX99" i="5"/>
  <c r="AW99" i="5"/>
  <c r="AV99" i="5"/>
  <c r="AU99" i="5"/>
  <c r="AT99" i="5"/>
  <c r="AS99" i="5"/>
  <c r="AR99" i="5"/>
  <c r="AQ99" i="5"/>
  <c r="AP99" i="5"/>
  <c r="AO99" i="5"/>
  <c r="AN99" i="5"/>
  <c r="AM99" i="5"/>
  <c r="AL99" i="5"/>
  <c r="AK99" i="5"/>
  <c r="AJ99" i="5"/>
  <c r="AI99" i="5"/>
  <c r="AH99" i="5"/>
  <c r="AG99" i="5"/>
  <c r="AF99" i="5"/>
  <c r="AE99" i="5"/>
  <c r="AD99" i="5"/>
  <c r="AC99" i="5"/>
  <c r="AB99" i="5"/>
  <c r="AA99" i="5"/>
  <c r="Z99" i="5"/>
  <c r="Y99" i="5"/>
  <c r="X99" i="5"/>
  <c r="W99" i="5"/>
  <c r="V99" i="5"/>
  <c r="U99" i="5"/>
  <c r="T99" i="5"/>
  <c r="S99" i="5"/>
  <c r="R99" i="5"/>
  <c r="Q99" i="5"/>
  <c r="P99" i="5"/>
  <c r="O99" i="5"/>
  <c r="N99" i="5"/>
  <c r="M99" i="5"/>
  <c r="L99" i="5"/>
  <c r="K99" i="5"/>
  <c r="J99" i="5"/>
  <c r="I107" i="5"/>
  <c r="I106" i="5"/>
  <c r="I105" i="5"/>
  <c r="I104" i="5"/>
  <c r="I103" i="5"/>
  <c r="I102" i="5"/>
  <c r="I101" i="5"/>
  <c r="I100" i="5"/>
  <c r="I99" i="5"/>
  <c r="DJ96" i="5"/>
  <c r="DI96" i="5"/>
  <c r="DH96" i="5"/>
  <c r="DG96" i="5"/>
  <c r="DF96" i="5"/>
  <c r="DE96" i="5"/>
  <c r="DD96" i="5"/>
  <c r="DC96" i="5"/>
  <c r="DB96" i="5"/>
  <c r="DA96" i="5"/>
  <c r="CZ96" i="5"/>
  <c r="CY96" i="5"/>
  <c r="CX96" i="5"/>
  <c r="CW96" i="5"/>
  <c r="CV96" i="5"/>
  <c r="CU96" i="5"/>
  <c r="CT96" i="5"/>
  <c r="CS96" i="5"/>
  <c r="CR96" i="5"/>
  <c r="CQ96" i="5"/>
  <c r="CP96" i="5"/>
  <c r="CO96" i="5"/>
  <c r="CN96" i="5"/>
  <c r="CM96" i="5"/>
  <c r="CL96" i="5"/>
  <c r="CK96" i="5"/>
  <c r="CJ96" i="5"/>
  <c r="CI96" i="5"/>
  <c r="CH96" i="5"/>
  <c r="CG96" i="5"/>
  <c r="CF96" i="5"/>
  <c r="CE96" i="5"/>
  <c r="CD96" i="5"/>
  <c r="CC96" i="5"/>
  <c r="CB96" i="5"/>
  <c r="CA96" i="5"/>
  <c r="BZ96" i="5"/>
  <c r="BY96" i="5"/>
  <c r="BX96" i="5"/>
  <c r="BW96" i="5"/>
  <c r="BV96" i="5"/>
  <c r="BU96" i="5"/>
  <c r="BT96" i="5"/>
  <c r="BS96" i="5"/>
  <c r="BR96" i="5"/>
  <c r="BQ96" i="5"/>
  <c r="BP96" i="5"/>
  <c r="BO96" i="5"/>
  <c r="BN96" i="5"/>
  <c r="BM96" i="5"/>
  <c r="BL96" i="5"/>
  <c r="BK96" i="5"/>
  <c r="BJ96" i="5"/>
  <c r="BI96" i="5"/>
  <c r="BH96" i="5"/>
  <c r="BG96" i="5"/>
  <c r="BF96" i="5"/>
  <c r="BE96" i="5"/>
  <c r="BD96" i="5"/>
  <c r="BC96" i="5"/>
  <c r="BB96" i="5"/>
  <c r="BA96" i="5"/>
  <c r="AZ96" i="5"/>
  <c r="AY96" i="5"/>
  <c r="AX96" i="5"/>
  <c r="AW96" i="5"/>
  <c r="AV96" i="5"/>
  <c r="AU96" i="5"/>
  <c r="AT96" i="5"/>
  <c r="AS96" i="5"/>
  <c r="AR96" i="5"/>
  <c r="AQ96" i="5"/>
  <c r="AP96" i="5"/>
  <c r="AO96" i="5"/>
  <c r="AN96" i="5"/>
  <c r="AM96" i="5"/>
  <c r="AL96" i="5"/>
  <c r="AK96" i="5"/>
  <c r="AJ96" i="5"/>
  <c r="AI96" i="5"/>
  <c r="AH96" i="5"/>
  <c r="AG96" i="5"/>
  <c r="AF96" i="5"/>
  <c r="AE96" i="5"/>
  <c r="AD96" i="5"/>
  <c r="AC96" i="5"/>
  <c r="AB96" i="5"/>
  <c r="AA96" i="5"/>
  <c r="Z96" i="5"/>
  <c r="Y96" i="5"/>
  <c r="X96" i="5"/>
  <c r="W96" i="5"/>
  <c r="V96" i="5"/>
  <c r="U96" i="5"/>
  <c r="T96" i="5"/>
  <c r="S96" i="5"/>
  <c r="R96" i="5"/>
  <c r="Q96" i="5"/>
  <c r="P96" i="5"/>
  <c r="O96" i="5"/>
  <c r="N96" i="5"/>
  <c r="M96" i="5"/>
  <c r="L96" i="5"/>
  <c r="K96" i="5"/>
  <c r="J96" i="5"/>
  <c r="DJ95" i="5"/>
  <c r="DI95" i="5"/>
  <c r="DH95" i="5"/>
  <c r="DG95" i="5"/>
  <c r="DF95" i="5"/>
  <c r="DE95" i="5"/>
  <c r="DD95" i="5"/>
  <c r="DC95" i="5"/>
  <c r="DB95" i="5"/>
  <c r="DA95" i="5"/>
  <c r="CZ95" i="5"/>
  <c r="CY95" i="5"/>
  <c r="CX95" i="5"/>
  <c r="CW95" i="5"/>
  <c r="CV95" i="5"/>
  <c r="CU95" i="5"/>
  <c r="CT95" i="5"/>
  <c r="CS95" i="5"/>
  <c r="CR95" i="5"/>
  <c r="CQ95" i="5"/>
  <c r="CP95" i="5"/>
  <c r="CO95" i="5"/>
  <c r="CN95" i="5"/>
  <c r="CM95" i="5"/>
  <c r="CL95" i="5"/>
  <c r="CK95" i="5"/>
  <c r="CJ95" i="5"/>
  <c r="CI95" i="5"/>
  <c r="CH95" i="5"/>
  <c r="CG95" i="5"/>
  <c r="CF95" i="5"/>
  <c r="CE95" i="5"/>
  <c r="CD95" i="5"/>
  <c r="CC95" i="5"/>
  <c r="CB95" i="5"/>
  <c r="CA95" i="5"/>
  <c r="BZ95" i="5"/>
  <c r="BY95" i="5"/>
  <c r="BX95" i="5"/>
  <c r="BW95" i="5"/>
  <c r="BV95" i="5"/>
  <c r="BU95" i="5"/>
  <c r="BT95" i="5"/>
  <c r="BS95" i="5"/>
  <c r="BR95" i="5"/>
  <c r="BQ95" i="5"/>
  <c r="BP95" i="5"/>
  <c r="BO95" i="5"/>
  <c r="BN95" i="5"/>
  <c r="BM95" i="5"/>
  <c r="BL95" i="5"/>
  <c r="BK95" i="5"/>
  <c r="BJ95" i="5"/>
  <c r="BI95" i="5"/>
  <c r="BH95" i="5"/>
  <c r="BG95" i="5"/>
  <c r="BF95" i="5"/>
  <c r="BE95" i="5"/>
  <c r="BD95" i="5"/>
  <c r="BC95" i="5"/>
  <c r="BB95" i="5"/>
  <c r="BA95" i="5"/>
  <c r="AZ95" i="5"/>
  <c r="AY95" i="5"/>
  <c r="AX95" i="5"/>
  <c r="AW95" i="5"/>
  <c r="AV95" i="5"/>
  <c r="AU95" i="5"/>
  <c r="AT95" i="5"/>
  <c r="AS95" i="5"/>
  <c r="AR95" i="5"/>
  <c r="AQ95" i="5"/>
  <c r="AP95"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O95" i="5"/>
  <c r="N95" i="5"/>
  <c r="M95" i="5"/>
  <c r="L95" i="5"/>
  <c r="K95" i="5"/>
  <c r="J95" i="5"/>
  <c r="DJ94" i="5"/>
  <c r="DI94" i="5"/>
  <c r="DH94" i="5"/>
  <c r="DG94" i="5"/>
  <c r="DF94" i="5"/>
  <c r="DE94" i="5"/>
  <c r="DD94" i="5"/>
  <c r="DC94" i="5"/>
  <c r="DB94" i="5"/>
  <c r="DA94" i="5"/>
  <c r="CZ94" i="5"/>
  <c r="CY94" i="5"/>
  <c r="CX94" i="5"/>
  <c r="CW94" i="5"/>
  <c r="CV94" i="5"/>
  <c r="CU94" i="5"/>
  <c r="CT94" i="5"/>
  <c r="CS94" i="5"/>
  <c r="CR94" i="5"/>
  <c r="CQ94" i="5"/>
  <c r="CP94" i="5"/>
  <c r="CO94" i="5"/>
  <c r="CN94" i="5"/>
  <c r="CM94" i="5"/>
  <c r="CL94" i="5"/>
  <c r="CK94" i="5"/>
  <c r="CJ94" i="5"/>
  <c r="CI94" i="5"/>
  <c r="CH94" i="5"/>
  <c r="CG94" i="5"/>
  <c r="CF94" i="5"/>
  <c r="CE94" i="5"/>
  <c r="CD94" i="5"/>
  <c r="CC94" i="5"/>
  <c r="CB94" i="5"/>
  <c r="CA94" i="5"/>
  <c r="BZ94" i="5"/>
  <c r="BY94" i="5"/>
  <c r="BX94" i="5"/>
  <c r="BW94" i="5"/>
  <c r="BV94" i="5"/>
  <c r="BU94" i="5"/>
  <c r="BT94" i="5"/>
  <c r="BS94" i="5"/>
  <c r="BR94" i="5"/>
  <c r="BQ94" i="5"/>
  <c r="BP94" i="5"/>
  <c r="BO94" i="5"/>
  <c r="BN94" i="5"/>
  <c r="BM94" i="5"/>
  <c r="BL94" i="5"/>
  <c r="BK94" i="5"/>
  <c r="BJ94" i="5"/>
  <c r="BI94" i="5"/>
  <c r="BH94" i="5"/>
  <c r="BG94" i="5"/>
  <c r="BF94" i="5"/>
  <c r="BE94" i="5"/>
  <c r="BD94" i="5"/>
  <c r="BC94" i="5"/>
  <c r="BB94" i="5"/>
  <c r="BA94" i="5"/>
  <c r="AZ94" i="5"/>
  <c r="AY94" i="5"/>
  <c r="AX94" i="5"/>
  <c r="AW94" i="5"/>
  <c r="AV94" i="5"/>
  <c r="AU94" i="5"/>
  <c r="AT94" i="5"/>
  <c r="AS94" i="5"/>
  <c r="AR94" i="5"/>
  <c r="AQ94" i="5"/>
  <c r="AP94" i="5"/>
  <c r="AO94" i="5"/>
  <c r="AN94" i="5"/>
  <c r="AM94" i="5"/>
  <c r="AL94" i="5"/>
  <c r="AK94" i="5"/>
  <c r="AJ94" i="5"/>
  <c r="AI94" i="5"/>
  <c r="AH94" i="5"/>
  <c r="AG94" i="5"/>
  <c r="AF94" i="5"/>
  <c r="AE94" i="5"/>
  <c r="AD94" i="5"/>
  <c r="AC94" i="5"/>
  <c r="AB94" i="5"/>
  <c r="AA94" i="5"/>
  <c r="Z94" i="5"/>
  <c r="Y94" i="5"/>
  <c r="X94" i="5"/>
  <c r="W94" i="5"/>
  <c r="V94" i="5"/>
  <c r="U94" i="5"/>
  <c r="T94" i="5"/>
  <c r="S94" i="5"/>
  <c r="R94" i="5"/>
  <c r="Q94" i="5"/>
  <c r="P94" i="5"/>
  <c r="O94" i="5"/>
  <c r="N94" i="5"/>
  <c r="M94" i="5"/>
  <c r="L94" i="5"/>
  <c r="K94" i="5"/>
  <c r="J94" i="5"/>
  <c r="DJ93" i="5"/>
  <c r="DI93" i="5"/>
  <c r="DH93" i="5"/>
  <c r="DG93" i="5"/>
  <c r="DF93" i="5"/>
  <c r="DE93" i="5"/>
  <c r="DD93" i="5"/>
  <c r="DC93" i="5"/>
  <c r="DB93" i="5"/>
  <c r="DA93" i="5"/>
  <c r="CZ93" i="5"/>
  <c r="CY93" i="5"/>
  <c r="CX93" i="5"/>
  <c r="CW93" i="5"/>
  <c r="CV93" i="5"/>
  <c r="CU93" i="5"/>
  <c r="CT93" i="5"/>
  <c r="CS93" i="5"/>
  <c r="CR93" i="5"/>
  <c r="CQ93" i="5"/>
  <c r="CP93" i="5"/>
  <c r="CO93" i="5"/>
  <c r="CN93" i="5"/>
  <c r="CM93" i="5"/>
  <c r="CL93" i="5"/>
  <c r="CK93" i="5"/>
  <c r="CJ93" i="5"/>
  <c r="CI93" i="5"/>
  <c r="CH93" i="5"/>
  <c r="CG93" i="5"/>
  <c r="CF93" i="5"/>
  <c r="CE93" i="5"/>
  <c r="CD93" i="5"/>
  <c r="CC93" i="5"/>
  <c r="CB93" i="5"/>
  <c r="CA93" i="5"/>
  <c r="BZ93" i="5"/>
  <c r="BY93" i="5"/>
  <c r="BX93" i="5"/>
  <c r="BW93" i="5"/>
  <c r="BV93" i="5"/>
  <c r="BU93" i="5"/>
  <c r="BT93" i="5"/>
  <c r="BS93" i="5"/>
  <c r="BR93" i="5"/>
  <c r="BQ93" i="5"/>
  <c r="BP93" i="5"/>
  <c r="BO93" i="5"/>
  <c r="BN93" i="5"/>
  <c r="BM93" i="5"/>
  <c r="BL93" i="5"/>
  <c r="BK93" i="5"/>
  <c r="BJ93" i="5"/>
  <c r="BI93" i="5"/>
  <c r="BH93" i="5"/>
  <c r="BG93" i="5"/>
  <c r="BF93" i="5"/>
  <c r="BE93" i="5"/>
  <c r="BD93" i="5"/>
  <c r="BC93" i="5"/>
  <c r="BB93" i="5"/>
  <c r="BA93" i="5"/>
  <c r="AZ93" i="5"/>
  <c r="AY93" i="5"/>
  <c r="AX93" i="5"/>
  <c r="AW93" i="5"/>
  <c r="AV93" i="5"/>
  <c r="AU93" i="5"/>
  <c r="AT93" i="5"/>
  <c r="AS93" i="5"/>
  <c r="AR93" i="5"/>
  <c r="AQ93" i="5"/>
  <c r="AP93" i="5"/>
  <c r="AO93" i="5"/>
  <c r="AN93" i="5"/>
  <c r="AM93" i="5"/>
  <c r="AL93" i="5"/>
  <c r="AK93" i="5"/>
  <c r="AJ93" i="5"/>
  <c r="AI93" i="5"/>
  <c r="AH93" i="5"/>
  <c r="AG93" i="5"/>
  <c r="AF93" i="5"/>
  <c r="AE93" i="5"/>
  <c r="AD93" i="5"/>
  <c r="AC93" i="5"/>
  <c r="AB93" i="5"/>
  <c r="AA93" i="5"/>
  <c r="Z93" i="5"/>
  <c r="Y93" i="5"/>
  <c r="X93" i="5"/>
  <c r="W93" i="5"/>
  <c r="V93" i="5"/>
  <c r="U93" i="5"/>
  <c r="T93" i="5"/>
  <c r="S93" i="5"/>
  <c r="R93" i="5"/>
  <c r="Q93" i="5"/>
  <c r="P93" i="5"/>
  <c r="O93" i="5"/>
  <c r="N93" i="5"/>
  <c r="M93" i="5"/>
  <c r="L93" i="5"/>
  <c r="K93" i="5"/>
  <c r="J93" i="5"/>
  <c r="DJ92" i="5"/>
  <c r="DI92" i="5"/>
  <c r="DH92" i="5"/>
  <c r="DG92" i="5"/>
  <c r="DF92" i="5"/>
  <c r="DE92" i="5"/>
  <c r="DD92" i="5"/>
  <c r="DC92" i="5"/>
  <c r="DB92" i="5"/>
  <c r="DA92" i="5"/>
  <c r="CZ92" i="5"/>
  <c r="CY92" i="5"/>
  <c r="CX92" i="5"/>
  <c r="CW92" i="5"/>
  <c r="CV92" i="5"/>
  <c r="CU92" i="5"/>
  <c r="CT92" i="5"/>
  <c r="CS92" i="5"/>
  <c r="CR92" i="5"/>
  <c r="CQ92" i="5"/>
  <c r="CP92" i="5"/>
  <c r="CO92" i="5"/>
  <c r="CN92" i="5"/>
  <c r="CM92" i="5"/>
  <c r="CL92" i="5"/>
  <c r="CK92" i="5"/>
  <c r="CJ92" i="5"/>
  <c r="CI92" i="5"/>
  <c r="CH92" i="5"/>
  <c r="CG92" i="5"/>
  <c r="CF92" i="5"/>
  <c r="CE92" i="5"/>
  <c r="CD92" i="5"/>
  <c r="CC92" i="5"/>
  <c r="CB92" i="5"/>
  <c r="CA92" i="5"/>
  <c r="BZ92" i="5"/>
  <c r="BY92" i="5"/>
  <c r="BX92" i="5"/>
  <c r="BW92" i="5"/>
  <c r="BV92" i="5"/>
  <c r="BU92" i="5"/>
  <c r="BT92" i="5"/>
  <c r="BS92" i="5"/>
  <c r="BR92" i="5"/>
  <c r="BQ92" i="5"/>
  <c r="BP92" i="5"/>
  <c r="BO92" i="5"/>
  <c r="BN92" i="5"/>
  <c r="BM92" i="5"/>
  <c r="BL92" i="5"/>
  <c r="BK92" i="5"/>
  <c r="BJ92" i="5"/>
  <c r="BI92" i="5"/>
  <c r="BH92" i="5"/>
  <c r="BG92" i="5"/>
  <c r="BF92" i="5"/>
  <c r="BE92" i="5"/>
  <c r="BD92" i="5"/>
  <c r="BC92" i="5"/>
  <c r="BB92" i="5"/>
  <c r="BA92" i="5"/>
  <c r="AZ92" i="5"/>
  <c r="AY92" i="5"/>
  <c r="AX92" i="5"/>
  <c r="AW92" i="5"/>
  <c r="AV92" i="5"/>
  <c r="AU92" i="5"/>
  <c r="AT92" i="5"/>
  <c r="AS92" i="5"/>
  <c r="AR92" i="5"/>
  <c r="AQ92" i="5"/>
  <c r="AP92"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L92" i="5"/>
  <c r="K92" i="5"/>
  <c r="J92" i="5"/>
  <c r="DJ91" i="5"/>
  <c r="DI91" i="5"/>
  <c r="DH91" i="5"/>
  <c r="DG91" i="5"/>
  <c r="DF91" i="5"/>
  <c r="DE91" i="5"/>
  <c r="DD91" i="5"/>
  <c r="DC91" i="5"/>
  <c r="DB91" i="5"/>
  <c r="DA91" i="5"/>
  <c r="CZ91" i="5"/>
  <c r="CY91" i="5"/>
  <c r="CX91" i="5"/>
  <c r="CW91" i="5"/>
  <c r="CV91" i="5"/>
  <c r="CU91" i="5"/>
  <c r="CT91" i="5"/>
  <c r="CS91" i="5"/>
  <c r="CR91" i="5"/>
  <c r="CQ91" i="5"/>
  <c r="CP91" i="5"/>
  <c r="CO91" i="5"/>
  <c r="CN91" i="5"/>
  <c r="CM91" i="5"/>
  <c r="CL91" i="5"/>
  <c r="CK91" i="5"/>
  <c r="CJ91" i="5"/>
  <c r="CI91" i="5"/>
  <c r="CH91" i="5"/>
  <c r="CG91" i="5"/>
  <c r="CF91" i="5"/>
  <c r="CE91" i="5"/>
  <c r="CD91" i="5"/>
  <c r="CC91" i="5"/>
  <c r="CB91" i="5"/>
  <c r="CA91" i="5"/>
  <c r="BZ91" i="5"/>
  <c r="BY91" i="5"/>
  <c r="BX91" i="5"/>
  <c r="BW91" i="5"/>
  <c r="BV91" i="5"/>
  <c r="BU91" i="5"/>
  <c r="BT91" i="5"/>
  <c r="BS91" i="5"/>
  <c r="BR91" i="5"/>
  <c r="BQ91" i="5"/>
  <c r="BP91" i="5"/>
  <c r="BO91" i="5"/>
  <c r="BN91" i="5"/>
  <c r="BM91" i="5"/>
  <c r="BL91" i="5"/>
  <c r="BK91" i="5"/>
  <c r="BJ91" i="5"/>
  <c r="BI91" i="5"/>
  <c r="BH91" i="5"/>
  <c r="BG91" i="5"/>
  <c r="BF91" i="5"/>
  <c r="BE91" i="5"/>
  <c r="BD91" i="5"/>
  <c r="BC91" i="5"/>
  <c r="BB91" i="5"/>
  <c r="BA91" i="5"/>
  <c r="AZ91" i="5"/>
  <c r="AY91" i="5"/>
  <c r="AX91"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O91" i="5"/>
  <c r="N91" i="5"/>
  <c r="M91" i="5"/>
  <c r="L91" i="5"/>
  <c r="K91" i="5"/>
  <c r="J91" i="5"/>
  <c r="DJ90" i="5"/>
  <c r="DI90" i="5"/>
  <c r="DH90" i="5"/>
  <c r="DG90" i="5"/>
  <c r="DF90" i="5"/>
  <c r="DE90" i="5"/>
  <c r="DD90" i="5"/>
  <c r="DC90" i="5"/>
  <c r="DB90" i="5"/>
  <c r="DA90" i="5"/>
  <c r="CZ90" i="5"/>
  <c r="CY90" i="5"/>
  <c r="CX90" i="5"/>
  <c r="CW90" i="5"/>
  <c r="CV90" i="5"/>
  <c r="CU90" i="5"/>
  <c r="CT90" i="5"/>
  <c r="CS90" i="5"/>
  <c r="CR90" i="5"/>
  <c r="CQ90" i="5"/>
  <c r="CP90" i="5"/>
  <c r="CO90" i="5"/>
  <c r="CN90" i="5"/>
  <c r="CM90" i="5"/>
  <c r="CL90" i="5"/>
  <c r="CK90" i="5"/>
  <c r="CJ90" i="5"/>
  <c r="CI90" i="5"/>
  <c r="CH90" i="5"/>
  <c r="CG90" i="5"/>
  <c r="CF90" i="5"/>
  <c r="CE90" i="5"/>
  <c r="CD90" i="5"/>
  <c r="CC90" i="5"/>
  <c r="CB90" i="5"/>
  <c r="CA90" i="5"/>
  <c r="BZ90" i="5"/>
  <c r="BY90" i="5"/>
  <c r="BX90" i="5"/>
  <c r="BW90" i="5"/>
  <c r="BV90" i="5"/>
  <c r="BU90" i="5"/>
  <c r="BT90" i="5"/>
  <c r="BS90" i="5"/>
  <c r="BR90" i="5"/>
  <c r="BQ90" i="5"/>
  <c r="BP90" i="5"/>
  <c r="BO90" i="5"/>
  <c r="BN90" i="5"/>
  <c r="BM90" i="5"/>
  <c r="BL90" i="5"/>
  <c r="BK90" i="5"/>
  <c r="BJ90" i="5"/>
  <c r="BI90" i="5"/>
  <c r="BH90" i="5"/>
  <c r="BG90" i="5"/>
  <c r="BF90" i="5"/>
  <c r="BE90" i="5"/>
  <c r="BD90" i="5"/>
  <c r="BC90" i="5"/>
  <c r="BB90" i="5"/>
  <c r="BA90" i="5"/>
  <c r="AZ90" i="5"/>
  <c r="AY90" i="5"/>
  <c r="AX90"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L90" i="5"/>
  <c r="K90" i="5"/>
  <c r="J90" i="5"/>
  <c r="DJ89" i="5"/>
  <c r="DI89" i="5"/>
  <c r="DH89" i="5"/>
  <c r="DG89" i="5"/>
  <c r="DF89" i="5"/>
  <c r="DE89" i="5"/>
  <c r="DD89"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O89" i="5"/>
  <c r="N89" i="5"/>
  <c r="M89" i="5"/>
  <c r="L89" i="5"/>
  <c r="K89" i="5"/>
  <c r="J89" i="5"/>
  <c r="I96" i="5"/>
  <c r="I95" i="5"/>
  <c r="I94" i="5"/>
  <c r="I93" i="5"/>
  <c r="I92" i="5"/>
  <c r="I91" i="5"/>
  <c r="I90" i="5"/>
  <c r="I89" i="5"/>
  <c r="DJ85" i="5"/>
  <c r="DI85" i="5"/>
  <c r="DH85" i="5"/>
  <c r="DG85" i="5"/>
  <c r="DF85" i="5"/>
  <c r="DE85" i="5"/>
  <c r="DD85" i="5"/>
  <c r="DC85" i="5"/>
  <c r="DB85" i="5"/>
  <c r="DA85" i="5"/>
  <c r="CZ85" i="5"/>
  <c r="CY85" i="5"/>
  <c r="CX85" i="5"/>
  <c r="CW85" i="5"/>
  <c r="CV85" i="5"/>
  <c r="CU85" i="5"/>
  <c r="CT85" i="5"/>
  <c r="CS85" i="5"/>
  <c r="CR85" i="5"/>
  <c r="CQ85" i="5"/>
  <c r="CP85" i="5"/>
  <c r="CO85" i="5"/>
  <c r="CN85" i="5"/>
  <c r="CM85" i="5"/>
  <c r="CL85" i="5"/>
  <c r="CK85" i="5"/>
  <c r="CJ85" i="5"/>
  <c r="CI85" i="5"/>
  <c r="CH85" i="5"/>
  <c r="CG85" i="5"/>
  <c r="CF85" i="5"/>
  <c r="CE85" i="5"/>
  <c r="CD85" i="5"/>
  <c r="CC85" i="5"/>
  <c r="CB85" i="5"/>
  <c r="CA85" i="5"/>
  <c r="BZ85" i="5"/>
  <c r="BY85" i="5"/>
  <c r="BX85" i="5"/>
  <c r="BW85" i="5"/>
  <c r="BV85" i="5"/>
  <c r="BU85" i="5"/>
  <c r="BT85" i="5"/>
  <c r="BS85" i="5"/>
  <c r="BR85" i="5"/>
  <c r="BQ85" i="5"/>
  <c r="BP85" i="5"/>
  <c r="BO85" i="5"/>
  <c r="BN85" i="5"/>
  <c r="BM85" i="5"/>
  <c r="BL85" i="5"/>
  <c r="BK85" i="5"/>
  <c r="BJ85" i="5"/>
  <c r="BI85" i="5"/>
  <c r="BH85" i="5"/>
  <c r="BG85" i="5"/>
  <c r="BF85" i="5"/>
  <c r="BE85" i="5"/>
  <c r="BD85" i="5"/>
  <c r="BC85" i="5"/>
  <c r="BB85" i="5"/>
  <c r="BA85" i="5"/>
  <c r="AZ85" i="5"/>
  <c r="AY85" i="5"/>
  <c r="AX85" i="5"/>
  <c r="AW85" i="5"/>
  <c r="AV85" i="5"/>
  <c r="AU85" i="5"/>
  <c r="AT85" i="5"/>
  <c r="AS85" i="5"/>
  <c r="AR85" i="5"/>
  <c r="AQ85" i="5"/>
  <c r="AP85"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O85" i="5"/>
  <c r="N85" i="5"/>
  <c r="M85" i="5"/>
  <c r="L85" i="5"/>
  <c r="K85" i="5"/>
  <c r="J85" i="5"/>
  <c r="DJ84" i="5"/>
  <c r="DI84" i="5"/>
  <c r="DH84" i="5"/>
  <c r="DG84" i="5"/>
  <c r="DF84" i="5"/>
  <c r="DE84" i="5"/>
  <c r="DD84" i="5"/>
  <c r="DC84" i="5"/>
  <c r="DB84" i="5"/>
  <c r="DA84" i="5"/>
  <c r="CZ84" i="5"/>
  <c r="CY84" i="5"/>
  <c r="CX84" i="5"/>
  <c r="CW84" i="5"/>
  <c r="CV84" i="5"/>
  <c r="CU84" i="5"/>
  <c r="CT84" i="5"/>
  <c r="CS84" i="5"/>
  <c r="CR84" i="5"/>
  <c r="CQ84" i="5"/>
  <c r="CP84" i="5"/>
  <c r="CO84" i="5"/>
  <c r="CN84" i="5"/>
  <c r="CM84" i="5"/>
  <c r="CL84" i="5"/>
  <c r="CK84" i="5"/>
  <c r="CJ84" i="5"/>
  <c r="CI84" i="5"/>
  <c r="CH84" i="5"/>
  <c r="CG84" i="5"/>
  <c r="CF84" i="5"/>
  <c r="CE84" i="5"/>
  <c r="CD84" i="5"/>
  <c r="CC84" i="5"/>
  <c r="CB84" i="5"/>
  <c r="CA84" i="5"/>
  <c r="BZ84" i="5"/>
  <c r="BY84" i="5"/>
  <c r="BX84" i="5"/>
  <c r="BW84" i="5"/>
  <c r="BV84" i="5"/>
  <c r="BU84" i="5"/>
  <c r="BT84" i="5"/>
  <c r="BS84" i="5"/>
  <c r="BR84" i="5"/>
  <c r="BQ84" i="5"/>
  <c r="BP84" i="5"/>
  <c r="BO84" i="5"/>
  <c r="BN84" i="5"/>
  <c r="BM84" i="5"/>
  <c r="BL84" i="5"/>
  <c r="BK84" i="5"/>
  <c r="BJ84" i="5"/>
  <c r="BI84" i="5"/>
  <c r="BH84" i="5"/>
  <c r="BG84" i="5"/>
  <c r="BF84" i="5"/>
  <c r="BE84" i="5"/>
  <c r="BD84" i="5"/>
  <c r="BC84" i="5"/>
  <c r="BB84" i="5"/>
  <c r="BA84" i="5"/>
  <c r="AZ84" i="5"/>
  <c r="AY84" i="5"/>
  <c r="AX84" i="5"/>
  <c r="AW84" i="5"/>
  <c r="AV84" i="5"/>
  <c r="AU84" i="5"/>
  <c r="AT84" i="5"/>
  <c r="AS84" i="5"/>
  <c r="AR84" i="5"/>
  <c r="AQ84" i="5"/>
  <c r="AP84" i="5"/>
  <c r="AO84" i="5"/>
  <c r="AN84" i="5"/>
  <c r="AM84" i="5"/>
  <c r="AL84" i="5"/>
  <c r="AK84" i="5"/>
  <c r="AJ84" i="5"/>
  <c r="AI84" i="5"/>
  <c r="AH84" i="5"/>
  <c r="AG84" i="5"/>
  <c r="AF84" i="5"/>
  <c r="AE84" i="5"/>
  <c r="AD84" i="5"/>
  <c r="AC84" i="5"/>
  <c r="AB84" i="5"/>
  <c r="AA84" i="5"/>
  <c r="Z84" i="5"/>
  <c r="Y84" i="5"/>
  <c r="X84" i="5"/>
  <c r="W84" i="5"/>
  <c r="V84" i="5"/>
  <c r="U84" i="5"/>
  <c r="T84" i="5"/>
  <c r="S84" i="5"/>
  <c r="R84" i="5"/>
  <c r="Q84" i="5"/>
  <c r="P84" i="5"/>
  <c r="O84" i="5"/>
  <c r="N84" i="5"/>
  <c r="M84" i="5"/>
  <c r="L84" i="5"/>
  <c r="K84" i="5"/>
  <c r="J84" i="5"/>
  <c r="DJ83" i="5"/>
  <c r="DI83" i="5"/>
  <c r="DH83" i="5"/>
  <c r="DG83" i="5"/>
  <c r="DF83" i="5"/>
  <c r="DE83" i="5"/>
  <c r="DD83" i="5"/>
  <c r="DC83" i="5"/>
  <c r="DB83" i="5"/>
  <c r="DA83" i="5"/>
  <c r="CZ83" i="5"/>
  <c r="CY83" i="5"/>
  <c r="CX83" i="5"/>
  <c r="CW83" i="5"/>
  <c r="CV83" i="5"/>
  <c r="CU83" i="5"/>
  <c r="CT83" i="5"/>
  <c r="CS83" i="5"/>
  <c r="CR83" i="5"/>
  <c r="CQ83" i="5"/>
  <c r="CP83" i="5"/>
  <c r="CO83" i="5"/>
  <c r="CN83" i="5"/>
  <c r="CM83" i="5"/>
  <c r="CL83" i="5"/>
  <c r="CK83" i="5"/>
  <c r="CJ83" i="5"/>
  <c r="CI83" i="5"/>
  <c r="CH83" i="5"/>
  <c r="CG83" i="5"/>
  <c r="CF83" i="5"/>
  <c r="CE83" i="5"/>
  <c r="CD83" i="5"/>
  <c r="CC83" i="5"/>
  <c r="CB83" i="5"/>
  <c r="CA83" i="5"/>
  <c r="BZ83" i="5"/>
  <c r="BY83" i="5"/>
  <c r="BX83" i="5"/>
  <c r="BW83" i="5"/>
  <c r="BV83" i="5"/>
  <c r="BU83" i="5"/>
  <c r="BT83" i="5"/>
  <c r="BS83" i="5"/>
  <c r="BR83" i="5"/>
  <c r="BQ83" i="5"/>
  <c r="BP83" i="5"/>
  <c r="BO83" i="5"/>
  <c r="BN83" i="5"/>
  <c r="BM83" i="5"/>
  <c r="BL83" i="5"/>
  <c r="BK83" i="5"/>
  <c r="BJ83" i="5"/>
  <c r="BI83" i="5"/>
  <c r="BH83" i="5"/>
  <c r="BG83" i="5"/>
  <c r="BF83" i="5"/>
  <c r="BE83" i="5"/>
  <c r="BD83" i="5"/>
  <c r="BC83" i="5"/>
  <c r="BB83" i="5"/>
  <c r="BA83" i="5"/>
  <c r="AZ83" i="5"/>
  <c r="AY83" i="5"/>
  <c r="AX83" i="5"/>
  <c r="AW83" i="5"/>
  <c r="AV83" i="5"/>
  <c r="AU83" i="5"/>
  <c r="AT83" i="5"/>
  <c r="AS83" i="5"/>
  <c r="AR83" i="5"/>
  <c r="AQ83" i="5"/>
  <c r="AP83" i="5"/>
  <c r="AO83" i="5"/>
  <c r="AN83" i="5"/>
  <c r="AM83" i="5"/>
  <c r="AL83" i="5"/>
  <c r="AK83" i="5"/>
  <c r="AJ83" i="5"/>
  <c r="AI83" i="5"/>
  <c r="AH83" i="5"/>
  <c r="AG83" i="5"/>
  <c r="AF83" i="5"/>
  <c r="AE83" i="5"/>
  <c r="AD83" i="5"/>
  <c r="AC83" i="5"/>
  <c r="AB83" i="5"/>
  <c r="AA83" i="5"/>
  <c r="Z83" i="5"/>
  <c r="Y83" i="5"/>
  <c r="X83" i="5"/>
  <c r="W83" i="5"/>
  <c r="V83" i="5"/>
  <c r="U83" i="5"/>
  <c r="T83" i="5"/>
  <c r="S83" i="5"/>
  <c r="R83" i="5"/>
  <c r="Q83" i="5"/>
  <c r="P83" i="5"/>
  <c r="O83" i="5"/>
  <c r="N83" i="5"/>
  <c r="M83" i="5"/>
  <c r="L83" i="5"/>
  <c r="K83" i="5"/>
  <c r="J83" i="5"/>
  <c r="DJ82" i="5"/>
  <c r="DI82" i="5"/>
  <c r="DH82" i="5"/>
  <c r="DG82" i="5"/>
  <c r="DF82" i="5"/>
  <c r="DE82" i="5"/>
  <c r="DD82" i="5"/>
  <c r="DC82" i="5"/>
  <c r="DB82" i="5"/>
  <c r="DA82" i="5"/>
  <c r="CZ82" i="5"/>
  <c r="CY82" i="5"/>
  <c r="CX82" i="5"/>
  <c r="CW82" i="5"/>
  <c r="CV82" i="5"/>
  <c r="CU82" i="5"/>
  <c r="CT82" i="5"/>
  <c r="CS82" i="5"/>
  <c r="CR82" i="5"/>
  <c r="CQ82" i="5"/>
  <c r="CP82" i="5"/>
  <c r="CO82" i="5"/>
  <c r="CN82" i="5"/>
  <c r="CM82" i="5"/>
  <c r="CL82" i="5"/>
  <c r="CK82" i="5"/>
  <c r="CJ82" i="5"/>
  <c r="CI82" i="5"/>
  <c r="CH82" i="5"/>
  <c r="CG82" i="5"/>
  <c r="CF82" i="5"/>
  <c r="CE82" i="5"/>
  <c r="CD82" i="5"/>
  <c r="CC82" i="5"/>
  <c r="CB82" i="5"/>
  <c r="CA82" i="5"/>
  <c r="BZ82" i="5"/>
  <c r="BY82" i="5"/>
  <c r="BX82" i="5"/>
  <c r="BW82" i="5"/>
  <c r="BV82" i="5"/>
  <c r="BU82" i="5"/>
  <c r="BT82" i="5"/>
  <c r="BS82" i="5"/>
  <c r="BR82" i="5"/>
  <c r="BQ82" i="5"/>
  <c r="BP82" i="5"/>
  <c r="BO82" i="5"/>
  <c r="BN82" i="5"/>
  <c r="BM82" i="5"/>
  <c r="BL82" i="5"/>
  <c r="BK82" i="5"/>
  <c r="BJ82" i="5"/>
  <c r="BI82" i="5"/>
  <c r="BH82" i="5"/>
  <c r="BG82" i="5"/>
  <c r="BF82" i="5"/>
  <c r="BE82" i="5"/>
  <c r="BD82" i="5"/>
  <c r="BC82" i="5"/>
  <c r="BB82" i="5"/>
  <c r="BA82" i="5"/>
  <c r="AZ82" i="5"/>
  <c r="AY82" i="5"/>
  <c r="AX82" i="5"/>
  <c r="AW82" i="5"/>
  <c r="AV82" i="5"/>
  <c r="AU82" i="5"/>
  <c r="AT82" i="5"/>
  <c r="AS82" i="5"/>
  <c r="AR82" i="5"/>
  <c r="AQ82" i="5"/>
  <c r="AP82" i="5"/>
  <c r="AO82" i="5"/>
  <c r="AN82" i="5"/>
  <c r="AM82" i="5"/>
  <c r="AL82" i="5"/>
  <c r="AK82" i="5"/>
  <c r="AJ82" i="5"/>
  <c r="AI82" i="5"/>
  <c r="AH82" i="5"/>
  <c r="AG82" i="5"/>
  <c r="AF82" i="5"/>
  <c r="AE82" i="5"/>
  <c r="AD82" i="5"/>
  <c r="AC82" i="5"/>
  <c r="AB82" i="5"/>
  <c r="AA82" i="5"/>
  <c r="Z82" i="5"/>
  <c r="Y82" i="5"/>
  <c r="X82" i="5"/>
  <c r="W82" i="5"/>
  <c r="V82" i="5"/>
  <c r="U82" i="5"/>
  <c r="T82" i="5"/>
  <c r="S82" i="5"/>
  <c r="R82" i="5"/>
  <c r="Q82" i="5"/>
  <c r="P82" i="5"/>
  <c r="O82" i="5"/>
  <c r="N82" i="5"/>
  <c r="M82" i="5"/>
  <c r="L82" i="5"/>
  <c r="K82" i="5"/>
  <c r="J82" i="5"/>
  <c r="DJ81" i="5"/>
  <c r="DI81" i="5"/>
  <c r="DH81" i="5"/>
  <c r="DG81" i="5"/>
  <c r="DF81" i="5"/>
  <c r="DE81" i="5"/>
  <c r="DD81" i="5"/>
  <c r="DC81" i="5"/>
  <c r="DB81" i="5"/>
  <c r="DA81" i="5"/>
  <c r="CZ81" i="5"/>
  <c r="CY81" i="5"/>
  <c r="CX81" i="5"/>
  <c r="CW81" i="5"/>
  <c r="CV81" i="5"/>
  <c r="CU81" i="5"/>
  <c r="CT81" i="5"/>
  <c r="CS81" i="5"/>
  <c r="CR81" i="5"/>
  <c r="CQ81" i="5"/>
  <c r="CP81" i="5"/>
  <c r="CO81" i="5"/>
  <c r="CN81" i="5"/>
  <c r="CM81" i="5"/>
  <c r="CL81" i="5"/>
  <c r="CK81" i="5"/>
  <c r="CJ81" i="5"/>
  <c r="CI81" i="5"/>
  <c r="CH81" i="5"/>
  <c r="CG81" i="5"/>
  <c r="CF81" i="5"/>
  <c r="CE81" i="5"/>
  <c r="CD81" i="5"/>
  <c r="CC81" i="5"/>
  <c r="CB81" i="5"/>
  <c r="CA81" i="5"/>
  <c r="BZ81" i="5"/>
  <c r="BY81" i="5"/>
  <c r="BX81" i="5"/>
  <c r="BW81" i="5"/>
  <c r="BV81" i="5"/>
  <c r="BU81" i="5"/>
  <c r="BT81" i="5"/>
  <c r="BS81" i="5"/>
  <c r="BR81" i="5"/>
  <c r="BQ81" i="5"/>
  <c r="BP81" i="5"/>
  <c r="BO81" i="5"/>
  <c r="BN81" i="5"/>
  <c r="BM81" i="5"/>
  <c r="BL81" i="5"/>
  <c r="BK81" i="5"/>
  <c r="BJ81" i="5"/>
  <c r="BI81" i="5"/>
  <c r="BH81" i="5"/>
  <c r="BG81" i="5"/>
  <c r="BF81" i="5"/>
  <c r="BE81" i="5"/>
  <c r="BD81" i="5"/>
  <c r="BC81" i="5"/>
  <c r="BB81" i="5"/>
  <c r="BA81" i="5"/>
  <c r="AZ81" i="5"/>
  <c r="AY81" i="5"/>
  <c r="AX81" i="5"/>
  <c r="AW81" i="5"/>
  <c r="AV81" i="5"/>
  <c r="AU81" i="5"/>
  <c r="AT81" i="5"/>
  <c r="AS81" i="5"/>
  <c r="AR81" i="5"/>
  <c r="AQ81" i="5"/>
  <c r="AP81" i="5"/>
  <c r="AO81" i="5"/>
  <c r="AN81" i="5"/>
  <c r="AM81" i="5"/>
  <c r="AL81" i="5"/>
  <c r="AK81" i="5"/>
  <c r="AJ81" i="5"/>
  <c r="AI81" i="5"/>
  <c r="AH81" i="5"/>
  <c r="AG81" i="5"/>
  <c r="AF81" i="5"/>
  <c r="AE81" i="5"/>
  <c r="AD81" i="5"/>
  <c r="AC81" i="5"/>
  <c r="AB81" i="5"/>
  <c r="AA81" i="5"/>
  <c r="Z81" i="5"/>
  <c r="Y81" i="5"/>
  <c r="X81" i="5"/>
  <c r="W81" i="5"/>
  <c r="V81" i="5"/>
  <c r="U81" i="5"/>
  <c r="T81" i="5"/>
  <c r="S81" i="5"/>
  <c r="R81" i="5"/>
  <c r="Q81" i="5"/>
  <c r="P81" i="5"/>
  <c r="O81" i="5"/>
  <c r="N81" i="5"/>
  <c r="M81" i="5"/>
  <c r="L81" i="5"/>
  <c r="K81" i="5"/>
  <c r="J81" i="5"/>
  <c r="DJ80" i="5"/>
  <c r="DI80" i="5"/>
  <c r="DH80" i="5"/>
  <c r="DG80" i="5"/>
  <c r="DF80" i="5"/>
  <c r="DE80" i="5"/>
  <c r="DD80" i="5"/>
  <c r="DC80" i="5"/>
  <c r="DB80" i="5"/>
  <c r="DA80" i="5"/>
  <c r="CZ80" i="5"/>
  <c r="CY80" i="5"/>
  <c r="CX80" i="5"/>
  <c r="CW80" i="5"/>
  <c r="CV80" i="5"/>
  <c r="CU80" i="5"/>
  <c r="CT80" i="5"/>
  <c r="CS80" i="5"/>
  <c r="CR80" i="5"/>
  <c r="CQ80" i="5"/>
  <c r="CP80" i="5"/>
  <c r="CO80" i="5"/>
  <c r="CN80" i="5"/>
  <c r="CM80" i="5"/>
  <c r="CL80" i="5"/>
  <c r="CK80" i="5"/>
  <c r="CJ80" i="5"/>
  <c r="CI80" i="5"/>
  <c r="CH80" i="5"/>
  <c r="CG80" i="5"/>
  <c r="CF80" i="5"/>
  <c r="CE80" i="5"/>
  <c r="CD80" i="5"/>
  <c r="CC80" i="5"/>
  <c r="CB80" i="5"/>
  <c r="CA80" i="5"/>
  <c r="BZ80" i="5"/>
  <c r="BY80" i="5"/>
  <c r="BX80" i="5"/>
  <c r="BW80" i="5"/>
  <c r="BV80" i="5"/>
  <c r="BU80" i="5"/>
  <c r="BT80" i="5"/>
  <c r="BS80" i="5"/>
  <c r="BR80" i="5"/>
  <c r="BQ80" i="5"/>
  <c r="BP80" i="5"/>
  <c r="BO80" i="5"/>
  <c r="BN80" i="5"/>
  <c r="BM80" i="5"/>
  <c r="BL80" i="5"/>
  <c r="BK80" i="5"/>
  <c r="BJ80" i="5"/>
  <c r="BI80" i="5"/>
  <c r="BH80" i="5"/>
  <c r="BG80" i="5"/>
  <c r="BF80" i="5"/>
  <c r="BE80" i="5"/>
  <c r="BD80" i="5"/>
  <c r="BC80" i="5"/>
  <c r="BB80" i="5"/>
  <c r="BA80" i="5"/>
  <c r="AZ80" i="5"/>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DJ79" i="5"/>
  <c r="DI79" i="5"/>
  <c r="DH79" i="5"/>
  <c r="DG79" i="5"/>
  <c r="DF79" i="5"/>
  <c r="DE79" i="5"/>
  <c r="DD79" i="5"/>
  <c r="DC79" i="5"/>
  <c r="DB79" i="5"/>
  <c r="DA79" i="5"/>
  <c r="CZ79" i="5"/>
  <c r="CY79" i="5"/>
  <c r="CX79" i="5"/>
  <c r="CW79" i="5"/>
  <c r="CV79" i="5"/>
  <c r="CU79" i="5"/>
  <c r="CT79" i="5"/>
  <c r="CS79" i="5"/>
  <c r="CR79" i="5"/>
  <c r="CQ79" i="5"/>
  <c r="CP79" i="5"/>
  <c r="CO79" i="5"/>
  <c r="CN79" i="5"/>
  <c r="CM79" i="5"/>
  <c r="CL79" i="5"/>
  <c r="CK79" i="5"/>
  <c r="CJ79" i="5"/>
  <c r="CI79" i="5"/>
  <c r="CH79" i="5"/>
  <c r="CG79" i="5"/>
  <c r="CF79" i="5"/>
  <c r="CE79" i="5"/>
  <c r="CD79" i="5"/>
  <c r="CC79" i="5"/>
  <c r="CB79" i="5"/>
  <c r="CA79" i="5"/>
  <c r="BZ79" i="5"/>
  <c r="BY79" i="5"/>
  <c r="BX79" i="5"/>
  <c r="BW79" i="5"/>
  <c r="BV79" i="5"/>
  <c r="BU79" i="5"/>
  <c r="BT79" i="5"/>
  <c r="BS79" i="5"/>
  <c r="BR79" i="5"/>
  <c r="BQ79" i="5"/>
  <c r="BP79" i="5"/>
  <c r="BO79" i="5"/>
  <c r="BN79" i="5"/>
  <c r="BM79" i="5"/>
  <c r="BL79" i="5"/>
  <c r="BK79" i="5"/>
  <c r="BJ79" i="5"/>
  <c r="BI79" i="5"/>
  <c r="BH79" i="5"/>
  <c r="BG79" i="5"/>
  <c r="BF79" i="5"/>
  <c r="BE79" i="5"/>
  <c r="BD79" i="5"/>
  <c r="BC79" i="5"/>
  <c r="BB79" i="5"/>
  <c r="BA79" i="5"/>
  <c r="AZ79" i="5"/>
  <c r="AY79" i="5"/>
  <c r="AX79" i="5"/>
  <c r="AW79" i="5"/>
  <c r="AV79" i="5"/>
  <c r="AU79" i="5"/>
  <c r="AT79" i="5"/>
  <c r="AS79" i="5"/>
  <c r="AR79" i="5"/>
  <c r="AQ79" i="5"/>
  <c r="AP79" i="5"/>
  <c r="AO79" i="5"/>
  <c r="AN79" i="5"/>
  <c r="AM79" i="5"/>
  <c r="AL79" i="5"/>
  <c r="AK79" i="5"/>
  <c r="AJ79" i="5"/>
  <c r="AI79" i="5"/>
  <c r="AH79" i="5"/>
  <c r="AG79" i="5"/>
  <c r="AF79" i="5"/>
  <c r="AE79" i="5"/>
  <c r="AD79" i="5"/>
  <c r="AC79" i="5"/>
  <c r="AB79" i="5"/>
  <c r="AA79" i="5"/>
  <c r="Z79" i="5"/>
  <c r="Y79" i="5"/>
  <c r="X79" i="5"/>
  <c r="W79" i="5"/>
  <c r="V79" i="5"/>
  <c r="U79" i="5"/>
  <c r="T79" i="5"/>
  <c r="S79" i="5"/>
  <c r="R79" i="5"/>
  <c r="Q79" i="5"/>
  <c r="P79" i="5"/>
  <c r="O79" i="5"/>
  <c r="N79" i="5"/>
  <c r="M79" i="5"/>
  <c r="L79" i="5"/>
  <c r="K79" i="5"/>
  <c r="J79" i="5"/>
  <c r="DJ78" i="5"/>
  <c r="DI78" i="5"/>
  <c r="DH78" i="5"/>
  <c r="DG78" i="5"/>
  <c r="DF78" i="5"/>
  <c r="DE78" i="5"/>
  <c r="DD78"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85" i="5"/>
  <c r="I84" i="5"/>
  <c r="I83" i="5"/>
  <c r="I82" i="5"/>
  <c r="I81" i="5"/>
  <c r="I80" i="5"/>
  <c r="I79" i="5"/>
  <c r="I78" i="5"/>
  <c r="DJ74" i="5"/>
  <c r="DI74" i="5"/>
  <c r="DH74" i="5"/>
  <c r="DG74" i="5"/>
  <c r="DF74" i="5"/>
  <c r="DE74" i="5"/>
  <c r="DD74" i="5"/>
  <c r="DC74" i="5"/>
  <c r="DB74" i="5"/>
  <c r="DA74" i="5"/>
  <c r="CZ74" i="5"/>
  <c r="CY74" i="5"/>
  <c r="CX74" i="5"/>
  <c r="CW74" i="5"/>
  <c r="CV74" i="5"/>
  <c r="CU74" i="5"/>
  <c r="CT74" i="5"/>
  <c r="CS74" i="5"/>
  <c r="CR74" i="5"/>
  <c r="CQ74" i="5"/>
  <c r="CP74" i="5"/>
  <c r="CO74" i="5"/>
  <c r="CN74" i="5"/>
  <c r="CM74" i="5"/>
  <c r="CL74" i="5"/>
  <c r="CK74" i="5"/>
  <c r="CJ74" i="5"/>
  <c r="CI74" i="5"/>
  <c r="CH74" i="5"/>
  <c r="CG74" i="5"/>
  <c r="CF74" i="5"/>
  <c r="CE74" i="5"/>
  <c r="CD74" i="5"/>
  <c r="CC74" i="5"/>
  <c r="CB74" i="5"/>
  <c r="CA74" i="5"/>
  <c r="BZ74" i="5"/>
  <c r="BY74" i="5"/>
  <c r="BX74" i="5"/>
  <c r="BW74" i="5"/>
  <c r="BV74" i="5"/>
  <c r="BU74" i="5"/>
  <c r="BT74" i="5"/>
  <c r="BS74" i="5"/>
  <c r="BR74" i="5"/>
  <c r="BQ74" i="5"/>
  <c r="BP74" i="5"/>
  <c r="BO74" i="5"/>
  <c r="BN74" i="5"/>
  <c r="BM74" i="5"/>
  <c r="BL74" i="5"/>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E74" i="5"/>
  <c r="AD74" i="5"/>
  <c r="AC74" i="5"/>
  <c r="AB74" i="5"/>
  <c r="AA74" i="5"/>
  <c r="Z74" i="5"/>
  <c r="Y74" i="5"/>
  <c r="X74" i="5"/>
  <c r="W74" i="5"/>
  <c r="V74" i="5"/>
  <c r="U74" i="5"/>
  <c r="T74" i="5"/>
  <c r="S74" i="5"/>
  <c r="R74" i="5"/>
  <c r="Q74" i="5"/>
  <c r="P74" i="5"/>
  <c r="O74" i="5"/>
  <c r="N74" i="5"/>
  <c r="M74" i="5"/>
  <c r="L74" i="5"/>
  <c r="K74" i="5"/>
  <c r="J74" i="5"/>
  <c r="DJ73" i="5"/>
  <c r="DI73" i="5"/>
  <c r="DH73" i="5"/>
  <c r="DG73" i="5"/>
  <c r="DF73" i="5"/>
  <c r="DE73" i="5"/>
  <c r="DD73" i="5"/>
  <c r="DC73" i="5"/>
  <c r="DB73" i="5"/>
  <c r="DA73" i="5"/>
  <c r="CZ73" i="5"/>
  <c r="CY73" i="5"/>
  <c r="CX73" i="5"/>
  <c r="CW73" i="5"/>
  <c r="CV73" i="5"/>
  <c r="CU73" i="5"/>
  <c r="CT73" i="5"/>
  <c r="CS73" i="5"/>
  <c r="CR73" i="5"/>
  <c r="CQ73" i="5"/>
  <c r="CP73" i="5"/>
  <c r="CO73" i="5"/>
  <c r="CN73" i="5"/>
  <c r="CM73" i="5"/>
  <c r="CL73" i="5"/>
  <c r="CK73" i="5"/>
  <c r="CJ73" i="5"/>
  <c r="CI73" i="5"/>
  <c r="CH73" i="5"/>
  <c r="CG73" i="5"/>
  <c r="CF73" i="5"/>
  <c r="CE73" i="5"/>
  <c r="CD73" i="5"/>
  <c r="CC73" i="5"/>
  <c r="CB73" i="5"/>
  <c r="CA73" i="5"/>
  <c r="BZ73" i="5"/>
  <c r="BY73" i="5"/>
  <c r="BX73" i="5"/>
  <c r="BW73" i="5"/>
  <c r="BV73" i="5"/>
  <c r="BU73" i="5"/>
  <c r="BT73" i="5"/>
  <c r="BS73" i="5"/>
  <c r="BR73" i="5"/>
  <c r="BQ73" i="5"/>
  <c r="BP73" i="5"/>
  <c r="BO73" i="5"/>
  <c r="BN73" i="5"/>
  <c r="BM73" i="5"/>
  <c r="BL73" i="5"/>
  <c r="BK73" i="5"/>
  <c r="BJ73" i="5"/>
  <c r="BI73" i="5"/>
  <c r="BH73" i="5"/>
  <c r="BG73" i="5"/>
  <c r="BF73" i="5"/>
  <c r="BE73" i="5"/>
  <c r="BD73" i="5"/>
  <c r="BC73" i="5"/>
  <c r="BB73" i="5"/>
  <c r="BA73" i="5"/>
  <c r="AZ73" i="5"/>
  <c r="AY73" i="5"/>
  <c r="AX73" i="5"/>
  <c r="AW73" i="5"/>
  <c r="AV73" i="5"/>
  <c r="AU73" i="5"/>
  <c r="AT73" i="5"/>
  <c r="AS73" i="5"/>
  <c r="AR73" i="5"/>
  <c r="AQ73" i="5"/>
  <c r="AP73" i="5"/>
  <c r="AO73" i="5"/>
  <c r="AN73" i="5"/>
  <c r="AM73" i="5"/>
  <c r="AL73" i="5"/>
  <c r="AK73" i="5"/>
  <c r="AJ73" i="5"/>
  <c r="AI73" i="5"/>
  <c r="AH73" i="5"/>
  <c r="AG73" i="5"/>
  <c r="AF73" i="5"/>
  <c r="AE73" i="5"/>
  <c r="AD73" i="5"/>
  <c r="AC73" i="5"/>
  <c r="AB73" i="5"/>
  <c r="AA73" i="5"/>
  <c r="Z73" i="5"/>
  <c r="Y73" i="5"/>
  <c r="X73" i="5"/>
  <c r="W73" i="5"/>
  <c r="V73" i="5"/>
  <c r="U73" i="5"/>
  <c r="T73" i="5"/>
  <c r="S73" i="5"/>
  <c r="R73" i="5"/>
  <c r="Q73" i="5"/>
  <c r="P73" i="5"/>
  <c r="O73" i="5"/>
  <c r="N73" i="5"/>
  <c r="M73" i="5"/>
  <c r="L73" i="5"/>
  <c r="K73" i="5"/>
  <c r="J73" i="5"/>
  <c r="DJ72" i="5"/>
  <c r="DI72" i="5"/>
  <c r="DH72" i="5"/>
  <c r="DG72" i="5"/>
  <c r="DF72" i="5"/>
  <c r="DE72" i="5"/>
  <c r="DD72" i="5"/>
  <c r="DC72" i="5"/>
  <c r="DB72" i="5"/>
  <c r="DA72" i="5"/>
  <c r="CZ72" i="5"/>
  <c r="CY72" i="5"/>
  <c r="CX72" i="5"/>
  <c r="CW72" i="5"/>
  <c r="CV72" i="5"/>
  <c r="CU72" i="5"/>
  <c r="CT72" i="5"/>
  <c r="CS72" i="5"/>
  <c r="CR72" i="5"/>
  <c r="CQ72" i="5"/>
  <c r="CP72" i="5"/>
  <c r="CO72" i="5"/>
  <c r="CN72" i="5"/>
  <c r="CM72" i="5"/>
  <c r="CL72" i="5"/>
  <c r="CK72" i="5"/>
  <c r="CJ72" i="5"/>
  <c r="CI72" i="5"/>
  <c r="CH72" i="5"/>
  <c r="CG72" i="5"/>
  <c r="CF72" i="5"/>
  <c r="CE72" i="5"/>
  <c r="CD72" i="5"/>
  <c r="CC72" i="5"/>
  <c r="CB72" i="5"/>
  <c r="CA72" i="5"/>
  <c r="BZ72" i="5"/>
  <c r="BY72" i="5"/>
  <c r="BX72" i="5"/>
  <c r="BW72" i="5"/>
  <c r="BV72" i="5"/>
  <c r="BU72" i="5"/>
  <c r="BT72" i="5"/>
  <c r="BS72" i="5"/>
  <c r="BR72" i="5"/>
  <c r="BQ72" i="5"/>
  <c r="BP72" i="5"/>
  <c r="BO72" i="5"/>
  <c r="BN72" i="5"/>
  <c r="BM72" i="5"/>
  <c r="BL72" i="5"/>
  <c r="BK72" i="5"/>
  <c r="BJ72" i="5"/>
  <c r="BI72" i="5"/>
  <c r="BH72" i="5"/>
  <c r="BG72" i="5"/>
  <c r="BF72" i="5"/>
  <c r="BE72" i="5"/>
  <c r="BD72" i="5"/>
  <c r="BC72" i="5"/>
  <c r="BB72" i="5"/>
  <c r="BA72" i="5"/>
  <c r="AZ72" i="5"/>
  <c r="AY72" i="5"/>
  <c r="AX72" i="5"/>
  <c r="AW72" i="5"/>
  <c r="AV72" i="5"/>
  <c r="AU72" i="5"/>
  <c r="AT72" i="5"/>
  <c r="AS72" i="5"/>
  <c r="AR72" i="5"/>
  <c r="AQ72" i="5"/>
  <c r="AP72" i="5"/>
  <c r="AO72" i="5"/>
  <c r="AN72" i="5"/>
  <c r="AM72" i="5"/>
  <c r="AL72" i="5"/>
  <c r="AK72" i="5"/>
  <c r="AJ72" i="5"/>
  <c r="AI72" i="5"/>
  <c r="AH72" i="5"/>
  <c r="AG72" i="5"/>
  <c r="AF72" i="5"/>
  <c r="AE72" i="5"/>
  <c r="AD72" i="5"/>
  <c r="AC72" i="5"/>
  <c r="AB72" i="5"/>
  <c r="AA72" i="5"/>
  <c r="Z72" i="5"/>
  <c r="Y72" i="5"/>
  <c r="X72" i="5"/>
  <c r="W72" i="5"/>
  <c r="V72" i="5"/>
  <c r="U72" i="5"/>
  <c r="T72" i="5"/>
  <c r="S72" i="5"/>
  <c r="R72" i="5"/>
  <c r="Q72" i="5"/>
  <c r="P72" i="5"/>
  <c r="O72" i="5"/>
  <c r="N72" i="5"/>
  <c r="M72" i="5"/>
  <c r="L72" i="5"/>
  <c r="K72" i="5"/>
  <c r="J72" i="5"/>
  <c r="DJ71" i="5"/>
  <c r="DI71" i="5"/>
  <c r="DH71" i="5"/>
  <c r="DG71" i="5"/>
  <c r="DF71" i="5"/>
  <c r="DE71" i="5"/>
  <c r="DD71" i="5"/>
  <c r="DC71" i="5"/>
  <c r="DB71" i="5"/>
  <c r="DA71" i="5"/>
  <c r="CZ71" i="5"/>
  <c r="CY71" i="5"/>
  <c r="CX71" i="5"/>
  <c r="CW71" i="5"/>
  <c r="CV71" i="5"/>
  <c r="CU71" i="5"/>
  <c r="CT71" i="5"/>
  <c r="CS71" i="5"/>
  <c r="CR71" i="5"/>
  <c r="CQ71" i="5"/>
  <c r="CP71" i="5"/>
  <c r="CO71" i="5"/>
  <c r="CN71" i="5"/>
  <c r="CM71" i="5"/>
  <c r="CL71" i="5"/>
  <c r="CK71" i="5"/>
  <c r="CJ71" i="5"/>
  <c r="CI71" i="5"/>
  <c r="CH71" i="5"/>
  <c r="CG71" i="5"/>
  <c r="CF71" i="5"/>
  <c r="CE71" i="5"/>
  <c r="CD71" i="5"/>
  <c r="CC71" i="5"/>
  <c r="CB71" i="5"/>
  <c r="CA71" i="5"/>
  <c r="BZ71" i="5"/>
  <c r="BY71" i="5"/>
  <c r="BX71" i="5"/>
  <c r="BW71" i="5"/>
  <c r="BV71" i="5"/>
  <c r="BU71" i="5"/>
  <c r="BT71" i="5"/>
  <c r="BS71" i="5"/>
  <c r="BR71" i="5"/>
  <c r="BQ71" i="5"/>
  <c r="BP71" i="5"/>
  <c r="BO71" i="5"/>
  <c r="BN71" i="5"/>
  <c r="BM71" i="5"/>
  <c r="BL71" i="5"/>
  <c r="BK71" i="5"/>
  <c r="BJ71" i="5"/>
  <c r="BI71" i="5"/>
  <c r="BH71" i="5"/>
  <c r="BG71" i="5"/>
  <c r="BF71" i="5"/>
  <c r="BE71" i="5"/>
  <c r="BD71" i="5"/>
  <c r="BC71" i="5"/>
  <c r="BB71" i="5"/>
  <c r="BA71" i="5"/>
  <c r="AZ71" i="5"/>
  <c r="AY71" i="5"/>
  <c r="AX71" i="5"/>
  <c r="AW71" i="5"/>
  <c r="AV71" i="5"/>
  <c r="AU71" i="5"/>
  <c r="AT71" i="5"/>
  <c r="AS71" i="5"/>
  <c r="AR71" i="5"/>
  <c r="AQ71" i="5"/>
  <c r="AP71" i="5"/>
  <c r="AO71" i="5"/>
  <c r="AN71" i="5"/>
  <c r="AM71" i="5"/>
  <c r="AL71" i="5"/>
  <c r="AK71" i="5"/>
  <c r="AJ71" i="5"/>
  <c r="AI71" i="5"/>
  <c r="AH71" i="5"/>
  <c r="AG71" i="5"/>
  <c r="AF71" i="5"/>
  <c r="AE71" i="5"/>
  <c r="AD71" i="5"/>
  <c r="AC71" i="5"/>
  <c r="AB71" i="5"/>
  <c r="AA71" i="5"/>
  <c r="Z71" i="5"/>
  <c r="Y71" i="5"/>
  <c r="X71" i="5"/>
  <c r="W71" i="5"/>
  <c r="V71" i="5"/>
  <c r="U71" i="5"/>
  <c r="T71" i="5"/>
  <c r="S71" i="5"/>
  <c r="R71" i="5"/>
  <c r="Q71" i="5"/>
  <c r="P71" i="5"/>
  <c r="O71" i="5"/>
  <c r="N71" i="5"/>
  <c r="M71" i="5"/>
  <c r="L71" i="5"/>
  <c r="K71" i="5"/>
  <c r="J71" i="5"/>
  <c r="DJ70" i="5"/>
  <c r="DI70" i="5"/>
  <c r="DH70" i="5"/>
  <c r="DG70" i="5"/>
  <c r="DF70" i="5"/>
  <c r="DE70" i="5"/>
  <c r="DD70" i="5"/>
  <c r="DC70" i="5"/>
  <c r="DB70" i="5"/>
  <c r="DA70" i="5"/>
  <c r="CZ70" i="5"/>
  <c r="CY70" i="5"/>
  <c r="CX70" i="5"/>
  <c r="CW70" i="5"/>
  <c r="CV70" i="5"/>
  <c r="CU70" i="5"/>
  <c r="CT70" i="5"/>
  <c r="CS70" i="5"/>
  <c r="CR70" i="5"/>
  <c r="CQ70" i="5"/>
  <c r="CP70" i="5"/>
  <c r="CO70" i="5"/>
  <c r="CN70" i="5"/>
  <c r="CM70" i="5"/>
  <c r="CL70" i="5"/>
  <c r="CK70" i="5"/>
  <c r="CJ70" i="5"/>
  <c r="CI70" i="5"/>
  <c r="CH70" i="5"/>
  <c r="CG70" i="5"/>
  <c r="CF70" i="5"/>
  <c r="CE70" i="5"/>
  <c r="CD70" i="5"/>
  <c r="CC70" i="5"/>
  <c r="CB70" i="5"/>
  <c r="CA70" i="5"/>
  <c r="BZ70" i="5"/>
  <c r="BY70" i="5"/>
  <c r="BX70" i="5"/>
  <c r="BW70" i="5"/>
  <c r="BV70" i="5"/>
  <c r="BU70" i="5"/>
  <c r="BT70" i="5"/>
  <c r="BS70" i="5"/>
  <c r="BR70" i="5"/>
  <c r="BQ70" i="5"/>
  <c r="BP70" i="5"/>
  <c r="BO70" i="5"/>
  <c r="BN70" i="5"/>
  <c r="BM70" i="5"/>
  <c r="BL70" i="5"/>
  <c r="BK70" i="5"/>
  <c r="BJ70" i="5"/>
  <c r="BI70" i="5"/>
  <c r="BH70" i="5"/>
  <c r="BG70" i="5"/>
  <c r="BF70" i="5"/>
  <c r="BE70" i="5"/>
  <c r="BD70" i="5"/>
  <c r="BC70" i="5"/>
  <c r="BB70" i="5"/>
  <c r="BA70" i="5"/>
  <c r="AZ70" i="5"/>
  <c r="AY70" i="5"/>
  <c r="AX70" i="5"/>
  <c r="AW70" i="5"/>
  <c r="AV70" i="5"/>
  <c r="AU70" i="5"/>
  <c r="AT70" i="5"/>
  <c r="AS70" i="5"/>
  <c r="AR70" i="5"/>
  <c r="AQ70" i="5"/>
  <c r="AP70" i="5"/>
  <c r="AO70" i="5"/>
  <c r="AN70" i="5"/>
  <c r="AM70" i="5"/>
  <c r="AL70" i="5"/>
  <c r="AK70" i="5"/>
  <c r="AJ70" i="5"/>
  <c r="AI70" i="5"/>
  <c r="AH70" i="5"/>
  <c r="AG70" i="5"/>
  <c r="AF70" i="5"/>
  <c r="AE70" i="5"/>
  <c r="AD70" i="5"/>
  <c r="AC70" i="5"/>
  <c r="AB70" i="5"/>
  <c r="AA70" i="5"/>
  <c r="Z70" i="5"/>
  <c r="Y70" i="5"/>
  <c r="X70" i="5"/>
  <c r="W70" i="5"/>
  <c r="V70" i="5"/>
  <c r="U70" i="5"/>
  <c r="T70" i="5"/>
  <c r="S70" i="5"/>
  <c r="R70" i="5"/>
  <c r="Q70" i="5"/>
  <c r="P70" i="5"/>
  <c r="O70" i="5"/>
  <c r="N70" i="5"/>
  <c r="M70" i="5"/>
  <c r="L70" i="5"/>
  <c r="K70" i="5"/>
  <c r="J70" i="5"/>
  <c r="DJ69" i="5"/>
  <c r="DI69" i="5"/>
  <c r="DH69" i="5"/>
  <c r="DG69" i="5"/>
  <c r="DF69" i="5"/>
  <c r="DE69" i="5"/>
  <c r="DD69" i="5"/>
  <c r="DC69" i="5"/>
  <c r="DB69" i="5"/>
  <c r="DA69" i="5"/>
  <c r="CZ69" i="5"/>
  <c r="CY69" i="5"/>
  <c r="CX69" i="5"/>
  <c r="CW69" i="5"/>
  <c r="CV69" i="5"/>
  <c r="CU69" i="5"/>
  <c r="CT69" i="5"/>
  <c r="CS69" i="5"/>
  <c r="CR69" i="5"/>
  <c r="CQ69" i="5"/>
  <c r="CP69" i="5"/>
  <c r="CO69" i="5"/>
  <c r="CN69" i="5"/>
  <c r="CM69" i="5"/>
  <c r="CL69" i="5"/>
  <c r="CK69" i="5"/>
  <c r="CJ69" i="5"/>
  <c r="CI69" i="5"/>
  <c r="CH69" i="5"/>
  <c r="CG69" i="5"/>
  <c r="CF69" i="5"/>
  <c r="CE69" i="5"/>
  <c r="CD69" i="5"/>
  <c r="CC69" i="5"/>
  <c r="CB69" i="5"/>
  <c r="CA69" i="5"/>
  <c r="BZ69" i="5"/>
  <c r="BY69" i="5"/>
  <c r="BX69" i="5"/>
  <c r="BW69" i="5"/>
  <c r="BV69" i="5"/>
  <c r="BU69" i="5"/>
  <c r="BT69" i="5"/>
  <c r="BS69" i="5"/>
  <c r="BR69" i="5"/>
  <c r="BQ69" i="5"/>
  <c r="BP69" i="5"/>
  <c r="BO69" i="5"/>
  <c r="BN69" i="5"/>
  <c r="BM69" i="5"/>
  <c r="BL69" i="5"/>
  <c r="BK69" i="5"/>
  <c r="BJ69" i="5"/>
  <c r="BI69" i="5"/>
  <c r="BH69" i="5"/>
  <c r="BG69" i="5"/>
  <c r="BF69" i="5"/>
  <c r="BE69" i="5"/>
  <c r="BD69" i="5"/>
  <c r="BC69" i="5"/>
  <c r="BB69" i="5"/>
  <c r="BA69" i="5"/>
  <c r="AZ69" i="5"/>
  <c r="AY69" i="5"/>
  <c r="AX69" i="5"/>
  <c r="AW69" i="5"/>
  <c r="AV69" i="5"/>
  <c r="AU69" i="5"/>
  <c r="AT69" i="5"/>
  <c r="AS69" i="5"/>
  <c r="AR69" i="5"/>
  <c r="AQ69" i="5"/>
  <c r="AP69" i="5"/>
  <c r="AO69" i="5"/>
  <c r="AN69" i="5"/>
  <c r="AM69" i="5"/>
  <c r="AL69" i="5"/>
  <c r="AK69" i="5"/>
  <c r="AJ69" i="5"/>
  <c r="AI69" i="5"/>
  <c r="AH69" i="5"/>
  <c r="AG69" i="5"/>
  <c r="AF69" i="5"/>
  <c r="AE69" i="5"/>
  <c r="AD69" i="5"/>
  <c r="AC69" i="5"/>
  <c r="AB69" i="5"/>
  <c r="AA69" i="5"/>
  <c r="Z69" i="5"/>
  <c r="Y69" i="5"/>
  <c r="X69" i="5"/>
  <c r="W69" i="5"/>
  <c r="V69" i="5"/>
  <c r="U69" i="5"/>
  <c r="T69" i="5"/>
  <c r="S69" i="5"/>
  <c r="R69" i="5"/>
  <c r="Q69" i="5"/>
  <c r="P69" i="5"/>
  <c r="O69" i="5"/>
  <c r="N69" i="5"/>
  <c r="M69" i="5"/>
  <c r="L69" i="5"/>
  <c r="K69" i="5"/>
  <c r="J69" i="5"/>
  <c r="DJ68" i="5"/>
  <c r="DI68" i="5"/>
  <c r="DH68" i="5"/>
  <c r="DG68" i="5"/>
  <c r="DF68" i="5"/>
  <c r="DE68" i="5"/>
  <c r="DD68" i="5"/>
  <c r="DC68" i="5"/>
  <c r="DB68" i="5"/>
  <c r="DA68" i="5"/>
  <c r="CZ68" i="5"/>
  <c r="CY68" i="5"/>
  <c r="CX68" i="5"/>
  <c r="CW68" i="5"/>
  <c r="CV68" i="5"/>
  <c r="CU68" i="5"/>
  <c r="CT68" i="5"/>
  <c r="CS68" i="5"/>
  <c r="CR68" i="5"/>
  <c r="CQ68" i="5"/>
  <c r="CP68" i="5"/>
  <c r="CO68" i="5"/>
  <c r="CN68" i="5"/>
  <c r="CM68" i="5"/>
  <c r="CL68" i="5"/>
  <c r="CK68" i="5"/>
  <c r="CJ68" i="5"/>
  <c r="CI68" i="5"/>
  <c r="CH68" i="5"/>
  <c r="CG68" i="5"/>
  <c r="CF68" i="5"/>
  <c r="CE68" i="5"/>
  <c r="CD68" i="5"/>
  <c r="CC68" i="5"/>
  <c r="CB68" i="5"/>
  <c r="CA68" i="5"/>
  <c r="BZ68" i="5"/>
  <c r="BY68" i="5"/>
  <c r="BX68" i="5"/>
  <c r="BW68" i="5"/>
  <c r="BV68" i="5"/>
  <c r="BU68" i="5"/>
  <c r="BT68" i="5"/>
  <c r="BS68" i="5"/>
  <c r="BR68" i="5"/>
  <c r="BQ68" i="5"/>
  <c r="BP68" i="5"/>
  <c r="BO68" i="5"/>
  <c r="BN68" i="5"/>
  <c r="BM68" i="5"/>
  <c r="BL68" i="5"/>
  <c r="BK68" i="5"/>
  <c r="BJ68" i="5"/>
  <c r="BI68" i="5"/>
  <c r="BH68" i="5"/>
  <c r="BG68" i="5"/>
  <c r="BF68" i="5"/>
  <c r="BE68" i="5"/>
  <c r="BD68" i="5"/>
  <c r="BC68" i="5"/>
  <c r="BB68" i="5"/>
  <c r="BA68" i="5"/>
  <c r="AZ68" i="5"/>
  <c r="AY68" i="5"/>
  <c r="AX68" i="5"/>
  <c r="AW68" i="5"/>
  <c r="AV68" i="5"/>
  <c r="AU68" i="5"/>
  <c r="AT68" i="5"/>
  <c r="AS68" i="5"/>
  <c r="AR68" i="5"/>
  <c r="AQ68" i="5"/>
  <c r="AP68" i="5"/>
  <c r="AO68" i="5"/>
  <c r="AN68" i="5"/>
  <c r="AM68" i="5"/>
  <c r="AL68" i="5"/>
  <c r="AK68" i="5"/>
  <c r="AJ68" i="5"/>
  <c r="AI68" i="5"/>
  <c r="AH68" i="5"/>
  <c r="AG68" i="5"/>
  <c r="AF68" i="5"/>
  <c r="AE68" i="5"/>
  <c r="AD68" i="5"/>
  <c r="AC68" i="5"/>
  <c r="AB68" i="5"/>
  <c r="AA68" i="5"/>
  <c r="Z68" i="5"/>
  <c r="Y68" i="5"/>
  <c r="X68" i="5"/>
  <c r="W68" i="5"/>
  <c r="V68" i="5"/>
  <c r="U68" i="5"/>
  <c r="T68" i="5"/>
  <c r="S68" i="5"/>
  <c r="R68" i="5"/>
  <c r="Q68" i="5"/>
  <c r="P68" i="5"/>
  <c r="O68" i="5"/>
  <c r="N68" i="5"/>
  <c r="M68" i="5"/>
  <c r="L68" i="5"/>
  <c r="K68" i="5"/>
  <c r="J68" i="5"/>
  <c r="DJ67" i="5"/>
  <c r="DI67" i="5"/>
  <c r="DH67" i="5"/>
  <c r="DG67" i="5"/>
  <c r="DF67" i="5"/>
  <c r="DE67" i="5"/>
  <c r="DD67"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DJ66" i="5"/>
  <c r="DI66" i="5"/>
  <c r="DH66" i="5"/>
  <c r="DG66" i="5"/>
  <c r="DF66" i="5"/>
  <c r="DE66" i="5"/>
  <c r="DD66" i="5"/>
  <c r="DC66" i="5"/>
  <c r="DB66" i="5"/>
  <c r="DA66" i="5"/>
  <c r="CZ66" i="5"/>
  <c r="CY66" i="5"/>
  <c r="CX66" i="5"/>
  <c r="CW66" i="5"/>
  <c r="CV66" i="5"/>
  <c r="CU66" i="5"/>
  <c r="CT66" i="5"/>
  <c r="CS66" i="5"/>
  <c r="CR66" i="5"/>
  <c r="CQ66" i="5"/>
  <c r="CP66" i="5"/>
  <c r="CO66" i="5"/>
  <c r="CN66" i="5"/>
  <c r="CM66" i="5"/>
  <c r="CL66" i="5"/>
  <c r="CK66" i="5"/>
  <c r="CJ66" i="5"/>
  <c r="CI66" i="5"/>
  <c r="CH66" i="5"/>
  <c r="CG66" i="5"/>
  <c r="CF66" i="5"/>
  <c r="CE66" i="5"/>
  <c r="CD66" i="5"/>
  <c r="CC66" i="5"/>
  <c r="CB66" i="5"/>
  <c r="CA66" i="5"/>
  <c r="BZ66" i="5"/>
  <c r="BY66" i="5"/>
  <c r="BX66" i="5"/>
  <c r="BW66" i="5"/>
  <c r="BV66" i="5"/>
  <c r="BU66" i="5"/>
  <c r="BT66" i="5"/>
  <c r="BS66" i="5"/>
  <c r="BR66" i="5"/>
  <c r="BQ66" i="5"/>
  <c r="BP66" i="5"/>
  <c r="BO66" i="5"/>
  <c r="BN66" i="5"/>
  <c r="BM66" i="5"/>
  <c r="BL66" i="5"/>
  <c r="BK66" i="5"/>
  <c r="BJ66" i="5"/>
  <c r="BI66" i="5"/>
  <c r="BH66" i="5"/>
  <c r="BG66" i="5"/>
  <c r="BF66" i="5"/>
  <c r="BE66" i="5"/>
  <c r="BD66" i="5"/>
  <c r="BC66" i="5"/>
  <c r="BB66" i="5"/>
  <c r="BA66" i="5"/>
  <c r="AZ66" i="5"/>
  <c r="AY66" i="5"/>
  <c r="AX66" i="5"/>
  <c r="AW66" i="5"/>
  <c r="AV66" i="5"/>
  <c r="AU66" i="5"/>
  <c r="AT66" i="5"/>
  <c r="AS66" i="5"/>
  <c r="AR66" i="5"/>
  <c r="AQ66" i="5"/>
  <c r="AP66" i="5"/>
  <c r="AO66" i="5"/>
  <c r="AN66" i="5"/>
  <c r="AM66" i="5"/>
  <c r="AL66" i="5"/>
  <c r="AK66" i="5"/>
  <c r="AJ66" i="5"/>
  <c r="AI66" i="5"/>
  <c r="AH66" i="5"/>
  <c r="AG66" i="5"/>
  <c r="AF66" i="5"/>
  <c r="AE66" i="5"/>
  <c r="AD66" i="5"/>
  <c r="AC66" i="5"/>
  <c r="AB66" i="5"/>
  <c r="AA66" i="5"/>
  <c r="Z66" i="5"/>
  <c r="Y66" i="5"/>
  <c r="X66" i="5"/>
  <c r="W66" i="5"/>
  <c r="V66" i="5"/>
  <c r="U66" i="5"/>
  <c r="T66" i="5"/>
  <c r="S66" i="5"/>
  <c r="R66" i="5"/>
  <c r="Q66" i="5"/>
  <c r="P66" i="5"/>
  <c r="O66" i="5"/>
  <c r="N66" i="5"/>
  <c r="M66" i="5"/>
  <c r="L66" i="5"/>
  <c r="K66" i="5"/>
  <c r="J66" i="5"/>
  <c r="I74" i="5"/>
  <c r="I73" i="5"/>
  <c r="I72" i="5"/>
  <c r="I71" i="5"/>
  <c r="I70" i="5"/>
  <c r="I69" i="5"/>
  <c r="I68" i="5"/>
  <c r="I67" i="5"/>
  <c r="I66" i="5"/>
  <c r="DJ63" i="5"/>
  <c r="DI63" i="5"/>
  <c r="DH63" i="5"/>
  <c r="DG63" i="5"/>
  <c r="DF63" i="5"/>
  <c r="DE63" i="5"/>
  <c r="DD63" i="5"/>
  <c r="DC63" i="5"/>
  <c r="DB63" i="5"/>
  <c r="DA63" i="5"/>
  <c r="CZ63" i="5"/>
  <c r="CY63" i="5"/>
  <c r="CX63" i="5"/>
  <c r="CW63" i="5"/>
  <c r="CV63" i="5"/>
  <c r="CU63" i="5"/>
  <c r="CT63" i="5"/>
  <c r="CS63" i="5"/>
  <c r="CR63" i="5"/>
  <c r="CQ63" i="5"/>
  <c r="CP63" i="5"/>
  <c r="CO63" i="5"/>
  <c r="CN63" i="5"/>
  <c r="CM63" i="5"/>
  <c r="CL63" i="5"/>
  <c r="CK63" i="5"/>
  <c r="CJ63" i="5"/>
  <c r="CI63" i="5"/>
  <c r="CH63" i="5"/>
  <c r="CG63" i="5"/>
  <c r="CF63" i="5"/>
  <c r="CE63" i="5"/>
  <c r="CD63" i="5"/>
  <c r="CC63" i="5"/>
  <c r="CB63" i="5"/>
  <c r="CA63" i="5"/>
  <c r="BZ63" i="5"/>
  <c r="BY63" i="5"/>
  <c r="BX63" i="5"/>
  <c r="BW63" i="5"/>
  <c r="BV63" i="5"/>
  <c r="BU63" i="5"/>
  <c r="BT63" i="5"/>
  <c r="BS63" i="5"/>
  <c r="BR63" i="5"/>
  <c r="BQ63" i="5"/>
  <c r="BP63" i="5"/>
  <c r="BO63" i="5"/>
  <c r="BN63" i="5"/>
  <c r="BM63" i="5"/>
  <c r="BL63" i="5"/>
  <c r="BK63" i="5"/>
  <c r="BJ63" i="5"/>
  <c r="BI63" i="5"/>
  <c r="BH63" i="5"/>
  <c r="BG63" i="5"/>
  <c r="BF63" i="5"/>
  <c r="BE63" i="5"/>
  <c r="BD63" i="5"/>
  <c r="BC63" i="5"/>
  <c r="BB63" i="5"/>
  <c r="BA63" i="5"/>
  <c r="AZ63" i="5"/>
  <c r="AY63" i="5"/>
  <c r="AX63" i="5"/>
  <c r="AW63" i="5"/>
  <c r="AV63" i="5"/>
  <c r="AU63" i="5"/>
  <c r="AT63" i="5"/>
  <c r="AS63" i="5"/>
  <c r="AR63" i="5"/>
  <c r="AQ63" i="5"/>
  <c r="AP63" i="5"/>
  <c r="AO63" i="5"/>
  <c r="AN63" i="5"/>
  <c r="AM63" i="5"/>
  <c r="AL63" i="5"/>
  <c r="AK63" i="5"/>
  <c r="AJ63" i="5"/>
  <c r="AI63" i="5"/>
  <c r="AH63" i="5"/>
  <c r="AG63" i="5"/>
  <c r="AF63" i="5"/>
  <c r="AE63" i="5"/>
  <c r="AD63" i="5"/>
  <c r="AC63" i="5"/>
  <c r="AB63" i="5"/>
  <c r="AA63" i="5"/>
  <c r="Z63" i="5"/>
  <c r="Y63" i="5"/>
  <c r="X63" i="5"/>
  <c r="W63" i="5"/>
  <c r="V63" i="5"/>
  <c r="U63" i="5"/>
  <c r="T63" i="5"/>
  <c r="S63" i="5"/>
  <c r="R63" i="5"/>
  <c r="Q63" i="5"/>
  <c r="P63" i="5"/>
  <c r="O63" i="5"/>
  <c r="N63" i="5"/>
  <c r="M63" i="5"/>
  <c r="L63" i="5"/>
  <c r="K63" i="5"/>
  <c r="J63" i="5"/>
  <c r="DJ62" i="5"/>
  <c r="DI62" i="5"/>
  <c r="DH62" i="5"/>
  <c r="DG62" i="5"/>
  <c r="DF62" i="5"/>
  <c r="DE62" i="5"/>
  <c r="DD62" i="5"/>
  <c r="DC62" i="5"/>
  <c r="DB62" i="5"/>
  <c r="DA62" i="5"/>
  <c r="CZ62" i="5"/>
  <c r="CY62" i="5"/>
  <c r="CX62" i="5"/>
  <c r="CW62" i="5"/>
  <c r="CV62" i="5"/>
  <c r="CU62" i="5"/>
  <c r="CT62" i="5"/>
  <c r="CS62" i="5"/>
  <c r="CR62" i="5"/>
  <c r="CQ62" i="5"/>
  <c r="CP62" i="5"/>
  <c r="CO62" i="5"/>
  <c r="CN62" i="5"/>
  <c r="CM62" i="5"/>
  <c r="CL62" i="5"/>
  <c r="CK62" i="5"/>
  <c r="CJ62" i="5"/>
  <c r="CI62" i="5"/>
  <c r="CH62" i="5"/>
  <c r="CG62" i="5"/>
  <c r="CF62" i="5"/>
  <c r="CE62" i="5"/>
  <c r="CD62" i="5"/>
  <c r="CC62" i="5"/>
  <c r="CB62" i="5"/>
  <c r="CA62" i="5"/>
  <c r="BZ62" i="5"/>
  <c r="BY62" i="5"/>
  <c r="BX62" i="5"/>
  <c r="BW62" i="5"/>
  <c r="BV62" i="5"/>
  <c r="BU62" i="5"/>
  <c r="BT62" i="5"/>
  <c r="BS62" i="5"/>
  <c r="BR62" i="5"/>
  <c r="BQ62" i="5"/>
  <c r="BP62" i="5"/>
  <c r="BO62" i="5"/>
  <c r="BN62" i="5"/>
  <c r="BM62" i="5"/>
  <c r="BL62" i="5"/>
  <c r="BK62" i="5"/>
  <c r="BJ62" i="5"/>
  <c r="BI62" i="5"/>
  <c r="BH62" i="5"/>
  <c r="BG62" i="5"/>
  <c r="BF62" i="5"/>
  <c r="BE62" i="5"/>
  <c r="BD62" i="5"/>
  <c r="BC62" i="5"/>
  <c r="BB62" i="5"/>
  <c r="BA62" i="5"/>
  <c r="AZ62" i="5"/>
  <c r="AY62" i="5"/>
  <c r="AX62" i="5"/>
  <c r="AW62" i="5"/>
  <c r="AV62" i="5"/>
  <c r="AU62" i="5"/>
  <c r="AT62" i="5"/>
  <c r="AS62" i="5"/>
  <c r="AR62" i="5"/>
  <c r="AQ62" i="5"/>
  <c r="AP62" i="5"/>
  <c r="AO62" i="5"/>
  <c r="AN62" i="5"/>
  <c r="AM62" i="5"/>
  <c r="AL62" i="5"/>
  <c r="AK62" i="5"/>
  <c r="AJ62" i="5"/>
  <c r="AI62" i="5"/>
  <c r="AH62" i="5"/>
  <c r="AG62" i="5"/>
  <c r="AF62" i="5"/>
  <c r="AE62" i="5"/>
  <c r="AD62" i="5"/>
  <c r="AC62" i="5"/>
  <c r="AB62" i="5"/>
  <c r="AA62" i="5"/>
  <c r="Z62" i="5"/>
  <c r="Y62" i="5"/>
  <c r="X62" i="5"/>
  <c r="W62" i="5"/>
  <c r="V62" i="5"/>
  <c r="U62" i="5"/>
  <c r="T62" i="5"/>
  <c r="S62" i="5"/>
  <c r="R62" i="5"/>
  <c r="Q62" i="5"/>
  <c r="P62" i="5"/>
  <c r="O62" i="5"/>
  <c r="N62" i="5"/>
  <c r="M62" i="5"/>
  <c r="L62" i="5"/>
  <c r="K62" i="5"/>
  <c r="J62" i="5"/>
  <c r="DJ61" i="5"/>
  <c r="DI61" i="5"/>
  <c r="DH61" i="5"/>
  <c r="DG61" i="5"/>
  <c r="DF61" i="5"/>
  <c r="DE61" i="5"/>
  <c r="DD61" i="5"/>
  <c r="DC61" i="5"/>
  <c r="DB61" i="5"/>
  <c r="DA61" i="5"/>
  <c r="CZ61" i="5"/>
  <c r="CY61" i="5"/>
  <c r="CX61" i="5"/>
  <c r="CW61" i="5"/>
  <c r="CV61" i="5"/>
  <c r="CU61" i="5"/>
  <c r="CT61" i="5"/>
  <c r="CS61" i="5"/>
  <c r="CR61" i="5"/>
  <c r="CQ61" i="5"/>
  <c r="CP61" i="5"/>
  <c r="CO61" i="5"/>
  <c r="CN61" i="5"/>
  <c r="CM61" i="5"/>
  <c r="CL61" i="5"/>
  <c r="CK61" i="5"/>
  <c r="CJ61" i="5"/>
  <c r="CI61" i="5"/>
  <c r="CH61" i="5"/>
  <c r="CG61" i="5"/>
  <c r="CF61" i="5"/>
  <c r="CE61" i="5"/>
  <c r="CD61" i="5"/>
  <c r="CC61" i="5"/>
  <c r="CB61" i="5"/>
  <c r="CA61" i="5"/>
  <c r="BZ61" i="5"/>
  <c r="BY61" i="5"/>
  <c r="BX61" i="5"/>
  <c r="BW61" i="5"/>
  <c r="BV61" i="5"/>
  <c r="BU61" i="5"/>
  <c r="BT61" i="5"/>
  <c r="BS61" i="5"/>
  <c r="BR61" i="5"/>
  <c r="BQ61" i="5"/>
  <c r="BP61" i="5"/>
  <c r="BO61" i="5"/>
  <c r="BN61" i="5"/>
  <c r="BM61" i="5"/>
  <c r="BL61" i="5"/>
  <c r="BK61" i="5"/>
  <c r="BJ61" i="5"/>
  <c r="BI61" i="5"/>
  <c r="BH61" i="5"/>
  <c r="BG61" i="5"/>
  <c r="BF61" i="5"/>
  <c r="BE61" i="5"/>
  <c r="BD61" i="5"/>
  <c r="BC61" i="5"/>
  <c r="BB61" i="5"/>
  <c r="BA61" i="5"/>
  <c r="AZ61" i="5"/>
  <c r="AY61" i="5"/>
  <c r="AX61" i="5"/>
  <c r="AW61" i="5"/>
  <c r="AV61" i="5"/>
  <c r="AU61" i="5"/>
  <c r="AT61" i="5"/>
  <c r="AS61" i="5"/>
  <c r="AR61" i="5"/>
  <c r="AQ61" i="5"/>
  <c r="AP61" i="5"/>
  <c r="AO61" i="5"/>
  <c r="AN61" i="5"/>
  <c r="AM61" i="5"/>
  <c r="AL61" i="5"/>
  <c r="AK61" i="5"/>
  <c r="AJ61" i="5"/>
  <c r="AI61" i="5"/>
  <c r="AH61" i="5"/>
  <c r="AG61" i="5"/>
  <c r="AF61" i="5"/>
  <c r="AE61" i="5"/>
  <c r="AD61" i="5"/>
  <c r="AC61" i="5"/>
  <c r="AB61" i="5"/>
  <c r="AA61" i="5"/>
  <c r="Z61" i="5"/>
  <c r="Y61" i="5"/>
  <c r="X61" i="5"/>
  <c r="W61" i="5"/>
  <c r="V61" i="5"/>
  <c r="U61" i="5"/>
  <c r="T61" i="5"/>
  <c r="S61" i="5"/>
  <c r="R61" i="5"/>
  <c r="Q61" i="5"/>
  <c r="P61" i="5"/>
  <c r="O61" i="5"/>
  <c r="N61" i="5"/>
  <c r="M61" i="5"/>
  <c r="L61" i="5"/>
  <c r="K61" i="5"/>
  <c r="J61" i="5"/>
  <c r="DJ60" i="5"/>
  <c r="DI60" i="5"/>
  <c r="DH60" i="5"/>
  <c r="DG60" i="5"/>
  <c r="DF60" i="5"/>
  <c r="DE60" i="5"/>
  <c r="DD60" i="5"/>
  <c r="DC60" i="5"/>
  <c r="DB60" i="5"/>
  <c r="DA60" i="5"/>
  <c r="CZ60" i="5"/>
  <c r="CY60" i="5"/>
  <c r="CX60" i="5"/>
  <c r="CW60" i="5"/>
  <c r="CV60" i="5"/>
  <c r="CU60" i="5"/>
  <c r="CT60" i="5"/>
  <c r="CS60" i="5"/>
  <c r="CR60" i="5"/>
  <c r="CQ60" i="5"/>
  <c r="CP60" i="5"/>
  <c r="CO60" i="5"/>
  <c r="CN60" i="5"/>
  <c r="CM60" i="5"/>
  <c r="CL60" i="5"/>
  <c r="CK60" i="5"/>
  <c r="CJ60" i="5"/>
  <c r="CI60" i="5"/>
  <c r="CH60" i="5"/>
  <c r="CG60" i="5"/>
  <c r="CF60" i="5"/>
  <c r="CE60" i="5"/>
  <c r="CD60" i="5"/>
  <c r="CC60" i="5"/>
  <c r="CB60" i="5"/>
  <c r="CA60" i="5"/>
  <c r="BZ60" i="5"/>
  <c r="BY60" i="5"/>
  <c r="BX60" i="5"/>
  <c r="BW60" i="5"/>
  <c r="BV60" i="5"/>
  <c r="BU60" i="5"/>
  <c r="BT60" i="5"/>
  <c r="BS60" i="5"/>
  <c r="BR60" i="5"/>
  <c r="BQ60" i="5"/>
  <c r="BP60" i="5"/>
  <c r="BO60" i="5"/>
  <c r="BN60" i="5"/>
  <c r="BM60" i="5"/>
  <c r="BL60" i="5"/>
  <c r="BK60" i="5"/>
  <c r="BJ60" i="5"/>
  <c r="BI60" i="5"/>
  <c r="BH60" i="5"/>
  <c r="BG60" i="5"/>
  <c r="BF60" i="5"/>
  <c r="BE60" i="5"/>
  <c r="BD60" i="5"/>
  <c r="BC60" i="5"/>
  <c r="BB60" i="5"/>
  <c r="BA60" i="5"/>
  <c r="AZ60" i="5"/>
  <c r="AY60" i="5"/>
  <c r="AX60" i="5"/>
  <c r="AW60" i="5"/>
  <c r="AV60" i="5"/>
  <c r="AU60" i="5"/>
  <c r="AT60" i="5"/>
  <c r="AS60" i="5"/>
  <c r="AR60" i="5"/>
  <c r="AQ60" i="5"/>
  <c r="AP60" i="5"/>
  <c r="AO60" i="5"/>
  <c r="AN60" i="5"/>
  <c r="AM60" i="5"/>
  <c r="AL60" i="5"/>
  <c r="AK60" i="5"/>
  <c r="AJ60" i="5"/>
  <c r="AI60" i="5"/>
  <c r="AH60" i="5"/>
  <c r="AG60" i="5"/>
  <c r="AF60" i="5"/>
  <c r="AE60" i="5"/>
  <c r="AD60" i="5"/>
  <c r="AC60" i="5"/>
  <c r="AB60" i="5"/>
  <c r="AA60" i="5"/>
  <c r="Z60" i="5"/>
  <c r="Y60" i="5"/>
  <c r="X60" i="5"/>
  <c r="W60" i="5"/>
  <c r="V60" i="5"/>
  <c r="U60" i="5"/>
  <c r="T60" i="5"/>
  <c r="S60" i="5"/>
  <c r="R60" i="5"/>
  <c r="Q60" i="5"/>
  <c r="P60" i="5"/>
  <c r="O60" i="5"/>
  <c r="N60" i="5"/>
  <c r="M60" i="5"/>
  <c r="L60" i="5"/>
  <c r="K60" i="5"/>
  <c r="J60" i="5"/>
  <c r="DJ58" i="5"/>
  <c r="DI58" i="5"/>
  <c r="DH58" i="5"/>
  <c r="DG58" i="5"/>
  <c r="DF58" i="5"/>
  <c r="DE58" i="5"/>
  <c r="DD58" i="5"/>
  <c r="DC58" i="5"/>
  <c r="DB58" i="5"/>
  <c r="DA58" i="5"/>
  <c r="CZ58" i="5"/>
  <c r="CY58" i="5"/>
  <c r="CX58" i="5"/>
  <c r="CW58" i="5"/>
  <c r="CV58" i="5"/>
  <c r="CU58" i="5"/>
  <c r="CT58" i="5"/>
  <c r="CS58" i="5"/>
  <c r="CR58" i="5"/>
  <c r="CQ58" i="5"/>
  <c r="CP58" i="5"/>
  <c r="CO58" i="5"/>
  <c r="CN58" i="5"/>
  <c r="CM58" i="5"/>
  <c r="CL58" i="5"/>
  <c r="CK58" i="5"/>
  <c r="CJ58" i="5"/>
  <c r="CI58" i="5"/>
  <c r="CH58" i="5"/>
  <c r="CG58" i="5"/>
  <c r="CF58" i="5"/>
  <c r="CE58" i="5"/>
  <c r="CD58" i="5"/>
  <c r="CC58" i="5"/>
  <c r="CB58" i="5"/>
  <c r="CA58" i="5"/>
  <c r="BZ58" i="5"/>
  <c r="BY58" i="5"/>
  <c r="BX58" i="5"/>
  <c r="BW58" i="5"/>
  <c r="BV58" i="5"/>
  <c r="BU58" i="5"/>
  <c r="BT58" i="5"/>
  <c r="BS58" i="5"/>
  <c r="BR58" i="5"/>
  <c r="BQ58" i="5"/>
  <c r="BP58" i="5"/>
  <c r="BO58" i="5"/>
  <c r="BN58"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DJ57" i="5"/>
  <c r="DI57" i="5"/>
  <c r="DH57" i="5"/>
  <c r="DG57" i="5"/>
  <c r="DF57" i="5"/>
  <c r="DE57" i="5"/>
  <c r="DD57" i="5"/>
  <c r="DC57" i="5"/>
  <c r="DB57" i="5"/>
  <c r="DA57" i="5"/>
  <c r="CZ57" i="5"/>
  <c r="CY57" i="5"/>
  <c r="CX57" i="5"/>
  <c r="CW57" i="5"/>
  <c r="CV57" i="5"/>
  <c r="CU57" i="5"/>
  <c r="CT57" i="5"/>
  <c r="CS57" i="5"/>
  <c r="CR57" i="5"/>
  <c r="CQ57" i="5"/>
  <c r="CP57" i="5"/>
  <c r="CO57" i="5"/>
  <c r="CN57" i="5"/>
  <c r="CM57" i="5"/>
  <c r="CL57" i="5"/>
  <c r="CK57" i="5"/>
  <c r="CJ57" i="5"/>
  <c r="CI57" i="5"/>
  <c r="CH57" i="5"/>
  <c r="CG57" i="5"/>
  <c r="CF57" i="5"/>
  <c r="CE57" i="5"/>
  <c r="CD57" i="5"/>
  <c r="CC57" i="5"/>
  <c r="CB57" i="5"/>
  <c r="CA57" i="5"/>
  <c r="BZ57" i="5"/>
  <c r="BY57" i="5"/>
  <c r="BX57" i="5"/>
  <c r="BW57" i="5"/>
  <c r="BV57" i="5"/>
  <c r="BU57" i="5"/>
  <c r="BT57" i="5"/>
  <c r="BS57" i="5"/>
  <c r="BR57" i="5"/>
  <c r="BQ57" i="5"/>
  <c r="BP57" i="5"/>
  <c r="BO57" i="5"/>
  <c r="BN57" i="5"/>
  <c r="BM57" i="5"/>
  <c r="BL57" i="5"/>
  <c r="BK57" i="5"/>
  <c r="BJ57" i="5"/>
  <c r="BI57" i="5"/>
  <c r="BH57" i="5"/>
  <c r="BG57" i="5"/>
  <c r="BF57" i="5"/>
  <c r="BE57" i="5"/>
  <c r="BD57" i="5"/>
  <c r="BC57" i="5"/>
  <c r="BB57" i="5"/>
  <c r="BA57" i="5"/>
  <c r="AZ57" i="5"/>
  <c r="AY57" i="5"/>
  <c r="AX57" i="5"/>
  <c r="AW57" i="5"/>
  <c r="AV57" i="5"/>
  <c r="AU57" i="5"/>
  <c r="AT57" i="5"/>
  <c r="AS57" i="5"/>
  <c r="AR57" i="5"/>
  <c r="AQ57" i="5"/>
  <c r="AP57" i="5"/>
  <c r="AO57" i="5"/>
  <c r="AN57" i="5"/>
  <c r="AM57" i="5"/>
  <c r="AL57" i="5"/>
  <c r="AK57" i="5"/>
  <c r="AJ57" i="5"/>
  <c r="AI57" i="5"/>
  <c r="AH57" i="5"/>
  <c r="AG57" i="5"/>
  <c r="AF57" i="5"/>
  <c r="AE57" i="5"/>
  <c r="AD57" i="5"/>
  <c r="AC57" i="5"/>
  <c r="AB57" i="5"/>
  <c r="AA57" i="5"/>
  <c r="Z57" i="5"/>
  <c r="Y57" i="5"/>
  <c r="X57" i="5"/>
  <c r="W57" i="5"/>
  <c r="V57" i="5"/>
  <c r="U57" i="5"/>
  <c r="T57" i="5"/>
  <c r="S57" i="5"/>
  <c r="R57" i="5"/>
  <c r="Q57" i="5"/>
  <c r="P57" i="5"/>
  <c r="O57" i="5"/>
  <c r="N57" i="5"/>
  <c r="M57" i="5"/>
  <c r="L57" i="5"/>
  <c r="K57" i="5"/>
  <c r="J57" i="5"/>
  <c r="DJ56" i="5"/>
  <c r="DI56" i="5"/>
  <c r="DH56" i="5"/>
  <c r="DG56" i="5"/>
  <c r="DF56" i="5"/>
  <c r="DE56" i="5"/>
  <c r="DD56"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DJ55" i="5"/>
  <c r="DI55" i="5"/>
  <c r="DH55" i="5"/>
  <c r="DG55" i="5"/>
  <c r="DF55" i="5"/>
  <c r="DE55" i="5"/>
  <c r="DD55" i="5"/>
  <c r="DC55" i="5"/>
  <c r="DB55" i="5"/>
  <c r="DA55" i="5"/>
  <c r="CZ55" i="5"/>
  <c r="CY55" i="5"/>
  <c r="CX55" i="5"/>
  <c r="CW55" i="5"/>
  <c r="CV55" i="5"/>
  <c r="CU55" i="5"/>
  <c r="CT55" i="5"/>
  <c r="CS55" i="5"/>
  <c r="CR55" i="5"/>
  <c r="CQ55" i="5"/>
  <c r="CP55" i="5"/>
  <c r="CO55" i="5"/>
  <c r="CN55" i="5"/>
  <c r="CM55" i="5"/>
  <c r="CL55" i="5"/>
  <c r="CK55" i="5"/>
  <c r="CJ55" i="5"/>
  <c r="CI55" i="5"/>
  <c r="CH55" i="5"/>
  <c r="CG55" i="5"/>
  <c r="CF55" i="5"/>
  <c r="CE55" i="5"/>
  <c r="CD55" i="5"/>
  <c r="CC55" i="5"/>
  <c r="CB55" i="5"/>
  <c r="CA55" i="5"/>
  <c r="BZ55" i="5"/>
  <c r="BY55" i="5"/>
  <c r="BX55" i="5"/>
  <c r="BW55" i="5"/>
  <c r="BV55" i="5"/>
  <c r="BU55" i="5"/>
  <c r="BT55" i="5"/>
  <c r="BS55" i="5"/>
  <c r="BR55" i="5"/>
  <c r="BQ55" i="5"/>
  <c r="BP55" i="5"/>
  <c r="BO55" i="5"/>
  <c r="BN55" i="5"/>
  <c r="BM55" i="5"/>
  <c r="BL55" i="5"/>
  <c r="BK55" i="5"/>
  <c r="BJ55" i="5"/>
  <c r="BI55" i="5"/>
  <c r="BH55" i="5"/>
  <c r="BG55" i="5"/>
  <c r="BF55" i="5"/>
  <c r="BE55" i="5"/>
  <c r="BD55" i="5"/>
  <c r="BC55" i="5"/>
  <c r="BB55" i="5"/>
  <c r="BA55" i="5"/>
  <c r="AZ55" i="5"/>
  <c r="AY55" i="5"/>
  <c r="AX55" i="5"/>
  <c r="AW55" i="5"/>
  <c r="AV55" i="5"/>
  <c r="AU55" i="5"/>
  <c r="AT55" i="5"/>
  <c r="AS55" i="5"/>
  <c r="AR55" i="5"/>
  <c r="AQ55" i="5"/>
  <c r="AP55" i="5"/>
  <c r="AO55" i="5"/>
  <c r="AN55" i="5"/>
  <c r="AM55" i="5"/>
  <c r="AL55" i="5"/>
  <c r="AK55" i="5"/>
  <c r="AJ55" i="5"/>
  <c r="AI55" i="5"/>
  <c r="AH55" i="5"/>
  <c r="AG55" i="5"/>
  <c r="AF55" i="5"/>
  <c r="AE55" i="5"/>
  <c r="AD55" i="5"/>
  <c r="AC55" i="5"/>
  <c r="AB55" i="5"/>
  <c r="AA55" i="5"/>
  <c r="Z55" i="5"/>
  <c r="Y55" i="5"/>
  <c r="X55" i="5"/>
  <c r="W55" i="5"/>
  <c r="V55" i="5"/>
  <c r="U55" i="5"/>
  <c r="T55" i="5"/>
  <c r="S55" i="5"/>
  <c r="R55" i="5"/>
  <c r="Q55" i="5"/>
  <c r="P55" i="5"/>
  <c r="O55" i="5"/>
  <c r="N55" i="5"/>
  <c r="M55" i="5"/>
  <c r="L55" i="5"/>
  <c r="K55" i="5"/>
  <c r="J55" i="5"/>
  <c r="DJ54" i="5"/>
  <c r="DI54" i="5"/>
  <c r="DH54" i="5"/>
  <c r="DG54" i="5"/>
  <c r="DF54" i="5"/>
  <c r="DE54" i="5"/>
  <c r="DD54" i="5"/>
  <c r="DC54" i="5"/>
  <c r="DB54" i="5"/>
  <c r="DA54" i="5"/>
  <c r="CZ54" i="5"/>
  <c r="CY54" i="5"/>
  <c r="CX54" i="5"/>
  <c r="CW54" i="5"/>
  <c r="CV54" i="5"/>
  <c r="CU54" i="5"/>
  <c r="CT54" i="5"/>
  <c r="CS54" i="5"/>
  <c r="CR54" i="5"/>
  <c r="CQ54" i="5"/>
  <c r="CP54" i="5"/>
  <c r="CO54" i="5"/>
  <c r="CN54" i="5"/>
  <c r="CM54" i="5"/>
  <c r="CL54" i="5"/>
  <c r="CK54" i="5"/>
  <c r="CJ54" i="5"/>
  <c r="CI54" i="5"/>
  <c r="CH54" i="5"/>
  <c r="CG54" i="5"/>
  <c r="CF54" i="5"/>
  <c r="CE54" i="5"/>
  <c r="CD54" i="5"/>
  <c r="CC54" i="5"/>
  <c r="CB54" i="5"/>
  <c r="CA54" i="5"/>
  <c r="BZ54" i="5"/>
  <c r="BY54" i="5"/>
  <c r="BX54" i="5"/>
  <c r="BW54" i="5"/>
  <c r="BV54" i="5"/>
  <c r="BU54" i="5"/>
  <c r="BT54" i="5"/>
  <c r="BS54" i="5"/>
  <c r="BR54" i="5"/>
  <c r="BQ54" i="5"/>
  <c r="BP54" i="5"/>
  <c r="BO54" i="5"/>
  <c r="BN54" i="5"/>
  <c r="BM54" i="5"/>
  <c r="BL54" i="5"/>
  <c r="BK54" i="5"/>
  <c r="BJ54" i="5"/>
  <c r="BI54" i="5"/>
  <c r="BH54" i="5"/>
  <c r="BG54" i="5"/>
  <c r="BF54" i="5"/>
  <c r="BE54" i="5"/>
  <c r="BD54" i="5"/>
  <c r="BC54" i="5"/>
  <c r="BB54" i="5"/>
  <c r="BA54" i="5"/>
  <c r="AZ54" i="5"/>
  <c r="AY54" i="5"/>
  <c r="AX54" i="5"/>
  <c r="AW54" i="5"/>
  <c r="AV54" i="5"/>
  <c r="AU54" i="5"/>
  <c r="AT54" i="5"/>
  <c r="AS54" i="5"/>
  <c r="AR54" i="5"/>
  <c r="AQ54" i="5"/>
  <c r="AP54" i="5"/>
  <c r="AO54" i="5"/>
  <c r="AN54" i="5"/>
  <c r="AM54" i="5"/>
  <c r="AL54" i="5"/>
  <c r="AK54" i="5"/>
  <c r="AJ54" i="5"/>
  <c r="AI54" i="5"/>
  <c r="AH54" i="5"/>
  <c r="AG54" i="5"/>
  <c r="AF54" i="5"/>
  <c r="AE54" i="5"/>
  <c r="AD54" i="5"/>
  <c r="AC54" i="5"/>
  <c r="AB54" i="5"/>
  <c r="AA54" i="5"/>
  <c r="Z54" i="5"/>
  <c r="Y54" i="5"/>
  <c r="X54" i="5"/>
  <c r="W54" i="5"/>
  <c r="V54" i="5"/>
  <c r="U54" i="5"/>
  <c r="T54" i="5"/>
  <c r="S54" i="5"/>
  <c r="R54" i="5"/>
  <c r="Q54" i="5"/>
  <c r="P54" i="5"/>
  <c r="O54" i="5"/>
  <c r="N54" i="5"/>
  <c r="M54" i="5"/>
  <c r="L54" i="5"/>
  <c r="K54" i="5"/>
  <c r="J54" i="5"/>
  <c r="I63" i="5"/>
  <c r="I62" i="5"/>
  <c r="I61" i="5"/>
  <c r="I60" i="5"/>
  <c r="I58" i="5"/>
  <c r="I57" i="5"/>
  <c r="I56" i="5"/>
  <c r="I55" i="5"/>
  <c r="I54" i="5"/>
  <c r="DJ52" i="5"/>
  <c r="DI52" i="5"/>
  <c r="DH52" i="5"/>
  <c r="DG52" i="5"/>
  <c r="DF52" i="5"/>
  <c r="DE52" i="5"/>
  <c r="DD52" i="5"/>
  <c r="DC52" i="5"/>
  <c r="DB52" i="5"/>
  <c r="DA52" i="5"/>
  <c r="CZ52" i="5"/>
  <c r="CY52" i="5"/>
  <c r="CX52" i="5"/>
  <c r="CW52" i="5"/>
  <c r="CV52" i="5"/>
  <c r="CU52" i="5"/>
  <c r="CT52" i="5"/>
  <c r="CS52" i="5"/>
  <c r="CR52" i="5"/>
  <c r="CQ52" i="5"/>
  <c r="CP52" i="5"/>
  <c r="CO52" i="5"/>
  <c r="CN52" i="5"/>
  <c r="CM52" i="5"/>
  <c r="CL52" i="5"/>
  <c r="CK52" i="5"/>
  <c r="CJ52" i="5"/>
  <c r="CI52" i="5"/>
  <c r="CH52" i="5"/>
  <c r="CG52" i="5"/>
  <c r="CF52" i="5"/>
  <c r="CE52" i="5"/>
  <c r="CD52" i="5"/>
  <c r="CC52" i="5"/>
  <c r="CB52" i="5"/>
  <c r="CA52" i="5"/>
  <c r="BZ52" i="5"/>
  <c r="BY52" i="5"/>
  <c r="BX52" i="5"/>
  <c r="BW52" i="5"/>
  <c r="BV52" i="5"/>
  <c r="BU52" i="5"/>
  <c r="BT52" i="5"/>
  <c r="BS52" i="5"/>
  <c r="BR52" i="5"/>
  <c r="BQ52" i="5"/>
  <c r="BP52" i="5"/>
  <c r="BO52" i="5"/>
  <c r="BN52" i="5"/>
  <c r="BM52" i="5"/>
  <c r="BL52" i="5"/>
  <c r="BK52" i="5"/>
  <c r="BJ52" i="5"/>
  <c r="BI52" i="5"/>
  <c r="BH52" i="5"/>
  <c r="BG52" i="5"/>
  <c r="BF52" i="5"/>
  <c r="BE52" i="5"/>
  <c r="BD52" i="5"/>
  <c r="BC52" i="5"/>
  <c r="BB52" i="5"/>
  <c r="BA52" i="5"/>
  <c r="AZ52" i="5"/>
  <c r="AY52" i="5"/>
  <c r="X52" i="5"/>
  <c r="W52" i="5"/>
  <c r="V52" i="5"/>
  <c r="U52" i="5"/>
  <c r="T52" i="5"/>
  <c r="S52" i="5"/>
  <c r="R52" i="5"/>
  <c r="Q52" i="5"/>
  <c r="P52" i="5"/>
  <c r="O52" i="5"/>
  <c r="N52" i="5"/>
  <c r="M52" i="5"/>
  <c r="L52" i="5"/>
  <c r="K52" i="5"/>
  <c r="J52" i="5"/>
  <c r="DJ51" i="5"/>
  <c r="DI51" i="5"/>
  <c r="DH51" i="5"/>
  <c r="DG51" i="5"/>
  <c r="DF51" i="5"/>
  <c r="DE51" i="5"/>
  <c r="DD51" i="5"/>
  <c r="DC51" i="5"/>
  <c r="DB51" i="5"/>
  <c r="DA51" i="5"/>
  <c r="CZ51" i="5"/>
  <c r="CY51" i="5"/>
  <c r="CX51" i="5"/>
  <c r="CW51" i="5"/>
  <c r="CV51" i="5"/>
  <c r="CU51" i="5"/>
  <c r="CT51" i="5"/>
  <c r="CS51" i="5"/>
  <c r="CR51" i="5"/>
  <c r="CQ51" i="5"/>
  <c r="CP51" i="5"/>
  <c r="CO51" i="5"/>
  <c r="CN51" i="5"/>
  <c r="CM51" i="5"/>
  <c r="CL51" i="5"/>
  <c r="CK51" i="5"/>
  <c r="CJ51" i="5"/>
  <c r="CI51" i="5"/>
  <c r="CH51" i="5"/>
  <c r="CG51" i="5"/>
  <c r="CF51" i="5"/>
  <c r="CE51" i="5"/>
  <c r="CD51" i="5"/>
  <c r="CC51" i="5"/>
  <c r="CB51" i="5"/>
  <c r="CA51" i="5"/>
  <c r="BZ51" i="5"/>
  <c r="BY51" i="5"/>
  <c r="BX51" i="5"/>
  <c r="BW51" i="5"/>
  <c r="BV51" i="5"/>
  <c r="BU51" i="5"/>
  <c r="BT51" i="5"/>
  <c r="BS51" i="5"/>
  <c r="BR51" i="5"/>
  <c r="BQ51" i="5"/>
  <c r="BP51" i="5"/>
  <c r="BO51" i="5"/>
  <c r="BN51" i="5"/>
  <c r="BM51" i="5"/>
  <c r="BL51" i="5"/>
  <c r="BK51" i="5"/>
  <c r="BJ51" i="5"/>
  <c r="BI51" i="5"/>
  <c r="BH51" i="5"/>
  <c r="BG51" i="5"/>
  <c r="BF51" i="5"/>
  <c r="BE51" i="5"/>
  <c r="BD51" i="5"/>
  <c r="BC51" i="5"/>
  <c r="BB51" i="5"/>
  <c r="BA51" i="5"/>
  <c r="AZ51" i="5"/>
  <c r="AY51" i="5"/>
  <c r="X51" i="5"/>
  <c r="W51" i="5"/>
  <c r="V51" i="5"/>
  <c r="U51" i="5"/>
  <c r="T51" i="5"/>
  <c r="S51" i="5"/>
  <c r="R51" i="5"/>
  <c r="Q51" i="5"/>
  <c r="P51" i="5"/>
  <c r="O51" i="5"/>
  <c r="N51" i="5"/>
  <c r="M51" i="5"/>
  <c r="L51" i="5"/>
  <c r="K51" i="5"/>
  <c r="J51" i="5"/>
  <c r="DJ47" i="5"/>
  <c r="DI47" i="5"/>
  <c r="DH47" i="5"/>
  <c r="DG47" i="5"/>
  <c r="DF47" i="5"/>
  <c r="DE47" i="5"/>
  <c r="DD47" i="5"/>
  <c r="DC47" i="5"/>
  <c r="DB47" i="5"/>
  <c r="DA47" i="5"/>
  <c r="CZ47" i="5"/>
  <c r="CY47" i="5"/>
  <c r="CX47" i="5"/>
  <c r="CW47" i="5"/>
  <c r="CV47" i="5"/>
  <c r="CU47" i="5"/>
  <c r="CT47" i="5"/>
  <c r="CS47" i="5"/>
  <c r="CR47" i="5"/>
  <c r="CQ47" i="5"/>
  <c r="CP47" i="5"/>
  <c r="CO47" i="5"/>
  <c r="CN47" i="5"/>
  <c r="CM47" i="5"/>
  <c r="CL47" i="5"/>
  <c r="CK47" i="5"/>
  <c r="CJ47" i="5"/>
  <c r="CI47" i="5"/>
  <c r="CH47" i="5"/>
  <c r="CG47" i="5"/>
  <c r="CF47" i="5"/>
  <c r="CE47" i="5"/>
  <c r="CD47" i="5"/>
  <c r="CC47" i="5"/>
  <c r="CB47" i="5"/>
  <c r="CA47" i="5"/>
  <c r="BZ47" i="5"/>
  <c r="BY47" i="5"/>
  <c r="BX47" i="5"/>
  <c r="BW47" i="5"/>
  <c r="BV47" i="5"/>
  <c r="BU47" i="5"/>
  <c r="BT47" i="5"/>
  <c r="BS47" i="5"/>
  <c r="BR47" i="5"/>
  <c r="BQ47" i="5"/>
  <c r="BP47" i="5"/>
  <c r="BO47" i="5"/>
  <c r="BN47" i="5"/>
  <c r="BM47" i="5"/>
  <c r="BL47" i="5"/>
  <c r="BK47" i="5"/>
  <c r="BJ47" i="5"/>
  <c r="BI47" i="5"/>
  <c r="BH47" i="5"/>
  <c r="BG47" i="5"/>
  <c r="BF47" i="5"/>
  <c r="BE47" i="5"/>
  <c r="BD47" i="5"/>
  <c r="BC47" i="5"/>
  <c r="BB47" i="5"/>
  <c r="BA47" i="5"/>
  <c r="AZ47" i="5"/>
  <c r="AY47" i="5"/>
  <c r="X47" i="5"/>
  <c r="W47" i="5"/>
  <c r="V47" i="5"/>
  <c r="U47" i="5"/>
  <c r="T47" i="5"/>
  <c r="S47" i="5"/>
  <c r="R47" i="5"/>
  <c r="Q47" i="5"/>
  <c r="P47" i="5"/>
  <c r="O47" i="5"/>
  <c r="N47" i="5"/>
  <c r="M47" i="5"/>
  <c r="L47" i="5"/>
  <c r="K47" i="5"/>
  <c r="J47" i="5"/>
  <c r="DJ46" i="5"/>
  <c r="DI46" i="5"/>
  <c r="DH46" i="5"/>
  <c r="DG46" i="5"/>
  <c r="DF46" i="5"/>
  <c r="DE46" i="5"/>
  <c r="DD46" i="5"/>
  <c r="DC46" i="5"/>
  <c r="DB46" i="5"/>
  <c r="DA46" i="5"/>
  <c r="CZ46" i="5"/>
  <c r="CY46" i="5"/>
  <c r="CX46" i="5"/>
  <c r="CW46" i="5"/>
  <c r="CV46" i="5"/>
  <c r="CU46" i="5"/>
  <c r="CT46" i="5"/>
  <c r="CS46" i="5"/>
  <c r="CR46" i="5"/>
  <c r="CQ46" i="5"/>
  <c r="CP46" i="5"/>
  <c r="CO46" i="5"/>
  <c r="CN46" i="5"/>
  <c r="CM46" i="5"/>
  <c r="CL46" i="5"/>
  <c r="CK46" i="5"/>
  <c r="CJ46" i="5"/>
  <c r="CI46" i="5"/>
  <c r="CH46" i="5"/>
  <c r="CG46" i="5"/>
  <c r="CF46" i="5"/>
  <c r="CE46" i="5"/>
  <c r="CD46" i="5"/>
  <c r="CC46" i="5"/>
  <c r="CB46" i="5"/>
  <c r="CA46" i="5"/>
  <c r="BZ46" i="5"/>
  <c r="BY46" i="5"/>
  <c r="BX46" i="5"/>
  <c r="BW46" i="5"/>
  <c r="BV46" i="5"/>
  <c r="BU46" i="5"/>
  <c r="BT46" i="5"/>
  <c r="BS46" i="5"/>
  <c r="BR46" i="5"/>
  <c r="BQ46" i="5"/>
  <c r="BP46" i="5"/>
  <c r="BO46" i="5"/>
  <c r="BN46" i="5"/>
  <c r="BM46" i="5"/>
  <c r="BL46" i="5"/>
  <c r="BK46" i="5"/>
  <c r="BJ46" i="5"/>
  <c r="BI46" i="5"/>
  <c r="BH46" i="5"/>
  <c r="BG46" i="5"/>
  <c r="BF46" i="5"/>
  <c r="BE46" i="5"/>
  <c r="BD46" i="5"/>
  <c r="BC46" i="5"/>
  <c r="BB46" i="5"/>
  <c r="BA46" i="5"/>
  <c r="AZ46" i="5"/>
  <c r="AY46" i="5"/>
  <c r="X46" i="5"/>
  <c r="W46" i="5"/>
  <c r="V46" i="5"/>
  <c r="U46" i="5"/>
  <c r="T46" i="5"/>
  <c r="S46" i="5"/>
  <c r="R46" i="5"/>
  <c r="Q46" i="5"/>
  <c r="P46" i="5"/>
  <c r="O46" i="5"/>
  <c r="N46" i="5"/>
  <c r="M46" i="5"/>
  <c r="L46" i="5"/>
  <c r="K46" i="5"/>
  <c r="J46" i="5"/>
  <c r="DJ45" i="5"/>
  <c r="DI45" i="5"/>
  <c r="DH45" i="5"/>
  <c r="DG45" i="5"/>
  <c r="DF45" i="5"/>
  <c r="DE45" i="5"/>
  <c r="DD45"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X45" i="5"/>
  <c r="W45" i="5"/>
  <c r="V45" i="5"/>
  <c r="U45" i="5"/>
  <c r="T45" i="5"/>
  <c r="S45" i="5"/>
  <c r="R45" i="5"/>
  <c r="Q45" i="5"/>
  <c r="P45" i="5"/>
  <c r="O45" i="5"/>
  <c r="N45" i="5"/>
  <c r="M45" i="5"/>
  <c r="L45" i="5"/>
  <c r="K45" i="5"/>
  <c r="J45" i="5"/>
  <c r="DJ44" i="5"/>
  <c r="DI44" i="5"/>
  <c r="DH44" i="5"/>
  <c r="DG44" i="5"/>
  <c r="DF44" i="5"/>
  <c r="DE44" i="5"/>
  <c r="DD44" i="5"/>
  <c r="DC44" i="5"/>
  <c r="DB44" i="5"/>
  <c r="DA44" i="5"/>
  <c r="CZ44" i="5"/>
  <c r="CY44" i="5"/>
  <c r="CX44" i="5"/>
  <c r="CW44" i="5"/>
  <c r="CV44" i="5"/>
  <c r="CU44" i="5"/>
  <c r="CT44" i="5"/>
  <c r="CS44" i="5"/>
  <c r="CR44" i="5"/>
  <c r="CQ44" i="5"/>
  <c r="CP44" i="5"/>
  <c r="CO44" i="5"/>
  <c r="CN44" i="5"/>
  <c r="CM44" i="5"/>
  <c r="CL44" i="5"/>
  <c r="CK44" i="5"/>
  <c r="CJ44" i="5"/>
  <c r="CI44" i="5"/>
  <c r="CH44" i="5"/>
  <c r="CG44" i="5"/>
  <c r="CF44" i="5"/>
  <c r="CE44" i="5"/>
  <c r="CD44" i="5"/>
  <c r="CC44" i="5"/>
  <c r="CB44" i="5"/>
  <c r="CA44" i="5"/>
  <c r="BZ44" i="5"/>
  <c r="BY44" i="5"/>
  <c r="BX44" i="5"/>
  <c r="BW44" i="5"/>
  <c r="BV44" i="5"/>
  <c r="BU44" i="5"/>
  <c r="BT44" i="5"/>
  <c r="BS44" i="5"/>
  <c r="BR44" i="5"/>
  <c r="BQ44" i="5"/>
  <c r="BP44" i="5"/>
  <c r="BO44" i="5"/>
  <c r="BN44" i="5"/>
  <c r="BM44" i="5"/>
  <c r="BL44" i="5"/>
  <c r="BK44" i="5"/>
  <c r="BJ44" i="5"/>
  <c r="BI44" i="5"/>
  <c r="BH44" i="5"/>
  <c r="BG44" i="5"/>
  <c r="BF44" i="5"/>
  <c r="BE44" i="5"/>
  <c r="BD44" i="5"/>
  <c r="BC44" i="5"/>
  <c r="BB44" i="5"/>
  <c r="BA44" i="5"/>
  <c r="AZ44" i="5"/>
  <c r="AY44" i="5"/>
  <c r="X44" i="5"/>
  <c r="W44" i="5"/>
  <c r="V44" i="5"/>
  <c r="U44" i="5"/>
  <c r="T44" i="5"/>
  <c r="S44" i="5"/>
  <c r="R44" i="5"/>
  <c r="Q44" i="5"/>
  <c r="P44" i="5"/>
  <c r="O44" i="5"/>
  <c r="N44" i="5"/>
  <c r="M44" i="5"/>
  <c r="L44" i="5"/>
  <c r="K44" i="5"/>
  <c r="J44" i="5"/>
  <c r="DJ43" i="5"/>
  <c r="DI43" i="5"/>
  <c r="DH43" i="5"/>
  <c r="DG43" i="5"/>
  <c r="DF43" i="5"/>
  <c r="DE43" i="5"/>
  <c r="DD43" i="5"/>
  <c r="DC43" i="5"/>
  <c r="DB43" i="5"/>
  <c r="DA43" i="5"/>
  <c r="CZ43" i="5"/>
  <c r="CY43" i="5"/>
  <c r="CX43" i="5"/>
  <c r="CW43" i="5"/>
  <c r="CV43" i="5"/>
  <c r="CU43" i="5"/>
  <c r="CT43" i="5"/>
  <c r="CS43" i="5"/>
  <c r="CR43" i="5"/>
  <c r="CQ43" i="5"/>
  <c r="CP43" i="5"/>
  <c r="CO43" i="5"/>
  <c r="CN43" i="5"/>
  <c r="CM43" i="5"/>
  <c r="CL43" i="5"/>
  <c r="CK43" i="5"/>
  <c r="CJ43" i="5"/>
  <c r="CI43" i="5"/>
  <c r="CH43" i="5"/>
  <c r="CG43" i="5"/>
  <c r="CF43" i="5"/>
  <c r="CE43" i="5"/>
  <c r="CD43" i="5"/>
  <c r="CC43" i="5"/>
  <c r="CB43" i="5"/>
  <c r="CA43" i="5"/>
  <c r="BZ43" i="5"/>
  <c r="BY43" i="5"/>
  <c r="BX43" i="5"/>
  <c r="BW43" i="5"/>
  <c r="BV43" i="5"/>
  <c r="BU43" i="5"/>
  <c r="BT43" i="5"/>
  <c r="BS43" i="5"/>
  <c r="BR43" i="5"/>
  <c r="BQ43" i="5"/>
  <c r="BP43" i="5"/>
  <c r="BO43" i="5"/>
  <c r="BN43" i="5"/>
  <c r="BM43" i="5"/>
  <c r="BL43" i="5"/>
  <c r="BK43" i="5"/>
  <c r="BJ43" i="5"/>
  <c r="BI43" i="5"/>
  <c r="BH43" i="5"/>
  <c r="BG43" i="5"/>
  <c r="BF43" i="5"/>
  <c r="BE43" i="5"/>
  <c r="BD43" i="5"/>
  <c r="BC43" i="5"/>
  <c r="BB43" i="5"/>
  <c r="BA43" i="5"/>
  <c r="AZ43" i="5"/>
  <c r="AY43" i="5"/>
  <c r="X43" i="5"/>
  <c r="W43" i="5"/>
  <c r="V43" i="5"/>
  <c r="U43" i="5"/>
  <c r="T43" i="5"/>
  <c r="S43" i="5"/>
  <c r="R43" i="5"/>
  <c r="Q43" i="5"/>
  <c r="P43" i="5"/>
  <c r="O43" i="5"/>
  <c r="N43" i="5"/>
  <c r="M43" i="5"/>
  <c r="L43" i="5"/>
  <c r="K43" i="5"/>
  <c r="J43" i="5"/>
  <c r="I52" i="5"/>
  <c r="I51" i="5"/>
  <c r="I47" i="5"/>
  <c r="I46" i="5"/>
  <c r="I45" i="5"/>
  <c r="I44" i="5"/>
  <c r="I43" i="5"/>
  <c r="J33" i="5"/>
  <c r="K33" i="5"/>
  <c r="L33" i="5"/>
  <c r="M33" i="5"/>
  <c r="N33" i="5"/>
  <c r="O33" i="5"/>
  <c r="P33" i="5"/>
  <c r="Q33" i="5"/>
  <c r="R33" i="5"/>
  <c r="S33" i="5"/>
  <c r="T33" i="5"/>
  <c r="U33" i="5"/>
  <c r="V33" i="5"/>
  <c r="W33" i="5"/>
  <c r="X33" i="5"/>
  <c r="AY33" i="5"/>
  <c r="AZ33" i="5"/>
  <c r="BA33" i="5"/>
  <c r="BB33" i="5"/>
  <c r="BC33" i="5"/>
  <c r="BD33" i="5"/>
  <c r="BE33" i="5"/>
  <c r="BF33" i="5"/>
  <c r="BG33" i="5"/>
  <c r="BH33" i="5"/>
  <c r="BI33" i="5"/>
  <c r="BJ33" i="5"/>
  <c r="BK33" i="5"/>
  <c r="BL33" i="5"/>
  <c r="BM33" i="5"/>
  <c r="BN33" i="5"/>
  <c r="BO33" i="5"/>
  <c r="BP33" i="5"/>
  <c r="BQ33" i="5"/>
  <c r="BR33" i="5"/>
  <c r="BS33" i="5"/>
  <c r="BT33" i="5"/>
  <c r="BU33" i="5"/>
  <c r="BV33" i="5"/>
  <c r="BW33" i="5"/>
  <c r="BX33" i="5"/>
  <c r="BY33" i="5"/>
  <c r="BZ33" i="5"/>
  <c r="CA33" i="5"/>
  <c r="CB33" i="5"/>
  <c r="CC33" i="5"/>
  <c r="CD33" i="5"/>
  <c r="CE33" i="5"/>
  <c r="CF33" i="5"/>
  <c r="CG33" i="5"/>
  <c r="CH33" i="5"/>
  <c r="CI33" i="5"/>
  <c r="CJ33" i="5"/>
  <c r="CK33" i="5"/>
  <c r="CL33" i="5"/>
  <c r="CM33" i="5"/>
  <c r="CN33" i="5"/>
  <c r="CO33" i="5"/>
  <c r="CP33" i="5"/>
  <c r="CQ33" i="5"/>
  <c r="CR33" i="5"/>
  <c r="CS33" i="5"/>
  <c r="CT33" i="5"/>
  <c r="CU33" i="5"/>
  <c r="CV33" i="5"/>
  <c r="CW33" i="5"/>
  <c r="CX33" i="5"/>
  <c r="CY33" i="5"/>
  <c r="CZ33" i="5"/>
  <c r="DA33" i="5"/>
  <c r="DB33" i="5"/>
  <c r="DC33" i="5"/>
  <c r="DD33" i="5"/>
  <c r="DE33" i="5"/>
  <c r="DF33" i="5"/>
  <c r="DG33" i="5"/>
  <c r="DH33" i="5"/>
  <c r="DI33" i="5"/>
  <c r="DJ33" i="5"/>
  <c r="J34" i="5"/>
  <c r="K34" i="5"/>
  <c r="L34" i="5"/>
  <c r="M34" i="5"/>
  <c r="N34" i="5"/>
  <c r="O34" i="5"/>
  <c r="P34" i="5"/>
  <c r="Q34" i="5"/>
  <c r="R34" i="5"/>
  <c r="S34" i="5"/>
  <c r="T34" i="5"/>
  <c r="U34" i="5"/>
  <c r="V34" i="5"/>
  <c r="W34" i="5"/>
  <c r="X34" i="5"/>
  <c r="AY34" i="5"/>
  <c r="AZ34" i="5"/>
  <c r="BA34" i="5"/>
  <c r="BB34" i="5"/>
  <c r="BC34" i="5"/>
  <c r="BD34" i="5"/>
  <c r="BE34" i="5"/>
  <c r="BF34" i="5"/>
  <c r="BG34" i="5"/>
  <c r="BH34" i="5"/>
  <c r="BI34" i="5"/>
  <c r="BJ34" i="5"/>
  <c r="BK34" i="5"/>
  <c r="BL34" i="5"/>
  <c r="BM34" i="5"/>
  <c r="BN34" i="5"/>
  <c r="BO34" i="5"/>
  <c r="BP34" i="5"/>
  <c r="BQ34" i="5"/>
  <c r="BR34" i="5"/>
  <c r="BS34" i="5"/>
  <c r="BT34" i="5"/>
  <c r="BU34" i="5"/>
  <c r="BV34" i="5"/>
  <c r="BW34" i="5"/>
  <c r="BX34" i="5"/>
  <c r="BY34" i="5"/>
  <c r="BZ34" i="5"/>
  <c r="CA34" i="5"/>
  <c r="CB34" i="5"/>
  <c r="CC34" i="5"/>
  <c r="CD34" i="5"/>
  <c r="CE34" i="5"/>
  <c r="CF34" i="5"/>
  <c r="CG34" i="5"/>
  <c r="CH34" i="5"/>
  <c r="CI34" i="5"/>
  <c r="CJ34" i="5"/>
  <c r="CK34" i="5"/>
  <c r="CL34" i="5"/>
  <c r="CM34" i="5"/>
  <c r="CN34" i="5"/>
  <c r="CO34" i="5"/>
  <c r="CP34" i="5"/>
  <c r="CQ34" i="5"/>
  <c r="CR34" i="5"/>
  <c r="CS34" i="5"/>
  <c r="CT34" i="5"/>
  <c r="CU34" i="5"/>
  <c r="CV34" i="5"/>
  <c r="CW34" i="5"/>
  <c r="CX34" i="5"/>
  <c r="CY34" i="5"/>
  <c r="CZ34" i="5"/>
  <c r="DA34" i="5"/>
  <c r="DB34" i="5"/>
  <c r="DC34" i="5"/>
  <c r="DD34" i="5"/>
  <c r="DE34" i="5"/>
  <c r="DF34" i="5"/>
  <c r="DG34" i="5"/>
  <c r="DH34" i="5"/>
  <c r="DI34" i="5"/>
  <c r="DJ34" i="5"/>
  <c r="J35" i="5"/>
  <c r="K35" i="5"/>
  <c r="L35" i="5"/>
  <c r="M35" i="5"/>
  <c r="N35" i="5"/>
  <c r="O35" i="5"/>
  <c r="P35" i="5"/>
  <c r="Q35" i="5"/>
  <c r="R35" i="5"/>
  <c r="S35" i="5"/>
  <c r="T35" i="5"/>
  <c r="U35" i="5"/>
  <c r="V35" i="5"/>
  <c r="W35" i="5"/>
  <c r="X35" i="5"/>
  <c r="AY35" i="5"/>
  <c r="AZ35" i="5"/>
  <c r="BA35" i="5"/>
  <c r="BB35" i="5"/>
  <c r="BC35" i="5"/>
  <c r="BD35" i="5"/>
  <c r="BE35" i="5"/>
  <c r="BF35" i="5"/>
  <c r="BG35" i="5"/>
  <c r="BH35" i="5"/>
  <c r="BI35" i="5"/>
  <c r="BJ35" i="5"/>
  <c r="BK35" i="5"/>
  <c r="BL35" i="5"/>
  <c r="BM35" i="5"/>
  <c r="BN35" i="5"/>
  <c r="BO35" i="5"/>
  <c r="BP35" i="5"/>
  <c r="BQ35" i="5"/>
  <c r="BR35" i="5"/>
  <c r="BS35" i="5"/>
  <c r="BT35" i="5"/>
  <c r="BU35" i="5"/>
  <c r="BV35" i="5"/>
  <c r="BW35" i="5"/>
  <c r="BX35" i="5"/>
  <c r="BY35" i="5"/>
  <c r="BZ35" i="5"/>
  <c r="CA35" i="5"/>
  <c r="CB35" i="5"/>
  <c r="CC35" i="5"/>
  <c r="CD35" i="5"/>
  <c r="CE35" i="5"/>
  <c r="CF35" i="5"/>
  <c r="CG35" i="5"/>
  <c r="CH35" i="5"/>
  <c r="CI35" i="5"/>
  <c r="CJ35" i="5"/>
  <c r="CK35" i="5"/>
  <c r="CL35" i="5"/>
  <c r="CM35" i="5"/>
  <c r="CN35" i="5"/>
  <c r="CO35" i="5"/>
  <c r="CP35" i="5"/>
  <c r="CQ35" i="5"/>
  <c r="CR35" i="5"/>
  <c r="CS35" i="5"/>
  <c r="CT35" i="5"/>
  <c r="CU35" i="5"/>
  <c r="CV35" i="5"/>
  <c r="CW35" i="5"/>
  <c r="CX35" i="5"/>
  <c r="CY35" i="5"/>
  <c r="CZ35" i="5"/>
  <c r="DA35" i="5"/>
  <c r="DB35" i="5"/>
  <c r="DC35" i="5"/>
  <c r="DD35" i="5"/>
  <c r="DE35" i="5"/>
  <c r="DF35" i="5"/>
  <c r="DG35" i="5"/>
  <c r="DH35" i="5"/>
  <c r="DI35" i="5"/>
  <c r="DJ35" i="5"/>
  <c r="J36" i="5"/>
  <c r="K36" i="5"/>
  <c r="L36" i="5"/>
  <c r="M36" i="5"/>
  <c r="N36" i="5"/>
  <c r="O36" i="5"/>
  <c r="P36" i="5"/>
  <c r="Q36" i="5"/>
  <c r="R36" i="5"/>
  <c r="S36" i="5"/>
  <c r="T36" i="5"/>
  <c r="U36" i="5"/>
  <c r="V36" i="5"/>
  <c r="W36" i="5"/>
  <c r="X36" i="5"/>
  <c r="AY36" i="5"/>
  <c r="AZ36" i="5"/>
  <c r="BA36" i="5"/>
  <c r="BB36" i="5"/>
  <c r="BC36" i="5"/>
  <c r="BD36" i="5"/>
  <c r="BE36" i="5"/>
  <c r="BF36" i="5"/>
  <c r="BG36" i="5"/>
  <c r="BH36" i="5"/>
  <c r="BI36" i="5"/>
  <c r="BJ36" i="5"/>
  <c r="BK36" i="5"/>
  <c r="BL36" i="5"/>
  <c r="BM36" i="5"/>
  <c r="BN36" i="5"/>
  <c r="BO36" i="5"/>
  <c r="BP36" i="5"/>
  <c r="BQ36" i="5"/>
  <c r="BR36" i="5"/>
  <c r="BS36" i="5"/>
  <c r="BT36" i="5"/>
  <c r="BU36" i="5"/>
  <c r="BV36" i="5"/>
  <c r="BW36" i="5"/>
  <c r="BX36" i="5"/>
  <c r="BY36" i="5"/>
  <c r="BZ36" i="5"/>
  <c r="CA36" i="5"/>
  <c r="CB36" i="5"/>
  <c r="CC36" i="5"/>
  <c r="CD36" i="5"/>
  <c r="CE36" i="5"/>
  <c r="CF36" i="5"/>
  <c r="CG36" i="5"/>
  <c r="CH36" i="5"/>
  <c r="CI36" i="5"/>
  <c r="CJ36" i="5"/>
  <c r="CK36" i="5"/>
  <c r="CL36" i="5"/>
  <c r="CM36" i="5"/>
  <c r="CN36" i="5"/>
  <c r="CO36" i="5"/>
  <c r="CP36" i="5"/>
  <c r="CQ36" i="5"/>
  <c r="CR36" i="5"/>
  <c r="CS36" i="5"/>
  <c r="CT36" i="5"/>
  <c r="CU36" i="5"/>
  <c r="CV36" i="5"/>
  <c r="CW36" i="5"/>
  <c r="CX36" i="5"/>
  <c r="CY36" i="5"/>
  <c r="CZ36" i="5"/>
  <c r="DA36" i="5"/>
  <c r="DB36" i="5"/>
  <c r="DC36" i="5"/>
  <c r="DD36" i="5"/>
  <c r="DE36" i="5"/>
  <c r="DF36" i="5"/>
  <c r="DG36" i="5"/>
  <c r="DH36" i="5"/>
  <c r="DI36" i="5"/>
  <c r="DJ36" i="5"/>
  <c r="J38" i="5"/>
  <c r="K38" i="5"/>
  <c r="L38" i="5"/>
  <c r="M38" i="5"/>
  <c r="N38" i="5"/>
  <c r="O38" i="5"/>
  <c r="P38" i="5"/>
  <c r="Q38" i="5"/>
  <c r="R38" i="5"/>
  <c r="S38" i="5"/>
  <c r="T38" i="5"/>
  <c r="U38" i="5"/>
  <c r="V38" i="5"/>
  <c r="W38" i="5"/>
  <c r="X38" i="5"/>
  <c r="AY38" i="5"/>
  <c r="AZ38" i="5"/>
  <c r="BA38" i="5"/>
  <c r="BB38" i="5"/>
  <c r="BC38" i="5"/>
  <c r="BD38" i="5"/>
  <c r="BE38" i="5"/>
  <c r="BF38" i="5"/>
  <c r="BG38" i="5"/>
  <c r="BH38" i="5"/>
  <c r="BI38" i="5"/>
  <c r="BJ38" i="5"/>
  <c r="BK38" i="5"/>
  <c r="BL38" i="5"/>
  <c r="BM38" i="5"/>
  <c r="BN38" i="5"/>
  <c r="BO38" i="5"/>
  <c r="BP38" i="5"/>
  <c r="BQ38" i="5"/>
  <c r="BR38" i="5"/>
  <c r="BS38" i="5"/>
  <c r="BT38" i="5"/>
  <c r="BU38" i="5"/>
  <c r="BV38" i="5"/>
  <c r="BW38" i="5"/>
  <c r="BX38" i="5"/>
  <c r="BY38" i="5"/>
  <c r="BZ38" i="5"/>
  <c r="CA38" i="5"/>
  <c r="CB38" i="5"/>
  <c r="CC38" i="5"/>
  <c r="CD38" i="5"/>
  <c r="CE38" i="5"/>
  <c r="CF38" i="5"/>
  <c r="CG38" i="5"/>
  <c r="CH38" i="5"/>
  <c r="CI38" i="5"/>
  <c r="CJ38" i="5"/>
  <c r="CK38" i="5"/>
  <c r="CL38" i="5"/>
  <c r="CM38" i="5"/>
  <c r="CN38" i="5"/>
  <c r="CO38" i="5"/>
  <c r="CP38" i="5"/>
  <c r="CQ38" i="5"/>
  <c r="CR38" i="5"/>
  <c r="CS38" i="5"/>
  <c r="CT38" i="5"/>
  <c r="CU38" i="5"/>
  <c r="CV38" i="5"/>
  <c r="CW38" i="5"/>
  <c r="CX38" i="5"/>
  <c r="CY38" i="5"/>
  <c r="CZ38" i="5"/>
  <c r="DA38" i="5"/>
  <c r="DB38" i="5"/>
  <c r="DC38" i="5"/>
  <c r="DD38" i="5"/>
  <c r="DE38" i="5"/>
  <c r="DF38" i="5"/>
  <c r="DG38" i="5"/>
  <c r="DH38" i="5"/>
  <c r="DI38" i="5"/>
  <c r="DJ38" i="5"/>
  <c r="J39" i="5"/>
  <c r="K39" i="5"/>
  <c r="L39" i="5"/>
  <c r="M39" i="5"/>
  <c r="N39" i="5"/>
  <c r="O39" i="5"/>
  <c r="P39" i="5"/>
  <c r="Q39" i="5"/>
  <c r="R39" i="5"/>
  <c r="S39" i="5"/>
  <c r="T39" i="5"/>
  <c r="U39" i="5"/>
  <c r="V39" i="5"/>
  <c r="W39" i="5"/>
  <c r="X39" i="5"/>
  <c r="AY39" i="5"/>
  <c r="AZ39" i="5"/>
  <c r="BA39" i="5"/>
  <c r="BB39" i="5"/>
  <c r="BC39" i="5"/>
  <c r="BD39" i="5"/>
  <c r="BE39" i="5"/>
  <c r="BF39" i="5"/>
  <c r="BG39" i="5"/>
  <c r="BH39" i="5"/>
  <c r="BI39" i="5"/>
  <c r="BJ39" i="5"/>
  <c r="BK39" i="5"/>
  <c r="BL39" i="5"/>
  <c r="BM39" i="5"/>
  <c r="BN39" i="5"/>
  <c r="BO39" i="5"/>
  <c r="BP39" i="5"/>
  <c r="BQ39" i="5"/>
  <c r="BR39" i="5"/>
  <c r="BS39" i="5"/>
  <c r="BT39" i="5"/>
  <c r="BU39" i="5"/>
  <c r="BV39" i="5"/>
  <c r="BW39" i="5"/>
  <c r="BX39" i="5"/>
  <c r="BY39" i="5"/>
  <c r="BZ39" i="5"/>
  <c r="CA39" i="5"/>
  <c r="CB39" i="5"/>
  <c r="CC39" i="5"/>
  <c r="CD39" i="5"/>
  <c r="CE39" i="5"/>
  <c r="CF39" i="5"/>
  <c r="CG39" i="5"/>
  <c r="CH39" i="5"/>
  <c r="CI39" i="5"/>
  <c r="CJ39" i="5"/>
  <c r="CK39" i="5"/>
  <c r="CL39" i="5"/>
  <c r="CM39" i="5"/>
  <c r="CN39" i="5"/>
  <c r="CO39" i="5"/>
  <c r="CP39" i="5"/>
  <c r="CQ39" i="5"/>
  <c r="CR39" i="5"/>
  <c r="CS39" i="5"/>
  <c r="CT39" i="5"/>
  <c r="CU39" i="5"/>
  <c r="CV39" i="5"/>
  <c r="CW39" i="5"/>
  <c r="CX39" i="5"/>
  <c r="CY39" i="5"/>
  <c r="CZ39" i="5"/>
  <c r="DA39" i="5"/>
  <c r="DB39" i="5"/>
  <c r="DC39" i="5"/>
  <c r="DD39" i="5"/>
  <c r="DE39" i="5"/>
  <c r="DF39" i="5"/>
  <c r="DG39" i="5"/>
  <c r="DH39" i="5"/>
  <c r="DI39" i="5"/>
  <c r="DJ39" i="5"/>
  <c r="J40" i="5"/>
  <c r="K40" i="5"/>
  <c r="L40" i="5"/>
  <c r="M40" i="5"/>
  <c r="N40" i="5"/>
  <c r="O40" i="5"/>
  <c r="P40" i="5"/>
  <c r="Q40" i="5"/>
  <c r="R40" i="5"/>
  <c r="S40" i="5"/>
  <c r="T40" i="5"/>
  <c r="U40" i="5"/>
  <c r="V40" i="5"/>
  <c r="W40" i="5"/>
  <c r="X40" i="5"/>
  <c r="AY40" i="5"/>
  <c r="AZ40" i="5"/>
  <c r="BA40" i="5"/>
  <c r="BB40" i="5"/>
  <c r="BC40" i="5"/>
  <c r="BD40" i="5"/>
  <c r="BE40" i="5"/>
  <c r="BF40" i="5"/>
  <c r="BG40" i="5"/>
  <c r="BH40" i="5"/>
  <c r="BI40" i="5"/>
  <c r="BJ40" i="5"/>
  <c r="BK40" i="5"/>
  <c r="BL40" i="5"/>
  <c r="BM40" i="5"/>
  <c r="BN40" i="5"/>
  <c r="BO40" i="5"/>
  <c r="BP40" i="5"/>
  <c r="BQ40" i="5"/>
  <c r="BR40" i="5"/>
  <c r="BS40" i="5"/>
  <c r="BT40" i="5"/>
  <c r="BU40" i="5"/>
  <c r="BV40" i="5"/>
  <c r="BW40" i="5"/>
  <c r="BX40" i="5"/>
  <c r="BY40" i="5"/>
  <c r="BZ40" i="5"/>
  <c r="CA40" i="5"/>
  <c r="CB40" i="5"/>
  <c r="CC40" i="5"/>
  <c r="CD40" i="5"/>
  <c r="CE40" i="5"/>
  <c r="CF40" i="5"/>
  <c r="CG40" i="5"/>
  <c r="CH40" i="5"/>
  <c r="CI40" i="5"/>
  <c r="CJ40" i="5"/>
  <c r="CK40" i="5"/>
  <c r="CL40" i="5"/>
  <c r="CM40" i="5"/>
  <c r="CN40" i="5"/>
  <c r="CO40" i="5"/>
  <c r="CP40" i="5"/>
  <c r="CQ40" i="5"/>
  <c r="CR40" i="5"/>
  <c r="CS40" i="5"/>
  <c r="CT40" i="5"/>
  <c r="CU40" i="5"/>
  <c r="CV40" i="5"/>
  <c r="CW40" i="5"/>
  <c r="CX40" i="5"/>
  <c r="CY40" i="5"/>
  <c r="CZ40" i="5"/>
  <c r="DA40" i="5"/>
  <c r="DB40" i="5"/>
  <c r="DC40" i="5"/>
  <c r="DD40" i="5"/>
  <c r="DE40" i="5"/>
  <c r="DF40" i="5"/>
  <c r="DG40" i="5"/>
  <c r="DH40" i="5"/>
  <c r="DI40" i="5"/>
  <c r="DJ40" i="5"/>
  <c r="J41" i="5"/>
  <c r="K41" i="5"/>
  <c r="L41" i="5"/>
  <c r="M41" i="5"/>
  <c r="N41" i="5"/>
  <c r="O41" i="5"/>
  <c r="P41" i="5"/>
  <c r="Q41" i="5"/>
  <c r="R41" i="5"/>
  <c r="S41" i="5"/>
  <c r="T41" i="5"/>
  <c r="U41" i="5"/>
  <c r="V41" i="5"/>
  <c r="W41" i="5"/>
  <c r="X41" i="5"/>
  <c r="AY41" i="5"/>
  <c r="AZ41" i="5"/>
  <c r="BA41" i="5"/>
  <c r="BB41" i="5"/>
  <c r="BC41" i="5"/>
  <c r="BD41" i="5"/>
  <c r="BE41" i="5"/>
  <c r="BF41" i="5"/>
  <c r="BG41" i="5"/>
  <c r="BH41" i="5"/>
  <c r="BI41" i="5"/>
  <c r="BJ41" i="5"/>
  <c r="BK41" i="5"/>
  <c r="BL41" i="5"/>
  <c r="BM41" i="5"/>
  <c r="BN41" i="5"/>
  <c r="BO41" i="5"/>
  <c r="BP41" i="5"/>
  <c r="BQ41" i="5"/>
  <c r="BR41" i="5"/>
  <c r="BS41" i="5"/>
  <c r="BT41" i="5"/>
  <c r="BU41" i="5"/>
  <c r="BV41" i="5"/>
  <c r="BW41" i="5"/>
  <c r="BX41" i="5"/>
  <c r="BY41" i="5"/>
  <c r="BZ41" i="5"/>
  <c r="CA41" i="5"/>
  <c r="CB41" i="5"/>
  <c r="CC41" i="5"/>
  <c r="CD41" i="5"/>
  <c r="CE41" i="5"/>
  <c r="CF41" i="5"/>
  <c r="CG41" i="5"/>
  <c r="CH41" i="5"/>
  <c r="CI41" i="5"/>
  <c r="CJ41" i="5"/>
  <c r="CK41" i="5"/>
  <c r="CL41" i="5"/>
  <c r="CM41" i="5"/>
  <c r="CN41" i="5"/>
  <c r="CO41" i="5"/>
  <c r="CP41" i="5"/>
  <c r="CQ41" i="5"/>
  <c r="CR41" i="5"/>
  <c r="CS41" i="5"/>
  <c r="CT41" i="5"/>
  <c r="CU41" i="5"/>
  <c r="CV41" i="5"/>
  <c r="CW41" i="5"/>
  <c r="CX41" i="5"/>
  <c r="CY41" i="5"/>
  <c r="CZ41" i="5"/>
  <c r="DA41" i="5"/>
  <c r="DB41" i="5"/>
  <c r="DC41" i="5"/>
  <c r="DD41" i="5"/>
  <c r="DE41" i="5"/>
  <c r="DF41" i="5"/>
  <c r="DG41" i="5"/>
  <c r="DH41" i="5"/>
  <c r="DI41" i="5"/>
  <c r="DJ41" i="5"/>
  <c r="I41" i="5"/>
  <c r="I40" i="5"/>
  <c r="I39" i="5"/>
  <c r="I38" i="5"/>
  <c r="I36" i="5"/>
  <c r="I35" i="5"/>
  <c r="I34" i="5"/>
  <c r="I33" i="5"/>
  <c r="DJ30" i="5"/>
  <c r="DI30" i="5"/>
  <c r="DH30" i="5"/>
  <c r="DG30" i="5"/>
  <c r="DF30" i="5"/>
  <c r="DE30" i="5"/>
  <c r="DD30" i="5"/>
  <c r="DC30" i="5"/>
  <c r="DB30" i="5"/>
  <c r="DA30" i="5"/>
  <c r="CZ30" i="5"/>
  <c r="CY30" i="5"/>
  <c r="CX30" i="5"/>
  <c r="CW30" i="5"/>
  <c r="CV30" i="5"/>
  <c r="CU30" i="5"/>
  <c r="CT30" i="5"/>
  <c r="CS30" i="5"/>
  <c r="CR30" i="5"/>
  <c r="CQ30" i="5"/>
  <c r="CP30" i="5"/>
  <c r="CO30" i="5"/>
  <c r="CN30" i="5"/>
  <c r="CM30" i="5"/>
  <c r="CL30" i="5"/>
  <c r="CK30" i="5"/>
  <c r="CJ30" i="5"/>
  <c r="CI30" i="5"/>
  <c r="CH30" i="5"/>
  <c r="CG30" i="5"/>
  <c r="CF30" i="5"/>
  <c r="CE30" i="5"/>
  <c r="CD30" i="5"/>
  <c r="CC30" i="5"/>
  <c r="CB30" i="5"/>
  <c r="CA30" i="5"/>
  <c r="BZ30" i="5"/>
  <c r="BY30" i="5"/>
  <c r="BX30" i="5"/>
  <c r="BW30" i="5"/>
  <c r="BV30" i="5"/>
  <c r="BU30" i="5"/>
  <c r="BT30" i="5"/>
  <c r="BS30" i="5"/>
  <c r="BR30" i="5"/>
  <c r="BQ30" i="5"/>
  <c r="BP30" i="5"/>
  <c r="BO30" i="5"/>
  <c r="BN30" i="5"/>
  <c r="BM30" i="5"/>
  <c r="BL30" i="5"/>
  <c r="BK30" i="5"/>
  <c r="BJ30" i="5"/>
  <c r="BI30" i="5"/>
  <c r="BH30" i="5"/>
  <c r="BG30" i="5"/>
  <c r="BF30" i="5"/>
  <c r="BE30" i="5"/>
  <c r="BD30" i="5"/>
  <c r="BC30" i="5"/>
  <c r="BB30" i="5"/>
  <c r="BA30" i="5"/>
  <c r="AZ30" i="5"/>
  <c r="AY30" i="5"/>
  <c r="X30" i="5"/>
  <c r="W30" i="5"/>
  <c r="V30" i="5"/>
  <c r="U30" i="5"/>
  <c r="T30" i="5"/>
  <c r="S30" i="5"/>
  <c r="R30" i="5"/>
  <c r="Q30" i="5"/>
  <c r="P30" i="5"/>
  <c r="O30" i="5"/>
  <c r="N30" i="5"/>
  <c r="M30" i="5"/>
  <c r="L30" i="5"/>
  <c r="K30" i="5"/>
  <c r="J30" i="5"/>
  <c r="DJ29" i="5"/>
  <c r="DI29" i="5"/>
  <c r="DH29" i="5"/>
  <c r="DG29" i="5"/>
  <c r="DF29" i="5"/>
  <c r="DE29" i="5"/>
  <c r="DD29" i="5"/>
  <c r="DC29" i="5"/>
  <c r="DB29" i="5"/>
  <c r="DA29" i="5"/>
  <c r="CZ29" i="5"/>
  <c r="CY29" i="5"/>
  <c r="CX29" i="5"/>
  <c r="CW29" i="5"/>
  <c r="CV29" i="5"/>
  <c r="CU29" i="5"/>
  <c r="CT29" i="5"/>
  <c r="CS29" i="5"/>
  <c r="CR29" i="5"/>
  <c r="CQ29" i="5"/>
  <c r="CP29" i="5"/>
  <c r="CO29" i="5"/>
  <c r="CN29" i="5"/>
  <c r="CM29" i="5"/>
  <c r="CL29" i="5"/>
  <c r="CK29" i="5"/>
  <c r="CJ29" i="5"/>
  <c r="CI29" i="5"/>
  <c r="CH29" i="5"/>
  <c r="CG29" i="5"/>
  <c r="CF29" i="5"/>
  <c r="CE29" i="5"/>
  <c r="CD29" i="5"/>
  <c r="CC29" i="5"/>
  <c r="CB29" i="5"/>
  <c r="CA29" i="5"/>
  <c r="BZ29" i="5"/>
  <c r="BY29" i="5"/>
  <c r="BX29" i="5"/>
  <c r="BW29" i="5"/>
  <c r="BV29" i="5"/>
  <c r="BU29" i="5"/>
  <c r="BT29" i="5"/>
  <c r="BS29" i="5"/>
  <c r="BR29" i="5"/>
  <c r="BQ29" i="5"/>
  <c r="BP29" i="5"/>
  <c r="BO29" i="5"/>
  <c r="BN29" i="5"/>
  <c r="BM29" i="5"/>
  <c r="BL29" i="5"/>
  <c r="BK29" i="5"/>
  <c r="BJ29" i="5"/>
  <c r="BI29" i="5"/>
  <c r="BH29" i="5"/>
  <c r="BG29" i="5"/>
  <c r="BF29" i="5"/>
  <c r="BE29" i="5"/>
  <c r="BD29" i="5"/>
  <c r="BC29" i="5"/>
  <c r="BB29" i="5"/>
  <c r="BA29" i="5"/>
  <c r="AZ29" i="5"/>
  <c r="AY29" i="5"/>
  <c r="X29" i="5"/>
  <c r="W29" i="5"/>
  <c r="V29" i="5"/>
  <c r="U29" i="5"/>
  <c r="T29" i="5"/>
  <c r="S29" i="5"/>
  <c r="R29" i="5"/>
  <c r="Q29" i="5"/>
  <c r="P29" i="5"/>
  <c r="O29" i="5"/>
  <c r="N29" i="5"/>
  <c r="M29" i="5"/>
  <c r="L29" i="5"/>
  <c r="K29" i="5"/>
  <c r="J29" i="5"/>
  <c r="DJ28" i="5"/>
  <c r="DI28" i="5"/>
  <c r="DH28" i="5"/>
  <c r="DG28" i="5"/>
  <c r="DF28" i="5"/>
  <c r="DE28" i="5"/>
  <c r="DD28" i="5"/>
  <c r="DC28" i="5"/>
  <c r="DB28" i="5"/>
  <c r="DA28" i="5"/>
  <c r="CZ28" i="5"/>
  <c r="CY28" i="5"/>
  <c r="CX28" i="5"/>
  <c r="CW28" i="5"/>
  <c r="CV28" i="5"/>
  <c r="CU28" i="5"/>
  <c r="CT28" i="5"/>
  <c r="CS28" i="5"/>
  <c r="CR28" i="5"/>
  <c r="CQ28" i="5"/>
  <c r="CP28" i="5"/>
  <c r="CO28" i="5"/>
  <c r="CN28" i="5"/>
  <c r="CM28" i="5"/>
  <c r="CL28" i="5"/>
  <c r="CK28" i="5"/>
  <c r="CJ28" i="5"/>
  <c r="CI28" i="5"/>
  <c r="CH28" i="5"/>
  <c r="CG28" i="5"/>
  <c r="CF28" i="5"/>
  <c r="CE28" i="5"/>
  <c r="CD28" i="5"/>
  <c r="CC28" i="5"/>
  <c r="CB28" i="5"/>
  <c r="CA28" i="5"/>
  <c r="BZ28" i="5"/>
  <c r="BY28" i="5"/>
  <c r="BX28" i="5"/>
  <c r="BW28" i="5"/>
  <c r="BV28" i="5"/>
  <c r="BU28" i="5"/>
  <c r="BT28" i="5"/>
  <c r="BS28" i="5"/>
  <c r="BR28" i="5"/>
  <c r="BQ28" i="5"/>
  <c r="BP28" i="5"/>
  <c r="BO28" i="5"/>
  <c r="BN28" i="5"/>
  <c r="BM28" i="5"/>
  <c r="BL28" i="5"/>
  <c r="BK28" i="5"/>
  <c r="BJ28" i="5"/>
  <c r="BI28" i="5"/>
  <c r="BH28" i="5"/>
  <c r="BG28" i="5"/>
  <c r="BF28" i="5"/>
  <c r="BE28" i="5"/>
  <c r="BD28" i="5"/>
  <c r="BC28" i="5"/>
  <c r="BB28" i="5"/>
  <c r="BA28" i="5"/>
  <c r="AZ28" i="5"/>
  <c r="AY28" i="5"/>
  <c r="X28" i="5"/>
  <c r="W28" i="5"/>
  <c r="V28" i="5"/>
  <c r="U28" i="5"/>
  <c r="T28" i="5"/>
  <c r="S28" i="5"/>
  <c r="R28" i="5"/>
  <c r="Q28" i="5"/>
  <c r="P28" i="5"/>
  <c r="O28" i="5"/>
  <c r="N28" i="5"/>
  <c r="M28" i="5"/>
  <c r="L28" i="5"/>
  <c r="K28" i="5"/>
  <c r="J28" i="5"/>
  <c r="DJ27" i="5"/>
  <c r="DI27" i="5"/>
  <c r="DH27" i="5"/>
  <c r="DG27" i="5"/>
  <c r="DF27" i="5"/>
  <c r="DE27" i="5"/>
  <c r="DD27" i="5"/>
  <c r="DC27" i="5"/>
  <c r="DB27" i="5"/>
  <c r="DA27" i="5"/>
  <c r="CZ27" i="5"/>
  <c r="CY27" i="5"/>
  <c r="CX27" i="5"/>
  <c r="CW27" i="5"/>
  <c r="CV27" i="5"/>
  <c r="CU27" i="5"/>
  <c r="CT27" i="5"/>
  <c r="CS27" i="5"/>
  <c r="CR27" i="5"/>
  <c r="CQ27" i="5"/>
  <c r="CP27" i="5"/>
  <c r="CO27" i="5"/>
  <c r="CN27" i="5"/>
  <c r="CM27" i="5"/>
  <c r="CL27" i="5"/>
  <c r="CK27" i="5"/>
  <c r="CJ27" i="5"/>
  <c r="CI27" i="5"/>
  <c r="CH27" i="5"/>
  <c r="CG27" i="5"/>
  <c r="CF27" i="5"/>
  <c r="CE27" i="5"/>
  <c r="CD27" i="5"/>
  <c r="CC27" i="5"/>
  <c r="CB27" i="5"/>
  <c r="CA27" i="5"/>
  <c r="BZ27" i="5"/>
  <c r="BY27" i="5"/>
  <c r="BX27" i="5"/>
  <c r="BW27" i="5"/>
  <c r="BV27" i="5"/>
  <c r="BU27" i="5"/>
  <c r="BT27" i="5"/>
  <c r="BS27" i="5"/>
  <c r="BR27" i="5"/>
  <c r="BQ27" i="5"/>
  <c r="BP27" i="5"/>
  <c r="BO27" i="5"/>
  <c r="BN27" i="5"/>
  <c r="BM27" i="5"/>
  <c r="BL27" i="5"/>
  <c r="BK27" i="5"/>
  <c r="BJ27" i="5"/>
  <c r="BI27" i="5"/>
  <c r="BH27" i="5"/>
  <c r="BG27" i="5"/>
  <c r="BF27" i="5"/>
  <c r="BE27" i="5"/>
  <c r="BD27" i="5"/>
  <c r="BC27" i="5"/>
  <c r="BB27" i="5"/>
  <c r="BA27" i="5"/>
  <c r="AZ27" i="5"/>
  <c r="AY27" i="5"/>
  <c r="X27" i="5"/>
  <c r="W27" i="5"/>
  <c r="V27" i="5"/>
  <c r="U27" i="5"/>
  <c r="T27" i="5"/>
  <c r="S27" i="5"/>
  <c r="R27" i="5"/>
  <c r="Q27" i="5"/>
  <c r="P27" i="5"/>
  <c r="O27" i="5"/>
  <c r="N27" i="5"/>
  <c r="M27" i="5"/>
  <c r="L27" i="5"/>
  <c r="K27" i="5"/>
  <c r="J27" i="5"/>
  <c r="DJ26" i="5"/>
  <c r="DI26" i="5"/>
  <c r="DH26" i="5"/>
  <c r="DG26" i="5"/>
  <c r="DF26" i="5"/>
  <c r="DE26" i="5"/>
  <c r="DD26" i="5"/>
  <c r="DC26" i="5"/>
  <c r="DB26" i="5"/>
  <c r="DA26" i="5"/>
  <c r="CZ26" i="5"/>
  <c r="CY26" i="5"/>
  <c r="CX26" i="5"/>
  <c r="CW26" i="5"/>
  <c r="CV26" i="5"/>
  <c r="CU26" i="5"/>
  <c r="CT26" i="5"/>
  <c r="CS26" i="5"/>
  <c r="CR26" i="5"/>
  <c r="CQ26" i="5"/>
  <c r="CP26" i="5"/>
  <c r="CO26" i="5"/>
  <c r="CN26" i="5"/>
  <c r="CM26" i="5"/>
  <c r="CL26" i="5"/>
  <c r="CK26" i="5"/>
  <c r="CJ26" i="5"/>
  <c r="CI26" i="5"/>
  <c r="CH26" i="5"/>
  <c r="CG26" i="5"/>
  <c r="CF26" i="5"/>
  <c r="CE26" i="5"/>
  <c r="CD26" i="5"/>
  <c r="CC26" i="5"/>
  <c r="CB26" i="5"/>
  <c r="CA26" i="5"/>
  <c r="BZ26" i="5"/>
  <c r="BY26" i="5"/>
  <c r="BX26" i="5"/>
  <c r="BW26" i="5"/>
  <c r="BV26" i="5"/>
  <c r="BU26" i="5"/>
  <c r="BT26" i="5"/>
  <c r="BS26" i="5"/>
  <c r="BR26" i="5"/>
  <c r="BQ26" i="5"/>
  <c r="BP26" i="5"/>
  <c r="BO26" i="5"/>
  <c r="BN26" i="5"/>
  <c r="BM26" i="5"/>
  <c r="BL26" i="5"/>
  <c r="BK26" i="5"/>
  <c r="BJ26" i="5"/>
  <c r="BI26" i="5"/>
  <c r="BH26" i="5"/>
  <c r="BG26" i="5"/>
  <c r="BF26" i="5"/>
  <c r="BE26" i="5"/>
  <c r="BD26" i="5"/>
  <c r="BC26" i="5"/>
  <c r="BB26" i="5"/>
  <c r="BA26" i="5"/>
  <c r="AZ26" i="5"/>
  <c r="AY26" i="5"/>
  <c r="X26" i="5"/>
  <c r="W26" i="5"/>
  <c r="V26" i="5"/>
  <c r="U26" i="5"/>
  <c r="T26" i="5"/>
  <c r="S26" i="5"/>
  <c r="R26" i="5"/>
  <c r="Q26" i="5"/>
  <c r="P26" i="5"/>
  <c r="O26" i="5"/>
  <c r="N26" i="5"/>
  <c r="M26" i="5"/>
  <c r="L26" i="5"/>
  <c r="K26" i="5"/>
  <c r="J26" i="5"/>
  <c r="DJ25" i="5"/>
  <c r="DI25" i="5"/>
  <c r="DH25" i="5"/>
  <c r="DG25" i="5"/>
  <c r="DF25" i="5"/>
  <c r="DE25" i="5"/>
  <c r="DD25" i="5"/>
  <c r="DC25" i="5"/>
  <c r="DB25" i="5"/>
  <c r="DA25" i="5"/>
  <c r="CZ25" i="5"/>
  <c r="CY25" i="5"/>
  <c r="CX25" i="5"/>
  <c r="CW25" i="5"/>
  <c r="CV25" i="5"/>
  <c r="CU25" i="5"/>
  <c r="CT25" i="5"/>
  <c r="CS25" i="5"/>
  <c r="CR25" i="5"/>
  <c r="CQ25" i="5"/>
  <c r="CP25" i="5"/>
  <c r="CO25" i="5"/>
  <c r="CN25" i="5"/>
  <c r="CM25" i="5"/>
  <c r="CL25" i="5"/>
  <c r="CK25" i="5"/>
  <c r="CJ25" i="5"/>
  <c r="CI25" i="5"/>
  <c r="CH25" i="5"/>
  <c r="CG25" i="5"/>
  <c r="CF25" i="5"/>
  <c r="CE25" i="5"/>
  <c r="CD25" i="5"/>
  <c r="CC25" i="5"/>
  <c r="CB25" i="5"/>
  <c r="CA25" i="5"/>
  <c r="BZ25" i="5"/>
  <c r="BY25" i="5"/>
  <c r="BX25" i="5"/>
  <c r="BW25" i="5"/>
  <c r="BV25" i="5"/>
  <c r="BU25" i="5"/>
  <c r="BT25" i="5"/>
  <c r="BS25" i="5"/>
  <c r="BR25" i="5"/>
  <c r="BQ25" i="5"/>
  <c r="BP25" i="5"/>
  <c r="BO25" i="5"/>
  <c r="BN25" i="5"/>
  <c r="BM25" i="5"/>
  <c r="BL25" i="5"/>
  <c r="BK25" i="5"/>
  <c r="BJ25" i="5"/>
  <c r="BI25" i="5"/>
  <c r="BH25" i="5"/>
  <c r="BG25" i="5"/>
  <c r="BF25" i="5"/>
  <c r="BE25" i="5"/>
  <c r="BD25" i="5"/>
  <c r="BC25" i="5"/>
  <c r="BB25" i="5"/>
  <c r="BA25" i="5"/>
  <c r="AZ25" i="5"/>
  <c r="AY25" i="5"/>
  <c r="X25" i="5"/>
  <c r="W25" i="5"/>
  <c r="V25" i="5"/>
  <c r="U25" i="5"/>
  <c r="T25" i="5"/>
  <c r="S25" i="5"/>
  <c r="R25" i="5"/>
  <c r="Q25" i="5"/>
  <c r="P25" i="5"/>
  <c r="O25" i="5"/>
  <c r="N25" i="5"/>
  <c r="M25" i="5"/>
  <c r="L25" i="5"/>
  <c r="K25" i="5"/>
  <c r="J25" i="5"/>
  <c r="DJ24" i="5"/>
  <c r="DI24" i="5"/>
  <c r="DH24" i="5"/>
  <c r="DG24" i="5"/>
  <c r="DF24" i="5"/>
  <c r="DE24" i="5"/>
  <c r="DD24" i="5"/>
  <c r="DC24" i="5"/>
  <c r="DB24" i="5"/>
  <c r="DA24" i="5"/>
  <c r="CZ24" i="5"/>
  <c r="CY24" i="5"/>
  <c r="CX24" i="5"/>
  <c r="CW24" i="5"/>
  <c r="CV24" i="5"/>
  <c r="CU24" i="5"/>
  <c r="CT24" i="5"/>
  <c r="CS24" i="5"/>
  <c r="CR24" i="5"/>
  <c r="CQ24" i="5"/>
  <c r="CP24" i="5"/>
  <c r="CO24" i="5"/>
  <c r="CN24" i="5"/>
  <c r="CM24" i="5"/>
  <c r="CL24" i="5"/>
  <c r="CK24" i="5"/>
  <c r="CJ24" i="5"/>
  <c r="CI24" i="5"/>
  <c r="CH24" i="5"/>
  <c r="CG24" i="5"/>
  <c r="CF24" i="5"/>
  <c r="CE24" i="5"/>
  <c r="CD24" i="5"/>
  <c r="CC24" i="5"/>
  <c r="CB24" i="5"/>
  <c r="CA24" i="5"/>
  <c r="BZ24" i="5"/>
  <c r="BY24" i="5"/>
  <c r="BX24" i="5"/>
  <c r="BW24" i="5"/>
  <c r="BV24" i="5"/>
  <c r="BU24" i="5"/>
  <c r="BT24" i="5"/>
  <c r="BS24" i="5"/>
  <c r="BR24" i="5"/>
  <c r="BQ24" i="5"/>
  <c r="BP24" i="5"/>
  <c r="BO24" i="5"/>
  <c r="BN24" i="5"/>
  <c r="BM24" i="5"/>
  <c r="BL24" i="5"/>
  <c r="BK24" i="5"/>
  <c r="BJ24" i="5"/>
  <c r="BI24" i="5"/>
  <c r="BH24" i="5"/>
  <c r="BG24" i="5"/>
  <c r="BF24" i="5"/>
  <c r="BE24" i="5"/>
  <c r="BD24" i="5"/>
  <c r="BC24" i="5"/>
  <c r="BB24" i="5"/>
  <c r="BA24" i="5"/>
  <c r="AZ24" i="5"/>
  <c r="AY24" i="5"/>
  <c r="X24" i="5"/>
  <c r="W24" i="5"/>
  <c r="V24" i="5"/>
  <c r="U24" i="5"/>
  <c r="T24" i="5"/>
  <c r="S24" i="5"/>
  <c r="R24" i="5"/>
  <c r="Q24" i="5"/>
  <c r="P24" i="5"/>
  <c r="O24" i="5"/>
  <c r="N24" i="5"/>
  <c r="M24" i="5"/>
  <c r="L24" i="5"/>
  <c r="K24" i="5"/>
  <c r="J24" i="5"/>
  <c r="DJ23" i="5"/>
  <c r="DI23" i="5"/>
  <c r="DH23" i="5"/>
  <c r="DG23" i="5"/>
  <c r="DF23" i="5"/>
  <c r="DE23" i="5"/>
  <c r="DD23" i="5"/>
  <c r="DC23" i="5"/>
  <c r="DB23" i="5"/>
  <c r="DA23" i="5"/>
  <c r="CZ23" i="5"/>
  <c r="CY23" i="5"/>
  <c r="CX23" i="5"/>
  <c r="CW23" i="5"/>
  <c r="CV23" i="5"/>
  <c r="CU23" i="5"/>
  <c r="CT23" i="5"/>
  <c r="CS23" i="5"/>
  <c r="CR23" i="5"/>
  <c r="CQ23" i="5"/>
  <c r="CP23" i="5"/>
  <c r="CO23" i="5"/>
  <c r="CN23" i="5"/>
  <c r="CM23" i="5"/>
  <c r="CL23" i="5"/>
  <c r="CK23" i="5"/>
  <c r="CJ23" i="5"/>
  <c r="CI23" i="5"/>
  <c r="CH23" i="5"/>
  <c r="CG23" i="5"/>
  <c r="CF23" i="5"/>
  <c r="CE23" i="5"/>
  <c r="CD23" i="5"/>
  <c r="CC23" i="5"/>
  <c r="CB23" i="5"/>
  <c r="CA23" i="5"/>
  <c r="BZ23" i="5"/>
  <c r="BY23" i="5"/>
  <c r="BX23" i="5"/>
  <c r="BW23" i="5"/>
  <c r="BV23" i="5"/>
  <c r="BU23" i="5"/>
  <c r="BT23" i="5"/>
  <c r="BS23" i="5"/>
  <c r="BR23" i="5"/>
  <c r="BQ23" i="5"/>
  <c r="BP23" i="5"/>
  <c r="BO23" i="5"/>
  <c r="BN23" i="5"/>
  <c r="BM23" i="5"/>
  <c r="BL23" i="5"/>
  <c r="BK23" i="5"/>
  <c r="BJ23" i="5"/>
  <c r="BI23" i="5"/>
  <c r="BH23" i="5"/>
  <c r="BG23" i="5"/>
  <c r="BF23" i="5"/>
  <c r="BE23" i="5"/>
  <c r="BD23" i="5"/>
  <c r="BC23" i="5"/>
  <c r="BB23" i="5"/>
  <c r="BA23" i="5"/>
  <c r="AZ23" i="5"/>
  <c r="AY23" i="5"/>
  <c r="X23" i="5"/>
  <c r="W23" i="5"/>
  <c r="V23" i="5"/>
  <c r="U23" i="5"/>
  <c r="T23" i="5"/>
  <c r="S23" i="5"/>
  <c r="R23" i="5"/>
  <c r="Q23" i="5"/>
  <c r="P23" i="5"/>
  <c r="O23" i="5"/>
  <c r="N23" i="5"/>
  <c r="M23" i="5"/>
  <c r="L23" i="5"/>
  <c r="K23" i="5"/>
  <c r="J23" i="5"/>
  <c r="I30" i="5"/>
  <c r="I29" i="5"/>
  <c r="I28" i="5"/>
  <c r="I27" i="5"/>
  <c r="I26" i="5"/>
  <c r="I25" i="5"/>
  <c r="I24" i="5"/>
  <c r="I23" i="5"/>
  <c r="DJ19" i="5"/>
  <c r="DI19" i="5"/>
  <c r="DH19" i="5"/>
  <c r="DG19" i="5"/>
  <c r="DF19" i="5"/>
  <c r="DE19" i="5"/>
  <c r="DD19" i="5"/>
  <c r="DC19" i="5"/>
  <c r="DB19" i="5"/>
  <c r="DA19" i="5"/>
  <c r="CZ19" i="5"/>
  <c r="CY19" i="5"/>
  <c r="CX19" i="5"/>
  <c r="CW19" i="5"/>
  <c r="CV19" i="5"/>
  <c r="CU19" i="5"/>
  <c r="CT19" i="5"/>
  <c r="CS19" i="5"/>
  <c r="CR19" i="5"/>
  <c r="CQ19" i="5"/>
  <c r="CP19" i="5"/>
  <c r="CO19" i="5"/>
  <c r="CN19" i="5"/>
  <c r="CM19" i="5"/>
  <c r="CL19" i="5"/>
  <c r="CK19" i="5"/>
  <c r="CJ19" i="5"/>
  <c r="CI19" i="5"/>
  <c r="CH19" i="5"/>
  <c r="CG19" i="5"/>
  <c r="CF19" i="5"/>
  <c r="CE19" i="5"/>
  <c r="CD19" i="5"/>
  <c r="CC19" i="5"/>
  <c r="CB19" i="5"/>
  <c r="CA19" i="5"/>
  <c r="BZ19" i="5"/>
  <c r="BY19" i="5"/>
  <c r="BX19" i="5"/>
  <c r="BW19" i="5"/>
  <c r="BV19" i="5"/>
  <c r="BU19" i="5"/>
  <c r="BT19" i="5"/>
  <c r="BS19" i="5"/>
  <c r="BR19" i="5"/>
  <c r="BQ19" i="5"/>
  <c r="BP19" i="5"/>
  <c r="BO19" i="5"/>
  <c r="BN19" i="5"/>
  <c r="BM19" i="5"/>
  <c r="BL19" i="5"/>
  <c r="BK19" i="5"/>
  <c r="BJ19" i="5"/>
  <c r="BI19" i="5"/>
  <c r="BH19" i="5"/>
  <c r="BG19" i="5"/>
  <c r="BF19" i="5"/>
  <c r="BE19" i="5"/>
  <c r="BD19" i="5"/>
  <c r="BC19" i="5"/>
  <c r="BB19" i="5"/>
  <c r="BA19" i="5"/>
  <c r="AZ19" i="5"/>
  <c r="AY19" i="5"/>
  <c r="X19" i="5"/>
  <c r="W19" i="5"/>
  <c r="V19" i="5"/>
  <c r="U19" i="5"/>
  <c r="T19" i="5"/>
  <c r="S19" i="5"/>
  <c r="R19" i="5"/>
  <c r="Q19" i="5"/>
  <c r="P19" i="5"/>
  <c r="O19" i="5"/>
  <c r="N19" i="5"/>
  <c r="M19" i="5"/>
  <c r="L19" i="5"/>
  <c r="K19" i="5"/>
  <c r="J19" i="5"/>
  <c r="DJ18" i="5"/>
  <c r="DI18" i="5"/>
  <c r="DH18" i="5"/>
  <c r="DG18" i="5"/>
  <c r="DF18" i="5"/>
  <c r="DE18" i="5"/>
  <c r="DD18" i="5"/>
  <c r="DC18" i="5"/>
  <c r="DB18" i="5"/>
  <c r="DA18" i="5"/>
  <c r="CZ18" i="5"/>
  <c r="CY18" i="5"/>
  <c r="CX18" i="5"/>
  <c r="CW18" i="5"/>
  <c r="CV18" i="5"/>
  <c r="CU18" i="5"/>
  <c r="CT18" i="5"/>
  <c r="CS18" i="5"/>
  <c r="CR18" i="5"/>
  <c r="CQ18" i="5"/>
  <c r="CP18" i="5"/>
  <c r="CO18" i="5"/>
  <c r="CN18" i="5"/>
  <c r="CM18" i="5"/>
  <c r="CL18" i="5"/>
  <c r="CK18" i="5"/>
  <c r="CJ18" i="5"/>
  <c r="CI18" i="5"/>
  <c r="CH18" i="5"/>
  <c r="CG18" i="5"/>
  <c r="CF18" i="5"/>
  <c r="CE18" i="5"/>
  <c r="CD18" i="5"/>
  <c r="CC18" i="5"/>
  <c r="CB18" i="5"/>
  <c r="CA18" i="5"/>
  <c r="BZ18" i="5"/>
  <c r="BY18" i="5"/>
  <c r="BX18" i="5"/>
  <c r="BW18" i="5"/>
  <c r="BV18" i="5"/>
  <c r="BU18" i="5"/>
  <c r="BT18" i="5"/>
  <c r="BS18" i="5"/>
  <c r="BR18" i="5"/>
  <c r="BQ18" i="5"/>
  <c r="BP18" i="5"/>
  <c r="BO18" i="5"/>
  <c r="BN18"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DJ17" i="5"/>
  <c r="DI17" i="5"/>
  <c r="DH17" i="5"/>
  <c r="DG17" i="5"/>
  <c r="DF17" i="5"/>
  <c r="DE17" i="5"/>
  <c r="DD17" i="5"/>
  <c r="DC17" i="5"/>
  <c r="DB17" i="5"/>
  <c r="DA17" i="5"/>
  <c r="CZ17" i="5"/>
  <c r="CY17" i="5"/>
  <c r="CX17" i="5"/>
  <c r="CW17" i="5"/>
  <c r="CV17" i="5"/>
  <c r="CU17" i="5"/>
  <c r="CT17" i="5"/>
  <c r="CS17" i="5"/>
  <c r="CR17" i="5"/>
  <c r="CQ17" i="5"/>
  <c r="CP17" i="5"/>
  <c r="CO17" i="5"/>
  <c r="CN17" i="5"/>
  <c r="CM17" i="5"/>
  <c r="CL17" i="5"/>
  <c r="CK17" i="5"/>
  <c r="CJ17" i="5"/>
  <c r="CI17" i="5"/>
  <c r="CH17" i="5"/>
  <c r="CG17" i="5"/>
  <c r="CF17" i="5"/>
  <c r="CE17" i="5"/>
  <c r="CD17" i="5"/>
  <c r="CC17" i="5"/>
  <c r="CB17" i="5"/>
  <c r="CA17" i="5"/>
  <c r="BZ17" i="5"/>
  <c r="BY17" i="5"/>
  <c r="BX17" i="5"/>
  <c r="BW17" i="5"/>
  <c r="BV17" i="5"/>
  <c r="BU17" i="5"/>
  <c r="BT17" i="5"/>
  <c r="BS17" i="5"/>
  <c r="BR17" i="5"/>
  <c r="BQ17" i="5"/>
  <c r="BP17" i="5"/>
  <c r="BO17" i="5"/>
  <c r="BN17" i="5"/>
  <c r="BM17" i="5"/>
  <c r="BL17" i="5"/>
  <c r="BK17" i="5"/>
  <c r="BJ17" i="5"/>
  <c r="BI17" i="5"/>
  <c r="BH17" i="5"/>
  <c r="BG17" i="5"/>
  <c r="BF17" i="5"/>
  <c r="BE17" i="5"/>
  <c r="BD17" i="5"/>
  <c r="BC17" i="5"/>
  <c r="BB17" i="5"/>
  <c r="BA17" i="5"/>
  <c r="AZ17" i="5"/>
  <c r="AY17" i="5"/>
  <c r="AX17" i="5"/>
  <c r="AW17" i="5"/>
  <c r="AV17" i="5"/>
  <c r="AU17" i="5"/>
  <c r="AT17" i="5"/>
  <c r="AS17"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R17" i="5"/>
  <c r="Q17" i="5"/>
  <c r="P17" i="5"/>
  <c r="O17" i="5"/>
  <c r="N17" i="5"/>
  <c r="M17" i="5"/>
  <c r="L17" i="5"/>
  <c r="K17" i="5"/>
  <c r="J17" i="5"/>
  <c r="I19" i="5"/>
  <c r="I18" i="5"/>
  <c r="I17" i="5"/>
  <c r="F6" i="33"/>
  <c r="G29" i="33" s="1"/>
  <c r="DI22" i="33"/>
  <c r="DI23" i="33"/>
  <c r="DI24" i="33"/>
  <c r="DI25" i="33"/>
  <c r="DI26" i="33"/>
  <c r="DI27" i="33"/>
  <c r="DI21" i="33"/>
  <c r="DI20" i="33"/>
  <c r="DI19" i="33"/>
  <c r="DI17" i="33"/>
  <c r="DI16" i="33"/>
  <c r="DI15" i="33"/>
  <c r="DI14" i="33"/>
  <c r="DI13" i="33"/>
  <c r="DI12" i="33"/>
  <c r="DI11" i="33"/>
  <c r="DI10" i="33"/>
  <c r="DI9" i="33"/>
  <c r="AL18" i="33"/>
  <c r="AM18" i="33"/>
  <c r="AN18" i="33"/>
  <c r="AO18" i="33"/>
  <c r="AP18" i="33"/>
  <c r="AQ18" i="33"/>
  <c r="AR18" i="33"/>
  <c r="AS18" i="33"/>
  <c r="AT18" i="33"/>
  <c r="AU18" i="33"/>
  <c r="AV18" i="33"/>
  <c r="AW18" i="33"/>
  <c r="AX18" i="33"/>
  <c r="AY18" i="33"/>
  <c r="AZ18" i="33"/>
  <c r="BA18" i="33"/>
  <c r="BC18" i="33"/>
  <c r="BD18" i="33"/>
  <c r="BE18" i="33"/>
  <c r="BF18" i="33"/>
  <c r="BG18" i="33"/>
  <c r="BH18" i="33"/>
  <c r="BI18" i="33"/>
  <c r="BJ18" i="33"/>
  <c r="BK18" i="33"/>
  <c r="BL18" i="33"/>
  <c r="BM18" i="33"/>
  <c r="BN18" i="33"/>
  <c r="BO18" i="33"/>
  <c r="BP18" i="33"/>
  <c r="BQ18" i="33"/>
  <c r="BR18" i="33"/>
  <c r="BS18" i="33"/>
  <c r="BT18" i="33"/>
  <c r="BU18" i="33"/>
  <c r="BV18" i="33"/>
  <c r="BW18" i="33"/>
  <c r="BX18" i="33"/>
  <c r="BY18" i="33"/>
  <c r="BZ18" i="33"/>
  <c r="CA18" i="33"/>
  <c r="CB18" i="33"/>
  <c r="CC18" i="33"/>
  <c r="CD18" i="33"/>
  <c r="CE18" i="33"/>
  <c r="CF18" i="33"/>
  <c r="CG18" i="33"/>
  <c r="CH18" i="33"/>
  <c r="CI18" i="33"/>
  <c r="CJ18" i="33"/>
  <c r="CK18" i="33"/>
  <c r="CL18" i="33"/>
  <c r="CM18" i="33"/>
  <c r="CN18" i="33"/>
  <c r="CO18" i="33"/>
  <c r="CP18" i="33"/>
  <c r="CQ18" i="33"/>
  <c r="CR18" i="33"/>
  <c r="CS18" i="33"/>
  <c r="CT18" i="33"/>
  <c r="CU18" i="33"/>
  <c r="CV18" i="33"/>
  <c r="CW18" i="33"/>
  <c r="CX18" i="33"/>
  <c r="CY18" i="33"/>
  <c r="CZ18" i="33"/>
  <c r="DA18" i="33"/>
  <c r="DB18" i="33"/>
  <c r="DC18" i="33"/>
  <c r="DD18" i="33"/>
  <c r="DE18" i="33"/>
  <c r="DF18" i="33"/>
  <c r="DG18" i="33"/>
  <c r="DH18" i="33"/>
  <c r="AL8" i="33"/>
  <c r="AM8" i="33"/>
  <c r="AN8" i="33"/>
  <c r="AN28" i="33" s="1"/>
  <c r="AO8" i="33"/>
  <c r="AP8" i="33"/>
  <c r="AQ8" i="33"/>
  <c r="AR8" i="33"/>
  <c r="AR28" i="33" s="1"/>
  <c r="AS8" i="33"/>
  <c r="AT8" i="33"/>
  <c r="AU8" i="33"/>
  <c r="AV8" i="33"/>
  <c r="AW8" i="33"/>
  <c r="AX8" i="33"/>
  <c r="AY8" i="33"/>
  <c r="AZ8" i="33"/>
  <c r="BA8" i="33"/>
  <c r="BB8" i="33"/>
  <c r="BB28" i="33" s="1"/>
  <c r="BC8" i="33"/>
  <c r="BD8" i="33"/>
  <c r="BE8" i="33"/>
  <c r="BF8" i="33"/>
  <c r="BG8" i="33"/>
  <c r="BH8" i="33"/>
  <c r="BI8" i="33"/>
  <c r="BJ8" i="33"/>
  <c r="BK8" i="33"/>
  <c r="BL8" i="33"/>
  <c r="BM8" i="33"/>
  <c r="BN8" i="33"/>
  <c r="BO8" i="33"/>
  <c r="BP8" i="33"/>
  <c r="BQ8" i="33"/>
  <c r="BR8" i="33"/>
  <c r="BS8" i="33"/>
  <c r="BT8" i="33"/>
  <c r="BU8" i="33"/>
  <c r="BV8" i="33"/>
  <c r="BW8" i="33"/>
  <c r="BX8" i="33"/>
  <c r="BY8" i="33"/>
  <c r="BZ8" i="33"/>
  <c r="CA8" i="33"/>
  <c r="CB8" i="33"/>
  <c r="CC8" i="33"/>
  <c r="CD8" i="33"/>
  <c r="CE8" i="33"/>
  <c r="CF8" i="33"/>
  <c r="CG8" i="33"/>
  <c r="CH8" i="33"/>
  <c r="CI8" i="33"/>
  <c r="CJ8" i="33"/>
  <c r="CK8" i="33"/>
  <c r="CL8" i="33"/>
  <c r="CM8" i="33"/>
  <c r="CN8" i="33"/>
  <c r="CO8" i="33"/>
  <c r="CP8" i="33"/>
  <c r="CQ8" i="33"/>
  <c r="CR8" i="33"/>
  <c r="CS8" i="33"/>
  <c r="CT8" i="33"/>
  <c r="CU8" i="33"/>
  <c r="CV8" i="33"/>
  <c r="CW8" i="33"/>
  <c r="CX8" i="33"/>
  <c r="CY8" i="33"/>
  <c r="CZ8" i="33"/>
  <c r="DA8" i="33"/>
  <c r="DB8" i="33"/>
  <c r="DC8" i="33"/>
  <c r="DD8" i="33"/>
  <c r="DE8" i="33"/>
  <c r="DF8" i="33"/>
  <c r="DG8" i="33"/>
  <c r="DH8" i="33"/>
  <c r="AK18" i="33"/>
  <c r="AK8" i="33"/>
  <c r="AI18" i="33"/>
  <c r="AH18" i="33"/>
  <c r="AG18" i="33"/>
  <c r="AF18" i="33"/>
  <c r="AE18" i="33"/>
  <c r="AD18" i="33"/>
  <c r="AC18" i="33"/>
  <c r="AB18" i="33"/>
  <c r="AA18" i="33"/>
  <c r="Z18" i="33"/>
  <c r="Y18" i="33"/>
  <c r="X18" i="33"/>
  <c r="W18" i="33"/>
  <c r="V18" i="33"/>
  <c r="U18" i="33"/>
  <c r="T18" i="33"/>
  <c r="S18" i="33"/>
  <c r="R18" i="33"/>
  <c r="Q18" i="33"/>
  <c r="O18" i="33"/>
  <c r="N18" i="33"/>
  <c r="M18" i="33"/>
  <c r="L18" i="33"/>
  <c r="K18" i="33"/>
  <c r="J18" i="33"/>
  <c r="I18" i="33"/>
  <c r="H18" i="33"/>
  <c r="G18" i="33"/>
  <c r="AJ18" i="33"/>
  <c r="AJ8" i="33"/>
  <c r="AI8" i="33"/>
  <c r="AI28" i="33" s="1"/>
  <c r="AH8" i="33"/>
  <c r="AG8" i="33"/>
  <c r="AF8" i="33"/>
  <c r="AE8" i="33"/>
  <c r="AD8" i="33"/>
  <c r="AC8" i="33"/>
  <c r="AB8" i="33"/>
  <c r="AA8" i="33"/>
  <c r="Z8" i="33"/>
  <c r="Y8" i="33"/>
  <c r="X8" i="33"/>
  <c r="X28" i="33" s="1"/>
  <c r="W8" i="33"/>
  <c r="V8" i="33"/>
  <c r="U8" i="33"/>
  <c r="T8" i="33"/>
  <c r="S8" i="33"/>
  <c r="R8" i="33"/>
  <c r="Q8" i="33"/>
  <c r="P8" i="33"/>
  <c r="P28" i="33" s="1"/>
  <c r="O8" i="33"/>
  <c r="O28" i="33" s="1"/>
  <c r="N8" i="33"/>
  <c r="M8" i="33"/>
  <c r="L8" i="33"/>
  <c r="K8" i="33"/>
  <c r="J8" i="33"/>
  <c r="I8" i="33"/>
  <c r="H8" i="33"/>
  <c r="G8" i="33"/>
  <c r="F27" i="33"/>
  <c r="I51" i="26" s="1"/>
  <c r="AA51" i="26" s="1"/>
  <c r="AS51" i="26" s="1"/>
  <c r="E27" i="33"/>
  <c r="H51" i="26" s="1"/>
  <c r="Z51" i="26" s="1"/>
  <c r="AR51" i="26" s="1"/>
  <c r="D27" i="33"/>
  <c r="C51" i="26" s="1"/>
  <c r="F26" i="33"/>
  <c r="I50" i="26" s="1"/>
  <c r="AA50" i="26" s="1"/>
  <c r="AS50" i="26" s="1"/>
  <c r="E26" i="33"/>
  <c r="H50" i="26" s="1"/>
  <c r="Z50" i="26" s="1"/>
  <c r="AR50" i="26" s="1"/>
  <c r="D26" i="33"/>
  <c r="C50" i="26" s="1"/>
  <c r="F25" i="33"/>
  <c r="I49" i="26" s="1"/>
  <c r="AA49" i="26" s="1"/>
  <c r="AS49" i="26" s="1"/>
  <c r="E25" i="33"/>
  <c r="H49" i="26" s="1"/>
  <c r="Z49" i="26" s="1"/>
  <c r="AR49" i="26" s="1"/>
  <c r="D25" i="33"/>
  <c r="C49" i="26" s="1"/>
  <c r="F24" i="33"/>
  <c r="I48" i="26" s="1"/>
  <c r="AA48" i="26" s="1"/>
  <c r="AS48" i="26" s="1"/>
  <c r="E24" i="33"/>
  <c r="H48" i="26" s="1"/>
  <c r="Z48" i="26" s="1"/>
  <c r="AR48" i="26" s="1"/>
  <c r="D24" i="33"/>
  <c r="C48" i="26" s="1"/>
  <c r="F23" i="33"/>
  <c r="I47" i="26" s="1"/>
  <c r="AA47" i="26" s="1"/>
  <c r="AS47" i="26" s="1"/>
  <c r="E23" i="33"/>
  <c r="H47" i="26" s="1"/>
  <c r="Z47" i="26" s="1"/>
  <c r="AR47" i="26" s="1"/>
  <c r="D23" i="33"/>
  <c r="F22" i="33"/>
  <c r="I46" i="26" s="1"/>
  <c r="AA46" i="26" s="1"/>
  <c r="AS46" i="26" s="1"/>
  <c r="E22" i="33"/>
  <c r="H46" i="26" s="1"/>
  <c r="Z46" i="26" s="1"/>
  <c r="AR46" i="26" s="1"/>
  <c r="D22" i="33"/>
  <c r="F21" i="33"/>
  <c r="I45" i="26" s="1"/>
  <c r="AA45" i="26" s="1"/>
  <c r="AS45" i="26" s="1"/>
  <c r="E21" i="33"/>
  <c r="H45" i="26" s="1"/>
  <c r="Z45" i="26" s="1"/>
  <c r="AR45" i="26" s="1"/>
  <c r="D21" i="33"/>
  <c r="F20" i="33"/>
  <c r="I44" i="26" s="1"/>
  <c r="AA44" i="26" s="1"/>
  <c r="AS44" i="26" s="1"/>
  <c r="E20" i="33"/>
  <c r="H44" i="26" s="1"/>
  <c r="Z44" i="26" s="1"/>
  <c r="AR44" i="26" s="1"/>
  <c r="D20" i="33"/>
  <c r="F19" i="33"/>
  <c r="I43" i="26" s="1"/>
  <c r="AA43" i="26" s="1"/>
  <c r="AS43" i="26" s="1"/>
  <c r="E19" i="33"/>
  <c r="H43" i="26" s="1"/>
  <c r="Z43" i="26" s="1"/>
  <c r="AR43" i="26" s="1"/>
  <c r="D19" i="33"/>
  <c r="F18" i="33"/>
  <c r="E18" i="33"/>
  <c r="D18" i="33"/>
  <c r="C40" i="26" s="1"/>
  <c r="F17" i="33"/>
  <c r="I39" i="26" s="1"/>
  <c r="AA39" i="26" s="1"/>
  <c r="AS39" i="26" s="1"/>
  <c r="E17" i="33"/>
  <c r="H39" i="26" s="1"/>
  <c r="Z39" i="26" s="1"/>
  <c r="AR39" i="26" s="1"/>
  <c r="D17" i="33"/>
  <c r="C39" i="26" s="1"/>
  <c r="F16" i="33"/>
  <c r="I38" i="26" s="1"/>
  <c r="AA38" i="26" s="1"/>
  <c r="AS38" i="26" s="1"/>
  <c r="E16" i="33"/>
  <c r="H38" i="26" s="1"/>
  <c r="Z38" i="26" s="1"/>
  <c r="AR38" i="26" s="1"/>
  <c r="D16" i="33"/>
  <c r="C38" i="26" s="1"/>
  <c r="F15" i="33"/>
  <c r="I37" i="26" s="1"/>
  <c r="AA37" i="26" s="1"/>
  <c r="AS37" i="26" s="1"/>
  <c r="E15" i="33"/>
  <c r="H37" i="26" s="1"/>
  <c r="Z37" i="26" s="1"/>
  <c r="AR37" i="26" s="1"/>
  <c r="D15" i="33"/>
  <c r="C37" i="26" s="1"/>
  <c r="F14" i="33"/>
  <c r="I36" i="26" s="1"/>
  <c r="AA36" i="26" s="1"/>
  <c r="AS36" i="26" s="1"/>
  <c r="E14" i="33"/>
  <c r="H36" i="26" s="1"/>
  <c r="Z36" i="26" s="1"/>
  <c r="AR36" i="26" s="1"/>
  <c r="D14" i="33"/>
  <c r="F13" i="33"/>
  <c r="I35" i="26" s="1"/>
  <c r="AA35" i="26" s="1"/>
  <c r="AS35" i="26" s="1"/>
  <c r="E13" i="33"/>
  <c r="H35" i="26" s="1"/>
  <c r="Z35" i="26" s="1"/>
  <c r="AR35" i="26" s="1"/>
  <c r="D13" i="33"/>
  <c r="AJ8" i="20" s="1"/>
  <c r="F12" i="33"/>
  <c r="E12" i="33"/>
  <c r="H34" i="26" s="1"/>
  <c r="Z34" i="26" s="1"/>
  <c r="AR34" i="26" s="1"/>
  <c r="D12" i="33"/>
  <c r="AB8" i="20" s="1"/>
  <c r="F11" i="33"/>
  <c r="I33" i="26" s="1"/>
  <c r="AA33" i="26" s="1"/>
  <c r="AS33" i="26" s="1"/>
  <c r="E11" i="33"/>
  <c r="H33" i="26" s="1"/>
  <c r="Z33" i="26" s="1"/>
  <c r="AR33" i="26" s="1"/>
  <c r="D11" i="33"/>
  <c r="T8" i="20" s="1"/>
  <c r="F10" i="33"/>
  <c r="E10" i="33"/>
  <c r="H32" i="26" s="1"/>
  <c r="Z32" i="26" s="1"/>
  <c r="AR32" i="26" s="1"/>
  <c r="D10" i="33"/>
  <c r="L8" i="20" s="1"/>
  <c r="E9" i="33"/>
  <c r="H31" i="26" s="1"/>
  <c r="Z31" i="26" s="1"/>
  <c r="AR31" i="26" s="1"/>
  <c r="D9" i="33"/>
  <c r="F8" i="33"/>
  <c r="E8" i="33"/>
  <c r="D8" i="33"/>
  <c r="C28" i="26" s="1"/>
  <c r="AZ28" i="33" l="1"/>
  <c r="AJ28" i="33"/>
  <c r="N28" i="33"/>
  <c r="C36" i="26"/>
  <c r="AR8" i="20"/>
  <c r="AW28" i="33"/>
  <c r="AP28" i="33"/>
  <c r="AG28" i="33"/>
  <c r="H28" i="33"/>
  <c r="K28" i="33"/>
  <c r="S28" i="33"/>
  <c r="M28" i="33"/>
  <c r="Y28" i="33"/>
  <c r="AU28" i="33"/>
  <c r="AA28" i="33"/>
  <c r="G28" i="33"/>
  <c r="T28" i="33"/>
  <c r="AF28" i="33"/>
  <c r="BC28" i="33"/>
  <c r="Q28" i="33"/>
  <c r="AM28" i="33"/>
  <c r="V28" i="33"/>
  <c r="AX28" i="33"/>
  <c r="AV28" i="33"/>
  <c r="AO28" i="33"/>
  <c r="AE28" i="33"/>
  <c r="AB28" i="33"/>
  <c r="D8" i="20"/>
  <c r="D37" i="20"/>
  <c r="I6" i="5"/>
  <c r="I213" i="5" s="1"/>
  <c r="I226" i="5" s="1"/>
  <c r="H29" i="33"/>
  <c r="F29" i="33"/>
  <c r="I28" i="33"/>
  <c r="AY28" i="33"/>
  <c r="AQ28" i="33"/>
  <c r="J28" i="33"/>
  <c r="AH28" i="33"/>
  <c r="AK28" i="33"/>
  <c r="L28" i="33"/>
  <c r="U28" i="33"/>
  <c r="AC28" i="33"/>
  <c r="AD28" i="33"/>
  <c r="AT28" i="33"/>
  <c r="AL28" i="33"/>
  <c r="BE28" i="33"/>
  <c r="BA28" i="33"/>
  <c r="AS28" i="33"/>
  <c r="BD28" i="33"/>
  <c r="W28" i="33"/>
  <c r="Z28" i="33"/>
  <c r="R28" i="33"/>
  <c r="C77" i="26"/>
  <c r="U50" i="26"/>
  <c r="AM50" i="26" s="1"/>
  <c r="I32" i="26"/>
  <c r="AA32" i="26" s="1"/>
  <c r="AS32" i="26" s="1"/>
  <c r="F28" i="33"/>
  <c r="C67" i="26"/>
  <c r="U38" i="26"/>
  <c r="C75" i="26"/>
  <c r="U48" i="26"/>
  <c r="AM48" i="26" s="1"/>
  <c r="C59" i="26"/>
  <c r="U28" i="26"/>
  <c r="C78" i="26"/>
  <c r="U51" i="26"/>
  <c r="AM51" i="26" s="1"/>
  <c r="C65" i="26"/>
  <c r="U36" i="26"/>
  <c r="C68" i="26"/>
  <c r="U39" i="26"/>
  <c r="C76" i="26"/>
  <c r="U49" i="26"/>
  <c r="AM49" i="26" s="1"/>
  <c r="C66" i="26"/>
  <c r="U37" i="26"/>
  <c r="C69" i="26"/>
  <c r="U40" i="26"/>
  <c r="C218" i="5"/>
  <c r="B219" i="5"/>
  <c r="C46" i="26"/>
  <c r="AB8" i="28"/>
  <c r="C47" i="26"/>
  <c r="AJ8" i="28"/>
  <c r="C214" i="5"/>
  <c r="B215" i="5"/>
  <c r="T8" i="28"/>
  <c r="C45" i="26"/>
  <c r="L8" i="28"/>
  <c r="C44" i="26"/>
  <c r="D8" i="28"/>
  <c r="C43" i="26"/>
  <c r="C31" i="26"/>
  <c r="DJ12" i="33"/>
  <c r="I34" i="26"/>
  <c r="AA34" i="26" s="1"/>
  <c r="AS34" i="26" s="1"/>
  <c r="J8" i="40"/>
  <c r="C33" i="26"/>
  <c r="C34" i="26"/>
  <c r="C32" i="26"/>
  <c r="C35" i="26"/>
  <c r="E6" i="33"/>
  <c r="H6" i="5"/>
  <c r="U5" i="42"/>
  <c r="U5" i="22"/>
  <c r="AP10" i="26" s="1"/>
  <c r="D4" i="28"/>
  <c r="D4" i="37" s="1"/>
  <c r="D4" i="30" s="1"/>
  <c r="D6" i="37"/>
  <c r="D6" i="30" s="1"/>
  <c r="D7" i="28"/>
  <c r="D7" i="37" s="1"/>
  <c r="D7" i="30" s="1"/>
  <c r="D5" i="28"/>
  <c r="D5" i="37" s="1"/>
  <c r="D5" i="30" s="1"/>
  <c r="DJ20" i="33"/>
  <c r="DJ13" i="33"/>
  <c r="DJ15" i="33"/>
  <c r="DJ25" i="33"/>
  <c r="DJ27" i="33"/>
  <c r="G6" i="33"/>
  <c r="BG164" i="5"/>
  <c r="BG186" i="5"/>
  <c r="BO186" i="5"/>
  <c r="AA164" i="5"/>
  <c r="DC164" i="5"/>
  <c r="CM164" i="5"/>
  <c r="CE164" i="5"/>
  <c r="AQ164" i="5"/>
  <c r="CU164" i="5"/>
  <c r="BW164" i="5"/>
  <c r="BO164" i="5"/>
  <c r="AY164" i="5"/>
  <c r="AI164" i="5"/>
  <c r="DE164" i="5"/>
  <c r="CW164" i="5"/>
  <c r="CO164" i="5"/>
  <c r="CG164" i="5"/>
  <c r="BY164" i="5"/>
  <c r="BQ164" i="5"/>
  <c r="BI164" i="5"/>
  <c r="BA164" i="5"/>
  <c r="AS164" i="5"/>
  <c r="AK164" i="5"/>
  <c r="AC164" i="5"/>
  <c r="DH164" i="5"/>
  <c r="CZ164" i="5"/>
  <c r="CR164" i="5"/>
  <c r="CJ164" i="5"/>
  <c r="CB164" i="5"/>
  <c r="BT164" i="5"/>
  <c r="BL164" i="5"/>
  <c r="BD164" i="5"/>
  <c r="AV164" i="5"/>
  <c r="AN164" i="5"/>
  <c r="AF164" i="5"/>
  <c r="X164" i="5"/>
  <c r="DD164" i="5"/>
  <c r="CV164" i="5"/>
  <c r="CN164" i="5"/>
  <c r="CF164" i="5"/>
  <c r="BX164" i="5"/>
  <c r="BP164" i="5"/>
  <c r="BH164" i="5"/>
  <c r="AZ164" i="5"/>
  <c r="AR164" i="5"/>
  <c r="AJ164" i="5"/>
  <c r="AB164" i="5"/>
  <c r="DF164" i="5"/>
  <c r="CX164" i="5"/>
  <c r="CP164" i="5"/>
  <c r="CH164" i="5"/>
  <c r="BZ164" i="5"/>
  <c r="BR164" i="5"/>
  <c r="BJ164" i="5"/>
  <c r="BB164" i="5"/>
  <c r="AT164" i="5"/>
  <c r="AL164" i="5"/>
  <c r="AD164" i="5"/>
  <c r="DJ164" i="5"/>
  <c r="DB164" i="5"/>
  <c r="CT164" i="5"/>
  <c r="CL164" i="5"/>
  <c r="CD164" i="5"/>
  <c r="BV164" i="5"/>
  <c r="BN164" i="5"/>
  <c r="BF164" i="5"/>
  <c r="AX164" i="5"/>
  <c r="AP164" i="5"/>
  <c r="AH164" i="5"/>
  <c r="Z164" i="5"/>
  <c r="CU186" i="5"/>
  <c r="AI186" i="5"/>
  <c r="DC186" i="5"/>
  <c r="CM186" i="5"/>
  <c r="CE186" i="5"/>
  <c r="BW186" i="5"/>
  <c r="AY186" i="5"/>
  <c r="AQ186" i="5"/>
  <c r="AA186" i="5"/>
  <c r="DI164" i="5"/>
  <c r="DA164" i="5"/>
  <c r="CS164" i="5"/>
  <c r="CK164" i="5"/>
  <c r="CC164" i="5"/>
  <c r="BU164" i="5"/>
  <c r="BM164" i="5"/>
  <c r="BE164" i="5"/>
  <c r="AW164" i="5"/>
  <c r="AO164" i="5"/>
  <c r="AG164" i="5"/>
  <c r="Y164" i="5"/>
  <c r="DG186" i="5"/>
  <c r="CY186" i="5"/>
  <c r="CQ186" i="5"/>
  <c r="CI186" i="5"/>
  <c r="CA186" i="5"/>
  <c r="BS186" i="5"/>
  <c r="BK186" i="5"/>
  <c r="BC186" i="5"/>
  <c r="AU186" i="5"/>
  <c r="AM186" i="5"/>
  <c r="AE186" i="5"/>
  <c r="W186" i="5"/>
  <c r="DH186" i="5"/>
  <c r="CZ186" i="5"/>
  <c r="CR186" i="5"/>
  <c r="CJ186" i="5"/>
  <c r="CB186" i="5"/>
  <c r="BT186" i="5"/>
  <c r="BL186" i="5"/>
  <c r="BD186" i="5"/>
  <c r="AV186" i="5"/>
  <c r="AN186" i="5"/>
  <c r="AF186" i="5"/>
  <c r="X186" i="5"/>
  <c r="DD186" i="5"/>
  <c r="CV186" i="5"/>
  <c r="CN186" i="5"/>
  <c r="CF186" i="5"/>
  <c r="BX186" i="5"/>
  <c r="BP186" i="5"/>
  <c r="BH186" i="5"/>
  <c r="AZ186" i="5"/>
  <c r="AR186" i="5"/>
  <c r="AJ186" i="5"/>
  <c r="AB186" i="5"/>
  <c r="DF186" i="5"/>
  <c r="CX186" i="5"/>
  <c r="CP186" i="5"/>
  <c r="CH186" i="5"/>
  <c r="BZ186" i="5"/>
  <c r="BR186" i="5"/>
  <c r="BJ186" i="5"/>
  <c r="BB186" i="5"/>
  <c r="AT186" i="5"/>
  <c r="AL186" i="5"/>
  <c r="AD186" i="5"/>
  <c r="DJ186" i="5"/>
  <c r="DB186" i="5"/>
  <c r="CT186" i="5"/>
  <c r="CL186" i="5"/>
  <c r="CD186" i="5"/>
  <c r="BV186" i="5"/>
  <c r="BN186" i="5"/>
  <c r="BF186" i="5"/>
  <c r="AX186" i="5"/>
  <c r="AP186" i="5"/>
  <c r="AH186" i="5"/>
  <c r="Z186" i="5"/>
  <c r="DE186" i="5"/>
  <c r="CW186" i="5"/>
  <c r="CO186" i="5"/>
  <c r="CG186" i="5"/>
  <c r="BY186" i="5"/>
  <c r="BQ186" i="5"/>
  <c r="BI186" i="5"/>
  <c r="BA186" i="5"/>
  <c r="AS186" i="5"/>
  <c r="AK186" i="5"/>
  <c r="AC186" i="5"/>
  <c r="DI186" i="5"/>
  <c r="DA186" i="5"/>
  <c r="CS186" i="5"/>
  <c r="CK186" i="5"/>
  <c r="CC186" i="5"/>
  <c r="BU186" i="5"/>
  <c r="BM186" i="5"/>
  <c r="BE186" i="5"/>
  <c r="AW186" i="5"/>
  <c r="AO186" i="5"/>
  <c r="AG186" i="5"/>
  <c r="Y186" i="5"/>
  <c r="DG164" i="5"/>
  <c r="CY164" i="5"/>
  <c r="CQ164" i="5"/>
  <c r="CI164" i="5"/>
  <c r="CA164" i="5"/>
  <c r="BS164" i="5"/>
  <c r="BK164" i="5"/>
  <c r="BC164" i="5"/>
  <c r="AU164" i="5"/>
  <c r="AM164" i="5"/>
  <c r="AE164" i="5"/>
  <c r="W164" i="5"/>
  <c r="DJ21" i="33"/>
  <c r="DJ16" i="33"/>
  <c r="DJ10" i="33"/>
  <c r="DJ22" i="33"/>
  <c r="DJ11" i="33"/>
  <c r="DJ17" i="33"/>
  <c r="DJ19" i="33"/>
  <c r="DJ23" i="33"/>
  <c r="DJ9" i="33"/>
  <c r="DJ24" i="33"/>
  <c r="DJ14" i="33"/>
  <c r="DJ26" i="33"/>
  <c r="DI18" i="33"/>
  <c r="DI8" i="33"/>
  <c r="CL28" i="33"/>
  <c r="DB28" i="33"/>
  <c r="CT28" i="33"/>
  <c r="CD28" i="33"/>
  <c r="BV28" i="33"/>
  <c r="BN28" i="33"/>
  <c r="CK28" i="33"/>
  <c r="CC28" i="33"/>
  <c r="CS28" i="33"/>
  <c r="BU28" i="33"/>
  <c r="DD28" i="33"/>
  <c r="DE28" i="33"/>
  <c r="CW28" i="33"/>
  <c r="CO28" i="33"/>
  <c r="CG28" i="33"/>
  <c r="BY28" i="33"/>
  <c r="CN28" i="33"/>
  <c r="CF28" i="33"/>
  <c r="BX28" i="33"/>
  <c r="BP28" i="33"/>
  <c r="BH28" i="33"/>
  <c r="DH28" i="33"/>
  <c r="CZ28" i="33"/>
  <c r="CR28" i="33"/>
  <c r="CJ28" i="33"/>
  <c r="CB28" i="33"/>
  <c r="DC28" i="33"/>
  <c r="CU28" i="33"/>
  <c r="DG28" i="33"/>
  <c r="CY28" i="33"/>
  <c r="CQ28" i="33"/>
  <c r="CI28" i="33"/>
  <c r="CA28" i="33"/>
  <c r="DF28" i="33"/>
  <c r="CX28" i="33"/>
  <c r="CP28" i="33"/>
  <c r="CH28" i="33"/>
  <c r="BZ28" i="33"/>
  <c r="BT28" i="33"/>
  <c r="BL28" i="33"/>
  <c r="BM28" i="33"/>
  <c r="BS28" i="33"/>
  <c r="BR28" i="33"/>
  <c r="BQ28" i="33"/>
  <c r="BK28" i="33"/>
  <c r="BJ28" i="33"/>
  <c r="BI28" i="33"/>
  <c r="BF28" i="33"/>
  <c r="CV28" i="33"/>
  <c r="DA28" i="33"/>
  <c r="CM28" i="33"/>
  <c r="CE28" i="33"/>
  <c r="BW28" i="33"/>
  <c r="BO28" i="33"/>
  <c r="BG28" i="33"/>
  <c r="AM39" i="26" l="1"/>
  <c r="AM68" i="26" s="1"/>
  <c r="U68" i="26"/>
  <c r="AM75" i="26"/>
  <c r="U75" i="26"/>
  <c r="C63" i="26"/>
  <c r="U34" i="26"/>
  <c r="C60" i="26"/>
  <c r="U31" i="26"/>
  <c r="U65" i="26"/>
  <c r="AM36" i="26"/>
  <c r="AM65" i="26" s="1"/>
  <c r="AM38" i="26"/>
  <c r="AM67" i="26" s="1"/>
  <c r="U67" i="26"/>
  <c r="C62" i="26"/>
  <c r="U33" i="26"/>
  <c r="C74" i="26"/>
  <c r="U47" i="26"/>
  <c r="AM47" i="26" s="1"/>
  <c r="U66" i="26"/>
  <c r="AM37" i="26"/>
  <c r="AM66" i="26" s="1"/>
  <c r="AM78" i="26"/>
  <c r="U78" i="26"/>
  <c r="C64" i="26"/>
  <c r="U35" i="26"/>
  <c r="C71" i="26"/>
  <c r="U44" i="26"/>
  <c r="AM44" i="26" s="1"/>
  <c r="C73" i="26"/>
  <c r="U46" i="26"/>
  <c r="AM46" i="26" s="1"/>
  <c r="AM76" i="26"/>
  <c r="U76" i="26"/>
  <c r="AM28" i="26"/>
  <c r="AM59" i="26" s="1"/>
  <c r="U59" i="26"/>
  <c r="U77" i="26"/>
  <c r="AM77" i="26"/>
  <c r="C61" i="26"/>
  <c r="U32" i="26"/>
  <c r="C72" i="26"/>
  <c r="U45" i="26"/>
  <c r="AM45" i="26" s="1"/>
  <c r="AM40" i="26"/>
  <c r="AM69" i="26" s="1"/>
  <c r="U69" i="26"/>
  <c r="C70" i="26"/>
  <c r="U43" i="26"/>
  <c r="AM43" i="26" s="1"/>
  <c r="L7" i="28"/>
  <c r="L6" i="28"/>
  <c r="L5" i="28"/>
  <c r="L4" i="28"/>
  <c r="DI28" i="33"/>
  <c r="DJ28" i="33" s="1"/>
  <c r="H6" i="33"/>
  <c r="I6" i="33" s="1"/>
  <c r="I29" i="33"/>
  <c r="J6" i="5"/>
  <c r="J213" i="5" s="1"/>
  <c r="J226" i="5" s="1"/>
  <c r="I30" i="26"/>
  <c r="AA30" i="26" s="1"/>
  <c r="AS30" i="26" s="1"/>
  <c r="I29" i="26"/>
  <c r="AA29" i="26" s="1"/>
  <c r="AS29" i="26" s="1"/>
  <c r="I28" i="26"/>
  <c r="AA28" i="26" s="1"/>
  <c r="AS28" i="26" s="1"/>
  <c r="I42" i="26"/>
  <c r="AA42" i="26" s="1"/>
  <c r="AS42" i="26" s="1"/>
  <c r="I41" i="26"/>
  <c r="AA41" i="26" s="1"/>
  <c r="AS41" i="26" s="1"/>
  <c r="I40" i="26"/>
  <c r="AA40" i="26" s="1"/>
  <c r="AS40" i="26" s="1"/>
  <c r="H42" i="26"/>
  <c r="Z42" i="26" s="1"/>
  <c r="AR42" i="26" s="1"/>
  <c r="H41" i="26"/>
  <c r="Z41" i="26" s="1"/>
  <c r="AR41" i="26" s="1"/>
  <c r="H40" i="26"/>
  <c r="Z40" i="26" s="1"/>
  <c r="AR40" i="26" s="1"/>
  <c r="H30" i="26"/>
  <c r="Z30" i="26" s="1"/>
  <c r="AR30" i="26" s="1"/>
  <c r="H29" i="26"/>
  <c r="Z29" i="26" s="1"/>
  <c r="AR29" i="26" s="1"/>
  <c r="H28" i="26"/>
  <c r="Z28" i="26" s="1"/>
  <c r="AR28" i="26" s="1"/>
  <c r="U71" i="26" l="1"/>
  <c r="AM71" i="26"/>
  <c r="AM74" i="26"/>
  <c r="U74" i="26"/>
  <c r="U60" i="26"/>
  <c r="AM31" i="26"/>
  <c r="AM60" i="26" s="1"/>
  <c r="U72" i="26"/>
  <c r="AM72" i="26"/>
  <c r="U64" i="26"/>
  <c r="AM35" i="26"/>
  <c r="AM64" i="26" s="1"/>
  <c r="U62" i="26"/>
  <c r="AM33" i="26"/>
  <c r="AM62" i="26" s="1"/>
  <c r="AM34" i="26"/>
  <c r="AM63" i="26" s="1"/>
  <c r="U63" i="26"/>
  <c r="U61" i="26"/>
  <c r="AM32" i="26"/>
  <c r="AM61" i="26" s="1"/>
  <c r="U73" i="26"/>
  <c r="AM73" i="26"/>
  <c r="U70" i="26"/>
  <c r="AM70" i="26"/>
  <c r="T6" i="28"/>
  <c r="T7" i="28"/>
  <c r="T5" i="28"/>
  <c r="T4" i="28"/>
  <c r="J29" i="33"/>
  <c r="K6" i="5"/>
  <c r="AJ5" i="28" l="1"/>
  <c r="AB5" i="28"/>
  <c r="AJ6" i="28"/>
  <c r="AB6" i="28"/>
  <c r="AJ7" i="28"/>
  <c r="AB7" i="28"/>
  <c r="AJ4" i="28"/>
  <c r="AB4" i="28"/>
  <c r="K213" i="5"/>
  <c r="K226" i="5" s="1"/>
  <c r="J6" i="33"/>
  <c r="K29" i="33"/>
  <c r="L6" i="5"/>
  <c r="L213" i="5" s="1"/>
  <c r="L226" i="5" s="1"/>
  <c r="F27" i="22"/>
  <c r="E27" i="22"/>
  <c r="D27" i="22"/>
  <c r="F26" i="22"/>
  <c r="E26" i="22"/>
  <c r="D26" i="22"/>
  <c r="F25" i="22"/>
  <c r="E25" i="22"/>
  <c r="D25" i="22"/>
  <c r="F24" i="22"/>
  <c r="E24" i="22"/>
  <c r="D24" i="22"/>
  <c r="F23" i="22"/>
  <c r="E23" i="22"/>
  <c r="D23" i="22"/>
  <c r="F22" i="22"/>
  <c r="E22" i="22"/>
  <c r="D22" i="22"/>
  <c r="F21" i="22"/>
  <c r="E21" i="22"/>
  <c r="D21" i="22"/>
  <c r="F20" i="22"/>
  <c r="E20" i="22"/>
  <c r="D20" i="22"/>
  <c r="F19" i="22"/>
  <c r="E19" i="22"/>
  <c r="D19" i="22"/>
  <c r="F18" i="22"/>
  <c r="E18" i="22"/>
  <c r="D18" i="22"/>
  <c r="F17" i="22"/>
  <c r="E17" i="22"/>
  <c r="D17" i="22"/>
  <c r="F16" i="22"/>
  <c r="E16" i="22"/>
  <c r="D16" i="22"/>
  <c r="F15" i="22"/>
  <c r="E15" i="22"/>
  <c r="D15" i="22"/>
  <c r="F14" i="22"/>
  <c r="E14" i="22"/>
  <c r="D14" i="22"/>
  <c r="F13" i="22"/>
  <c r="E13" i="22"/>
  <c r="D13" i="22"/>
  <c r="F12" i="22"/>
  <c r="E12" i="22"/>
  <c r="D12" i="22"/>
  <c r="F11" i="22"/>
  <c r="E11" i="22"/>
  <c r="D11" i="22"/>
  <c r="F10" i="22"/>
  <c r="E10" i="22"/>
  <c r="D10" i="22"/>
  <c r="F9" i="22"/>
  <c r="E9" i="22"/>
  <c r="D9" i="22"/>
  <c r="F8" i="22"/>
  <c r="E8" i="22"/>
  <c r="D8" i="22"/>
  <c r="K6" i="33" l="1"/>
  <c r="L29" i="33"/>
  <c r="M6" i="5"/>
  <c r="M213" i="5" l="1"/>
  <c r="M226" i="5" s="1"/>
  <c r="L6" i="33"/>
  <c r="M29" i="33"/>
  <c r="N6" i="5"/>
  <c r="N213" i="5" s="1"/>
  <c r="N226" i="5" s="1"/>
  <c r="E197" i="5"/>
  <c r="F197" i="5"/>
  <c r="F186" i="5"/>
  <c r="E186" i="5"/>
  <c r="E175" i="5"/>
  <c r="F175" i="5"/>
  <c r="F164" i="5"/>
  <c r="E164" i="5"/>
  <c r="E153" i="5"/>
  <c r="F153" i="5"/>
  <c r="E142" i="5"/>
  <c r="F142" i="5"/>
  <c r="F131" i="5"/>
  <c r="E131" i="5"/>
  <c r="F120" i="5"/>
  <c r="E120" i="5"/>
  <c r="F109" i="5"/>
  <c r="F97" i="5"/>
  <c r="E97" i="5"/>
  <c r="F86" i="5"/>
  <c r="E86" i="5"/>
  <c r="F75" i="5"/>
  <c r="E75" i="5"/>
  <c r="F64" i="5"/>
  <c r="E64" i="5"/>
  <c r="F53" i="5"/>
  <c r="E53" i="5"/>
  <c r="F42" i="5"/>
  <c r="E42" i="5"/>
  <c r="F31" i="5"/>
  <c r="E31" i="5"/>
  <c r="F20" i="5"/>
  <c r="E20" i="5"/>
  <c r="F9" i="5"/>
  <c r="E9" i="5"/>
  <c r="D197" i="5"/>
  <c r="D186" i="5"/>
  <c r="D175" i="5"/>
  <c r="D164" i="5"/>
  <c r="D153" i="5"/>
  <c r="D142" i="5"/>
  <c r="D131" i="5"/>
  <c r="D120" i="5"/>
  <c r="D109" i="5"/>
  <c r="D97" i="5"/>
  <c r="D86" i="5"/>
  <c r="D75" i="5"/>
  <c r="D64" i="5"/>
  <c r="D53" i="5"/>
  <c r="D42" i="5"/>
  <c r="D31" i="5"/>
  <c r="D20" i="5"/>
  <c r="D9" i="5"/>
  <c r="H207" i="5"/>
  <c r="H206" i="5"/>
  <c r="H205" i="5"/>
  <c r="H204" i="5"/>
  <c r="H203" i="5"/>
  <c r="H202" i="5"/>
  <c r="H201" i="5"/>
  <c r="H200" i="5"/>
  <c r="H199" i="5"/>
  <c r="H198" i="5"/>
  <c r="H196" i="5"/>
  <c r="H195" i="5"/>
  <c r="H194" i="5"/>
  <c r="H193" i="5"/>
  <c r="H192" i="5"/>
  <c r="H191" i="5"/>
  <c r="H190" i="5"/>
  <c r="H189" i="5"/>
  <c r="H188" i="5"/>
  <c r="H187" i="5"/>
  <c r="H185" i="5"/>
  <c r="H184" i="5"/>
  <c r="H183" i="5"/>
  <c r="H182" i="5"/>
  <c r="H181" i="5"/>
  <c r="H180" i="5"/>
  <c r="H179" i="5"/>
  <c r="H178" i="5"/>
  <c r="H177" i="5"/>
  <c r="H176" i="5"/>
  <c r="H174" i="5"/>
  <c r="H173" i="5"/>
  <c r="H172" i="5"/>
  <c r="H171" i="5"/>
  <c r="H170" i="5"/>
  <c r="H169" i="5"/>
  <c r="H168" i="5"/>
  <c r="H167" i="5"/>
  <c r="H166" i="5"/>
  <c r="H165" i="5"/>
  <c r="H163" i="5"/>
  <c r="H162" i="5"/>
  <c r="H161" i="5"/>
  <c r="H160" i="5"/>
  <c r="H159" i="5"/>
  <c r="H158" i="5"/>
  <c r="H157" i="5"/>
  <c r="H156" i="5"/>
  <c r="H155" i="5"/>
  <c r="H154" i="5"/>
  <c r="H152" i="5"/>
  <c r="H151" i="5"/>
  <c r="H150" i="5"/>
  <c r="H149" i="5"/>
  <c r="H148" i="5"/>
  <c r="H147" i="5"/>
  <c r="H146" i="5"/>
  <c r="H145" i="5"/>
  <c r="H144" i="5"/>
  <c r="H143" i="5"/>
  <c r="H141" i="5"/>
  <c r="H140" i="5"/>
  <c r="H139" i="5"/>
  <c r="H138" i="5"/>
  <c r="H137" i="5"/>
  <c r="H136" i="5"/>
  <c r="H135" i="5"/>
  <c r="H134" i="5"/>
  <c r="H133" i="5"/>
  <c r="H132" i="5"/>
  <c r="H130" i="5"/>
  <c r="H129" i="5"/>
  <c r="H128" i="5"/>
  <c r="H127" i="5"/>
  <c r="H126" i="5"/>
  <c r="H125" i="5"/>
  <c r="H124" i="5"/>
  <c r="H123" i="5"/>
  <c r="H122" i="5"/>
  <c r="H121" i="5"/>
  <c r="H119" i="5"/>
  <c r="H118" i="5"/>
  <c r="H117" i="5"/>
  <c r="H116" i="5"/>
  <c r="H115" i="5"/>
  <c r="H114" i="5"/>
  <c r="H113" i="5"/>
  <c r="H112" i="5"/>
  <c r="H111" i="5"/>
  <c r="H110" i="5"/>
  <c r="H107" i="5"/>
  <c r="H106" i="5"/>
  <c r="H105" i="5"/>
  <c r="H104" i="5"/>
  <c r="H103" i="5"/>
  <c r="H102" i="5"/>
  <c r="H101" i="5"/>
  <c r="H100" i="5"/>
  <c r="H99" i="5"/>
  <c r="H98" i="5"/>
  <c r="H96" i="5"/>
  <c r="H95" i="5"/>
  <c r="H94" i="5"/>
  <c r="H93" i="5"/>
  <c r="H92" i="5"/>
  <c r="H91" i="5"/>
  <c r="H90" i="5"/>
  <c r="H89" i="5"/>
  <c r="H88" i="5"/>
  <c r="H87" i="5"/>
  <c r="H85" i="5"/>
  <c r="H84" i="5"/>
  <c r="H83" i="5"/>
  <c r="H82" i="5"/>
  <c r="H81" i="5"/>
  <c r="H80" i="5"/>
  <c r="H79" i="5"/>
  <c r="H78" i="5"/>
  <c r="H77" i="5"/>
  <c r="H76" i="5"/>
  <c r="H74" i="5"/>
  <c r="H73" i="5"/>
  <c r="H72" i="5"/>
  <c r="H71" i="5"/>
  <c r="H70" i="5"/>
  <c r="H69" i="5"/>
  <c r="H68" i="5"/>
  <c r="H67" i="5"/>
  <c r="H66" i="5"/>
  <c r="H65" i="5"/>
  <c r="H63" i="5"/>
  <c r="H62" i="5"/>
  <c r="H61" i="5"/>
  <c r="H60" i="5"/>
  <c r="H59" i="5"/>
  <c r="H58" i="5"/>
  <c r="H57" i="5"/>
  <c r="H56" i="5"/>
  <c r="H55" i="5"/>
  <c r="H54" i="5"/>
  <c r="H52" i="5"/>
  <c r="H51" i="5"/>
  <c r="H50" i="5"/>
  <c r="H49" i="5"/>
  <c r="H48" i="5"/>
  <c r="H47" i="5"/>
  <c r="H46" i="5"/>
  <c r="H45" i="5"/>
  <c r="H44" i="5"/>
  <c r="H43" i="5"/>
  <c r="H41" i="5"/>
  <c r="H40" i="5"/>
  <c r="H39" i="5"/>
  <c r="H38" i="5"/>
  <c r="H37" i="5"/>
  <c r="H36" i="5"/>
  <c r="H35" i="5"/>
  <c r="H34" i="5"/>
  <c r="H33" i="5"/>
  <c r="H32" i="5"/>
  <c r="H30" i="5"/>
  <c r="H29" i="5"/>
  <c r="H28" i="5"/>
  <c r="H27" i="5"/>
  <c r="H26" i="5"/>
  <c r="H25" i="5"/>
  <c r="H24" i="5"/>
  <c r="H23" i="5"/>
  <c r="H22" i="5"/>
  <c r="H21" i="5"/>
  <c r="H19" i="5"/>
  <c r="H18" i="5"/>
  <c r="H17" i="5"/>
  <c r="H16" i="5"/>
  <c r="H15" i="5"/>
  <c r="H14" i="5"/>
  <c r="H13" i="5"/>
  <c r="H12" i="5"/>
  <c r="H11" i="5"/>
  <c r="H10" i="5"/>
  <c r="H217" i="5" s="1"/>
  <c r="H219" i="5" l="1"/>
  <c r="DI155" i="5"/>
  <c r="DA155" i="5"/>
  <c r="CS155" i="5"/>
  <c r="CK155" i="5"/>
  <c r="CC155" i="5"/>
  <c r="BU155" i="5"/>
  <c r="BM155" i="5"/>
  <c r="BE155" i="5"/>
  <c r="AW155" i="5"/>
  <c r="AO155" i="5"/>
  <c r="AG155" i="5"/>
  <c r="Y155" i="5"/>
  <c r="Q155" i="5"/>
  <c r="I155" i="5"/>
  <c r="DH155" i="5"/>
  <c r="CZ155" i="5"/>
  <c r="CR155" i="5"/>
  <c r="CJ155" i="5"/>
  <c r="CB155" i="5"/>
  <c r="BT155" i="5"/>
  <c r="BL155" i="5"/>
  <c r="BD155" i="5"/>
  <c r="AV155" i="5"/>
  <c r="AN155" i="5"/>
  <c r="AF155" i="5"/>
  <c r="X155" i="5"/>
  <c r="P155" i="5"/>
  <c r="DB155" i="5"/>
  <c r="BV155" i="5"/>
  <c r="AP155" i="5"/>
  <c r="J155" i="5"/>
  <c r="DG155" i="5"/>
  <c r="CY155" i="5"/>
  <c r="CQ155" i="5"/>
  <c r="CI155" i="5"/>
  <c r="CA155" i="5"/>
  <c r="BS155" i="5"/>
  <c r="BK155" i="5"/>
  <c r="BC155" i="5"/>
  <c r="AU155" i="5"/>
  <c r="AM155" i="5"/>
  <c r="AE155" i="5"/>
  <c r="W155" i="5"/>
  <c r="O155" i="5"/>
  <c r="DJ155" i="5"/>
  <c r="BN155" i="5"/>
  <c r="R155" i="5"/>
  <c r="DF155" i="5"/>
  <c r="CX155" i="5"/>
  <c r="CP155" i="5"/>
  <c r="CH155" i="5"/>
  <c r="BZ155" i="5"/>
  <c r="BR155" i="5"/>
  <c r="BJ155" i="5"/>
  <c r="BB155" i="5"/>
  <c r="AT155" i="5"/>
  <c r="AL155" i="5"/>
  <c r="AD155" i="5"/>
  <c r="V155" i="5"/>
  <c r="N155" i="5"/>
  <c r="DE155" i="5"/>
  <c r="CW155" i="5"/>
  <c r="CO155" i="5"/>
  <c r="CG155" i="5"/>
  <c r="BY155" i="5"/>
  <c r="BQ155" i="5"/>
  <c r="BI155" i="5"/>
  <c r="BA155" i="5"/>
  <c r="AS155" i="5"/>
  <c r="AK155" i="5"/>
  <c r="AC155" i="5"/>
  <c r="U155" i="5"/>
  <c r="M155" i="5"/>
  <c r="CD155" i="5"/>
  <c r="DD155" i="5"/>
  <c r="CV155" i="5"/>
  <c r="CN155" i="5"/>
  <c r="CF155" i="5"/>
  <c r="BX155" i="5"/>
  <c r="BP155" i="5"/>
  <c r="BH155" i="5"/>
  <c r="AZ155" i="5"/>
  <c r="AR155" i="5"/>
  <c r="AJ155" i="5"/>
  <c r="AB155" i="5"/>
  <c r="T155" i="5"/>
  <c r="L155" i="5"/>
  <c r="CT155" i="5"/>
  <c r="BF155" i="5"/>
  <c r="AH155" i="5"/>
  <c r="DC155" i="5"/>
  <c r="CU155" i="5"/>
  <c r="CM155" i="5"/>
  <c r="CE155" i="5"/>
  <c r="BW155" i="5"/>
  <c r="BO155" i="5"/>
  <c r="BG155" i="5"/>
  <c r="AY155" i="5"/>
  <c r="AQ155" i="5"/>
  <c r="AI155" i="5"/>
  <c r="AA155" i="5"/>
  <c r="S155" i="5"/>
  <c r="K155" i="5"/>
  <c r="CL155" i="5"/>
  <c r="AX155" i="5"/>
  <c r="Z155" i="5"/>
  <c r="DJ154" i="5"/>
  <c r="DB154" i="5"/>
  <c r="CT154" i="5"/>
  <c r="CL154" i="5"/>
  <c r="CD154" i="5"/>
  <c r="CD153" i="5" s="1"/>
  <c r="BV154" i="5"/>
  <c r="BN154" i="5"/>
  <c r="BF154" i="5"/>
  <c r="BF153" i="5" s="1"/>
  <c r="AX154" i="5"/>
  <c r="AP154" i="5"/>
  <c r="AH154" i="5"/>
  <c r="Z154" i="5"/>
  <c r="R154" i="5"/>
  <c r="J154" i="5"/>
  <c r="DI154" i="5"/>
  <c r="DI153" i="5" s="1"/>
  <c r="DA154" i="5"/>
  <c r="DA153" i="5" s="1"/>
  <c r="CS154" i="5"/>
  <c r="CS153" i="5" s="1"/>
  <c r="CK154" i="5"/>
  <c r="CK153" i="5" s="1"/>
  <c r="CC154" i="5"/>
  <c r="CC153" i="5" s="1"/>
  <c r="BU154" i="5"/>
  <c r="BU153" i="5" s="1"/>
  <c r="BM154" i="5"/>
  <c r="BM153" i="5" s="1"/>
  <c r="BE154" i="5"/>
  <c r="BE153" i="5" s="1"/>
  <c r="AW154" i="5"/>
  <c r="AW153" i="5" s="1"/>
  <c r="AO154" i="5"/>
  <c r="AO153" i="5" s="1"/>
  <c r="AG154" i="5"/>
  <c r="AG153" i="5" s="1"/>
  <c r="Y154" i="5"/>
  <c r="Y153" i="5" s="1"/>
  <c r="Q154" i="5"/>
  <c r="DH154" i="5"/>
  <c r="CZ154" i="5"/>
  <c r="CR154" i="5"/>
  <c r="CJ154" i="5"/>
  <c r="CB154" i="5"/>
  <c r="BT154" i="5"/>
  <c r="BL154" i="5"/>
  <c r="BD154" i="5"/>
  <c r="AV154" i="5"/>
  <c r="AN154" i="5"/>
  <c r="AN153" i="5" s="1"/>
  <c r="AF154" i="5"/>
  <c r="AF153" i="5" s="1"/>
  <c r="X154" i="5"/>
  <c r="X153" i="5" s="1"/>
  <c r="P154" i="5"/>
  <c r="I154" i="5"/>
  <c r="CU154" i="5"/>
  <c r="CM154" i="5"/>
  <c r="BW154" i="5"/>
  <c r="AY154" i="5"/>
  <c r="AY153" i="5" s="1"/>
  <c r="AI154" i="5"/>
  <c r="AI153" i="5" s="1"/>
  <c r="S154" i="5"/>
  <c r="S153" i="5" s="1"/>
  <c r="DG154" i="5"/>
  <c r="CY154" i="5"/>
  <c r="CQ154" i="5"/>
  <c r="CI154" i="5"/>
  <c r="CA154" i="5"/>
  <c r="BS154" i="5"/>
  <c r="BS153" i="5" s="1"/>
  <c r="BK154" i="5"/>
  <c r="BK153" i="5" s="1"/>
  <c r="BC154" i="5"/>
  <c r="AU154" i="5"/>
  <c r="AU153" i="5" s="1"/>
  <c r="AM154" i="5"/>
  <c r="AE154" i="5"/>
  <c r="W154" i="5"/>
  <c r="W153" i="5" s="1"/>
  <c r="O154" i="5"/>
  <c r="DF154" i="5"/>
  <c r="DF153" i="5" s="1"/>
  <c r="CX154" i="5"/>
  <c r="CX153" i="5" s="1"/>
  <c r="CP154" i="5"/>
  <c r="CP153" i="5" s="1"/>
  <c r="CH154" i="5"/>
  <c r="CH153" i="5" s="1"/>
  <c r="BZ154" i="5"/>
  <c r="BR154" i="5"/>
  <c r="BJ154" i="5"/>
  <c r="BB154" i="5"/>
  <c r="AT154" i="5"/>
  <c r="AL154" i="5"/>
  <c r="AD154" i="5"/>
  <c r="V154" i="5"/>
  <c r="N154" i="5"/>
  <c r="BG154" i="5"/>
  <c r="DE154" i="5"/>
  <c r="DE153" i="5" s="1"/>
  <c r="CW154" i="5"/>
  <c r="CW153" i="5" s="1"/>
  <c r="CO154" i="5"/>
  <c r="CG154" i="5"/>
  <c r="CG153" i="5" s="1"/>
  <c r="BY154" i="5"/>
  <c r="BY153" i="5" s="1"/>
  <c r="BQ154" i="5"/>
  <c r="BQ153" i="5" s="1"/>
  <c r="BI154" i="5"/>
  <c r="BI153" i="5" s="1"/>
  <c r="BA154" i="5"/>
  <c r="BA153" i="5" s="1"/>
  <c r="AS154" i="5"/>
  <c r="AK154" i="5"/>
  <c r="AK153" i="5" s="1"/>
  <c r="AC154" i="5"/>
  <c r="U154" i="5"/>
  <c r="M154" i="5"/>
  <c r="DD154" i="5"/>
  <c r="DD153" i="5" s="1"/>
  <c r="CV154" i="5"/>
  <c r="CN154" i="5"/>
  <c r="CF154" i="5"/>
  <c r="BX154" i="5"/>
  <c r="BP154" i="5"/>
  <c r="BH154" i="5"/>
  <c r="AZ154" i="5"/>
  <c r="AR154" i="5"/>
  <c r="AJ154" i="5"/>
  <c r="AJ153" i="5" s="1"/>
  <c r="AB154" i="5"/>
  <c r="AB153" i="5" s="1"/>
  <c r="T154" i="5"/>
  <c r="L154" i="5"/>
  <c r="DC154" i="5"/>
  <c r="CE154" i="5"/>
  <c r="BO154" i="5"/>
  <c r="AQ154" i="5"/>
  <c r="AA154" i="5"/>
  <c r="K154" i="5"/>
  <c r="DC146" i="5"/>
  <c r="CU146" i="5"/>
  <c r="CM146" i="5"/>
  <c r="CE146" i="5"/>
  <c r="BW146" i="5"/>
  <c r="BO146" i="5"/>
  <c r="BG146" i="5"/>
  <c r="AY146" i="5"/>
  <c r="AQ146" i="5"/>
  <c r="AI146" i="5"/>
  <c r="AA146" i="5"/>
  <c r="S146" i="5"/>
  <c r="K146" i="5"/>
  <c r="I146" i="5"/>
  <c r="CF146" i="5"/>
  <c r="L146" i="5"/>
  <c r="DJ146" i="5"/>
  <c r="DB146" i="5"/>
  <c r="CT146" i="5"/>
  <c r="CL146" i="5"/>
  <c r="CD146" i="5"/>
  <c r="BV146" i="5"/>
  <c r="BN146" i="5"/>
  <c r="BF146" i="5"/>
  <c r="AX146" i="5"/>
  <c r="AP146" i="5"/>
  <c r="AH146" i="5"/>
  <c r="Z146" i="5"/>
  <c r="R146" i="5"/>
  <c r="J146" i="5"/>
  <c r="DD146" i="5"/>
  <c r="AB146" i="5"/>
  <c r="DI146" i="5"/>
  <c r="DA146" i="5"/>
  <c r="CS146" i="5"/>
  <c r="CK146" i="5"/>
  <c r="CC146" i="5"/>
  <c r="BU146" i="5"/>
  <c r="BM146" i="5"/>
  <c r="BE146" i="5"/>
  <c r="AW146" i="5"/>
  <c r="AO146" i="5"/>
  <c r="AG146" i="5"/>
  <c r="Y146" i="5"/>
  <c r="Q146" i="5"/>
  <c r="CN146" i="5"/>
  <c r="AZ146" i="5"/>
  <c r="DH146" i="5"/>
  <c r="CZ146" i="5"/>
  <c r="CR146" i="5"/>
  <c r="CJ146" i="5"/>
  <c r="CB146" i="5"/>
  <c r="BT146" i="5"/>
  <c r="BL146" i="5"/>
  <c r="BD146" i="5"/>
  <c r="AV146" i="5"/>
  <c r="AN146" i="5"/>
  <c r="AF146" i="5"/>
  <c r="X146" i="5"/>
  <c r="P146" i="5"/>
  <c r="BP146" i="5"/>
  <c r="AJ146" i="5"/>
  <c r="DG146" i="5"/>
  <c r="CY146" i="5"/>
  <c r="CQ146" i="5"/>
  <c r="CI146" i="5"/>
  <c r="CA146" i="5"/>
  <c r="BS146" i="5"/>
  <c r="BK146" i="5"/>
  <c r="BC146" i="5"/>
  <c r="AU146" i="5"/>
  <c r="AM146" i="5"/>
  <c r="AE146" i="5"/>
  <c r="W146" i="5"/>
  <c r="O146" i="5"/>
  <c r="BH146" i="5"/>
  <c r="DF146" i="5"/>
  <c r="CX146" i="5"/>
  <c r="CP146" i="5"/>
  <c r="CH146" i="5"/>
  <c r="BZ146" i="5"/>
  <c r="BR146" i="5"/>
  <c r="BJ146" i="5"/>
  <c r="BB146" i="5"/>
  <c r="AT146" i="5"/>
  <c r="AL146" i="5"/>
  <c r="AD146" i="5"/>
  <c r="V146" i="5"/>
  <c r="N146" i="5"/>
  <c r="BX146" i="5"/>
  <c r="DE146" i="5"/>
  <c r="CW146" i="5"/>
  <c r="CO146" i="5"/>
  <c r="CG146" i="5"/>
  <c r="BY146" i="5"/>
  <c r="BQ146" i="5"/>
  <c r="BI146" i="5"/>
  <c r="BA146" i="5"/>
  <c r="AS146" i="5"/>
  <c r="AK146" i="5"/>
  <c r="AC146" i="5"/>
  <c r="U146" i="5"/>
  <c r="M146" i="5"/>
  <c r="CV146" i="5"/>
  <c r="AR146" i="5"/>
  <c r="T146" i="5"/>
  <c r="DD145" i="5"/>
  <c r="CV145" i="5"/>
  <c r="CN145" i="5"/>
  <c r="CF145" i="5"/>
  <c r="BX145" i="5"/>
  <c r="BP145" i="5"/>
  <c r="BH145" i="5"/>
  <c r="AZ145" i="5"/>
  <c r="AR145" i="5"/>
  <c r="AJ145" i="5"/>
  <c r="AB145" i="5"/>
  <c r="T145" i="5"/>
  <c r="L145" i="5"/>
  <c r="CY145" i="5"/>
  <c r="CH145" i="5"/>
  <c r="BR145" i="5"/>
  <c r="AL145" i="5"/>
  <c r="AD145" i="5"/>
  <c r="V145" i="5"/>
  <c r="DC145" i="5"/>
  <c r="CU145" i="5"/>
  <c r="CM145" i="5"/>
  <c r="CE145" i="5"/>
  <c r="BW145" i="5"/>
  <c r="BO145" i="5"/>
  <c r="BG145" i="5"/>
  <c r="AY145" i="5"/>
  <c r="AQ145" i="5"/>
  <c r="AI145" i="5"/>
  <c r="AA145" i="5"/>
  <c r="S145" i="5"/>
  <c r="K145" i="5"/>
  <c r="CQ145" i="5"/>
  <c r="BZ145" i="5"/>
  <c r="DJ145" i="5"/>
  <c r="DB145" i="5"/>
  <c r="CT145" i="5"/>
  <c r="CL145" i="5"/>
  <c r="CD145" i="5"/>
  <c r="BV145" i="5"/>
  <c r="BN145" i="5"/>
  <c r="BF145" i="5"/>
  <c r="AX145" i="5"/>
  <c r="AP145" i="5"/>
  <c r="AH145" i="5"/>
  <c r="Z145" i="5"/>
  <c r="R145" i="5"/>
  <c r="J145" i="5"/>
  <c r="I145" i="5"/>
  <c r="DI145" i="5"/>
  <c r="DA145" i="5"/>
  <c r="CS145" i="5"/>
  <c r="CK145" i="5"/>
  <c r="CC145" i="5"/>
  <c r="BU145" i="5"/>
  <c r="BM145" i="5"/>
  <c r="BE145" i="5"/>
  <c r="AW145" i="5"/>
  <c r="AO145" i="5"/>
  <c r="AG145" i="5"/>
  <c r="Y145" i="5"/>
  <c r="Q145" i="5"/>
  <c r="AM145" i="5"/>
  <c r="CX145" i="5"/>
  <c r="BJ145" i="5"/>
  <c r="DH145" i="5"/>
  <c r="CZ145" i="5"/>
  <c r="CR145" i="5"/>
  <c r="CJ145" i="5"/>
  <c r="CB145" i="5"/>
  <c r="BT145" i="5"/>
  <c r="BL145" i="5"/>
  <c r="BD145" i="5"/>
  <c r="AV145" i="5"/>
  <c r="AN145" i="5"/>
  <c r="AF145" i="5"/>
  <c r="X145" i="5"/>
  <c r="P145" i="5"/>
  <c r="CI145" i="5"/>
  <c r="DG145" i="5"/>
  <c r="CA145" i="5"/>
  <c r="BS145" i="5"/>
  <c r="BK145" i="5"/>
  <c r="BC145" i="5"/>
  <c r="AU145" i="5"/>
  <c r="W145" i="5"/>
  <c r="O145" i="5"/>
  <c r="DF145" i="5"/>
  <c r="AT145" i="5"/>
  <c r="DE145" i="5"/>
  <c r="CW145" i="5"/>
  <c r="CO145" i="5"/>
  <c r="CG145" i="5"/>
  <c r="BY145" i="5"/>
  <c r="BQ145" i="5"/>
  <c r="BI145" i="5"/>
  <c r="BA145" i="5"/>
  <c r="AS145" i="5"/>
  <c r="AK145" i="5"/>
  <c r="AC145" i="5"/>
  <c r="U145" i="5"/>
  <c r="M145" i="5"/>
  <c r="AE145" i="5"/>
  <c r="CP145" i="5"/>
  <c r="BB145" i="5"/>
  <c r="N145" i="5"/>
  <c r="DE144" i="5"/>
  <c r="CW144" i="5"/>
  <c r="CO144" i="5"/>
  <c r="CG144" i="5"/>
  <c r="BY144" i="5"/>
  <c r="BQ144" i="5"/>
  <c r="BI144" i="5"/>
  <c r="BA144" i="5"/>
  <c r="AS144" i="5"/>
  <c r="AK144" i="5"/>
  <c r="AC144" i="5"/>
  <c r="U144" i="5"/>
  <c r="M144" i="5"/>
  <c r="CY144" i="5"/>
  <c r="AE144" i="5"/>
  <c r="DD144" i="5"/>
  <c r="CV144" i="5"/>
  <c r="CN144" i="5"/>
  <c r="CF144" i="5"/>
  <c r="BX144" i="5"/>
  <c r="BP144" i="5"/>
  <c r="BH144" i="5"/>
  <c r="AZ144" i="5"/>
  <c r="AR144" i="5"/>
  <c r="AJ144" i="5"/>
  <c r="AB144" i="5"/>
  <c r="T144" i="5"/>
  <c r="L144" i="5"/>
  <c r="CI144" i="5"/>
  <c r="AM144" i="5"/>
  <c r="DC144" i="5"/>
  <c r="CU144" i="5"/>
  <c r="CM144" i="5"/>
  <c r="CE144" i="5"/>
  <c r="BW144" i="5"/>
  <c r="BO144" i="5"/>
  <c r="BG144" i="5"/>
  <c r="AY144" i="5"/>
  <c r="AQ144" i="5"/>
  <c r="AI144" i="5"/>
  <c r="AA144" i="5"/>
  <c r="S144" i="5"/>
  <c r="K144" i="5"/>
  <c r="CA144" i="5"/>
  <c r="AU144" i="5"/>
  <c r="DJ144" i="5"/>
  <c r="DB144" i="5"/>
  <c r="CT144" i="5"/>
  <c r="CL144" i="5"/>
  <c r="CD144" i="5"/>
  <c r="BV144" i="5"/>
  <c r="BN144" i="5"/>
  <c r="BF144" i="5"/>
  <c r="AX144" i="5"/>
  <c r="AP144" i="5"/>
  <c r="AH144" i="5"/>
  <c r="Z144" i="5"/>
  <c r="R144" i="5"/>
  <c r="J144" i="5"/>
  <c r="DI144" i="5"/>
  <c r="DA144" i="5"/>
  <c r="CS144" i="5"/>
  <c r="CK144" i="5"/>
  <c r="CC144" i="5"/>
  <c r="BU144" i="5"/>
  <c r="BM144" i="5"/>
  <c r="BE144" i="5"/>
  <c r="AW144" i="5"/>
  <c r="AO144" i="5"/>
  <c r="AG144" i="5"/>
  <c r="Y144" i="5"/>
  <c r="Q144" i="5"/>
  <c r="I144" i="5"/>
  <c r="DG144" i="5"/>
  <c r="BC144" i="5"/>
  <c r="DH144" i="5"/>
  <c r="CZ144" i="5"/>
  <c r="CR144" i="5"/>
  <c r="CJ144" i="5"/>
  <c r="CB144" i="5"/>
  <c r="BT144" i="5"/>
  <c r="BL144" i="5"/>
  <c r="BD144" i="5"/>
  <c r="AV144" i="5"/>
  <c r="AN144" i="5"/>
  <c r="AF144" i="5"/>
  <c r="X144" i="5"/>
  <c r="P144" i="5"/>
  <c r="BS144" i="5"/>
  <c r="W144" i="5"/>
  <c r="DF144" i="5"/>
  <c r="CX144" i="5"/>
  <c r="CP144" i="5"/>
  <c r="CH144" i="5"/>
  <c r="BZ144" i="5"/>
  <c r="BR144" i="5"/>
  <c r="BJ144" i="5"/>
  <c r="BB144" i="5"/>
  <c r="AT144" i="5"/>
  <c r="AL144" i="5"/>
  <c r="AD144" i="5"/>
  <c r="V144" i="5"/>
  <c r="N144" i="5"/>
  <c r="CQ144" i="5"/>
  <c r="BK144" i="5"/>
  <c r="O144" i="5"/>
  <c r="DF143" i="5"/>
  <c r="CX143" i="5"/>
  <c r="CP143" i="5"/>
  <c r="CH143" i="5"/>
  <c r="BZ143" i="5"/>
  <c r="BR143" i="5"/>
  <c r="BJ143" i="5"/>
  <c r="BB143" i="5"/>
  <c r="AT143" i="5"/>
  <c r="AL143" i="5"/>
  <c r="AD143" i="5"/>
  <c r="V143" i="5"/>
  <c r="N143" i="5"/>
  <c r="CA143" i="5"/>
  <c r="AE143" i="5"/>
  <c r="DE143" i="5"/>
  <c r="CW143" i="5"/>
  <c r="CO143" i="5"/>
  <c r="CG143" i="5"/>
  <c r="BY143" i="5"/>
  <c r="BQ143" i="5"/>
  <c r="BI143" i="5"/>
  <c r="BA143" i="5"/>
  <c r="AS143" i="5"/>
  <c r="AK143" i="5"/>
  <c r="AC143" i="5"/>
  <c r="U143" i="5"/>
  <c r="M143" i="5"/>
  <c r="DD143" i="5"/>
  <c r="CV143" i="5"/>
  <c r="CN143" i="5"/>
  <c r="CF143" i="5"/>
  <c r="BX143" i="5"/>
  <c r="BP143" i="5"/>
  <c r="BH143" i="5"/>
  <c r="AZ143" i="5"/>
  <c r="AR143" i="5"/>
  <c r="AJ143" i="5"/>
  <c r="AB143" i="5"/>
  <c r="T143" i="5"/>
  <c r="L143" i="5"/>
  <c r="CY143" i="5"/>
  <c r="BC143" i="5"/>
  <c r="BC142" i="5" s="1"/>
  <c r="DC143" i="5"/>
  <c r="CU143" i="5"/>
  <c r="CM143" i="5"/>
  <c r="CE143" i="5"/>
  <c r="BW143" i="5"/>
  <c r="BO143" i="5"/>
  <c r="BG143" i="5"/>
  <c r="AY143" i="5"/>
  <c r="AQ143" i="5"/>
  <c r="AI143" i="5"/>
  <c r="AA143" i="5"/>
  <c r="S143" i="5"/>
  <c r="K143" i="5"/>
  <c r="DG143" i="5"/>
  <c r="DG142" i="5" s="1"/>
  <c r="W143" i="5"/>
  <c r="DJ143" i="5"/>
  <c r="DB143" i="5"/>
  <c r="CT143" i="5"/>
  <c r="CL143" i="5"/>
  <c r="CD143" i="5"/>
  <c r="BV143" i="5"/>
  <c r="BN143" i="5"/>
  <c r="BF143" i="5"/>
  <c r="AX143" i="5"/>
  <c r="AP143" i="5"/>
  <c r="AH143" i="5"/>
  <c r="Z143" i="5"/>
  <c r="R143" i="5"/>
  <c r="J143" i="5"/>
  <c r="CI143" i="5"/>
  <c r="AM143" i="5"/>
  <c r="DI143" i="5"/>
  <c r="DA143" i="5"/>
  <c r="CS143" i="5"/>
  <c r="CK143" i="5"/>
  <c r="CC143" i="5"/>
  <c r="BU143" i="5"/>
  <c r="BM143" i="5"/>
  <c r="BM142" i="5" s="1"/>
  <c r="BE143" i="5"/>
  <c r="AW143" i="5"/>
  <c r="AO143" i="5"/>
  <c r="AG143" i="5"/>
  <c r="Y143" i="5"/>
  <c r="Q143" i="5"/>
  <c r="BS143" i="5"/>
  <c r="AU143" i="5"/>
  <c r="AU142" i="5" s="1"/>
  <c r="DH143" i="5"/>
  <c r="CZ143" i="5"/>
  <c r="CZ142" i="5" s="1"/>
  <c r="CR143" i="5"/>
  <c r="CJ143" i="5"/>
  <c r="CJ142" i="5" s="1"/>
  <c r="CB143" i="5"/>
  <c r="BT143" i="5"/>
  <c r="BL143" i="5"/>
  <c r="BD143" i="5"/>
  <c r="AV143" i="5"/>
  <c r="AN143" i="5"/>
  <c r="AF143" i="5"/>
  <c r="X143" i="5"/>
  <c r="P143" i="5"/>
  <c r="I143" i="5"/>
  <c r="CQ143" i="5"/>
  <c r="BK143" i="5"/>
  <c r="O143" i="5"/>
  <c r="DD138" i="5"/>
  <c r="CV138" i="5"/>
  <c r="CN138" i="5"/>
  <c r="CF138" i="5"/>
  <c r="BX138" i="5"/>
  <c r="BP138" i="5"/>
  <c r="BH138" i="5"/>
  <c r="AZ138" i="5"/>
  <c r="AR138" i="5"/>
  <c r="AJ138" i="5"/>
  <c r="AB138" i="5"/>
  <c r="T138" i="5"/>
  <c r="L138" i="5"/>
  <c r="CI138" i="5"/>
  <c r="AU138" i="5"/>
  <c r="O138" i="5"/>
  <c r="DF138" i="5"/>
  <c r="BZ138" i="5"/>
  <c r="AD138" i="5"/>
  <c r="DC138" i="5"/>
  <c r="CU138" i="5"/>
  <c r="CM138" i="5"/>
  <c r="CE138" i="5"/>
  <c r="BW138" i="5"/>
  <c r="BO138" i="5"/>
  <c r="BG138" i="5"/>
  <c r="AY138" i="5"/>
  <c r="AQ138" i="5"/>
  <c r="AI138" i="5"/>
  <c r="AA138" i="5"/>
  <c r="S138" i="5"/>
  <c r="K138" i="5"/>
  <c r="CY138" i="5"/>
  <c r="N138" i="5"/>
  <c r="DJ138" i="5"/>
  <c r="DB138" i="5"/>
  <c r="CT138" i="5"/>
  <c r="CL138" i="5"/>
  <c r="CD138" i="5"/>
  <c r="BV138" i="5"/>
  <c r="BN138" i="5"/>
  <c r="BF138" i="5"/>
  <c r="AX138" i="5"/>
  <c r="AP138" i="5"/>
  <c r="AH138" i="5"/>
  <c r="Z138" i="5"/>
  <c r="R138" i="5"/>
  <c r="J138" i="5"/>
  <c r="CA138" i="5"/>
  <c r="BC138" i="5"/>
  <c r="W138" i="5"/>
  <c r="CH138" i="5"/>
  <c r="BB138" i="5"/>
  <c r="V138" i="5"/>
  <c r="DI138" i="5"/>
  <c r="DA138" i="5"/>
  <c r="CS138" i="5"/>
  <c r="CK138" i="5"/>
  <c r="CC138" i="5"/>
  <c r="BU138" i="5"/>
  <c r="BM138" i="5"/>
  <c r="BE138" i="5"/>
  <c r="AW138" i="5"/>
  <c r="AO138" i="5"/>
  <c r="AG138" i="5"/>
  <c r="Y138" i="5"/>
  <c r="Q138" i="5"/>
  <c r="DH138" i="5"/>
  <c r="CZ138" i="5"/>
  <c r="CR138" i="5"/>
  <c r="CJ138" i="5"/>
  <c r="CB138" i="5"/>
  <c r="BT138" i="5"/>
  <c r="BL138" i="5"/>
  <c r="BD138" i="5"/>
  <c r="AV138" i="5"/>
  <c r="AN138" i="5"/>
  <c r="AF138" i="5"/>
  <c r="X138" i="5"/>
  <c r="P138" i="5"/>
  <c r="DG138" i="5"/>
  <c r="BK138" i="5"/>
  <c r="AE138" i="5"/>
  <c r="CX138" i="5"/>
  <c r="BJ138" i="5"/>
  <c r="AL138" i="5"/>
  <c r="DE138" i="5"/>
  <c r="CW138" i="5"/>
  <c r="CO138" i="5"/>
  <c r="CG138" i="5"/>
  <c r="BY138" i="5"/>
  <c r="BQ138" i="5"/>
  <c r="BI138" i="5"/>
  <c r="BA138" i="5"/>
  <c r="AS138" i="5"/>
  <c r="AK138" i="5"/>
  <c r="AC138" i="5"/>
  <c r="U138" i="5"/>
  <c r="M138" i="5"/>
  <c r="CQ138" i="5"/>
  <c r="BS138" i="5"/>
  <c r="AM138" i="5"/>
  <c r="CP138" i="5"/>
  <c r="BR138" i="5"/>
  <c r="AT138" i="5"/>
  <c r="I138" i="5"/>
  <c r="DE137" i="5"/>
  <c r="CW137" i="5"/>
  <c r="CO137" i="5"/>
  <c r="CG137" i="5"/>
  <c r="BY137" i="5"/>
  <c r="BQ137" i="5"/>
  <c r="BI137" i="5"/>
  <c r="BA137" i="5"/>
  <c r="AS137" i="5"/>
  <c r="AK137" i="5"/>
  <c r="AC137" i="5"/>
  <c r="U137" i="5"/>
  <c r="M137" i="5"/>
  <c r="I137" i="5"/>
  <c r="CN137" i="5"/>
  <c r="BH137" i="5"/>
  <c r="L137" i="5"/>
  <c r="DC137" i="5"/>
  <c r="CU137" i="5"/>
  <c r="CM137" i="5"/>
  <c r="CE137" i="5"/>
  <c r="BW137" i="5"/>
  <c r="BO137" i="5"/>
  <c r="BG137" i="5"/>
  <c r="AY137" i="5"/>
  <c r="AQ137" i="5"/>
  <c r="AI137" i="5"/>
  <c r="AA137" i="5"/>
  <c r="S137" i="5"/>
  <c r="K137" i="5"/>
  <c r="BP137" i="5"/>
  <c r="T137" i="5"/>
  <c r="DJ137" i="5"/>
  <c r="DB137" i="5"/>
  <c r="CT137" i="5"/>
  <c r="CL137" i="5"/>
  <c r="CD137" i="5"/>
  <c r="BV137" i="5"/>
  <c r="BN137" i="5"/>
  <c r="BF137" i="5"/>
  <c r="AX137" i="5"/>
  <c r="AP137" i="5"/>
  <c r="AH137" i="5"/>
  <c r="Z137" i="5"/>
  <c r="R137" i="5"/>
  <c r="J137" i="5"/>
  <c r="BX137" i="5"/>
  <c r="AJ137" i="5"/>
  <c r="DI137" i="5"/>
  <c r="DA137" i="5"/>
  <c r="CS137" i="5"/>
  <c r="CK137" i="5"/>
  <c r="CC137" i="5"/>
  <c r="BU137" i="5"/>
  <c r="BM137" i="5"/>
  <c r="BE137" i="5"/>
  <c r="AW137" i="5"/>
  <c r="AO137" i="5"/>
  <c r="AG137" i="5"/>
  <c r="Y137" i="5"/>
  <c r="Q137" i="5"/>
  <c r="CF137" i="5"/>
  <c r="AZ137" i="5"/>
  <c r="DH137" i="5"/>
  <c r="CZ137" i="5"/>
  <c r="CR137" i="5"/>
  <c r="CJ137" i="5"/>
  <c r="CB137" i="5"/>
  <c r="BT137" i="5"/>
  <c r="BL137" i="5"/>
  <c r="BD137" i="5"/>
  <c r="AV137" i="5"/>
  <c r="AN137" i="5"/>
  <c r="AF137" i="5"/>
  <c r="X137" i="5"/>
  <c r="P137" i="5"/>
  <c r="CV137" i="5"/>
  <c r="AR137" i="5"/>
  <c r="DG137" i="5"/>
  <c r="CY137" i="5"/>
  <c r="CQ137" i="5"/>
  <c r="CI137" i="5"/>
  <c r="CA137" i="5"/>
  <c r="BS137" i="5"/>
  <c r="BK137" i="5"/>
  <c r="BC137" i="5"/>
  <c r="AU137" i="5"/>
  <c r="AM137" i="5"/>
  <c r="AE137" i="5"/>
  <c r="W137" i="5"/>
  <c r="O137" i="5"/>
  <c r="DF137" i="5"/>
  <c r="CX137" i="5"/>
  <c r="CP137" i="5"/>
  <c r="CH137" i="5"/>
  <c r="BZ137" i="5"/>
  <c r="BR137" i="5"/>
  <c r="BJ137" i="5"/>
  <c r="BB137" i="5"/>
  <c r="AT137" i="5"/>
  <c r="AL137" i="5"/>
  <c r="AD137" i="5"/>
  <c r="V137" i="5"/>
  <c r="N137" i="5"/>
  <c r="DD137" i="5"/>
  <c r="AB137" i="5"/>
  <c r="DF136" i="5"/>
  <c r="CX136" i="5"/>
  <c r="CP136" i="5"/>
  <c r="CH136" i="5"/>
  <c r="BZ136" i="5"/>
  <c r="BR136" i="5"/>
  <c r="BJ136" i="5"/>
  <c r="BB136" i="5"/>
  <c r="AT136" i="5"/>
  <c r="AL136" i="5"/>
  <c r="AD136" i="5"/>
  <c r="V136" i="5"/>
  <c r="N136" i="5"/>
  <c r="DE136" i="5"/>
  <c r="CW136" i="5"/>
  <c r="CO136" i="5"/>
  <c r="CG136" i="5"/>
  <c r="BY136" i="5"/>
  <c r="BQ136" i="5"/>
  <c r="BI136" i="5"/>
  <c r="BA136" i="5"/>
  <c r="AS136" i="5"/>
  <c r="AK136" i="5"/>
  <c r="AC136" i="5"/>
  <c r="U136" i="5"/>
  <c r="M136" i="5"/>
  <c r="AX136" i="5"/>
  <c r="DD136" i="5"/>
  <c r="CV136" i="5"/>
  <c r="CN136" i="5"/>
  <c r="CF136" i="5"/>
  <c r="BX136" i="5"/>
  <c r="BP136" i="5"/>
  <c r="BH136" i="5"/>
  <c r="AZ136" i="5"/>
  <c r="AR136" i="5"/>
  <c r="AJ136" i="5"/>
  <c r="AB136" i="5"/>
  <c r="T136" i="5"/>
  <c r="L136" i="5"/>
  <c r="I136" i="5"/>
  <c r="DB136" i="5"/>
  <c r="CL136" i="5"/>
  <c r="BV136" i="5"/>
  <c r="BF136" i="5"/>
  <c r="AP136" i="5"/>
  <c r="Z136" i="5"/>
  <c r="J136" i="5"/>
  <c r="DC136" i="5"/>
  <c r="CU136" i="5"/>
  <c r="CM136" i="5"/>
  <c r="CE136" i="5"/>
  <c r="BW136" i="5"/>
  <c r="BO136" i="5"/>
  <c r="BG136" i="5"/>
  <c r="AY136" i="5"/>
  <c r="AQ136" i="5"/>
  <c r="AI136" i="5"/>
  <c r="AA136" i="5"/>
  <c r="S136" i="5"/>
  <c r="K136" i="5"/>
  <c r="DJ136" i="5"/>
  <c r="CT136" i="5"/>
  <c r="CD136" i="5"/>
  <c r="BN136" i="5"/>
  <c r="AH136" i="5"/>
  <c r="R136" i="5"/>
  <c r="DI136" i="5"/>
  <c r="DA136" i="5"/>
  <c r="CS136" i="5"/>
  <c r="CK136" i="5"/>
  <c r="CC136" i="5"/>
  <c r="BU136" i="5"/>
  <c r="BM136" i="5"/>
  <c r="BE136" i="5"/>
  <c r="AW136" i="5"/>
  <c r="AO136" i="5"/>
  <c r="AG136" i="5"/>
  <c r="Y136" i="5"/>
  <c r="Q136" i="5"/>
  <c r="CY136" i="5"/>
  <c r="CI136" i="5"/>
  <c r="BS136" i="5"/>
  <c r="BC136" i="5"/>
  <c r="AM136" i="5"/>
  <c r="W136" i="5"/>
  <c r="DH136" i="5"/>
  <c r="CZ136" i="5"/>
  <c r="CR136" i="5"/>
  <c r="CJ136" i="5"/>
  <c r="CB136" i="5"/>
  <c r="BT136" i="5"/>
  <c r="BL136" i="5"/>
  <c r="BD136" i="5"/>
  <c r="AV136" i="5"/>
  <c r="AN136" i="5"/>
  <c r="AF136" i="5"/>
  <c r="X136" i="5"/>
  <c r="P136" i="5"/>
  <c r="DG136" i="5"/>
  <c r="CQ136" i="5"/>
  <c r="CA136" i="5"/>
  <c r="BK136" i="5"/>
  <c r="AU136" i="5"/>
  <c r="AE136" i="5"/>
  <c r="O136" i="5"/>
  <c r="DG135" i="5"/>
  <c r="CY135" i="5"/>
  <c r="CQ135" i="5"/>
  <c r="CI135" i="5"/>
  <c r="CA135" i="5"/>
  <c r="BS135" i="5"/>
  <c r="BK135" i="5"/>
  <c r="BC135" i="5"/>
  <c r="AU135" i="5"/>
  <c r="AM135" i="5"/>
  <c r="AE135" i="5"/>
  <c r="W135" i="5"/>
  <c r="O135" i="5"/>
  <c r="CZ135" i="5"/>
  <c r="BD135" i="5"/>
  <c r="DF135" i="5"/>
  <c r="CX135" i="5"/>
  <c r="CP135" i="5"/>
  <c r="CH135" i="5"/>
  <c r="BZ135" i="5"/>
  <c r="BR135" i="5"/>
  <c r="BJ135" i="5"/>
  <c r="BB135" i="5"/>
  <c r="AT135" i="5"/>
  <c r="AL135" i="5"/>
  <c r="AD135" i="5"/>
  <c r="V135" i="5"/>
  <c r="N135" i="5"/>
  <c r="DA135" i="5"/>
  <c r="DE135" i="5"/>
  <c r="CW135" i="5"/>
  <c r="CO135" i="5"/>
  <c r="CG135" i="5"/>
  <c r="BY135" i="5"/>
  <c r="BQ135" i="5"/>
  <c r="BI135" i="5"/>
  <c r="BA135" i="5"/>
  <c r="AS135" i="5"/>
  <c r="AK135" i="5"/>
  <c r="AC135" i="5"/>
  <c r="U135" i="5"/>
  <c r="M135" i="5"/>
  <c r="CR135" i="5"/>
  <c r="BL135" i="5"/>
  <c r="AN135" i="5"/>
  <c r="X135" i="5"/>
  <c r="DD135" i="5"/>
  <c r="CV135" i="5"/>
  <c r="CN135" i="5"/>
  <c r="CF135" i="5"/>
  <c r="BX135" i="5"/>
  <c r="BP135" i="5"/>
  <c r="BH135" i="5"/>
  <c r="AZ135" i="5"/>
  <c r="AR135" i="5"/>
  <c r="AJ135" i="5"/>
  <c r="AB135" i="5"/>
  <c r="T135" i="5"/>
  <c r="L135" i="5"/>
  <c r="CC135" i="5"/>
  <c r="DC135" i="5"/>
  <c r="CU135" i="5"/>
  <c r="CM135" i="5"/>
  <c r="CE135" i="5"/>
  <c r="BW135" i="5"/>
  <c r="BO135" i="5"/>
  <c r="BG135" i="5"/>
  <c r="AY135" i="5"/>
  <c r="AQ135" i="5"/>
  <c r="AI135" i="5"/>
  <c r="AA135" i="5"/>
  <c r="S135" i="5"/>
  <c r="K135" i="5"/>
  <c r="I135" i="5"/>
  <c r="DH135" i="5"/>
  <c r="AV135" i="5"/>
  <c r="DJ135" i="5"/>
  <c r="DB135" i="5"/>
  <c r="CT135" i="5"/>
  <c r="CL135" i="5"/>
  <c r="CD135" i="5"/>
  <c r="BV135" i="5"/>
  <c r="BN135" i="5"/>
  <c r="BF135" i="5"/>
  <c r="AX135" i="5"/>
  <c r="AP135" i="5"/>
  <c r="AH135" i="5"/>
  <c r="Z135" i="5"/>
  <c r="R135" i="5"/>
  <c r="J135" i="5"/>
  <c r="CJ135" i="5"/>
  <c r="BT135" i="5"/>
  <c r="AF135" i="5"/>
  <c r="P135" i="5"/>
  <c r="DI135" i="5"/>
  <c r="CS135" i="5"/>
  <c r="CK135" i="5"/>
  <c r="BU135" i="5"/>
  <c r="BM135" i="5"/>
  <c r="BE135" i="5"/>
  <c r="AW135" i="5"/>
  <c r="AO135" i="5"/>
  <c r="AG135" i="5"/>
  <c r="Y135" i="5"/>
  <c r="Q135" i="5"/>
  <c r="CB135" i="5"/>
  <c r="DH134" i="5"/>
  <c r="CZ134" i="5"/>
  <c r="CR134" i="5"/>
  <c r="CJ134" i="5"/>
  <c r="CB134" i="5"/>
  <c r="BT134" i="5"/>
  <c r="BL134" i="5"/>
  <c r="BD134" i="5"/>
  <c r="AV134" i="5"/>
  <c r="AN134" i="5"/>
  <c r="AF134" i="5"/>
  <c r="X134" i="5"/>
  <c r="P134" i="5"/>
  <c r="DB134" i="5"/>
  <c r="BN134" i="5"/>
  <c r="R134" i="5"/>
  <c r="DG134" i="5"/>
  <c r="CY134" i="5"/>
  <c r="CQ134" i="5"/>
  <c r="CI134" i="5"/>
  <c r="CA134" i="5"/>
  <c r="BS134" i="5"/>
  <c r="BK134" i="5"/>
  <c r="BC134" i="5"/>
  <c r="AU134" i="5"/>
  <c r="AM134" i="5"/>
  <c r="AE134" i="5"/>
  <c r="W134" i="5"/>
  <c r="O134" i="5"/>
  <c r="CD134" i="5"/>
  <c r="Z134" i="5"/>
  <c r="DF134" i="5"/>
  <c r="CX134" i="5"/>
  <c r="CP134" i="5"/>
  <c r="CH134" i="5"/>
  <c r="BZ134" i="5"/>
  <c r="BR134" i="5"/>
  <c r="BJ134" i="5"/>
  <c r="BB134" i="5"/>
  <c r="AT134" i="5"/>
  <c r="AL134" i="5"/>
  <c r="AD134" i="5"/>
  <c r="V134" i="5"/>
  <c r="N134" i="5"/>
  <c r="CL134" i="5"/>
  <c r="BF134" i="5"/>
  <c r="J134" i="5"/>
  <c r="DE134" i="5"/>
  <c r="CW134" i="5"/>
  <c r="CO134" i="5"/>
  <c r="CG134" i="5"/>
  <c r="BY134" i="5"/>
  <c r="BQ134" i="5"/>
  <c r="BI134" i="5"/>
  <c r="BA134" i="5"/>
  <c r="AS134" i="5"/>
  <c r="AK134" i="5"/>
  <c r="AC134" i="5"/>
  <c r="U134" i="5"/>
  <c r="M134" i="5"/>
  <c r="DJ134" i="5"/>
  <c r="AH134" i="5"/>
  <c r="DD134" i="5"/>
  <c r="CV134" i="5"/>
  <c r="CN134" i="5"/>
  <c r="CF134" i="5"/>
  <c r="BX134" i="5"/>
  <c r="BP134" i="5"/>
  <c r="BH134" i="5"/>
  <c r="AZ134" i="5"/>
  <c r="AR134" i="5"/>
  <c r="AJ134" i="5"/>
  <c r="AB134" i="5"/>
  <c r="T134" i="5"/>
  <c r="L134" i="5"/>
  <c r="BV134" i="5"/>
  <c r="AP134" i="5"/>
  <c r="I134" i="5"/>
  <c r="DC134" i="5"/>
  <c r="CU134" i="5"/>
  <c r="CM134" i="5"/>
  <c r="CE134" i="5"/>
  <c r="BW134" i="5"/>
  <c r="BO134" i="5"/>
  <c r="BG134" i="5"/>
  <c r="AY134" i="5"/>
  <c r="AQ134" i="5"/>
  <c r="AI134" i="5"/>
  <c r="AA134" i="5"/>
  <c r="S134" i="5"/>
  <c r="K134" i="5"/>
  <c r="DI134" i="5"/>
  <c r="DA134" i="5"/>
  <c r="CS134" i="5"/>
  <c r="CK134" i="5"/>
  <c r="CC134" i="5"/>
  <c r="BU134" i="5"/>
  <c r="BM134" i="5"/>
  <c r="BE134" i="5"/>
  <c r="AW134" i="5"/>
  <c r="AO134" i="5"/>
  <c r="AG134" i="5"/>
  <c r="Y134" i="5"/>
  <c r="Q134" i="5"/>
  <c r="CT134" i="5"/>
  <c r="AX134" i="5"/>
  <c r="DD126" i="5"/>
  <c r="CV126" i="5"/>
  <c r="CN126" i="5"/>
  <c r="CF126" i="5"/>
  <c r="BX126" i="5"/>
  <c r="BP126" i="5"/>
  <c r="BH126" i="5"/>
  <c r="AZ126" i="5"/>
  <c r="AR126" i="5"/>
  <c r="AJ126" i="5"/>
  <c r="AB126" i="5"/>
  <c r="T126" i="5"/>
  <c r="L126" i="5"/>
  <c r="DC126" i="5"/>
  <c r="CU126" i="5"/>
  <c r="CM126" i="5"/>
  <c r="CE126" i="5"/>
  <c r="BW126" i="5"/>
  <c r="BO126" i="5"/>
  <c r="BG126" i="5"/>
  <c r="AY126" i="5"/>
  <c r="AQ126" i="5"/>
  <c r="AI126" i="5"/>
  <c r="AA126" i="5"/>
  <c r="S126" i="5"/>
  <c r="K126" i="5"/>
  <c r="BQ126" i="5"/>
  <c r="DJ126" i="5"/>
  <c r="DB126" i="5"/>
  <c r="CT126" i="5"/>
  <c r="CL126" i="5"/>
  <c r="CD126" i="5"/>
  <c r="BV126" i="5"/>
  <c r="BN126" i="5"/>
  <c r="BF126" i="5"/>
  <c r="AX126" i="5"/>
  <c r="AP126" i="5"/>
  <c r="AH126" i="5"/>
  <c r="Z126" i="5"/>
  <c r="R126" i="5"/>
  <c r="J126" i="5"/>
  <c r="CO126" i="5"/>
  <c r="AS126" i="5"/>
  <c r="M126" i="5"/>
  <c r="DI126" i="5"/>
  <c r="DA126" i="5"/>
  <c r="CS126" i="5"/>
  <c r="CK126" i="5"/>
  <c r="CC126" i="5"/>
  <c r="BU126" i="5"/>
  <c r="BM126" i="5"/>
  <c r="BE126" i="5"/>
  <c r="AW126" i="5"/>
  <c r="AO126" i="5"/>
  <c r="AG126" i="5"/>
  <c r="Y126" i="5"/>
  <c r="Q126" i="5"/>
  <c r="BY126" i="5"/>
  <c r="AK126" i="5"/>
  <c r="I126" i="5"/>
  <c r="DH126" i="5"/>
  <c r="CZ126" i="5"/>
  <c r="CR126" i="5"/>
  <c r="CJ126" i="5"/>
  <c r="CB126" i="5"/>
  <c r="BT126" i="5"/>
  <c r="BL126" i="5"/>
  <c r="BD126" i="5"/>
  <c r="AV126" i="5"/>
  <c r="AN126" i="5"/>
  <c r="AF126" i="5"/>
  <c r="X126" i="5"/>
  <c r="P126" i="5"/>
  <c r="CG126" i="5"/>
  <c r="BI126" i="5"/>
  <c r="U126" i="5"/>
  <c r="DG126" i="5"/>
  <c r="CY126" i="5"/>
  <c r="CQ126" i="5"/>
  <c r="CI126" i="5"/>
  <c r="CA126" i="5"/>
  <c r="BS126" i="5"/>
  <c r="BK126" i="5"/>
  <c r="BC126" i="5"/>
  <c r="AU126" i="5"/>
  <c r="AM126" i="5"/>
  <c r="AE126" i="5"/>
  <c r="W126" i="5"/>
  <c r="O126" i="5"/>
  <c r="CW126" i="5"/>
  <c r="BA126" i="5"/>
  <c r="AC126" i="5"/>
  <c r="DF126" i="5"/>
  <c r="CX126" i="5"/>
  <c r="CP126" i="5"/>
  <c r="CH126" i="5"/>
  <c r="BZ126" i="5"/>
  <c r="BR126" i="5"/>
  <c r="BJ126" i="5"/>
  <c r="BB126" i="5"/>
  <c r="AT126" i="5"/>
  <c r="AL126" i="5"/>
  <c r="AD126" i="5"/>
  <c r="V126" i="5"/>
  <c r="N126" i="5"/>
  <c r="DE126" i="5"/>
  <c r="DE125" i="5"/>
  <c r="CW125" i="5"/>
  <c r="CO125" i="5"/>
  <c r="CG125" i="5"/>
  <c r="BY125" i="5"/>
  <c r="BQ125" i="5"/>
  <c r="BI125" i="5"/>
  <c r="BA125" i="5"/>
  <c r="AS125" i="5"/>
  <c r="AK125" i="5"/>
  <c r="AC125" i="5"/>
  <c r="U125" i="5"/>
  <c r="M125" i="5"/>
  <c r="DD125" i="5"/>
  <c r="CV125" i="5"/>
  <c r="CN125" i="5"/>
  <c r="CF125" i="5"/>
  <c r="BX125" i="5"/>
  <c r="BP125" i="5"/>
  <c r="BH125" i="5"/>
  <c r="AZ125" i="5"/>
  <c r="AR125" i="5"/>
  <c r="AJ125" i="5"/>
  <c r="AB125" i="5"/>
  <c r="T125" i="5"/>
  <c r="L125" i="5"/>
  <c r="I125" i="5"/>
  <c r="DF125" i="5"/>
  <c r="BB125" i="5"/>
  <c r="AD125" i="5"/>
  <c r="DC125" i="5"/>
  <c r="CU125" i="5"/>
  <c r="CM125" i="5"/>
  <c r="CE125" i="5"/>
  <c r="BW125" i="5"/>
  <c r="BO125" i="5"/>
  <c r="BG125" i="5"/>
  <c r="AY125" i="5"/>
  <c r="AQ125" i="5"/>
  <c r="AI125" i="5"/>
  <c r="AA125" i="5"/>
  <c r="S125" i="5"/>
  <c r="K125" i="5"/>
  <c r="BR125" i="5"/>
  <c r="DJ125" i="5"/>
  <c r="DB125" i="5"/>
  <c r="CT125" i="5"/>
  <c r="CL125" i="5"/>
  <c r="CD125" i="5"/>
  <c r="BV125" i="5"/>
  <c r="BN125" i="5"/>
  <c r="BF125" i="5"/>
  <c r="AX125" i="5"/>
  <c r="AP125" i="5"/>
  <c r="AH125" i="5"/>
  <c r="Z125" i="5"/>
  <c r="R125" i="5"/>
  <c r="J125" i="5"/>
  <c r="CH125" i="5"/>
  <c r="AL125" i="5"/>
  <c r="DI125" i="5"/>
  <c r="DA125" i="5"/>
  <c r="CS125" i="5"/>
  <c r="CK125" i="5"/>
  <c r="CC125" i="5"/>
  <c r="BU125" i="5"/>
  <c r="BM125" i="5"/>
  <c r="BE125" i="5"/>
  <c r="AW125" i="5"/>
  <c r="AO125" i="5"/>
  <c r="AG125" i="5"/>
  <c r="Y125" i="5"/>
  <c r="Q125" i="5"/>
  <c r="DH125" i="5"/>
  <c r="CZ125" i="5"/>
  <c r="CR125" i="5"/>
  <c r="CJ125" i="5"/>
  <c r="CB125" i="5"/>
  <c r="BT125" i="5"/>
  <c r="BL125" i="5"/>
  <c r="BD125" i="5"/>
  <c r="AV125" i="5"/>
  <c r="AN125" i="5"/>
  <c r="AF125" i="5"/>
  <c r="X125" i="5"/>
  <c r="P125" i="5"/>
  <c r="CX125" i="5"/>
  <c r="BZ125" i="5"/>
  <c r="AT125" i="5"/>
  <c r="V125" i="5"/>
  <c r="DG125" i="5"/>
  <c r="CY125" i="5"/>
  <c r="CQ125" i="5"/>
  <c r="CI125" i="5"/>
  <c r="CA125" i="5"/>
  <c r="BS125" i="5"/>
  <c r="BK125" i="5"/>
  <c r="BC125" i="5"/>
  <c r="AU125" i="5"/>
  <c r="AM125" i="5"/>
  <c r="AE125" i="5"/>
  <c r="W125" i="5"/>
  <c r="O125" i="5"/>
  <c r="CP125" i="5"/>
  <c r="BJ125" i="5"/>
  <c r="N125" i="5"/>
  <c r="DG124" i="5"/>
  <c r="CY124" i="5"/>
  <c r="CQ124" i="5"/>
  <c r="CI124" i="5"/>
  <c r="CA124" i="5"/>
  <c r="BS124" i="5"/>
  <c r="BK124" i="5"/>
  <c r="BC124" i="5"/>
  <c r="AU124" i="5"/>
  <c r="AM124" i="5"/>
  <c r="AE124" i="5"/>
  <c r="W124" i="5"/>
  <c r="O124" i="5"/>
  <c r="DF124" i="5"/>
  <c r="CX124" i="5"/>
  <c r="CP124" i="5"/>
  <c r="CH124" i="5"/>
  <c r="BZ124" i="5"/>
  <c r="BR124" i="5"/>
  <c r="BJ124" i="5"/>
  <c r="BB124" i="5"/>
  <c r="AT124" i="5"/>
  <c r="AL124" i="5"/>
  <c r="AD124" i="5"/>
  <c r="V124" i="5"/>
  <c r="N124" i="5"/>
  <c r="DI124" i="5"/>
  <c r="BM124" i="5"/>
  <c r="DE124" i="5"/>
  <c r="CW124" i="5"/>
  <c r="CO124" i="5"/>
  <c r="CG124" i="5"/>
  <c r="BY124" i="5"/>
  <c r="BQ124" i="5"/>
  <c r="BI124" i="5"/>
  <c r="BA124" i="5"/>
  <c r="AS124" i="5"/>
  <c r="AK124" i="5"/>
  <c r="AC124" i="5"/>
  <c r="U124" i="5"/>
  <c r="M124" i="5"/>
  <c r="CC124" i="5"/>
  <c r="AW124" i="5"/>
  <c r="Q124" i="5"/>
  <c r="DD124" i="5"/>
  <c r="CV124" i="5"/>
  <c r="CN124" i="5"/>
  <c r="CF124" i="5"/>
  <c r="BX124" i="5"/>
  <c r="BP124" i="5"/>
  <c r="BH124" i="5"/>
  <c r="AZ124" i="5"/>
  <c r="AR124" i="5"/>
  <c r="AJ124" i="5"/>
  <c r="AB124" i="5"/>
  <c r="T124" i="5"/>
  <c r="L124" i="5"/>
  <c r="DA124" i="5"/>
  <c r="AG124" i="5"/>
  <c r="DC124" i="5"/>
  <c r="CU124" i="5"/>
  <c r="CM124" i="5"/>
  <c r="CE124" i="5"/>
  <c r="BW124" i="5"/>
  <c r="BO124" i="5"/>
  <c r="BG124" i="5"/>
  <c r="AY124" i="5"/>
  <c r="AQ124" i="5"/>
  <c r="AI124" i="5"/>
  <c r="AA124" i="5"/>
  <c r="S124" i="5"/>
  <c r="K124" i="5"/>
  <c r="I124" i="5"/>
  <c r="BU124" i="5"/>
  <c r="Y124" i="5"/>
  <c r="DJ124" i="5"/>
  <c r="DB124" i="5"/>
  <c r="CT124" i="5"/>
  <c r="CL124" i="5"/>
  <c r="CD124" i="5"/>
  <c r="BV124" i="5"/>
  <c r="BN124" i="5"/>
  <c r="BF124" i="5"/>
  <c r="AX124" i="5"/>
  <c r="AP124" i="5"/>
  <c r="AH124" i="5"/>
  <c r="Z124" i="5"/>
  <c r="R124" i="5"/>
  <c r="J124" i="5"/>
  <c r="CS124" i="5"/>
  <c r="BE124" i="5"/>
  <c r="DH124" i="5"/>
  <c r="CZ124" i="5"/>
  <c r="CR124" i="5"/>
  <c r="CJ124" i="5"/>
  <c r="CB124" i="5"/>
  <c r="BT124" i="5"/>
  <c r="BL124" i="5"/>
  <c r="BD124" i="5"/>
  <c r="AV124" i="5"/>
  <c r="AN124" i="5"/>
  <c r="AF124" i="5"/>
  <c r="X124" i="5"/>
  <c r="P124" i="5"/>
  <c r="CK124" i="5"/>
  <c r="AO124" i="5"/>
  <c r="DH123" i="5"/>
  <c r="CZ123" i="5"/>
  <c r="CR123" i="5"/>
  <c r="CJ123" i="5"/>
  <c r="CB123" i="5"/>
  <c r="BT123" i="5"/>
  <c r="BL123" i="5"/>
  <c r="BD123" i="5"/>
  <c r="AV123" i="5"/>
  <c r="AN123" i="5"/>
  <c r="AF123" i="5"/>
  <c r="X123" i="5"/>
  <c r="P123" i="5"/>
  <c r="CK123" i="5"/>
  <c r="AO123" i="5"/>
  <c r="DG123" i="5"/>
  <c r="CY123" i="5"/>
  <c r="CQ123" i="5"/>
  <c r="CI123" i="5"/>
  <c r="CA123" i="5"/>
  <c r="BS123" i="5"/>
  <c r="BK123" i="5"/>
  <c r="BC123" i="5"/>
  <c r="AU123" i="5"/>
  <c r="AM123" i="5"/>
  <c r="AE123" i="5"/>
  <c r="W123" i="5"/>
  <c r="O123" i="5"/>
  <c r="CC123" i="5"/>
  <c r="AG123" i="5"/>
  <c r="DF123" i="5"/>
  <c r="CX123" i="5"/>
  <c r="CP123" i="5"/>
  <c r="CH123" i="5"/>
  <c r="BZ123" i="5"/>
  <c r="BR123" i="5"/>
  <c r="BJ123" i="5"/>
  <c r="BB123" i="5"/>
  <c r="AT123" i="5"/>
  <c r="AL123" i="5"/>
  <c r="AD123" i="5"/>
  <c r="V123" i="5"/>
  <c r="N123" i="5"/>
  <c r="CS123" i="5"/>
  <c r="AW123" i="5"/>
  <c r="DE123" i="5"/>
  <c r="CW123" i="5"/>
  <c r="CO123" i="5"/>
  <c r="CG123" i="5"/>
  <c r="BY123" i="5"/>
  <c r="BQ123" i="5"/>
  <c r="BI123" i="5"/>
  <c r="BA123" i="5"/>
  <c r="AS123" i="5"/>
  <c r="AK123" i="5"/>
  <c r="AC123" i="5"/>
  <c r="U123" i="5"/>
  <c r="M123" i="5"/>
  <c r="DI123" i="5"/>
  <c r="BE123" i="5"/>
  <c r="DD123" i="5"/>
  <c r="CV123" i="5"/>
  <c r="CN123" i="5"/>
  <c r="CF123" i="5"/>
  <c r="BX123" i="5"/>
  <c r="BP123" i="5"/>
  <c r="BH123" i="5"/>
  <c r="AZ123" i="5"/>
  <c r="AR123" i="5"/>
  <c r="AJ123" i="5"/>
  <c r="AB123" i="5"/>
  <c r="T123" i="5"/>
  <c r="L123" i="5"/>
  <c r="BU123" i="5"/>
  <c r="DC123" i="5"/>
  <c r="CU123" i="5"/>
  <c r="CM123" i="5"/>
  <c r="CE123" i="5"/>
  <c r="BW123" i="5"/>
  <c r="BO123" i="5"/>
  <c r="BG123" i="5"/>
  <c r="AY123" i="5"/>
  <c r="AQ123" i="5"/>
  <c r="AI123" i="5"/>
  <c r="AA123" i="5"/>
  <c r="S123" i="5"/>
  <c r="K123" i="5"/>
  <c r="Y123" i="5"/>
  <c r="DJ123" i="5"/>
  <c r="DB123" i="5"/>
  <c r="CT123" i="5"/>
  <c r="CL123" i="5"/>
  <c r="CD123" i="5"/>
  <c r="BV123" i="5"/>
  <c r="BN123" i="5"/>
  <c r="BF123" i="5"/>
  <c r="AX123" i="5"/>
  <c r="AP123" i="5"/>
  <c r="AH123" i="5"/>
  <c r="Z123" i="5"/>
  <c r="R123" i="5"/>
  <c r="J123" i="5"/>
  <c r="I123" i="5"/>
  <c r="DA123" i="5"/>
  <c r="BM123" i="5"/>
  <c r="Q123" i="5"/>
  <c r="DI122" i="5"/>
  <c r="DA122" i="5"/>
  <c r="CS122" i="5"/>
  <c r="CK122" i="5"/>
  <c r="CC122" i="5"/>
  <c r="BU122" i="5"/>
  <c r="BM122" i="5"/>
  <c r="BE122" i="5"/>
  <c r="AW122" i="5"/>
  <c r="AO122" i="5"/>
  <c r="AG122" i="5"/>
  <c r="Y122" i="5"/>
  <c r="Q122" i="5"/>
  <c r="I122" i="5"/>
  <c r="DH122" i="5"/>
  <c r="CZ122" i="5"/>
  <c r="CR122" i="5"/>
  <c r="CJ122" i="5"/>
  <c r="CB122" i="5"/>
  <c r="BT122" i="5"/>
  <c r="BL122" i="5"/>
  <c r="BD122" i="5"/>
  <c r="AV122" i="5"/>
  <c r="AN122" i="5"/>
  <c r="AF122" i="5"/>
  <c r="X122" i="5"/>
  <c r="P122" i="5"/>
  <c r="DG122" i="5"/>
  <c r="CY122" i="5"/>
  <c r="CQ122" i="5"/>
  <c r="CI122" i="5"/>
  <c r="CA122" i="5"/>
  <c r="BS122" i="5"/>
  <c r="BK122" i="5"/>
  <c r="BC122" i="5"/>
  <c r="AU122" i="5"/>
  <c r="AM122" i="5"/>
  <c r="AE122" i="5"/>
  <c r="W122" i="5"/>
  <c r="O122" i="5"/>
  <c r="DF122" i="5"/>
  <c r="CX122" i="5"/>
  <c r="CP122" i="5"/>
  <c r="CH122" i="5"/>
  <c r="BZ122" i="5"/>
  <c r="BR122" i="5"/>
  <c r="BJ122" i="5"/>
  <c r="BB122" i="5"/>
  <c r="AT122" i="5"/>
  <c r="AL122" i="5"/>
  <c r="AD122" i="5"/>
  <c r="V122" i="5"/>
  <c r="DE122" i="5"/>
  <c r="CW122" i="5"/>
  <c r="CO122" i="5"/>
  <c r="CG122" i="5"/>
  <c r="BY122" i="5"/>
  <c r="BQ122" i="5"/>
  <c r="BI122" i="5"/>
  <c r="BA122" i="5"/>
  <c r="AS122" i="5"/>
  <c r="AK122" i="5"/>
  <c r="AC122" i="5"/>
  <c r="U122" i="5"/>
  <c r="M122" i="5"/>
  <c r="DD122" i="5"/>
  <c r="CV122" i="5"/>
  <c r="CN122" i="5"/>
  <c r="CF122" i="5"/>
  <c r="BX122" i="5"/>
  <c r="BP122" i="5"/>
  <c r="BH122" i="5"/>
  <c r="AZ122" i="5"/>
  <c r="AR122" i="5"/>
  <c r="AJ122" i="5"/>
  <c r="AB122" i="5"/>
  <c r="T122" i="5"/>
  <c r="L122" i="5"/>
  <c r="DC122" i="5"/>
  <c r="CU122" i="5"/>
  <c r="CM122" i="5"/>
  <c r="CE122" i="5"/>
  <c r="BW122" i="5"/>
  <c r="BO122" i="5"/>
  <c r="BG122" i="5"/>
  <c r="AY122" i="5"/>
  <c r="AQ122" i="5"/>
  <c r="AI122" i="5"/>
  <c r="AA122" i="5"/>
  <c r="S122" i="5"/>
  <c r="K122" i="5"/>
  <c r="N122" i="5"/>
  <c r="DJ122" i="5"/>
  <c r="DB122" i="5"/>
  <c r="CT122" i="5"/>
  <c r="CL122" i="5"/>
  <c r="CD122" i="5"/>
  <c r="BV122" i="5"/>
  <c r="BN122" i="5"/>
  <c r="BF122" i="5"/>
  <c r="AX122" i="5"/>
  <c r="AP122" i="5"/>
  <c r="AH122" i="5"/>
  <c r="Z122" i="5"/>
  <c r="R122" i="5"/>
  <c r="J122" i="5"/>
  <c r="DG115" i="5"/>
  <c r="CY115" i="5"/>
  <c r="CQ115" i="5"/>
  <c r="CI115" i="5"/>
  <c r="CA115" i="5"/>
  <c r="BS115" i="5"/>
  <c r="BK115" i="5"/>
  <c r="BC115" i="5"/>
  <c r="AU115" i="5"/>
  <c r="AM115" i="5"/>
  <c r="AE115" i="5"/>
  <c r="W115" i="5"/>
  <c r="O115" i="5"/>
  <c r="DF115" i="5"/>
  <c r="CX115" i="5"/>
  <c r="CP115" i="5"/>
  <c r="CH115" i="5"/>
  <c r="BZ115" i="5"/>
  <c r="BR115" i="5"/>
  <c r="BJ115" i="5"/>
  <c r="BB115" i="5"/>
  <c r="AT115" i="5"/>
  <c r="AL115" i="5"/>
  <c r="AD115" i="5"/>
  <c r="V115" i="5"/>
  <c r="N115" i="5"/>
  <c r="DE115" i="5"/>
  <c r="CW115" i="5"/>
  <c r="CO115" i="5"/>
  <c r="CG115" i="5"/>
  <c r="BY115" i="5"/>
  <c r="BQ115" i="5"/>
  <c r="BI115" i="5"/>
  <c r="BA115" i="5"/>
  <c r="AS115" i="5"/>
  <c r="AK115" i="5"/>
  <c r="AC115" i="5"/>
  <c r="U115" i="5"/>
  <c r="M115" i="5"/>
  <c r="I115" i="5"/>
  <c r="DD115" i="5"/>
  <c r="CV115" i="5"/>
  <c r="CN115" i="5"/>
  <c r="CF115" i="5"/>
  <c r="BX115" i="5"/>
  <c r="BP115" i="5"/>
  <c r="BH115" i="5"/>
  <c r="AZ115" i="5"/>
  <c r="AR115" i="5"/>
  <c r="AJ115" i="5"/>
  <c r="AB115" i="5"/>
  <c r="T115" i="5"/>
  <c r="L115" i="5"/>
  <c r="DC115" i="5"/>
  <c r="CU115" i="5"/>
  <c r="CM115" i="5"/>
  <c r="CE115" i="5"/>
  <c r="BW115" i="5"/>
  <c r="BO115" i="5"/>
  <c r="BG115" i="5"/>
  <c r="AY115" i="5"/>
  <c r="AQ115" i="5"/>
  <c r="AI115" i="5"/>
  <c r="AA115" i="5"/>
  <c r="S115" i="5"/>
  <c r="K115" i="5"/>
  <c r="DJ115" i="5"/>
  <c r="DB115" i="5"/>
  <c r="CT115" i="5"/>
  <c r="CL115" i="5"/>
  <c r="CD115" i="5"/>
  <c r="BV115" i="5"/>
  <c r="BN115" i="5"/>
  <c r="BF115" i="5"/>
  <c r="AX115" i="5"/>
  <c r="AP115" i="5"/>
  <c r="AH115" i="5"/>
  <c r="Z115" i="5"/>
  <c r="R115" i="5"/>
  <c r="J115" i="5"/>
  <c r="DI115" i="5"/>
  <c r="DA115" i="5"/>
  <c r="CS115" i="5"/>
  <c r="CK115" i="5"/>
  <c r="CC115" i="5"/>
  <c r="BU115" i="5"/>
  <c r="BM115" i="5"/>
  <c r="BE115" i="5"/>
  <c r="AW115" i="5"/>
  <c r="AO115" i="5"/>
  <c r="AG115" i="5"/>
  <c r="Y115" i="5"/>
  <c r="Q115" i="5"/>
  <c r="DH115" i="5"/>
  <c r="CZ115" i="5"/>
  <c r="CR115" i="5"/>
  <c r="CJ115" i="5"/>
  <c r="CB115" i="5"/>
  <c r="BT115" i="5"/>
  <c r="BL115" i="5"/>
  <c r="BD115" i="5"/>
  <c r="AV115" i="5"/>
  <c r="AN115" i="5"/>
  <c r="AF115" i="5"/>
  <c r="X115" i="5"/>
  <c r="P115" i="5"/>
  <c r="DH114" i="5"/>
  <c r="CZ114" i="5"/>
  <c r="CR114" i="5"/>
  <c r="CJ114" i="5"/>
  <c r="CB114" i="5"/>
  <c r="BT114" i="5"/>
  <c r="BL114" i="5"/>
  <c r="BD114" i="5"/>
  <c r="AV114" i="5"/>
  <c r="AN114" i="5"/>
  <c r="AF114" i="5"/>
  <c r="X114" i="5"/>
  <c r="P114" i="5"/>
  <c r="DG114" i="5"/>
  <c r="CQ114" i="5"/>
  <c r="CI114" i="5"/>
  <c r="CA114" i="5"/>
  <c r="BS114" i="5"/>
  <c r="BK114" i="5"/>
  <c r="BC114" i="5"/>
  <c r="AU114" i="5"/>
  <c r="AM114" i="5"/>
  <c r="AE114" i="5"/>
  <c r="W114" i="5"/>
  <c r="O114" i="5"/>
  <c r="DF114" i="5"/>
  <c r="CX114" i="5"/>
  <c r="CP114" i="5"/>
  <c r="CH114" i="5"/>
  <c r="BZ114" i="5"/>
  <c r="BR114" i="5"/>
  <c r="BJ114" i="5"/>
  <c r="BB114" i="5"/>
  <c r="AT114" i="5"/>
  <c r="AL114" i="5"/>
  <c r="AD114" i="5"/>
  <c r="V114" i="5"/>
  <c r="N114" i="5"/>
  <c r="DJ114" i="5"/>
  <c r="CT114" i="5"/>
  <c r="CD114" i="5"/>
  <c r="BN114" i="5"/>
  <c r="AP114" i="5"/>
  <c r="R114" i="5"/>
  <c r="DE114" i="5"/>
  <c r="CW114" i="5"/>
  <c r="CO114" i="5"/>
  <c r="CG114" i="5"/>
  <c r="BY114" i="5"/>
  <c r="BQ114" i="5"/>
  <c r="BI114" i="5"/>
  <c r="BA114" i="5"/>
  <c r="AS114" i="5"/>
  <c r="AK114" i="5"/>
  <c r="AC114" i="5"/>
  <c r="U114" i="5"/>
  <c r="M114" i="5"/>
  <c r="BF114" i="5"/>
  <c r="DD114" i="5"/>
  <c r="CV114" i="5"/>
  <c r="CN114" i="5"/>
  <c r="CF114" i="5"/>
  <c r="BX114" i="5"/>
  <c r="BP114" i="5"/>
  <c r="BH114" i="5"/>
  <c r="AZ114" i="5"/>
  <c r="AR114" i="5"/>
  <c r="AJ114" i="5"/>
  <c r="AB114" i="5"/>
  <c r="T114" i="5"/>
  <c r="L114" i="5"/>
  <c r="I114" i="5"/>
  <c r="DB114" i="5"/>
  <c r="CL114" i="5"/>
  <c r="BV114" i="5"/>
  <c r="AX114" i="5"/>
  <c r="Z114" i="5"/>
  <c r="J114" i="5"/>
  <c r="DC114" i="5"/>
  <c r="CU114" i="5"/>
  <c r="CM114" i="5"/>
  <c r="CE114" i="5"/>
  <c r="BW114" i="5"/>
  <c r="BO114" i="5"/>
  <c r="BG114" i="5"/>
  <c r="AY114" i="5"/>
  <c r="AQ114" i="5"/>
  <c r="AI114" i="5"/>
  <c r="AA114" i="5"/>
  <c r="S114" i="5"/>
  <c r="K114" i="5"/>
  <c r="AH114" i="5"/>
  <c r="DI114" i="5"/>
  <c r="DA114" i="5"/>
  <c r="CS114" i="5"/>
  <c r="CK114" i="5"/>
  <c r="CC114" i="5"/>
  <c r="BU114" i="5"/>
  <c r="BM114" i="5"/>
  <c r="BE114" i="5"/>
  <c r="AW114" i="5"/>
  <c r="AO114" i="5"/>
  <c r="AG114" i="5"/>
  <c r="Y114" i="5"/>
  <c r="Q114" i="5"/>
  <c r="CY114" i="5"/>
  <c r="DI113" i="5"/>
  <c r="DA113" i="5"/>
  <c r="CS113" i="5"/>
  <c r="CK113" i="5"/>
  <c r="CC113" i="5"/>
  <c r="BU113" i="5"/>
  <c r="BM113" i="5"/>
  <c r="BE113" i="5"/>
  <c r="AW113" i="5"/>
  <c r="AO113" i="5"/>
  <c r="AG113" i="5"/>
  <c r="Y113" i="5"/>
  <c r="Q113" i="5"/>
  <c r="BG113" i="5"/>
  <c r="DH113" i="5"/>
  <c r="CZ113" i="5"/>
  <c r="CR113" i="5"/>
  <c r="CJ113" i="5"/>
  <c r="CB113" i="5"/>
  <c r="BT113" i="5"/>
  <c r="BL113" i="5"/>
  <c r="BD113" i="5"/>
  <c r="AV113" i="5"/>
  <c r="AN113" i="5"/>
  <c r="AF113" i="5"/>
  <c r="X113" i="5"/>
  <c r="P113" i="5"/>
  <c r="CE113" i="5"/>
  <c r="AQ113" i="5"/>
  <c r="DG113" i="5"/>
  <c r="CY113" i="5"/>
  <c r="CQ113" i="5"/>
  <c r="CI113" i="5"/>
  <c r="CA113" i="5"/>
  <c r="BS113" i="5"/>
  <c r="BK113" i="5"/>
  <c r="BC113" i="5"/>
  <c r="AU113" i="5"/>
  <c r="AM113" i="5"/>
  <c r="AE113" i="5"/>
  <c r="W113" i="5"/>
  <c r="O113" i="5"/>
  <c r="CM113" i="5"/>
  <c r="AI113" i="5"/>
  <c r="DF113" i="5"/>
  <c r="CX113" i="5"/>
  <c r="CP113" i="5"/>
  <c r="CH113" i="5"/>
  <c r="BZ113" i="5"/>
  <c r="BR113" i="5"/>
  <c r="BJ113" i="5"/>
  <c r="BB113" i="5"/>
  <c r="AT113" i="5"/>
  <c r="AL113" i="5"/>
  <c r="AD113" i="5"/>
  <c r="V113" i="5"/>
  <c r="N113" i="5"/>
  <c r="CU113" i="5"/>
  <c r="AY113" i="5"/>
  <c r="I113" i="5"/>
  <c r="DE113" i="5"/>
  <c r="CW113" i="5"/>
  <c r="CO113" i="5"/>
  <c r="CG113" i="5"/>
  <c r="BY113" i="5"/>
  <c r="BQ113" i="5"/>
  <c r="BI113" i="5"/>
  <c r="BA113" i="5"/>
  <c r="AS113" i="5"/>
  <c r="AK113" i="5"/>
  <c r="AC113" i="5"/>
  <c r="U113" i="5"/>
  <c r="M113" i="5"/>
  <c r="BO113" i="5"/>
  <c r="S113" i="5"/>
  <c r="DD113" i="5"/>
  <c r="CV113" i="5"/>
  <c r="CN113" i="5"/>
  <c r="CF113" i="5"/>
  <c r="BX113" i="5"/>
  <c r="BP113" i="5"/>
  <c r="BH113" i="5"/>
  <c r="AZ113" i="5"/>
  <c r="AR113" i="5"/>
  <c r="AJ113" i="5"/>
  <c r="AB113" i="5"/>
  <c r="T113" i="5"/>
  <c r="L113" i="5"/>
  <c r="BW113" i="5"/>
  <c r="AA113" i="5"/>
  <c r="DJ113" i="5"/>
  <c r="DB113" i="5"/>
  <c r="CT113" i="5"/>
  <c r="CL113" i="5"/>
  <c r="CD113" i="5"/>
  <c r="BV113" i="5"/>
  <c r="BN113" i="5"/>
  <c r="BF113" i="5"/>
  <c r="AX113" i="5"/>
  <c r="AP113" i="5"/>
  <c r="AH113" i="5"/>
  <c r="Z113" i="5"/>
  <c r="R113" i="5"/>
  <c r="J113" i="5"/>
  <c r="DC113" i="5"/>
  <c r="K113" i="5"/>
  <c r="DJ112" i="5"/>
  <c r="DB112" i="5"/>
  <c r="CT112" i="5"/>
  <c r="CL112" i="5"/>
  <c r="CD112" i="5"/>
  <c r="BV112" i="5"/>
  <c r="BN112" i="5"/>
  <c r="BF112" i="5"/>
  <c r="AX112" i="5"/>
  <c r="AP112" i="5"/>
  <c r="AH112" i="5"/>
  <c r="Z112" i="5"/>
  <c r="R112" i="5"/>
  <c r="J112" i="5"/>
  <c r="I112" i="5"/>
  <c r="DI112" i="5"/>
  <c r="DA112" i="5"/>
  <c r="CS112" i="5"/>
  <c r="CK112" i="5"/>
  <c r="CC112" i="5"/>
  <c r="BU112" i="5"/>
  <c r="BM112" i="5"/>
  <c r="BE112" i="5"/>
  <c r="AW112" i="5"/>
  <c r="AO112" i="5"/>
  <c r="AG112" i="5"/>
  <c r="Y112" i="5"/>
  <c r="Q112" i="5"/>
  <c r="DH112" i="5"/>
  <c r="CZ112" i="5"/>
  <c r="CR112" i="5"/>
  <c r="CJ112" i="5"/>
  <c r="CB112" i="5"/>
  <c r="BT112" i="5"/>
  <c r="BL112" i="5"/>
  <c r="BD112" i="5"/>
  <c r="AV112" i="5"/>
  <c r="AN112" i="5"/>
  <c r="AF112" i="5"/>
  <c r="X112" i="5"/>
  <c r="P112" i="5"/>
  <c r="CU112" i="5"/>
  <c r="BO112" i="5"/>
  <c r="AY112" i="5"/>
  <c r="AI112" i="5"/>
  <c r="S112" i="5"/>
  <c r="DG112" i="5"/>
  <c r="CY112" i="5"/>
  <c r="CQ112" i="5"/>
  <c r="CI112" i="5"/>
  <c r="CA112" i="5"/>
  <c r="BS112" i="5"/>
  <c r="BK112" i="5"/>
  <c r="BC112" i="5"/>
  <c r="AU112" i="5"/>
  <c r="AM112" i="5"/>
  <c r="AE112" i="5"/>
  <c r="W112" i="5"/>
  <c r="O112" i="5"/>
  <c r="CE112" i="5"/>
  <c r="DF112" i="5"/>
  <c r="CX112" i="5"/>
  <c r="CP112" i="5"/>
  <c r="CH112" i="5"/>
  <c r="BZ112" i="5"/>
  <c r="BR112" i="5"/>
  <c r="BJ112" i="5"/>
  <c r="BB112" i="5"/>
  <c r="AT112" i="5"/>
  <c r="AL112" i="5"/>
  <c r="AD112" i="5"/>
  <c r="V112" i="5"/>
  <c r="N112" i="5"/>
  <c r="BG112" i="5"/>
  <c r="DE112" i="5"/>
  <c r="CW112" i="5"/>
  <c r="CO112" i="5"/>
  <c r="CG112" i="5"/>
  <c r="BY112" i="5"/>
  <c r="BQ112" i="5"/>
  <c r="BI112" i="5"/>
  <c r="BA112" i="5"/>
  <c r="AS112" i="5"/>
  <c r="AK112" i="5"/>
  <c r="AC112" i="5"/>
  <c r="U112" i="5"/>
  <c r="M112" i="5"/>
  <c r="CM112" i="5"/>
  <c r="DD112" i="5"/>
  <c r="CV112" i="5"/>
  <c r="CN112" i="5"/>
  <c r="CF112" i="5"/>
  <c r="BX112" i="5"/>
  <c r="BP112" i="5"/>
  <c r="BH112" i="5"/>
  <c r="AZ112" i="5"/>
  <c r="AR112" i="5"/>
  <c r="AJ112" i="5"/>
  <c r="AB112" i="5"/>
  <c r="T112" i="5"/>
  <c r="L112" i="5"/>
  <c r="DC112" i="5"/>
  <c r="BW112" i="5"/>
  <c r="AQ112" i="5"/>
  <c r="AA112" i="5"/>
  <c r="K112" i="5"/>
  <c r="DE87" i="5"/>
  <c r="CW87" i="5"/>
  <c r="CO87" i="5"/>
  <c r="CG87" i="5"/>
  <c r="BY87" i="5"/>
  <c r="BQ87" i="5"/>
  <c r="BI87" i="5"/>
  <c r="BA87" i="5"/>
  <c r="AS87" i="5"/>
  <c r="AK87" i="5"/>
  <c r="AC87" i="5"/>
  <c r="U87" i="5"/>
  <c r="M87" i="5"/>
  <c r="DD87" i="5"/>
  <c r="BX87" i="5"/>
  <c r="AJ87" i="5"/>
  <c r="DC87" i="5"/>
  <c r="CU87" i="5"/>
  <c r="CM87" i="5"/>
  <c r="CE87" i="5"/>
  <c r="BW87" i="5"/>
  <c r="BO87" i="5"/>
  <c r="BG87" i="5"/>
  <c r="AY87" i="5"/>
  <c r="AQ87" i="5"/>
  <c r="AI87" i="5"/>
  <c r="AA87" i="5"/>
  <c r="S87" i="5"/>
  <c r="K87" i="5"/>
  <c r="CF87" i="5"/>
  <c r="BH87" i="5"/>
  <c r="AB87" i="5"/>
  <c r="DJ87" i="5"/>
  <c r="DB87" i="5"/>
  <c r="CT87" i="5"/>
  <c r="CL87" i="5"/>
  <c r="CD87" i="5"/>
  <c r="BV87" i="5"/>
  <c r="BN87" i="5"/>
  <c r="BF87" i="5"/>
  <c r="AX87" i="5"/>
  <c r="AP87" i="5"/>
  <c r="AH87" i="5"/>
  <c r="Z87" i="5"/>
  <c r="R87" i="5"/>
  <c r="J87" i="5"/>
  <c r="DI87" i="5"/>
  <c r="DA87" i="5"/>
  <c r="CS87" i="5"/>
  <c r="CK87" i="5"/>
  <c r="CC87" i="5"/>
  <c r="BU87" i="5"/>
  <c r="BM87" i="5"/>
  <c r="BE87" i="5"/>
  <c r="AW87" i="5"/>
  <c r="AO87" i="5"/>
  <c r="AG87" i="5"/>
  <c r="Y87" i="5"/>
  <c r="Q87" i="5"/>
  <c r="I87" i="5"/>
  <c r="CV87" i="5"/>
  <c r="AZ87" i="5"/>
  <c r="T87" i="5"/>
  <c r="DH87" i="5"/>
  <c r="CZ87" i="5"/>
  <c r="CR87" i="5"/>
  <c r="CJ87" i="5"/>
  <c r="CB87" i="5"/>
  <c r="BT87" i="5"/>
  <c r="BL87" i="5"/>
  <c r="BD87" i="5"/>
  <c r="AV87" i="5"/>
  <c r="AN87" i="5"/>
  <c r="AF87" i="5"/>
  <c r="X87" i="5"/>
  <c r="P87" i="5"/>
  <c r="DG87" i="5"/>
  <c r="CY87" i="5"/>
  <c r="CQ87" i="5"/>
  <c r="CI87" i="5"/>
  <c r="CA87" i="5"/>
  <c r="BS87" i="5"/>
  <c r="BK87" i="5"/>
  <c r="BC87" i="5"/>
  <c r="AU87" i="5"/>
  <c r="AM87" i="5"/>
  <c r="AE87" i="5"/>
  <c r="W87" i="5"/>
  <c r="O87" i="5"/>
  <c r="CN87" i="5"/>
  <c r="BP87" i="5"/>
  <c r="AR87" i="5"/>
  <c r="L87" i="5"/>
  <c r="DF87" i="5"/>
  <c r="CX87" i="5"/>
  <c r="CP87" i="5"/>
  <c r="CH87" i="5"/>
  <c r="BZ87" i="5"/>
  <c r="BR87" i="5"/>
  <c r="BJ87" i="5"/>
  <c r="BB87" i="5"/>
  <c r="AT87" i="5"/>
  <c r="AL87" i="5"/>
  <c r="AD87" i="5"/>
  <c r="V87" i="5"/>
  <c r="N87" i="5"/>
  <c r="DE88" i="5"/>
  <c r="CW88" i="5"/>
  <c r="CO88" i="5"/>
  <c r="CG88" i="5"/>
  <c r="BY88" i="5"/>
  <c r="BQ88" i="5"/>
  <c r="BI88" i="5"/>
  <c r="BA88" i="5"/>
  <c r="AS88" i="5"/>
  <c r="AK88" i="5"/>
  <c r="AC88" i="5"/>
  <c r="U88" i="5"/>
  <c r="M88" i="5"/>
  <c r="CQ88" i="5"/>
  <c r="DD88" i="5"/>
  <c r="CV88" i="5"/>
  <c r="CN88" i="5"/>
  <c r="CN86" i="5" s="1"/>
  <c r="CF88" i="5"/>
  <c r="BX88" i="5"/>
  <c r="BP88" i="5"/>
  <c r="BH88" i="5"/>
  <c r="BH86" i="5" s="1"/>
  <c r="AZ88" i="5"/>
  <c r="AR88" i="5"/>
  <c r="AJ88" i="5"/>
  <c r="AB88" i="5"/>
  <c r="T88" i="5"/>
  <c r="L88" i="5"/>
  <c r="L86" i="5" s="1"/>
  <c r="DC88" i="5"/>
  <c r="CU88" i="5"/>
  <c r="CU86" i="5" s="1"/>
  <c r="CM88" i="5"/>
  <c r="CE88" i="5"/>
  <c r="BW88" i="5"/>
  <c r="BO88" i="5"/>
  <c r="BG88" i="5"/>
  <c r="AY88" i="5"/>
  <c r="AQ88" i="5"/>
  <c r="AI88" i="5"/>
  <c r="AA88" i="5"/>
  <c r="S88" i="5"/>
  <c r="S86" i="5" s="1"/>
  <c r="K88" i="5"/>
  <c r="DG88" i="5"/>
  <c r="CA88" i="5"/>
  <c r="BK88" i="5"/>
  <c r="AU88" i="5"/>
  <c r="W88" i="5"/>
  <c r="W86" i="5" s="1"/>
  <c r="DJ88" i="5"/>
  <c r="DB88" i="5"/>
  <c r="CT88" i="5"/>
  <c r="CL88" i="5"/>
  <c r="CD88" i="5"/>
  <c r="BV88" i="5"/>
  <c r="BN88" i="5"/>
  <c r="BF88" i="5"/>
  <c r="BF86" i="5" s="1"/>
  <c r="AX88" i="5"/>
  <c r="AP88" i="5"/>
  <c r="AP86" i="5" s="1"/>
  <c r="AH88" i="5"/>
  <c r="Z88" i="5"/>
  <c r="R88" i="5"/>
  <c r="J88" i="5"/>
  <c r="AM88" i="5"/>
  <c r="DI88" i="5"/>
  <c r="DI86" i="5" s="1"/>
  <c r="DA88" i="5"/>
  <c r="DA86" i="5" s="1"/>
  <c r="CS88" i="5"/>
  <c r="CK88" i="5"/>
  <c r="CK86" i="5" s="1"/>
  <c r="CC88" i="5"/>
  <c r="CC86" i="5" s="1"/>
  <c r="BU88" i="5"/>
  <c r="BU86" i="5" s="1"/>
  <c r="BM88" i="5"/>
  <c r="BM86" i="5" s="1"/>
  <c r="BE88" i="5"/>
  <c r="BE86" i="5" s="1"/>
  <c r="AW88" i="5"/>
  <c r="AW86" i="5" s="1"/>
  <c r="AO88" i="5"/>
  <c r="AO86" i="5" s="1"/>
  <c r="AG88" i="5"/>
  <c r="AG86" i="5" s="1"/>
  <c r="Y88" i="5"/>
  <c r="Y86" i="5" s="1"/>
  <c r="Q88" i="5"/>
  <c r="O88" i="5"/>
  <c r="O86" i="5" s="1"/>
  <c r="DH88" i="5"/>
  <c r="CZ88" i="5"/>
  <c r="CR88" i="5"/>
  <c r="CR86" i="5" s="1"/>
  <c r="CJ88" i="5"/>
  <c r="CB88" i="5"/>
  <c r="BT88" i="5"/>
  <c r="BL88" i="5"/>
  <c r="BD88" i="5"/>
  <c r="AV88" i="5"/>
  <c r="AN88" i="5"/>
  <c r="AF88" i="5"/>
  <c r="X88" i="5"/>
  <c r="P88" i="5"/>
  <c r="P86" i="5" s="1"/>
  <c r="I88" i="5"/>
  <c r="CY88" i="5"/>
  <c r="CY86" i="5" s="1"/>
  <c r="CI88" i="5"/>
  <c r="BS88" i="5"/>
  <c r="BC88" i="5"/>
  <c r="AE88" i="5"/>
  <c r="DF88" i="5"/>
  <c r="CX88" i="5"/>
  <c r="CP88" i="5"/>
  <c r="CH88" i="5"/>
  <c r="BZ88" i="5"/>
  <c r="BR88" i="5"/>
  <c r="BJ88" i="5"/>
  <c r="BB88" i="5"/>
  <c r="BB86" i="5" s="1"/>
  <c r="AT88" i="5"/>
  <c r="AL88" i="5"/>
  <c r="AD88" i="5"/>
  <c r="V88" i="5"/>
  <c r="N88" i="5"/>
  <c r="DI77" i="5"/>
  <c r="DA77" i="5"/>
  <c r="CS77" i="5"/>
  <c r="CK77" i="5"/>
  <c r="CC77" i="5"/>
  <c r="BU77" i="5"/>
  <c r="BM77" i="5"/>
  <c r="BE77" i="5"/>
  <c r="AW77" i="5"/>
  <c r="AO77" i="5"/>
  <c r="AG77" i="5"/>
  <c r="Y77" i="5"/>
  <c r="Q77" i="5"/>
  <c r="I77" i="5"/>
  <c r="DH77" i="5"/>
  <c r="CZ77" i="5"/>
  <c r="CR77" i="5"/>
  <c r="CJ77" i="5"/>
  <c r="CB77" i="5"/>
  <c r="BT77" i="5"/>
  <c r="BL77" i="5"/>
  <c r="BD77" i="5"/>
  <c r="AV77" i="5"/>
  <c r="AN77" i="5"/>
  <c r="AF77" i="5"/>
  <c r="X77" i="5"/>
  <c r="P77" i="5"/>
  <c r="DG77" i="5"/>
  <c r="CY77" i="5"/>
  <c r="CQ77" i="5"/>
  <c r="CI77" i="5"/>
  <c r="CA77" i="5"/>
  <c r="BS77" i="5"/>
  <c r="BK77" i="5"/>
  <c r="BC77" i="5"/>
  <c r="AU77" i="5"/>
  <c r="AM77" i="5"/>
  <c r="AE77" i="5"/>
  <c r="W77" i="5"/>
  <c r="O77" i="5"/>
  <c r="DF77" i="5"/>
  <c r="CX77" i="5"/>
  <c r="CP77" i="5"/>
  <c r="CH77" i="5"/>
  <c r="BZ77" i="5"/>
  <c r="BR77" i="5"/>
  <c r="BJ77" i="5"/>
  <c r="BB77" i="5"/>
  <c r="AT77" i="5"/>
  <c r="AL77" i="5"/>
  <c r="AD77" i="5"/>
  <c r="V77" i="5"/>
  <c r="N77" i="5"/>
  <c r="DE77" i="5"/>
  <c r="CW77" i="5"/>
  <c r="CO77" i="5"/>
  <c r="CG77" i="5"/>
  <c r="BY77" i="5"/>
  <c r="BQ77" i="5"/>
  <c r="BI77" i="5"/>
  <c r="BA77" i="5"/>
  <c r="AS77" i="5"/>
  <c r="AK77" i="5"/>
  <c r="AC77" i="5"/>
  <c r="U77" i="5"/>
  <c r="M77" i="5"/>
  <c r="DD77" i="5"/>
  <c r="CV77" i="5"/>
  <c r="CN77" i="5"/>
  <c r="CF77" i="5"/>
  <c r="BX77" i="5"/>
  <c r="BP77" i="5"/>
  <c r="BH77" i="5"/>
  <c r="AZ77" i="5"/>
  <c r="AR77" i="5"/>
  <c r="AJ77" i="5"/>
  <c r="AB77" i="5"/>
  <c r="T77" i="5"/>
  <c r="L77" i="5"/>
  <c r="DC77" i="5"/>
  <c r="CU77" i="5"/>
  <c r="CM77" i="5"/>
  <c r="CE77" i="5"/>
  <c r="BW77" i="5"/>
  <c r="BO77" i="5"/>
  <c r="BG77" i="5"/>
  <c r="AY77" i="5"/>
  <c r="AQ77" i="5"/>
  <c r="AI77" i="5"/>
  <c r="AA77" i="5"/>
  <c r="S77" i="5"/>
  <c r="K77" i="5"/>
  <c r="DJ77" i="5"/>
  <c r="DB77" i="5"/>
  <c r="CT77" i="5"/>
  <c r="CL77" i="5"/>
  <c r="CD77" i="5"/>
  <c r="BV77" i="5"/>
  <c r="BN77" i="5"/>
  <c r="BF77" i="5"/>
  <c r="AX77" i="5"/>
  <c r="AP77" i="5"/>
  <c r="AH77" i="5"/>
  <c r="Z77" i="5"/>
  <c r="R77" i="5"/>
  <c r="J77" i="5"/>
  <c r="DJ76" i="5"/>
  <c r="DJ75" i="5" s="1"/>
  <c r="DB76" i="5"/>
  <c r="DB75" i="5" s="1"/>
  <c r="CT76" i="5"/>
  <c r="CL76" i="5"/>
  <c r="CD76" i="5"/>
  <c r="BV76" i="5"/>
  <c r="BN76" i="5"/>
  <c r="BF76" i="5"/>
  <c r="AX76" i="5"/>
  <c r="AX75" i="5" s="1"/>
  <c r="AP76" i="5"/>
  <c r="AH76" i="5"/>
  <c r="Z76" i="5"/>
  <c r="R76" i="5"/>
  <c r="J76" i="5"/>
  <c r="DI76" i="5"/>
  <c r="DI75" i="5" s="1"/>
  <c r="DA76" i="5"/>
  <c r="DA75" i="5" s="1"/>
  <c r="CS76" i="5"/>
  <c r="CS75" i="5" s="1"/>
  <c r="CK76" i="5"/>
  <c r="CK75" i="5" s="1"/>
  <c r="CC76" i="5"/>
  <c r="CC75" i="5" s="1"/>
  <c r="BU76" i="5"/>
  <c r="BU75" i="5" s="1"/>
  <c r="BM76" i="5"/>
  <c r="BM75" i="5" s="1"/>
  <c r="BE76" i="5"/>
  <c r="BE75" i="5" s="1"/>
  <c r="AW76" i="5"/>
  <c r="AW75" i="5" s="1"/>
  <c r="AO76" i="5"/>
  <c r="AO75" i="5" s="1"/>
  <c r="AG76" i="5"/>
  <c r="AG75" i="5" s="1"/>
  <c r="Y76" i="5"/>
  <c r="Y75" i="5" s="1"/>
  <c r="Q76" i="5"/>
  <c r="DH76" i="5"/>
  <c r="CZ76" i="5"/>
  <c r="CR76" i="5"/>
  <c r="CJ76" i="5"/>
  <c r="CB76" i="5"/>
  <c r="BT76" i="5"/>
  <c r="BT75" i="5" s="1"/>
  <c r="BL76" i="5"/>
  <c r="BD76" i="5"/>
  <c r="BD75" i="5" s="1"/>
  <c r="AV76" i="5"/>
  <c r="AN76" i="5"/>
  <c r="AF76" i="5"/>
  <c r="X76" i="5"/>
  <c r="P76" i="5"/>
  <c r="I76" i="5"/>
  <c r="DG76" i="5"/>
  <c r="DG75" i="5" s="1"/>
  <c r="CY76" i="5"/>
  <c r="CY75" i="5" s="1"/>
  <c r="CQ76" i="5"/>
  <c r="CQ75" i="5" s="1"/>
  <c r="CI76" i="5"/>
  <c r="CI75" i="5" s="1"/>
  <c r="CA76" i="5"/>
  <c r="CA75" i="5" s="1"/>
  <c r="BS76" i="5"/>
  <c r="BS75" i="5" s="1"/>
  <c r="BK76" i="5"/>
  <c r="BK75" i="5" s="1"/>
  <c r="BC76" i="5"/>
  <c r="BC75" i="5" s="1"/>
  <c r="AU76" i="5"/>
  <c r="AU75" i="5" s="1"/>
  <c r="AM76" i="5"/>
  <c r="AM75" i="5" s="1"/>
  <c r="AE76" i="5"/>
  <c r="AE75" i="5" s="1"/>
  <c r="W76" i="5"/>
  <c r="W75" i="5" s="1"/>
  <c r="O76" i="5"/>
  <c r="O75" i="5" s="1"/>
  <c r="DF76" i="5"/>
  <c r="DF75" i="5" s="1"/>
  <c r="CX76" i="5"/>
  <c r="CX75" i="5" s="1"/>
  <c r="CP76" i="5"/>
  <c r="CP75" i="5" s="1"/>
  <c r="CH76" i="5"/>
  <c r="CH75" i="5" s="1"/>
  <c r="BZ76" i="5"/>
  <c r="BZ75" i="5" s="1"/>
  <c r="BR76" i="5"/>
  <c r="BR75" i="5" s="1"/>
  <c r="BJ76" i="5"/>
  <c r="BJ75" i="5" s="1"/>
  <c r="BB76" i="5"/>
  <c r="BB75" i="5" s="1"/>
  <c r="AT76" i="5"/>
  <c r="AT75" i="5" s="1"/>
  <c r="AL76" i="5"/>
  <c r="AL75" i="5" s="1"/>
  <c r="AD76" i="5"/>
  <c r="AD75" i="5" s="1"/>
  <c r="V76" i="5"/>
  <c r="V75" i="5" s="1"/>
  <c r="N76" i="5"/>
  <c r="N75" i="5" s="1"/>
  <c r="DE76" i="5"/>
  <c r="DE75" i="5" s="1"/>
  <c r="CW76" i="5"/>
  <c r="CW75" i="5" s="1"/>
  <c r="CO76" i="5"/>
  <c r="CO75" i="5" s="1"/>
  <c r="CG76" i="5"/>
  <c r="CG75" i="5" s="1"/>
  <c r="BY76" i="5"/>
  <c r="BY75" i="5" s="1"/>
  <c r="BQ76" i="5"/>
  <c r="BQ75" i="5" s="1"/>
  <c r="BI76" i="5"/>
  <c r="BI75" i="5" s="1"/>
  <c r="BA76" i="5"/>
  <c r="BA75" i="5" s="1"/>
  <c r="AS76" i="5"/>
  <c r="AS75" i="5" s="1"/>
  <c r="AK76" i="5"/>
  <c r="AK75" i="5" s="1"/>
  <c r="AC76" i="5"/>
  <c r="AC75" i="5" s="1"/>
  <c r="U76" i="5"/>
  <c r="U75" i="5" s="1"/>
  <c r="M76" i="5"/>
  <c r="M75" i="5" s="1"/>
  <c r="DD76" i="5"/>
  <c r="DD75" i="5" s="1"/>
  <c r="CV76" i="5"/>
  <c r="CV75" i="5" s="1"/>
  <c r="CN76" i="5"/>
  <c r="CN75" i="5" s="1"/>
  <c r="CF76" i="5"/>
  <c r="CF75" i="5" s="1"/>
  <c r="BX76" i="5"/>
  <c r="BX75" i="5" s="1"/>
  <c r="BP76" i="5"/>
  <c r="BP75" i="5" s="1"/>
  <c r="BH76" i="5"/>
  <c r="BH75" i="5" s="1"/>
  <c r="AZ76" i="5"/>
  <c r="AZ75" i="5" s="1"/>
  <c r="AR76" i="5"/>
  <c r="AR75" i="5" s="1"/>
  <c r="AJ76" i="5"/>
  <c r="AJ75" i="5" s="1"/>
  <c r="AB76" i="5"/>
  <c r="AB75" i="5" s="1"/>
  <c r="T76" i="5"/>
  <c r="T75" i="5" s="1"/>
  <c r="L76" i="5"/>
  <c r="DC76" i="5"/>
  <c r="DC75" i="5" s="1"/>
  <c r="CU76" i="5"/>
  <c r="CU75" i="5" s="1"/>
  <c r="CM76" i="5"/>
  <c r="CM75" i="5" s="1"/>
  <c r="CE76" i="5"/>
  <c r="CE75" i="5" s="1"/>
  <c r="BW76" i="5"/>
  <c r="BW75" i="5" s="1"/>
  <c r="BO76" i="5"/>
  <c r="BO75" i="5" s="1"/>
  <c r="BG76" i="5"/>
  <c r="BG75" i="5" s="1"/>
  <c r="AY76" i="5"/>
  <c r="AQ76" i="5"/>
  <c r="AQ75" i="5" s="1"/>
  <c r="AI76" i="5"/>
  <c r="AI75" i="5" s="1"/>
  <c r="AA76" i="5"/>
  <c r="AA75" i="5" s="1"/>
  <c r="S76" i="5"/>
  <c r="S75" i="5" s="1"/>
  <c r="K76" i="5"/>
  <c r="K75" i="5" s="1"/>
  <c r="DF65" i="5"/>
  <c r="DF64" i="5" s="1"/>
  <c r="CX65" i="5"/>
  <c r="CX64" i="5" s="1"/>
  <c r="CP65" i="5"/>
  <c r="CP64" i="5" s="1"/>
  <c r="CH65" i="5"/>
  <c r="CH64" i="5" s="1"/>
  <c r="BZ65" i="5"/>
  <c r="BZ64" i="5" s="1"/>
  <c r="BR65" i="5"/>
  <c r="BR64" i="5" s="1"/>
  <c r="BJ65" i="5"/>
  <c r="BJ64" i="5" s="1"/>
  <c r="BB65" i="5"/>
  <c r="BB64" i="5" s="1"/>
  <c r="AT65" i="5"/>
  <c r="AT64" i="5" s="1"/>
  <c r="AL65" i="5"/>
  <c r="AL64" i="5" s="1"/>
  <c r="AD65" i="5"/>
  <c r="AD64" i="5" s="1"/>
  <c r="V65" i="5"/>
  <c r="V64" i="5" s="1"/>
  <c r="N65" i="5"/>
  <c r="DE65" i="5"/>
  <c r="DE64" i="5" s="1"/>
  <c r="CO65" i="5"/>
  <c r="CO64" i="5" s="1"/>
  <c r="CG65" i="5"/>
  <c r="CG64" i="5" s="1"/>
  <c r="BY65" i="5"/>
  <c r="BY64" i="5" s="1"/>
  <c r="BQ65" i="5"/>
  <c r="BQ64" i="5" s="1"/>
  <c r="BI65" i="5"/>
  <c r="BI64" i="5" s="1"/>
  <c r="BA65" i="5"/>
  <c r="BA64" i="5" s="1"/>
  <c r="AK65" i="5"/>
  <c r="AK64" i="5" s="1"/>
  <c r="U65" i="5"/>
  <c r="U64" i="5" s="1"/>
  <c r="M65" i="5"/>
  <c r="M64" i="5" s="1"/>
  <c r="DD65" i="5"/>
  <c r="DD64" i="5" s="1"/>
  <c r="CV65" i="5"/>
  <c r="CV64" i="5" s="1"/>
  <c r="CN65" i="5"/>
  <c r="CN64" i="5" s="1"/>
  <c r="CF65" i="5"/>
  <c r="CF64" i="5" s="1"/>
  <c r="BX65" i="5"/>
  <c r="BX64" i="5" s="1"/>
  <c r="BP65" i="5"/>
  <c r="BP64" i="5" s="1"/>
  <c r="BH65" i="5"/>
  <c r="BH64" i="5" s="1"/>
  <c r="AZ65" i="5"/>
  <c r="AZ64" i="5" s="1"/>
  <c r="AR65" i="5"/>
  <c r="AR64" i="5" s="1"/>
  <c r="AJ65" i="5"/>
  <c r="AJ64" i="5" s="1"/>
  <c r="AB65" i="5"/>
  <c r="AB64" i="5" s="1"/>
  <c r="T65" i="5"/>
  <c r="T64" i="5" s="1"/>
  <c r="L65" i="5"/>
  <c r="L64" i="5" s="1"/>
  <c r="DC65" i="5"/>
  <c r="DC64" i="5" s="1"/>
  <c r="CU65" i="5"/>
  <c r="CU64" i="5" s="1"/>
  <c r="CM65" i="5"/>
  <c r="CM64" i="5" s="1"/>
  <c r="CE65" i="5"/>
  <c r="CE64" i="5" s="1"/>
  <c r="BW65" i="5"/>
  <c r="BW64" i="5" s="1"/>
  <c r="BO65" i="5"/>
  <c r="BO64" i="5" s="1"/>
  <c r="BG65" i="5"/>
  <c r="BG64" i="5" s="1"/>
  <c r="AY65" i="5"/>
  <c r="AY64" i="5" s="1"/>
  <c r="AQ65" i="5"/>
  <c r="AQ64" i="5" s="1"/>
  <c r="AI65" i="5"/>
  <c r="AI64" i="5" s="1"/>
  <c r="AA65" i="5"/>
  <c r="AA64" i="5" s="1"/>
  <c r="S65" i="5"/>
  <c r="S64" i="5" s="1"/>
  <c r="K65" i="5"/>
  <c r="AC65" i="5"/>
  <c r="AC64" i="5" s="1"/>
  <c r="DJ65" i="5"/>
  <c r="DJ64" i="5" s="1"/>
  <c r="DB65" i="5"/>
  <c r="DB64" i="5" s="1"/>
  <c r="CT65" i="5"/>
  <c r="CT64" i="5" s="1"/>
  <c r="CL65" i="5"/>
  <c r="CL64" i="5" s="1"/>
  <c r="CD65" i="5"/>
  <c r="CD64" i="5" s="1"/>
  <c r="BV65" i="5"/>
  <c r="BV64" i="5" s="1"/>
  <c r="BN65" i="5"/>
  <c r="BN64" i="5" s="1"/>
  <c r="BF65" i="5"/>
  <c r="BF64" i="5" s="1"/>
  <c r="AX65" i="5"/>
  <c r="AX64" i="5" s="1"/>
  <c r="AP65" i="5"/>
  <c r="AP64" i="5" s="1"/>
  <c r="AH65" i="5"/>
  <c r="AH64" i="5" s="1"/>
  <c r="Z65" i="5"/>
  <c r="Z64" i="5" s="1"/>
  <c r="R65" i="5"/>
  <c r="R64" i="5" s="1"/>
  <c r="J65" i="5"/>
  <c r="J64" i="5" s="1"/>
  <c r="AS65" i="5"/>
  <c r="AS64" i="5" s="1"/>
  <c r="DI65" i="5"/>
  <c r="DI64" i="5" s="1"/>
  <c r="DA65" i="5"/>
  <c r="DA64" i="5" s="1"/>
  <c r="CS65" i="5"/>
  <c r="CS64" i="5" s="1"/>
  <c r="CK65" i="5"/>
  <c r="CK64" i="5" s="1"/>
  <c r="CC65" i="5"/>
  <c r="CC64" i="5" s="1"/>
  <c r="BU65" i="5"/>
  <c r="BU64" i="5" s="1"/>
  <c r="BM65" i="5"/>
  <c r="BM64" i="5" s="1"/>
  <c r="BE65" i="5"/>
  <c r="BE64" i="5" s="1"/>
  <c r="AW65" i="5"/>
  <c r="AW64" i="5" s="1"/>
  <c r="AO65" i="5"/>
  <c r="AO64" i="5" s="1"/>
  <c r="AG65" i="5"/>
  <c r="AG64" i="5" s="1"/>
  <c r="Y65" i="5"/>
  <c r="Y64" i="5" s="1"/>
  <c r="Q65" i="5"/>
  <c r="Q64" i="5" s="1"/>
  <c r="CY65" i="5"/>
  <c r="CY64" i="5" s="1"/>
  <c r="CW65" i="5"/>
  <c r="CW64" i="5" s="1"/>
  <c r="DH65" i="5"/>
  <c r="DH64" i="5" s="1"/>
  <c r="CZ65" i="5"/>
  <c r="CZ64" i="5" s="1"/>
  <c r="CR65" i="5"/>
  <c r="CR64" i="5" s="1"/>
  <c r="CJ65" i="5"/>
  <c r="CJ64" i="5" s="1"/>
  <c r="CB65" i="5"/>
  <c r="CB64" i="5" s="1"/>
  <c r="BT65" i="5"/>
  <c r="BT64" i="5" s="1"/>
  <c r="BL65" i="5"/>
  <c r="BL64" i="5" s="1"/>
  <c r="BD65" i="5"/>
  <c r="BD64" i="5" s="1"/>
  <c r="AV65" i="5"/>
  <c r="AV64" i="5" s="1"/>
  <c r="AN65" i="5"/>
  <c r="AN64" i="5" s="1"/>
  <c r="AF65" i="5"/>
  <c r="AF64" i="5" s="1"/>
  <c r="X65" i="5"/>
  <c r="X64" i="5" s="1"/>
  <c r="P65" i="5"/>
  <c r="P64" i="5" s="1"/>
  <c r="I65" i="5"/>
  <c r="I64" i="5" s="1"/>
  <c r="DG65" i="5"/>
  <c r="DG64" i="5" s="1"/>
  <c r="CQ65" i="5"/>
  <c r="CQ64" i="5" s="1"/>
  <c r="CI65" i="5"/>
  <c r="CI64" i="5" s="1"/>
  <c r="CA65" i="5"/>
  <c r="CA64" i="5" s="1"/>
  <c r="BS65" i="5"/>
  <c r="BS64" i="5" s="1"/>
  <c r="BK65" i="5"/>
  <c r="BK64" i="5" s="1"/>
  <c r="BC65" i="5"/>
  <c r="BC64" i="5" s="1"/>
  <c r="AU65" i="5"/>
  <c r="AU64" i="5" s="1"/>
  <c r="AM65" i="5"/>
  <c r="AM64" i="5" s="1"/>
  <c r="AE65" i="5"/>
  <c r="AE64" i="5" s="1"/>
  <c r="W65" i="5"/>
  <c r="W64" i="5" s="1"/>
  <c r="O65" i="5"/>
  <c r="O64" i="5" s="1"/>
  <c r="DE59" i="5"/>
  <c r="DE53" i="5" s="1"/>
  <c r="CW59" i="5"/>
  <c r="CW53" i="5" s="1"/>
  <c r="CO59" i="5"/>
  <c r="CO53" i="5" s="1"/>
  <c r="CG59" i="5"/>
  <c r="CG53" i="5" s="1"/>
  <c r="BY59" i="5"/>
  <c r="BY53" i="5" s="1"/>
  <c r="BQ59" i="5"/>
  <c r="BQ53" i="5" s="1"/>
  <c r="BI59" i="5"/>
  <c r="BI53" i="5" s="1"/>
  <c r="BA59" i="5"/>
  <c r="BA53" i="5" s="1"/>
  <c r="AS59" i="5"/>
  <c r="AS53" i="5" s="1"/>
  <c r="AK59" i="5"/>
  <c r="AK53" i="5" s="1"/>
  <c r="AC59" i="5"/>
  <c r="AC53" i="5" s="1"/>
  <c r="U59" i="5"/>
  <c r="U53" i="5" s="1"/>
  <c r="M59" i="5"/>
  <c r="M53" i="5" s="1"/>
  <c r="BZ59" i="5"/>
  <c r="BZ53" i="5" s="1"/>
  <c r="DD59" i="5"/>
  <c r="DD53" i="5" s="1"/>
  <c r="CV59" i="5"/>
  <c r="CV53" i="5" s="1"/>
  <c r="CN59" i="5"/>
  <c r="CN53" i="5" s="1"/>
  <c r="CF59" i="5"/>
  <c r="CF53" i="5" s="1"/>
  <c r="BX59" i="5"/>
  <c r="BX53" i="5" s="1"/>
  <c r="BP59" i="5"/>
  <c r="BP53" i="5" s="1"/>
  <c r="BH59" i="5"/>
  <c r="BH53" i="5" s="1"/>
  <c r="AZ59" i="5"/>
  <c r="AZ53" i="5" s="1"/>
  <c r="AR59" i="5"/>
  <c r="AR53" i="5" s="1"/>
  <c r="AJ59" i="5"/>
  <c r="AJ53" i="5" s="1"/>
  <c r="AB59" i="5"/>
  <c r="AB53" i="5" s="1"/>
  <c r="T59" i="5"/>
  <c r="L59" i="5"/>
  <c r="CH59" i="5"/>
  <c r="CH53" i="5" s="1"/>
  <c r="DC59" i="5"/>
  <c r="DC53" i="5" s="1"/>
  <c r="CU59" i="5"/>
  <c r="CU53" i="5" s="1"/>
  <c r="CM59" i="5"/>
  <c r="CM53" i="5" s="1"/>
  <c r="CE59" i="5"/>
  <c r="CE53" i="5" s="1"/>
  <c r="BW59" i="5"/>
  <c r="BW53" i="5" s="1"/>
  <c r="BO59" i="5"/>
  <c r="BO53" i="5" s="1"/>
  <c r="BG59" i="5"/>
  <c r="BG53" i="5" s="1"/>
  <c r="AY59" i="5"/>
  <c r="AY53" i="5" s="1"/>
  <c r="AQ59" i="5"/>
  <c r="AQ53" i="5" s="1"/>
  <c r="AI59" i="5"/>
  <c r="AI53" i="5" s="1"/>
  <c r="AA59" i="5"/>
  <c r="AA53" i="5" s="1"/>
  <c r="S59" i="5"/>
  <c r="K59" i="5"/>
  <c r="CX59" i="5"/>
  <c r="CX53" i="5" s="1"/>
  <c r="DJ59" i="5"/>
  <c r="DJ53" i="5" s="1"/>
  <c r="DB59" i="5"/>
  <c r="DB53" i="5" s="1"/>
  <c r="CT59" i="5"/>
  <c r="CT53" i="5" s="1"/>
  <c r="CL59" i="5"/>
  <c r="CL53" i="5" s="1"/>
  <c r="CD59" i="5"/>
  <c r="CD53" i="5" s="1"/>
  <c r="BV59" i="5"/>
  <c r="BV53" i="5" s="1"/>
  <c r="BN59" i="5"/>
  <c r="BN53" i="5" s="1"/>
  <c r="BF59" i="5"/>
  <c r="BF53" i="5" s="1"/>
  <c r="AX59" i="5"/>
  <c r="AX53" i="5" s="1"/>
  <c r="AP59" i="5"/>
  <c r="AP53" i="5" s="1"/>
  <c r="AH59" i="5"/>
  <c r="AH53" i="5" s="1"/>
  <c r="Z59" i="5"/>
  <c r="Z53" i="5" s="1"/>
  <c r="R59" i="5"/>
  <c r="J59" i="5"/>
  <c r="J53" i="5" s="1"/>
  <c r="CP59" i="5"/>
  <c r="CP53" i="5" s="1"/>
  <c r="DI59" i="5"/>
  <c r="DI53" i="5" s="1"/>
  <c r="DA59" i="5"/>
  <c r="DA53" i="5" s="1"/>
  <c r="CS59" i="5"/>
  <c r="CS53" i="5" s="1"/>
  <c r="CK59" i="5"/>
  <c r="CK53" i="5" s="1"/>
  <c r="CC59" i="5"/>
  <c r="CC53" i="5" s="1"/>
  <c r="BU59" i="5"/>
  <c r="BU53" i="5" s="1"/>
  <c r="BM59" i="5"/>
  <c r="BM53" i="5" s="1"/>
  <c r="BE59" i="5"/>
  <c r="BE53" i="5" s="1"/>
  <c r="AW59" i="5"/>
  <c r="AW53" i="5" s="1"/>
  <c r="AO59" i="5"/>
  <c r="AO53" i="5" s="1"/>
  <c r="AG59" i="5"/>
  <c r="AG53" i="5" s="1"/>
  <c r="Y59" i="5"/>
  <c r="Y53" i="5" s="1"/>
  <c r="Q59" i="5"/>
  <c r="Q53" i="5" s="1"/>
  <c r="DH59" i="5"/>
  <c r="DH53" i="5" s="1"/>
  <c r="CZ59" i="5"/>
  <c r="CZ53" i="5" s="1"/>
  <c r="CR59" i="5"/>
  <c r="CR53" i="5" s="1"/>
  <c r="CJ59" i="5"/>
  <c r="CJ53" i="5" s="1"/>
  <c r="CB59" i="5"/>
  <c r="CB53" i="5" s="1"/>
  <c r="BT59" i="5"/>
  <c r="BT53" i="5" s="1"/>
  <c r="BL59" i="5"/>
  <c r="BL53" i="5" s="1"/>
  <c r="BD59" i="5"/>
  <c r="BD53" i="5" s="1"/>
  <c r="AV59" i="5"/>
  <c r="AV53" i="5" s="1"/>
  <c r="AN59" i="5"/>
  <c r="AN53" i="5" s="1"/>
  <c r="AF59" i="5"/>
  <c r="AF53" i="5" s="1"/>
  <c r="X59" i="5"/>
  <c r="X53" i="5" s="1"/>
  <c r="P59" i="5"/>
  <c r="P53" i="5" s="1"/>
  <c r="I59" i="5"/>
  <c r="I53" i="5" s="1"/>
  <c r="BR59" i="5"/>
  <c r="BR53" i="5" s="1"/>
  <c r="DG59" i="5"/>
  <c r="DG53" i="5" s="1"/>
  <c r="CY59" i="5"/>
  <c r="CY53" i="5" s="1"/>
  <c r="CQ59" i="5"/>
  <c r="CQ53" i="5" s="1"/>
  <c r="CI59" i="5"/>
  <c r="CI53" i="5" s="1"/>
  <c r="CA59" i="5"/>
  <c r="CA53" i="5" s="1"/>
  <c r="BS59" i="5"/>
  <c r="BS53" i="5" s="1"/>
  <c r="BK59" i="5"/>
  <c r="BK53" i="5" s="1"/>
  <c r="BC59" i="5"/>
  <c r="BC53" i="5" s="1"/>
  <c r="AU59" i="5"/>
  <c r="AU53" i="5" s="1"/>
  <c r="AM59" i="5"/>
  <c r="AM53" i="5" s="1"/>
  <c r="AE59" i="5"/>
  <c r="AE53" i="5" s="1"/>
  <c r="W59" i="5"/>
  <c r="W53" i="5" s="1"/>
  <c r="O59" i="5"/>
  <c r="O53" i="5" s="1"/>
  <c r="BJ59" i="5"/>
  <c r="BJ53" i="5" s="1"/>
  <c r="DF59" i="5"/>
  <c r="DF53" i="5" s="1"/>
  <c r="BB59" i="5"/>
  <c r="BB53" i="5" s="1"/>
  <c r="AT59" i="5"/>
  <c r="AT53" i="5" s="1"/>
  <c r="AL59" i="5"/>
  <c r="AL53" i="5" s="1"/>
  <c r="AD59" i="5"/>
  <c r="AD53" i="5" s="1"/>
  <c r="V59" i="5"/>
  <c r="N59" i="5"/>
  <c r="AS50" i="5"/>
  <c r="AD50" i="5"/>
  <c r="AU50" i="5"/>
  <c r="Y50" i="5"/>
  <c r="AG50" i="5"/>
  <c r="AO50" i="5"/>
  <c r="AW50" i="5"/>
  <c r="Z50" i="5"/>
  <c r="AH50" i="5"/>
  <c r="AP50" i="5"/>
  <c r="AX50" i="5"/>
  <c r="AF50" i="5"/>
  <c r="AA50" i="5"/>
  <c r="AI50" i="5"/>
  <c r="AQ50" i="5"/>
  <c r="AC50" i="5"/>
  <c r="AT50" i="5"/>
  <c r="AM50" i="5"/>
  <c r="AN50" i="5"/>
  <c r="AB50" i="5"/>
  <c r="AJ50" i="5"/>
  <c r="AR50" i="5"/>
  <c r="AK50" i="5"/>
  <c r="AL50" i="5"/>
  <c r="AE50" i="5"/>
  <c r="AV50" i="5"/>
  <c r="DC50" i="5"/>
  <c r="CU50" i="5"/>
  <c r="CM50" i="5"/>
  <c r="CE50" i="5"/>
  <c r="BW50" i="5"/>
  <c r="BO50" i="5"/>
  <c r="BG50" i="5"/>
  <c r="AY50" i="5"/>
  <c r="Q50" i="5"/>
  <c r="DJ50" i="5"/>
  <c r="DB50" i="5"/>
  <c r="CT50" i="5"/>
  <c r="CL50" i="5"/>
  <c r="CD50" i="5"/>
  <c r="BV50" i="5"/>
  <c r="BN50" i="5"/>
  <c r="BF50" i="5"/>
  <c r="X50" i="5"/>
  <c r="P50" i="5"/>
  <c r="DI50" i="5"/>
  <c r="DA50" i="5"/>
  <c r="CS50" i="5"/>
  <c r="CK50" i="5"/>
  <c r="CC50" i="5"/>
  <c r="BU50" i="5"/>
  <c r="BM50" i="5"/>
  <c r="BE50" i="5"/>
  <c r="W50" i="5"/>
  <c r="O50" i="5"/>
  <c r="BA50" i="5"/>
  <c r="DH50" i="5"/>
  <c r="CZ50" i="5"/>
  <c r="CR50" i="5"/>
  <c r="CJ50" i="5"/>
  <c r="CB50" i="5"/>
  <c r="BT50" i="5"/>
  <c r="BL50" i="5"/>
  <c r="BD50" i="5"/>
  <c r="V50" i="5"/>
  <c r="N50" i="5"/>
  <c r="DE50" i="5"/>
  <c r="CW50" i="5"/>
  <c r="CO50" i="5"/>
  <c r="BQ50" i="5"/>
  <c r="BI50" i="5"/>
  <c r="S50" i="5"/>
  <c r="DG50" i="5"/>
  <c r="CY50" i="5"/>
  <c r="CQ50" i="5"/>
  <c r="CI50" i="5"/>
  <c r="CA50" i="5"/>
  <c r="BS50" i="5"/>
  <c r="BK50" i="5"/>
  <c r="BC50" i="5"/>
  <c r="U50" i="5"/>
  <c r="M50" i="5"/>
  <c r="BY50" i="5"/>
  <c r="DF50" i="5"/>
  <c r="CX50" i="5"/>
  <c r="CP50" i="5"/>
  <c r="CH50" i="5"/>
  <c r="BZ50" i="5"/>
  <c r="BR50" i="5"/>
  <c r="BJ50" i="5"/>
  <c r="BB50" i="5"/>
  <c r="T50" i="5"/>
  <c r="L50" i="5"/>
  <c r="I50" i="5"/>
  <c r="CG50" i="5"/>
  <c r="K50" i="5"/>
  <c r="DD50" i="5"/>
  <c r="CV50" i="5"/>
  <c r="CN50" i="5"/>
  <c r="CF50" i="5"/>
  <c r="BX50" i="5"/>
  <c r="BP50" i="5"/>
  <c r="BH50" i="5"/>
  <c r="AZ50" i="5"/>
  <c r="R50" i="5"/>
  <c r="J50" i="5"/>
  <c r="AC49" i="5"/>
  <c r="AS49" i="5"/>
  <c r="AD49" i="5"/>
  <c r="AE49" i="5"/>
  <c r="AU49" i="5"/>
  <c r="AF49" i="5"/>
  <c r="AN49" i="5"/>
  <c r="AV49" i="5"/>
  <c r="AH49" i="5"/>
  <c r="AX49" i="5"/>
  <c r="AA49" i="5"/>
  <c r="AQ49" i="5"/>
  <c r="Y49" i="5"/>
  <c r="AG49" i="5"/>
  <c r="AO49" i="5"/>
  <c r="AW49" i="5"/>
  <c r="Z49" i="5"/>
  <c r="AP49" i="5"/>
  <c r="AI49" i="5"/>
  <c r="AB49" i="5"/>
  <c r="AJ49" i="5"/>
  <c r="AR49" i="5"/>
  <c r="AK49" i="5"/>
  <c r="AL49" i="5"/>
  <c r="AT49" i="5"/>
  <c r="AM49" i="5"/>
  <c r="DJ49" i="5"/>
  <c r="DB49" i="5"/>
  <c r="CT49" i="5"/>
  <c r="CL49" i="5"/>
  <c r="CD49" i="5"/>
  <c r="BV49" i="5"/>
  <c r="BN49" i="5"/>
  <c r="BF49" i="5"/>
  <c r="X49" i="5"/>
  <c r="P49" i="5"/>
  <c r="CF49" i="5"/>
  <c r="R49" i="5"/>
  <c r="CU49" i="5"/>
  <c r="BO49" i="5"/>
  <c r="Q49" i="5"/>
  <c r="DI49" i="5"/>
  <c r="DA49" i="5"/>
  <c r="CS49" i="5"/>
  <c r="CK49" i="5"/>
  <c r="CC49" i="5"/>
  <c r="BU49" i="5"/>
  <c r="BM49" i="5"/>
  <c r="BE49" i="5"/>
  <c r="W49" i="5"/>
  <c r="O49" i="5"/>
  <c r="J49" i="5"/>
  <c r="DH49" i="5"/>
  <c r="CZ49" i="5"/>
  <c r="CR49" i="5"/>
  <c r="CJ49" i="5"/>
  <c r="CB49" i="5"/>
  <c r="BT49" i="5"/>
  <c r="BL49" i="5"/>
  <c r="BD49" i="5"/>
  <c r="V49" i="5"/>
  <c r="N49" i="5"/>
  <c r="DD49" i="5"/>
  <c r="BX49" i="5"/>
  <c r="BH49" i="5"/>
  <c r="DC49" i="5"/>
  <c r="BG49" i="5"/>
  <c r="DG49" i="5"/>
  <c r="CY49" i="5"/>
  <c r="CQ49" i="5"/>
  <c r="CI49" i="5"/>
  <c r="CA49" i="5"/>
  <c r="BS49" i="5"/>
  <c r="BK49" i="5"/>
  <c r="BC49" i="5"/>
  <c r="U49" i="5"/>
  <c r="M49" i="5"/>
  <c r="DF49" i="5"/>
  <c r="CX49" i="5"/>
  <c r="CP49" i="5"/>
  <c r="CH49" i="5"/>
  <c r="BZ49" i="5"/>
  <c r="BR49" i="5"/>
  <c r="BJ49" i="5"/>
  <c r="BB49" i="5"/>
  <c r="T49" i="5"/>
  <c r="L49" i="5"/>
  <c r="CV49" i="5"/>
  <c r="AZ49" i="5"/>
  <c r="CM49" i="5"/>
  <c r="DE49" i="5"/>
  <c r="CW49" i="5"/>
  <c r="CO49" i="5"/>
  <c r="CG49" i="5"/>
  <c r="BY49" i="5"/>
  <c r="BQ49" i="5"/>
  <c r="BI49" i="5"/>
  <c r="BA49" i="5"/>
  <c r="S49" i="5"/>
  <c r="K49" i="5"/>
  <c r="I49" i="5"/>
  <c r="CN49" i="5"/>
  <c r="BP49" i="5"/>
  <c r="CE49" i="5"/>
  <c r="BW49" i="5"/>
  <c r="AY49" i="5"/>
  <c r="AC48" i="5"/>
  <c r="AU48" i="5"/>
  <c r="AV48" i="5"/>
  <c r="Y48" i="5"/>
  <c r="AG48" i="5"/>
  <c r="AG42" i="5" s="1"/>
  <c r="AO48" i="5"/>
  <c r="AW48" i="5"/>
  <c r="Z48" i="5"/>
  <c r="AH48" i="5"/>
  <c r="AP48" i="5"/>
  <c r="AX48" i="5"/>
  <c r="AA48" i="5"/>
  <c r="AI48" i="5"/>
  <c r="AQ48" i="5"/>
  <c r="AK48" i="5"/>
  <c r="AL48" i="5"/>
  <c r="AE48" i="5"/>
  <c r="AN48" i="5"/>
  <c r="AB48" i="5"/>
  <c r="AB42" i="5" s="1"/>
  <c r="AJ48" i="5"/>
  <c r="AR48" i="5"/>
  <c r="AS48" i="5"/>
  <c r="AD48" i="5"/>
  <c r="AT48" i="5"/>
  <c r="AM48" i="5"/>
  <c r="AF48" i="5"/>
  <c r="DI48" i="5"/>
  <c r="DA48" i="5"/>
  <c r="CS48" i="5"/>
  <c r="CS42" i="5" s="1"/>
  <c r="CK48" i="5"/>
  <c r="CC48" i="5"/>
  <c r="CC42" i="5" s="1"/>
  <c r="BU48" i="5"/>
  <c r="BM48" i="5"/>
  <c r="BE48" i="5"/>
  <c r="W48" i="5"/>
  <c r="O48" i="5"/>
  <c r="CH48" i="5"/>
  <c r="BJ48" i="5"/>
  <c r="BJ42" i="5" s="1"/>
  <c r="DH48" i="5"/>
  <c r="CZ48" i="5"/>
  <c r="CR48" i="5"/>
  <c r="CJ48" i="5"/>
  <c r="CJ42" i="5" s="1"/>
  <c r="CB48" i="5"/>
  <c r="BT48" i="5"/>
  <c r="BL48" i="5"/>
  <c r="BD48" i="5"/>
  <c r="V48" i="5"/>
  <c r="N48" i="5"/>
  <c r="CX48" i="5"/>
  <c r="BB48" i="5"/>
  <c r="DG48" i="5"/>
  <c r="CY48" i="5"/>
  <c r="CQ48" i="5"/>
  <c r="CI48" i="5"/>
  <c r="CA48" i="5"/>
  <c r="BS48" i="5"/>
  <c r="BK48" i="5"/>
  <c r="BC48" i="5"/>
  <c r="U48" i="5"/>
  <c r="M48" i="5"/>
  <c r="CP48" i="5"/>
  <c r="T48" i="5"/>
  <c r="DF48" i="5"/>
  <c r="BZ48" i="5"/>
  <c r="BR48" i="5"/>
  <c r="L48" i="5"/>
  <c r="DE48" i="5"/>
  <c r="CW48" i="5"/>
  <c r="CO48" i="5"/>
  <c r="CG48" i="5"/>
  <c r="BY48" i="5"/>
  <c r="BQ48" i="5"/>
  <c r="BI48" i="5"/>
  <c r="BA48" i="5"/>
  <c r="S48" i="5"/>
  <c r="K48" i="5"/>
  <c r="DJ48" i="5"/>
  <c r="DJ42" i="5" s="1"/>
  <c r="CD48" i="5"/>
  <c r="BF48" i="5"/>
  <c r="P48" i="5"/>
  <c r="DD48" i="5"/>
  <c r="CV48" i="5"/>
  <c r="CN48" i="5"/>
  <c r="CF48" i="5"/>
  <c r="BX48" i="5"/>
  <c r="BP48" i="5"/>
  <c r="BH48" i="5"/>
  <c r="AZ48" i="5"/>
  <c r="R48" i="5"/>
  <c r="J48" i="5"/>
  <c r="I48" i="5"/>
  <c r="I42" i="5" s="1"/>
  <c r="DB48" i="5"/>
  <c r="BV48" i="5"/>
  <c r="BV42" i="5" s="1"/>
  <c r="X48" i="5"/>
  <c r="DC48" i="5"/>
  <c r="CU48" i="5"/>
  <c r="CM48" i="5"/>
  <c r="CE48" i="5"/>
  <c r="BW48" i="5"/>
  <c r="BO48" i="5"/>
  <c r="BG48" i="5"/>
  <c r="BG42" i="5" s="1"/>
  <c r="AY48" i="5"/>
  <c r="Q48" i="5"/>
  <c r="Q42" i="5" s="1"/>
  <c r="CT48" i="5"/>
  <c r="CL48" i="5"/>
  <c r="BN48" i="5"/>
  <c r="Y32" i="5"/>
  <c r="Y31" i="5" s="1"/>
  <c r="AG32" i="5"/>
  <c r="AG31" i="5" s="1"/>
  <c r="AO32" i="5"/>
  <c r="AO31" i="5" s="1"/>
  <c r="AW32" i="5"/>
  <c r="AW31" i="5" s="1"/>
  <c r="Z32" i="5"/>
  <c r="Z31" i="5" s="1"/>
  <c r="AH32" i="5"/>
  <c r="AH31" i="5" s="1"/>
  <c r="AP32" i="5"/>
  <c r="AP31" i="5" s="1"/>
  <c r="AX32" i="5"/>
  <c r="AX31" i="5" s="1"/>
  <c r="AA32" i="5"/>
  <c r="AA31" i="5" s="1"/>
  <c r="AI32" i="5"/>
  <c r="AI31" i="5" s="1"/>
  <c r="AQ32" i="5"/>
  <c r="AQ31" i="5" s="1"/>
  <c r="AB32" i="5"/>
  <c r="AB31" i="5" s="1"/>
  <c r="AJ32" i="5"/>
  <c r="AJ31" i="5" s="1"/>
  <c r="AR32" i="5"/>
  <c r="AR31" i="5" s="1"/>
  <c r="AC32" i="5"/>
  <c r="AC31" i="5" s="1"/>
  <c r="AK32" i="5"/>
  <c r="AK31" i="5" s="1"/>
  <c r="AS32" i="5"/>
  <c r="AS31" i="5" s="1"/>
  <c r="AD32" i="5"/>
  <c r="AD31" i="5" s="1"/>
  <c r="AL32" i="5"/>
  <c r="AL31" i="5" s="1"/>
  <c r="AT32" i="5"/>
  <c r="AT31" i="5" s="1"/>
  <c r="AE32" i="5"/>
  <c r="AE31" i="5" s="1"/>
  <c r="AM32" i="5"/>
  <c r="AM31" i="5" s="1"/>
  <c r="AU32" i="5"/>
  <c r="AU31" i="5" s="1"/>
  <c r="AF32" i="5"/>
  <c r="AF31" i="5" s="1"/>
  <c r="AN32" i="5"/>
  <c r="AN31" i="5" s="1"/>
  <c r="AV32" i="5"/>
  <c r="AV31" i="5" s="1"/>
  <c r="AE21" i="5"/>
  <c r="AE20" i="5" s="1"/>
  <c r="AF21" i="5"/>
  <c r="AF20" i="5" s="1"/>
  <c r="AN21" i="5"/>
  <c r="AN20" i="5" s="1"/>
  <c r="AV21" i="5"/>
  <c r="AV20" i="5" s="1"/>
  <c r="Y21" i="5"/>
  <c r="Y20" i="5" s="1"/>
  <c r="AG21" i="5"/>
  <c r="AG20" i="5" s="1"/>
  <c r="AO21" i="5"/>
  <c r="AO20" i="5" s="1"/>
  <c r="AW21" i="5"/>
  <c r="AW20" i="5" s="1"/>
  <c r="AI21" i="5"/>
  <c r="AI20" i="5" s="1"/>
  <c r="AB21" i="5"/>
  <c r="AB20" i="5" s="1"/>
  <c r="AK21" i="5"/>
  <c r="AK20" i="5" s="1"/>
  <c r="Z21" i="5"/>
  <c r="Z20" i="5" s="1"/>
  <c r="AH21" i="5"/>
  <c r="AH20" i="5" s="1"/>
  <c r="AP21" i="5"/>
  <c r="AP20" i="5" s="1"/>
  <c r="AX21" i="5"/>
  <c r="AX20" i="5" s="1"/>
  <c r="AA21" i="5"/>
  <c r="AA20" i="5" s="1"/>
  <c r="AQ21" i="5"/>
  <c r="AQ20" i="5" s="1"/>
  <c r="AJ21" i="5"/>
  <c r="AJ20" i="5" s="1"/>
  <c r="AR21" i="5"/>
  <c r="AR20" i="5" s="1"/>
  <c r="AC21" i="5"/>
  <c r="AC20" i="5" s="1"/>
  <c r="AS21" i="5"/>
  <c r="AS20" i="5" s="1"/>
  <c r="AD21" i="5"/>
  <c r="AD20" i="5" s="1"/>
  <c r="AL21" i="5"/>
  <c r="AL20" i="5" s="1"/>
  <c r="AT21" i="5"/>
  <c r="AT20" i="5" s="1"/>
  <c r="AM21" i="5"/>
  <c r="AM20" i="5" s="1"/>
  <c r="AU21" i="5"/>
  <c r="AU20" i="5" s="1"/>
  <c r="DG15" i="5"/>
  <c r="CY15" i="5"/>
  <c r="CQ15" i="5"/>
  <c r="CI15" i="5"/>
  <c r="CA15" i="5"/>
  <c r="BS15" i="5"/>
  <c r="BK15" i="5"/>
  <c r="BC15" i="5"/>
  <c r="AU15" i="5"/>
  <c r="AM15" i="5"/>
  <c r="AE15" i="5"/>
  <c r="W15" i="5"/>
  <c r="O15" i="5"/>
  <c r="DH15" i="5"/>
  <c r="BL15" i="5"/>
  <c r="P15" i="5"/>
  <c r="DF15" i="5"/>
  <c r="CX15" i="5"/>
  <c r="CP15" i="5"/>
  <c r="CH15" i="5"/>
  <c r="BZ15" i="5"/>
  <c r="BR15" i="5"/>
  <c r="BJ15" i="5"/>
  <c r="BB15" i="5"/>
  <c r="AT15" i="5"/>
  <c r="AL15" i="5"/>
  <c r="AD15" i="5"/>
  <c r="V15" i="5"/>
  <c r="N15" i="5"/>
  <c r="BT15" i="5"/>
  <c r="DE15" i="5"/>
  <c r="CW15" i="5"/>
  <c r="CO15" i="5"/>
  <c r="CG15" i="5"/>
  <c r="BY15" i="5"/>
  <c r="BQ15" i="5"/>
  <c r="BI15" i="5"/>
  <c r="BA15" i="5"/>
  <c r="AS15" i="5"/>
  <c r="AK15" i="5"/>
  <c r="AC15" i="5"/>
  <c r="U15" i="5"/>
  <c r="M15" i="5"/>
  <c r="CR15" i="5"/>
  <c r="AV15" i="5"/>
  <c r="DD15" i="5"/>
  <c r="CV15" i="5"/>
  <c r="CN15" i="5"/>
  <c r="CF15" i="5"/>
  <c r="BX15" i="5"/>
  <c r="BP15" i="5"/>
  <c r="BH15" i="5"/>
  <c r="AZ15" i="5"/>
  <c r="AR15" i="5"/>
  <c r="AJ15" i="5"/>
  <c r="AB15" i="5"/>
  <c r="T15" i="5"/>
  <c r="L15" i="5"/>
  <c r="DC15" i="5"/>
  <c r="CU15" i="5"/>
  <c r="CM15" i="5"/>
  <c r="CE15" i="5"/>
  <c r="BW15" i="5"/>
  <c r="BO15" i="5"/>
  <c r="BG15" i="5"/>
  <c r="AY15" i="5"/>
  <c r="AQ15" i="5"/>
  <c r="AI15" i="5"/>
  <c r="AA15" i="5"/>
  <c r="S15" i="5"/>
  <c r="K15" i="5"/>
  <c r="I15" i="5"/>
  <c r="CZ15" i="5"/>
  <c r="BD15" i="5"/>
  <c r="X15" i="5"/>
  <c r="DJ15" i="5"/>
  <c r="DB15" i="5"/>
  <c r="CT15" i="5"/>
  <c r="CL15" i="5"/>
  <c r="CD15" i="5"/>
  <c r="BV15" i="5"/>
  <c r="BN15" i="5"/>
  <c r="BF15" i="5"/>
  <c r="AX15" i="5"/>
  <c r="AP15" i="5"/>
  <c r="AH15" i="5"/>
  <c r="Z15" i="5"/>
  <c r="R15" i="5"/>
  <c r="J15" i="5"/>
  <c r="CB15" i="5"/>
  <c r="AN15" i="5"/>
  <c r="DI15" i="5"/>
  <c r="DA15" i="5"/>
  <c r="CS15" i="5"/>
  <c r="CK15" i="5"/>
  <c r="CC15" i="5"/>
  <c r="BU15" i="5"/>
  <c r="BM15" i="5"/>
  <c r="BE15" i="5"/>
  <c r="AW15" i="5"/>
  <c r="AO15" i="5"/>
  <c r="AG15" i="5"/>
  <c r="Y15" i="5"/>
  <c r="Q15" i="5"/>
  <c r="CJ15" i="5"/>
  <c r="AF15" i="5"/>
  <c r="DF16" i="5"/>
  <c r="CX16" i="5"/>
  <c r="CP16" i="5"/>
  <c r="CH16" i="5"/>
  <c r="BZ16" i="5"/>
  <c r="BR16" i="5"/>
  <c r="BJ16" i="5"/>
  <c r="BB16" i="5"/>
  <c r="AT16" i="5"/>
  <c r="AL16" i="5"/>
  <c r="AD16" i="5"/>
  <c r="V16" i="5"/>
  <c r="N16" i="5"/>
  <c r="CQ16" i="5"/>
  <c r="BC16" i="5"/>
  <c r="DE16" i="5"/>
  <c r="CW16" i="5"/>
  <c r="CO16" i="5"/>
  <c r="CG16" i="5"/>
  <c r="BY16" i="5"/>
  <c r="BQ16" i="5"/>
  <c r="BI16" i="5"/>
  <c r="BA16" i="5"/>
  <c r="AS16" i="5"/>
  <c r="AK16" i="5"/>
  <c r="AC16" i="5"/>
  <c r="U16" i="5"/>
  <c r="M16" i="5"/>
  <c r="DG16" i="5"/>
  <c r="W16" i="5"/>
  <c r="DD16" i="5"/>
  <c r="CV16" i="5"/>
  <c r="CN16" i="5"/>
  <c r="CF16" i="5"/>
  <c r="BX16" i="5"/>
  <c r="BP16" i="5"/>
  <c r="BH16" i="5"/>
  <c r="AZ16" i="5"/>
  <c r="AR16" i="5"/>
  <c r="AJ16" i="5"/>
  <c r="AB16" i="5"/>
  <c r="T16" i="5"/>
  <c r="L16" i="5"/>
  <c r="BS16" i="5"/>
  <c r="AE16" i="5"/>
  <c r="DC16" i="5"/>
  <c r="CU16" i="5"/>
  <c r="CM16" i="5"/>
  <c r="CE16" i="5"/>
  <c r="BW16" i="5"/>
  <c r="BO16" i="5"/>
  <c r="BG16" i="5"/>
  <c r="AY16" i="5"/>
  <c r="AQ16" i="5"/>
  <c r="AI16" i="5"/>
  <c r="AA16" i="5"/>
  <c r="S16" i="5"/>
  <c r="K16" i="5"/>
  <c r="I16" i="5"/>
  <c r="BK16" i="5"/>
  <c r="DJ16" i="5"/>
  <c r="DB16" i="5"/>
  <c r="CT16" i="5"/>
  <c r="CL16" i="5"/>
  <c r="CD16" i="5"/>
  <c r="BV16" i="5"/>
  <c r="BN16" i="5"/>
  <c r="BF16" i="5"/>
  <c r="AX16" i="5"/>
  <c r="AP16" i="5"/>
  <c r="AH16" i="5"/>
  <c r="Z16" i="5"/>
  <c r="R16" i="5"/>
  <c r="J16" i="5"/>
  <c r="CI16" i="5"/>
  <c r="AM16" i="5"/>
  <c r="DI16" i="5"/>
  <c r="DA16" i="5"/>
  <c r="CS16" i="5"/>
  <c r="CK16" i="5"/>
  <c r="CC16" i="5"/>
  <c r="BU16" i="5"/>
  <c r="BM16" i="5"/>
  <c r="BE16" i="5"/>
  <c r="AW16" i="5"/>
  <c r="AO16" i="5"/>
  <c r="AG16" i="5"/>
  <c r="Y16" i="5"/>
  <c r="Q16" i="5"/>
  <c r="CA16" i="5"/>
  <c r="O16" i="5"/>
  <c r="DH16" i="5"/>
  <c r="CZ16" i="5"/>
  <c r="CR16" i="5"/>
  <c r="CJ16" i="5"/>
  <c r="CB16" i="5"/>
  <c r="BT16" i="5"/>
  <c r="BL16" i="5"/>
  <c r="BD16" i="5"/>
  <c r="AV16" i="5"/>
  <c r="AN16" i="5"/>
  <c r="AF16" i="5"/>
  <c r="X16" i="5"/>
  <c r="P16" i="5"/>
  <c r="CY16" i="5"/>
  <c r="AU16" i="5"/>
  <c r="DI13" i="5"/>
  <c r="DA13" i="5"/>
  <c r="CS13" i="5"/>
  <c r="CK13" i="5"/>
  <c r="CC13" i="5"/>
  <c r="BU13" i="5"/>
  <c r="BM13" i="5"/>
  <c r="BE13" i="5"/>
  <c r="AW13" i="5"/>
  <c r="AO13" i="5"/>
  <c r="AG13" i="5"/>
  <c r="Y13" i="5"/>
  <c r="Q13" i="5"/>
  <c r="DJ13" i="5"/>
  <c r="CD13" i="5"/>
  <c r="AH13" i="5"/>
  <c r="DH13" i="5"/>
  <c r="CZ13" i="5"/>
  <c r="CR13" i="5"/>
  <c r="CJ13" i="5"/>
  <c r="CB13" i="5"/>
  <c r="BT13" i="5"/>
  <c r="BL13" i="5"/>
  <c r="BD13" i="5"/>
  <c r="AV13" i="5"/>
  <c r="AN13" i="5"/>
  <c r="AF13" i="5"/>
  <c r="X13" i="5"/>
  <c r="P13" i="5"/>
  <c r="DB13" i="5"/>
  <c r="AX13" i="5"/>
  <c r="DG13" i="5"/>
  <c r="CY13" i="5"/>
  <c r="CQ13" i="5"/>
  <c r="CI13" i="5"/>
  <c r="CA13" i="5"/>
  <c r="BS13" i="5"/>
  <c r="BK13" i="5"/>
  <c r="BC13" i="5"/>
  <c r="AU13" i="5"/>
  <c r="AM13" i="5"/>
  <c r="AE13" i="5"/>
  <c r="W13" i="5"/>
  <c r="O13" i="5"/>
  <c r="CL13" i="5"/>
  <c r="Z13" i="5"/>
  <c r="DF13" i="5"/>
  <c r="CX13" i="5"/>
  <c r="CP13" i="5"/>
  <c r="CH13" i="5"/>
  <c r="BZ13" i="5"/>
  <c r="BR13" i="5"/>
  <c r="BJ13" i="5"/>
  <c r="BB13" i="5"/>
  <c r="AT13" i="5"/>
  <c r="AL13" i="5"/>
  <c r="AD13" i="5"/>
  <c r="V13" i="5"/>
  <c r="N13" i="5"/>
  <c r="BN13" i="5"/>
  <c r="DE13" i="5"/>
  <c r="CW13" i="5"/>
  <c r="CO13" i="5"/>
  <c r="CG13" i="5"/>
  <c r="BY13" i="5"/>
  <c r="BQ13" i="5"/>
  <c r="BI13" i="5"/>
  <c r="BA13" i="5"/>
  <c r="AS13" i="5"/>
  <c r="AK13" i="5"/>
  <c r="AC13" i="5"/>
  <c r="U13" i="5"/>
  <c r="M13" i="5"/>
  <c r="CT13" i="5"/>
  <c r="AP13" i="5"/>
  <c r="DD13" i="5"/>
  <c r="CV13" i="5"/>
  <c r="CN13" i="5"/>
  <c r="CF13" i="5"/>
  <c r="BX13" i="5"/>
  <c r="BP13" i="5"/>
  <c r="BH13" i="5"/>
  <c r="AZ13" i="5"/>
  <c r="AR13" i="5"/>
  <c r="AJ13" i="5"/>
  <c r="AB13" i="5"/>
  <c r="T13" i="5"/>
  <c r="L13" i="5"/>
  <c r="BV13" i="5"/>
  <c r="R13" i="5"/>
  <c r="DC13" i="5"/>
  <c r="CU13" i="5"/>
  <c r="CM13" i="5"/>
  <c r="CE13" i="5"/>
  <c r="BW13" i="5"/>
  <c r="BO13" i="5"/>
  <c r="BG13" i="5"/>
  <c r="AY13" i="5"/>
  <c r="AQ13" i="5"/>
  <c r="AI13" i="5"/>
  <c r="AA13" i="5"/>
  <c r="S13" i="5"/>
  <c r="K13" i="5"/>
  <c r="I13" i="5"/>
  <c r="BF13" i="5"/>
  <c r="J13" i="5"/>
  <c r="DH14" i="5"/>
  <c r="CZ14" i="5"/>
  <c r="CR14" i="5"/>
  <c r="CJ14" i="5"/>
  <c r="CB14" i="5"/>
  <c r="BT14" i="5"/>
  <c r="BL14" i="5"/>
  <c r="BD14" i="5"/>
  <c r="AV14" i="5"/>
  <c r="AN14" i="5"/>
  <c r="AF14" i="5"/>
  <c r="X14" i="5"/>
  <c r="P14" i="5"/>
  <c r="BE14" i="5"/>
  <c r="DG14" i="5"/>
  <c r="CY14" i="5"/>
  <c r="CQ14" i="5"/>
  <c r="CI14" i="5"/>
  <c r="CA14" i="5"/>
  <c r="BS14" i="5"/>
  <c r="BK14" i="5"/>
  <c r="BC14" i="5"/>
  <c r="AU14" i="5"/>
  <c r="AM14" i="5"/>
  <c r="AE14" i="5"/>
  <c r="W14" i="5"/>
  <c r="O14" i="5"/>
  <c r="DI14" i="5"/>
  <c r="AW14" i="5"/>
  <c r="DF14" i="5"/>
  <c r="CX14" i="5"/>
  <c r="CP14" i="5"/>
  <c r="CH14" i="5"/>
  <c r="BZ14" i="5"/>
  <c r="BR14" i="5"/>
  <c r="BJ14" i="5"/>
  <c r="BB14" i="5"/>
  <c r="AT14" i="5"/>
  <c r="AL14" i="5"/>
  <c r="AD14" i="5"/>
  <c r="V14" i="5"/>
  <c r="N14" i="5"/>
  <c r="DA14" i="5"/>
  <c r="BU14" i="5"/>
  <c r="AG14" i="5"/>
  <c r="DE14" i="5"/>
  <c r="CW14" i="5"/>
  <c r="CO14" i="5"/>
  <c r="CG14" i="5"/>
  <c r="BY14" i="5"/>
  <c r="BQ14" i="5"/>
  <c r="BI14" i="5"/>
  <c r="BA14" i="5"/>
  <c r="AS14" i="5"/>
  <c r="AK14" i="5"/>
  <c r="AC14" i="5"/>
  <c r="U14" i="5"/>
  <c r="M14" i="5"/>
  <c r="DD14" i="5"/>
  <c r="CV14" i="5"/>
  <c r="CN14" i="5"/>
  <c r="CF14" i="5"/>
  <c r="BX14" i="5"/>
  <c r="BP14" i="5"/>
  <c r="BH14" i="5"/>
  <c r="AZ14" i="5"/>
  <c r="AR14" i="5"/>
  <c r="AJ14" i="5"/>
  <c r="AB14" i="5"/>
  <c r="T14" i="5"/>
  <c r="L14" i="5"/>
  <c r="CK14" i="5"/>
  <c r="AO14" i="5"/>
  <c r="DC14" i="5"/>
  <c r="CU14" i="5"/>
  <c r="CM14" i="5"/>
  <c r="CE14" i="5"/>
  <c r="BW14" i="5"/>
  <c r="BO14" i="5"/>
  <c r="BG14" i="5"/>
  <c r="AY14" i="5"/>
  <c r="AQ14" i="5"/>
  <c r="AI14" i="5"/>
  <c r="AA14" i="5"/>
  <c r="S14" i="5"/>
  <c r="K14" i="5"/>
  <c r="I14" i="5"/>
  <c r="CS14" i="5"/>
  <c r="BM14" i="5"/>
  <c r="Y14" i="5"/>
  <c r="DJ14" i="5"/>
  <c r="DB14" i="5"/>
  <c r="CT14" i="5"/>
  <c r="CL14" i="5"/>
  <c r="CD14" i="5"/>
  <c r="BV14" i="5"/>
  <c r="BN14" i="5"/>
  <c r="BF14" i="5"/>
  <c r="AX14" i="5"/>
  <c r="AP14" i="5"/>
  <c r="AH14" i="5"/>
  <c r="Z14" i="5"/>
  <c r="R14" i="5"/>
  <c r="J14" i="5"/>
  <c r="CC14" i="5"/>
  <c r="Q14" i="5"/>
  <c r="H215" i="5"/>
  <c r="DG179" i="5"/>
  <c r="DG175" i="5" s="1"/>
  <c r="CY179" i="5"/>
  <c r="CY175" i="5" s="1"/>
  <c r="CQ179" i="5"/>
  <c r="CQ175" i="5" s="1"/>
  <c r="CI179" i="5"/>
  <c r="CI175" i="5" s="1"/>
  <c r="CA179" i="5"/>
  <c r="CA175" i="5" s="1"/>
  <c r="BS179" i="5"/>
  <c r="BS175" i="5" s="1"/>
  <c r="BK179" i="5"/>
  <c r="BK175" i="5" s="1"/>
  <c r="BC179" i="5"/>
  <c r="BC175" i="5" s="1"/>
  <c r="AU179" i="5"/>
  <c r="AU175" i="5" s="1"/>
  <c r="AM179" i="5"/>
  <c r="AM175" i="5" s="1"/>
  <c r="AE179" i="5"/>
  <c r="AE175" i="5" s="1"/>
  <c r="W179" i="5"/>
  <c r="W175" i="5" s="1"/>
  <c r="O179" i="5"/>
  <c r="DJ179" i="5"/>
  <c r="DJ175" i="5" s="1"/>
  <c r="DF179" i="5"/>
  <c r="DF175" i="5" s="1"/>
  <c r="CX179" i="5"/>
  <c r="CX175" i="5" s="1"/>
  <c r="CP179" i="5"/>
  <c r="CP175" i="5" s="1"/>
  <c r="CH179" i="5"/>
  <c r="CH175" i="5" s="1"/>
  <c r="BZ179" i="5"/>
  <c r="BZ175" i="5" s="1"/>
  <c r="BR179" i="5"/>
  <c r="BR175" i="5" s="1"/>
  <c r="BJ179" i="5"/>
  <c r="BJ175" i="5" s="1"/>
  <c r="BB179" i="5"/>
  <c r="BB175" i="5" s="1"/>
  <c r="AT179" i="5"/>
  <c r="AT175" i="5" s="1"/>
  <c r="AL179" i="5"/>
  <c r="AL175" i="5" s="1"/>
  <c r="AD179" i="5"/>
  <c r="AD175" i="5" s="1"/>
  <c r="V179" i="5"/>
  <c r="N179" i="5"/>
  <c r="DE179" i="5"/>
  <c r="DE175" i="5" s="1"/>
  <c r="CW179" i="5"/>
  <c r="CW175" i="5" s="1"/>
  <c r="CO179" i="5"/>
  <c r="CO175" i="5" s="1"/>
  <c r="CG179" i="5"/>
  <c r="CG175" i="5" s="1"/>
  <c r="BY179" i="5"/>
  <c r="BY175" i="5" s="1"/>
  <c r="BQ179" i="5"/>
  <c r="BQ175" i="5" s="1"/>
  <c r="BI179" i="5"/>
  <c r="BI175" i="5" s="1"/>
  <c r="BA179" i="5"/>
  <c r="BA175" i="5" s="1"/>
  <c r="AS179" i="5"/>
  <c r="AS175" i="5" s="1"/>
  <c r="AK179" i="5"/>
  <c r="AK175" i="5" s="1"/>
  <c r="AC179" i="5"/>
  <c r="AC175" i="5" s="1"/>
  <c r="U179" i="5"/>
  <c r="U175" i="5" s="1"/>
  <c r="M179" i="5"/>
  <c r="M175" i="5" s="1"/>
  <c r="CT179" i="5"/>
  <c r="CT175" i="5" s="1"/>
  <c r="CD179" i="5"/>
  <c r="CD175" i="5" s="1"/>
  <c r="BN179" i="5"/>
  <c r="BN175" i="5" s="1"/>
  <c r="AX179" i="5"/>
  <c r="AX175" i="5" s="1"/>
  <c r="AP179" i="5"/>
  <c r="AP175" i="5" s="1"/>
  <c r="Z179" i="5"/>
  <c r="Z175" i="5" s="1"/>
  <c r="R179" i="5"/>
  <c r="R175" i="5" s="1"/>
  <c r="J179" i="5"/>
  <c r="J175" i="5" s="1"/>
  <c r="DD179" i="5"/>
  <c r="DD175" i="5" s="1"/>
  <c r="CV179" i="5"/>
  <c r="CV175" i="5" s="1"/>
  <c r="CN179" i="5"/>
  <c r="CN175" i="5" s="1"/>
  <c r="CF179" i="5"/>
  <c r="CF175" i="5" s="1"/>
  <c r="BX179" i="5"/>
  <c r="BX175" i="5" s="1"/>
  <c r="BP179" i="5"/>
  <c r="BP175" i="5" s="1"/>
  <c r="BH179" i="5"/>
  <c r="BH175" i="5" s="1"/>
  <c r="AZ179" i="5"/>
  <c r="AZ175" i="5" s="1"/>
  <c r="AR179" i="5"/>
  <c r="AR175" i="5" s="1"/>
  <c r="AJ179" i="5"/>
  <c r="AJ175" i="5" s="1"/>
  <c r="AB179" i="5"/>
  <c r="AB175" i="5" s="1"/>
  <c r="T179" i="5"/>
  <c r="T175" i="5" s="1"/>
  <c r="L179" i="5"/>
  <c r="DB179" i="5"/>
  <c r="DB175" i="5" s="1"/>
  <c r="CL179" i="5"/>
  <c r="CL175" i="5" s="1"/>
  <c r="BF179" i="5"/>
  <c r="BF175" i="5" s="1"/>
  <c r="AH179" i="5"/>
  <c r="AH175" i="5" s="1"/>
  <c r="DC179" i="5"/>
  <c r="DC175" i="5" s="1"/>
  <c r="CU179" i="5"/>
  <c r="CU175" i="5" s="1"/>
  <c r="CM179" i="5"/>
  <c r="CM175" i="5" s="1"/>
  <c r="CE179" i="5"/>
  <c r="CE175" i="5" s="1"/>
  <c r="BW179" i="5"/>
  <c r="BW175" i="5" s="1"/>
  <c r="BO179" i="5"/>
  <c r="BO175" i="5" s="1"/>
  <c r="BG179" i="5"/>
  <c r="BG175" i="5" s="1"/>
  <c r="AY179" i="5"/>
  <c r="AY175" i="5" s="1"/>
  <c r="AQ179" i="5"/>
  <c r="AQ175" i="5" s="1"/>
  <c r="AI179" i="5"/>
  <c r="AI175" i="5" s="1"/>
  <c r="AA179" i="5"/>
  <c r="AA175" i="5" s="1"/>
  <c r="S179" i="5"/>
  <c r="K179" i="5"/>
  <c r="BV179" i="5"/>
  <c r="BV175" i="5" s="1"/>
  <c r="DI179" i="5"/>
  <c r="DI175" i="5" s="1"/>
  <c r="DA179" i="5"/>
  <c r="DA175" i="5" s="1"/>
  <c r="CS179" i="5"/>
  <c r="CS175" i="5" s="1"/>
  <c r="CK179" i="5"/>
  <c r="CK175" i="5" s="1"/>
  <c r="CC179" i="5"/>
  <c r="CC175" i="5" s="1"/>
  <c r="BU179" i="5"/>
  <c r="BU175" i="5" s="1"/>
  <c r="BM179" i="5"/>
  <c r="BM175" i="5" s="1"/>
  <c r="BE179" i="5"/>
  <c r="BE175" i="5" s="1"/>
  <c r="AW179" i="5"/>
  <c r="AW175" i="5" s="1"/>
  <c r="AO179" i="5"/>
  <c r="AO175" i="5" s="1"/>
  <c r="AG179" i="5"/>
  <c r="AG175" i="5" s="1"/>
  <c r="Y179" i="5"/>
  <c r="Y175" i="5" s="1"/>
  <c r="Q179" i="5"/>
  <c r="Q175" i="5" s="1"/>
  <c r="DH179" i="5"/>
  <c r="DH175" i="5" s="1"/>
  <c r="CZ179" i="5"/>
  <c r="CZ175" i="5" s="1"/>
  <c r="CR179" i="5"/>
  <c r="CR175" i="5" s="1"/>
  <c r="CJ179" i="5"/>
  <c r="CJ175" i="5" s="1"/>
  <c r="CB179" i="5"/>
  <c r="CB175" i="5" s="1"/>
  <c r="BT179" i="5"/>
  <c r="BT175" i="5" s="1"/>
  <c r="BL179" i="5"/>
  <c r="BL175" i="5" s="1"/>
  <c r="BD179" i="5"/>
  <c r="BD175" i="5" s="1"/>
  <c r="AV179" i="5"/>
  <c r="AV175" i="5" s="1"/>
  <c r="AN179" i="5"/>
  <c r="AN175" i="5" s="1"/>
  <c r="AF179" i="5"/>
  <c r="AF175" i="5" s="1"/>
  <c r="X179" i="5"/>
  <c r="X175" i="5" s="1"/>
  <c r="P179" i="5"/>
  <c r="P175" i="5" s="1"/>
  <c r="I179" i="5"/>
  <c r="I175" i="5" s="1"/>
  <c r="H216" i="5"/>
  <c r="H220" i="5"/>
  <c r="DE198" i="5"/>
  <c r="CW198" i="5"/>
  <c r="CO198" i="5"/>
  <c r="CO220" i="5" s="1"/>
  <c r="CG198" i="5"/>
  <c r="BY198" i="5"/>
  <c r="BY220" i="5" s="1"/>
  <c r="BQ198" i="5"/>
  <c r="BI198" i="5"/>
  <c r="BA198" i="5"/>
  <c r="AS198" i="5"/>
  <c r="AK198" i="5"/>
  <c r="AC198" i="5"/>
  <c r="U198" i="5"/>
  <c r="U220" i="5" s="1"/>
  <c r="M198" i="5"/>
  <c r="DF198" i="5"/>
  <c r="AT198" i="5"/>
  <c r="DD198" i="5"/>
  <c r="DD220" i="5" s="1"/>
  <c r="CV198" i="5"/>
  <c r="CN198" i="5"/>
  <c r="CF198" i="5"/>
  <c r="BX198" i="5"/>
  <c r="BP198" i="5"/>
  <c r="BP220" i="5" s="1"/>
  <c r="BH198" i="5"/>
  <c r="AZ198" i="5"/>
  <c r="AR198" i="5"/>
  <c r="AR220" i="5" s="1"/>
  <c r="AJ198" i="5"/>
  <c r="AB198" i="5"/>
  <c r="T198" i="5"/>
  <c r="L198" i="5"/>
  <c r="CH198" i="5"/>
  <c r="N198" i="5"/>
  <c r="DC198" i="5"/>
  <c r="CU198" i="5"/>
  <c r="CM198" i="5"/>
  <c r="CE198" i="5"/>
  <c r="BW198" i="5"/>
  <c r="BO198" i="5"/>
  <c r="BO220" i="5" s="1"/>
  <c r="BG198" i="5"/>
  <c r="AY198" i="5"/>
  <c r="AQ198" i="5"/>
  <c r="AI198" i="5"/>
  <c r="AA198" i="5"/>
  <c r="S198" i="5"/>
  <c r="K198" i="5"/>
  <c r="BZ198" i="5"/>
  <c r="AD198" i="5"/>
  <c r="DJ198" i="5"/>
  <c r="DB198" i="5"/>
  <c r="DB220" i="5" s="1"/>
  <c r="CT198" i="5"/>
  <c r="CT220" i="5" s="1"/>
  <c r="CL198" i="5"/>
  <c r="CD198" i="5"/>
  <c r="BV198" i="5"/>
  <c r="BN198" i="5"/>
  <c r="BF198" i="5"/>
  <c r="AX198" i="5"/>
  <c r="AP198" i="5"/>
  <c r="AH198" i="5"/>
  <c r="Z198" i="5"/>
  <c r="R198" i="5"/>
  <c r="J198" i="5"/>
  <c r="CP198" i="5"/>
  <c r="CP220" i="5" s="1"/>
  <c r="AL198" i="5"/>
  <c r="DI198" i="5"/>
  <c r="DA198" i="5"/>
  <c r="CS198" i="5"/>
  <c r="CK198" i="5"/>
  <c r="CC198" i="5"/>
  <c r="BU198" i="5"/>
  <c r="BU220" i="5" s="1"/>
  <c r="BM198" i="5"/>
  <c r="BM220" i="5" s="1"/>
  <c r="BE198" i="5"/>
  <c r="AW198" i="5"/>
  <c r="AW220" i="5" s="1"/>
  <c r="AO198" i="5"/>
  <c r="AG198" i="5"/>
  <c r="AG220" i="5" s="1"/>
  <c r="Y198" i="5"/>
  <c r="Q198" i="5"/>
  <c r="I198" i="5"/>
  <c r="CX198" i="5"/>
  <c r="CX220" i="5" s="1"/>
  <c r="DH198" i="5"/>
  <c r="CZ198" i="5"/>
  <c r="CR198" i="5"/>
  <c r="CJ198" i="5"/>
  <c r="CB198" i="5"/>
  <c r="BT198" i="5"/>
  <c r="BL198" i="5"/>
  <c r="BL220" i="5" s="1"/>
  <c r="BD198" i="5"/>
  <c r="BD220" i="5" s="1"/>
  <c r="AV198" i="5"/>
  <c r="AN198" i="5"/>
  <c r="AF198" i="5"/>
  <c r="X198" i="5"/>
  <c r="P198" i="5"/>
  <c r="BJ198" i="5"/>
  <c r="BB198" i="5"/>
  <c r="BB220" i="5" s="1"/>
  <c r="DG198" i="5"/>
  <c r="CY198" i="5"/>
  <c r="CQ198" i="5"/>
  <c r="CI198" i="5"/>
  <c r="CA198" i="5"/>
  <c r="CA220" i="5" s="1"/>
  <c r="BS198" i="5"/>
  <c r="BK198" i="5"/>
  <c r="BC198" i="5"/>
  <c r="AU198" i="5"/>
  <c r="AM198" i="5"/>
  <c r="AE198" i="5"/>
  <c r="W198" i="5"/>
  <c r="O198" i="5"/>
  <c r="BR198" i="5"/>
  <c r="V198" i="5"/>
  <c r="DF98" i="5"/>
  <c r="DF97" i="5" s="1"/>
  <c r="CX98" i="5"/>
  <c r="CX97" i="5" s="1"/>
  <c r="CP98" i="5"/>
  <c r="CP97" i="5" s="1"/>
  <c r="CH98" i="5"/>
  <c r="CH97" i="5" s="1"/>
  <c r="BZ98" i="5"/>
  <c r="BZ97" i="5" s="1"/>
  <c r="BR98" i="5"/>
  <c r="BR97" i="5" s="1"/>
  <c r="BJ98" i="5"/>
  <c r="BJ97" i="5" s="1"/>
  <c r="BB98" i="5"/>
  <c r="BB97" i="5" s="1"/>
  <c r="AT98" i="5"/>
  <c r="AT97" i="5" s="1"/>
  <c r="AL98" i="5"/>
  <c r="AL97" i="5" s="1"/>
  <c r="AD98" i="5"/>
  <c r="AD97" i="5" s="1"/>
  <c r="V98" i="5"/>
  <c r="V97" i="5" s="1"/>
  <c r="N98" i="5"/>
  <c r="N97" i="5" s="1"/>
  <c r="CI98" i="5"/>
  <c r="CI97" i="5" s="1"/>
  <c r="DE98" i="5"/>
  <c r="DE97" i="5" s="1"/>
  <c r="CW98" i="5"/>
  <c r="CW97" i="5" s="1"/>
  <c r="CO98" i="5"/>
  <c r="CO97" i="5" s="1"/>
  <c r="CG98" i="5"/>
  <c r="CG97" i="5" s="1"/>
  <c r="BY98" i="5"/>
  <c r="BY97" i="5" s="1"/>
  <c r="BQ98" i="5"/>
  <c r="BQ97" i="5" s="1"/>
  <c r="BI98" i="5"/>
  <c r="BI97" i="5" s="1"/>
  <c r="BA98" i="5"/>
  <c r="BA97" i="5" s="1"/>
  <c r="AS98" i="5"/>
  <c r="AS97" i="5" s="1"/>
  <c r="AK98" i="5"/>
  <c r="AK97" i="5" s="1"/>
  <c r="AC98" i="5"/>
  <c r="AC97" i="5" s="1"/>
  <c r="U98" i="5"/>
  <c r="U97" i="5" s="1"/>
  <c r="M98" i="5"/>
  <c r="CA98" i="5"/>
  <c r="CA97" i="5" s="1"/>
  <c r="AE98" i="5"/>
  <c r="AE97" i="5" s="1"/>
  <c r="DD98" i="5"/>
  <c r="DD97" i="5" s="1"/>
  <c r="CV98" i="5"/>
  <c r="CV97" i="5" s="1"/>
  <c r="CN98" i="5"/>
  <c r="CN97" i="5" s="1"/>
  <c r="CF98" i="5"/>
  <c r="CF97" i="5" s="1"/>
  <c r="BX98" i="5"/>
  <c r="BX97" i="5" s="1"/>
  <c r="BP98" i="5"/>
  <c r="BP97" i="5" s="1"/>
  <c r="BH98" i="5"/>
  <c r="BH97" i="5" s="1"/>
  <c r="AZ98" i="5"/>
  <c r="AZ97" i="5" s="1"/>
  <c r="AR98" i="5"/>
  <c r="AR97" i="5" s="1"/>
  <c r="AJ98" i="5"/>
  <c r="AJ97" i="5" s="1"/>
  <c r="AB98" i="5"/>
  <c r="AB97" i="5" s="1"/>
  <c r="T98" i="5"/>
  <c r="T97" i="5" s="1"/>
  <c r="L98" i="5"/>
  <c r="L97" i="5" s="1"/>
  <c r="CY98" i="5"/>
  <c r="CY97" i="5" s="1"/>
  <c r="BC98" i="5"/>
  <c r="BC97" i="5" s="1"/>
  <c r="DC98" i="5"/>
  <c r="DC97" i="5" s="1"/>
  <c r="CU98" i="5"/>
  <c r="CU97" i="5" s="1"/>
  <c r="CM98" i="5"/>
  <c r="CM97" i="5" s="1"/>
  <c r="CE98" i="5"/>
  <c r="CE97" i="5" s="1"/>
  <c r="BW98" i="5"/>
  <c r="BW97" i="5" s="1"/>
  <c r="BO98" i="5"/>
  <c r="BO97" i="5" s="1"/>
  <c r="BG98" i="5"/>
  <c r="BG97" i="5" s="1"/>
  <c r="AY98" i="5"/>
  <c r="AY97" i="5" s="1"/>
  <c r="AQ98" i="5"/>
  <c r="AQ97" i="5" s="1"/>
  <c r="AI98" i="5"/>
  <c r="AI97" i="5" s="1"/>
  <c r="AA98" i="5"/>
  <c r="AA97" i="5" s="1"/>
  <c r="S98" i="5"/>
  <c r="S97" i="5" s="1"/>
  <c r="K98" i="5"/>
  <c r="DG98" i="5"/>
  <c r="DG97" i="5" s="1"/>
  <c r="BK98" i="5"/>
  <c r="BK97" i="5" s="1"/>
  <c r="W98" i="5"/>
  <c r="W97" i="5" s="1"/>
  <c r="DJ98" i="5"/>
  <c r="DJ97" i="5" s="1"/>
  <c r="DB98" i="5"/>
  <c r="DB97" i="5" s="1"/>
  <c r="CT98" i="5"/>
  <c r="CT97" i="5" s="1"/>
  <c r="CL98" i="5"/>
  <c r="CL97" i="5" s="1"/>
  <c r="CD98" i="5"/>
  <c r="CD97" i="5" s="1"/>
  <c r="BV98" i="5"/>
  <c r="BV97" i="5" s="1"/>
  <c r="BN98" i="5"/>
  <c r="BN97" i="5" s="1"/>
  <c r="BF98" i="5"/>
  <c r="BF97" i="5" s="1"/>
  <c r="AX98" i="5"/>
  <c r="AX97" i="5" s="1"/>
  <c r="AP98" i="5"/>
  <c r="AP97" i="5" s="1"/>
  <c r="AH98" i="5"/>
  <c r="AH97" i="5" s="1"/>
  <c r="Z98" i="5"/>
  <c r="Z97" i="5" s="1"/>
  <c r="R98" i="5"/>
  <c r="R97" i="5" s="1"/>
  <c r="J98" i="5"/>
  <c r="J97" i="5" s="1"/>
  <c r="DI98" i="5"/>
  <c r="DI97" i="5" s="1"/>
  <c r="DA98" i="5"/>
  <c r="DA97" i="5" s="1"/>
  <c r="CS98" i="5"/>
  <c r="CS97" i="5" s="1"/>
  <c r="CK98" i="5"/>
  <c r="CK97" i="5" s="1"/>
  <c r="CC98" i="5"/>
  <c r="CC97" i="5" s="1"/>
  <c r="BU98" i="5"/>
  <c r="BU97" i="5" s="1"/>
  <c r="BM98" i="5"/>
  <c r="BM97" i="5" s="1"/>
  <c r="BE98" i="5"/>
  <c r="BE97" i="5" s="1"/>
  <c r="AW98" i="5"/>
  <c r="AW97" i="5" s="1"/>
  <c r="AO98" i="5"/>
  <c r="AO97" i="5" s="1"/>
  <c r="AG98" i="5"/>
  <c r="AG97" i="5" s="1"/>
  <c r="Y98" i="5"/>
  <c r="Y97" i="5" s="1"/>
  <c r="Q98" i="5"/>
  <c r="Q97" i="5" s="1"/>
  <c r="BS98" i="5"/>
  <c r="BS97" i="5" s="1"/>
  <c r="AM98" i="5"/>
  <c r="AM97" i="5" s="1"/>
  <c r="DH98" i="5"/>
  <c r="DH97" i="5" s="1"/>
  <c r="CZ98" i="5"/>
  <c r="CZ97" i="5" s="1"/>
  <c r="CR98" i="5"/>
  <c r="CR97" i="5" s="1"/>
  <c r="CJ98" i="5"/>
  <c r="CJ97" i="5" s="1"/>
  <c r="CB98" i="5"/>
  <c r="CB97" i="5" s="1"/>
  <c r="BT98" i="5"/>
  <c r="BT97" i="5" s="1"/>
  <c r="BL98" i="5"/>
  <c r="BL97" i="5" s="1"/>
  <c r="BD98" i="5"/>
  <c r="BD97" i="5" s="1"/>
  <c r="AV98" i="5"/>
  <c r="AV97" i="5" s="1"/>
  <c r="AN98" i="5"/>
  <c r="AN97" i="5" s="1"/>
  <c r="AF98" i="5"/>
  <c r="AF97" i="5" s="1"/>
  <c r="X98" i="5"/>
  <c r="X97" i="5" s="1"/>
  <c r="P98" i="5"/>
  <c r="P97" i="5" s="1"/>
  <c r="I98" i="5"/>
  <c r="I97" i="5" s="1"/>
  <c r="CQ98" i="5"/>
  <c r="CQ97" i="5" s="1"/>
  <c r="AU98" i="5"/>
  <c r="AU97" i="5" s="1"/>
  <c r="O98" i="5"/>
  <c r="O97" i="5" s="1"/>
  <c r="DC201" i="5"/>
  <c r="DC197" i="5" s="1"/>
  <c r="CU201" i="5"/>
  <c r="CU197" i="5" s="1"/>
  <c r="CM201" i="5"/>
  <c r="CM197" i="5" s="1"/>
  <c r="CE201" i="5"/>
  <c r="CE197" i="5" s="1"/>
  <c r="BW201" i="5"/>
  <c r="BO201" i="5"/>
  <c r="BG201" i="5"/>
  <c r="BG197" i="5" s="1"/>
  <c r="AY201" i="5"/>
  <c r="AY197" i="5" s="1"/>
  <c r="AQ201" i="5"/>
  <c r="AQ197" i="5" s="1"/>
  <c r="AI201" i="5"/>
  <c r="AA201" i="5"/>
  <c r="AA197" i="5" s="1"/>
  <c r="S201" i="5"/>
  <c r="K201" i="5"/>
  <c r="BP201" i="5"/>
  <c r="AZ201" i="5"/>
  <c r="L201" i="5"/>
  <c r="DJ201" i="5"/>
  <c r="DB201" i="5"/>
  <c r="CT201" i="5"/>
  <c r="CL201" i="5"/>
  <c r="CL197" i="5" s="1"/>
  <c r="CD201" i="5"/>
  <c r="CD197" i="5" s="1"/>
  <c r="BV201" i="5"/>
  <c r="BN201" i="5"/>
  <c r="BF201" i="5"/>
  <c r="AX201" i="5"/>
  <c r="AP201" i="5"/>
  <c r="AH201" i="5"/>
  <c r="AH197" i="5" s="1"/>
  <c r="Z201" i="5"/>
  <c r="Z197" i="5" s="1"/>
  <c r="R201" i="5"/>
  <c r="J201" i="5"/>
  <c r="CV201" i="5"/>
  <c r="AJ201" i="5"/>
  <c r="AJ197" i="5" s="1"/>
  <c r="DI201" i="5"/>
  <c r="DA201" i="5"/>
  <c r="CS201" i="5"/>
  <c r="CS197" i="5" s="1"/>
  <c r="CK201" i="5"/>
  <c r="CC201" i="5"/>
  <c r="BU201" i="5"/>
  <c r="BM201" i="5"/>
  <c r="BE201" i="5"/>
  <c r="AW201" i="5"/>
  <c r="AO201" i="5"/>
  <c r="AG201" i="5"/>
  <c r="Y201" i="5"/>
  <c r="Y197" i="5" s="1"/>
  <c r="Q201" i="5"/>
  <c r="CF201" i="5"/>
  <c r="AB201" i="5"/>
  <c r="AB197" i="5" s="1"/>
  <c r="DH201" i="5"/>
  <c r="CZ201" i="5"/>
  <c r="CR201" i="5"/>
  <c r="CJ201" i="5"/>
  <c r="CJ197" i="5" s="1"/>
  <c r="CB201" i="5"/>
  <c r="BT201" i="5"/>
  <c r="BL201" i="5"/>
  <c r="BD201" i="5"/>
  <c r="AV201" i="5"/>
  <c r="AN201" i="5"/>
  <c r="AF201" i="5"/>
  <c r="X201" i="5"/>
  <c r="X197" i="5" s="1"/>
  <c r="P201" i="5"/>
  <c r="I201" i="5"/>
  <c r="DG201" i="5"/>
  <c r="CY201" i="5"/>
  <c r="CY197" i="5" s="1"/>
  <c r="CQ201" i="5"/>
  <c r="CQ197" i="5" s="1"/>
  <c r="CI201" i="5"/>
  <c r="CA201" i="5"/>
  <c r="BS201" i="5"/>
  <c r="BK201" i="5"/>
  <c r="BC201" i="5"/>
  <c r="AU201" i="5"/>
  <c r="AM201" i="5"/>
  <c r="AM197" i="5" s="1"/>
  <c r="AE201" i="5"/>
  <c r="W201" i="5"/>
  <c r="O201" i="5"/>
  <c r="DD201" i="5"/>
  <c r="DD197" i="5" s="1"/>
  <c r="BH201" i="5"/>
  <c r="DF201" i="5"/>
  <c r="CX201" i="5"/>
  <c r="CP201" i="5"/>
  <c r="CH201" i="5"/>
  <c r="BZ201" i="5"/>
  <c r="BR201" i="5"/>
  <c r="BJ201" i="5"/>
  <c r="BB201" i="5"/>
  <c r="AT201" i="5"/>
  <c r="AL201" i="5"/>
  <c r="AD201" i="5"/>
  <c r="AD197" i="5" s="1"/>
  <c r="V201" i="5"/>
  <c r="N201" i="5"/>
  <c r="CN201" i="5"/>
  <c r="AR201" i="5"/>
  <c r="DE201" i="5"/>
  <c r="DE197" i="5" s="1"/>
  <c r="CW201" i="5"/>
  <c r="CW197" i="5" s="1"/>
  <c r="CO201" i="5"/>
  <c r="CG201" i="5"/>
  <c r="BY201" i="5"/>
  <c r="BQ201" i="5"/>
  <c r="BI201" i="5"/>
  <c r="BA201" i="5"/>
  <c r="BA197" i="5" s="1"/>
  <c r="AS201" i="5"/>
  <c r="AS197" i="5" s="1"/>
  <c r="AK201" i="5"/>
  <c r="AC201" i="5"/>
  <c r="U201" i="5"/>
  <c r="M201" i="5"/>
  <c r="BX201" i="5"/>
  <c r="T201" i="5"/>
  <c r="H221" i="5"/>
  <c r="DF121" i="5"/>
  <c r="CX121" i="5"/>
  <c r="CP121" i="5"/>
  <c r="CH121" i="5"/>
  <c r="BZ121" i="5"/>
  <c r="BR121" i="5"/>
  <c r="BJ121" i="5"/>
  <c r="BB121" i="5"/>
  <c r="AT121" i="5"/>
  <c r="AL121" i="5"/>
  <c r="AD121" i="5"/>
  <c r="V121" i="5"/>
  <c r="N121" i="5"/>
  <c r="DE121" i="5"/>
  <c r="CW121" i="5"/>
  <c r="CO121" i="5"/>
  <c r="CG121" i="5"/>
  <c r="BY121" i="5"/>
  <c r="BQ121" i="5"/>
  <c r="BI121" i="5"/>
  <c r="BA121" i="5"/>
  <c r="AS121" i="5"/>
  <c r="AK121" i="5"/>
  <c r="AC121" i="5"/>
  <c r="U121" i="5"/>
  <c r="M121" i="5"/>
  <c r="DG121" i="5"/>
  <c r="CI121" i="5"/>
  <c r="BS121" i="5"/>
  <c r="BC121" i="5"/>
  <c r="AE121" i="5"/>
  <c r="O121" i="5"/>
  <c r="DD121" i="5"/>
  <c r="CV121" i="5"/>
  <c r="CN121" i="5"/>
  <c r="CF121" i="5"/>
  <c r="BX121" i="5"/>
  <c r="BP121" i="5"/>
  <c r="BH121" i="5"/>
  <c r="AZ121" i="5"/>
  <c r="AR121" i="5"/>
  <c r="AJ121" i="5"/>
  <c r="AB121" i="5"/>
  <c r="T121" i="5"/>
  <c r="L121" i="5"/>
  <c r="CQ121" i="5"/>
  <c r="DC121" i="5"/>
  <c r="CU121" i="5"/>
  <c r="CM121" i="5"/>
  <c r="CE121" i="5"/>
  <c r="BW121" i="5"/>
  <c r="BO121" i="5"/>
  <c r="BG121" i="5"/>
  <c r="BG120" i="5" s="1"/>
  <c r="AY121" i="5"/>
  <c r="AQ121" i="5"/>
  <c r="AI121" i="5"/>
  <c r="AA121" i="5"/>
  <c r="S121" i="5"/>
  <c r="K121" i="5"/>
  <c r="DJ121" i="5"/>
  <c r="DB121" i="5"/>
  <c r="CT121" i="5"/>
  <c r="CL121" i="5"/>
  <c r="CD121" i="5"/>
  <c r="BV121" i="5"/>
  <c r="BN121" i="5"/>
  <c r="BF121" i="5"/>
  <c r="AX121" i="5"/>
  <c r="AP121" i="5"/>
  <c r="AH121" i="5"/>
  <c r="Z121" i="5"/>
  <c r="R121" i="5"/>
  <c r="J121" i="5"/>
  <c r="DI121" i="5"/>
  <c r="DA121" i="5"/>
  <c r="CS121" i="5"/>
  <c r="CK121" i="5"/>
  <c r="CC121" i="5"/>
  <c r="BU121" i="5"/>
  <c r="BM121" i="5"/>
  <c r="BE121" i="5"/>
  <c r="AW121" i="5"/>
  <c r="AO121" i="5"/>
  <c r="AG121" i="5"/>
  <c r="Y121" i="5"/>
  <c r="Q121" i="5"/>
  <c r="CY121" i="5"/>
  <c r="CA121" i="5"/>
  <c r="BK121" i="5"/>
  <c r="BK120" i="5" s="1"/>
  <c r="AU121" i="5"/>
  <c r="AM121" i="5"/>
  <c r="W121" i="5"/>
  <c r="DH121" i="5"/>
  <c r="CZ121" i="5"/>
  <c r="CR121" i="5"/>
  <c r="CJ121" i="5"/>
  <c r="CB121" i="5"/>
  <c r="BT121" i="5"/>
  <c r="BL121" i="5"/>
  <c r="BD121" i="5"/>
  <c r="AV121" i="5"/>
  <c r="AV120" i="5" s="1"/>
  <c r="AN121" i="5"/>
  <c r="AF121" i="5"/>
  <c r="X121" i="5"/>
  <c r="P121" i="5"/>
  <c r="I121" i="5"/>
  <c r="M6" i="33"/>
  <c r="DH12" i="5"/>
  <c r="CZ12" i="5"/>
  <c r="CR12" i="5"/>
  <c r="CJ12" i="5"/>
  <c r="CB12" i="5"/>
  <c r="BT12" i="5"/>
  <c r="BL12" i="5"/>
  <c r="BD12" i="5"/>
  <c r="AV12" i="5"/>
  <c r="AN12" i="5"/>
  <c r="AF12" i="5"/>
  <c r="X12" i="5"/>
  <c r="P12" i="5"/>
  <c r="CY12" i="5"/>
  <c r="CQ12" i="5"/>
  <c r="CI12" i="5"/>
  <c r="CA12" i="5"/>
  <c r="BS12" i="5"/>
  <c r="BK12" i="5"/>
  <c r="BC12" i="5"/>
  <c r="AU12" i="5"/>
  <c r="AM12" i="5"/>
  <c r="AE12" i="5"/>
  <c r="W12" i="5"/>
  <c r="O12" i="5"/>
  <c r="CX12" i="5"/>
  <c r="CP12" i="5"/>
  <c r="CH12" i="5"/>
  <c r="BZ12" i="5"/>
  <c r="BR12" i="5"/>
  <c r="BJ12" i="5"/>
  <c r="BB12" i="5"/>
  <c r="AT12" i="5"/>
  <c r="AL12" i="5"/>
  <c r="AD12" i="5"/>
  <c r="V12" i="5"/>
  <c r="N12" i="5"/>
  <c r="CW12" i="5"/>
  <c r="CO12" i="5"/>
  <c r="CG12" i="5"/>
  <c r="BY12" i="5"/>
  <c r="BQ12" i="5"/>
  <c r="BI12" i="5"/>
  <c r="BA12" i="5"/>
  <c r="AS12" i="5"/>
  <c r="AK12" i="5"/>
  <c r="AC12" i="5"/>
  <c r="U12" i="5"/>
  <c r="M12" i="5"/>
  <c r="AR12" i="5"/>
  <c r="J12" i="5"/>
  <c r="DG12" i="5"/>
  <c r="DF12" i="5"/>
  <c r="DE12" i="5"/>
  <c r="AP12" i="5"/>
  <c r="DD12" i="5"/>
  <c r="CV12" i="5"/>
  <c r="CN12" i="5"/>
  <c r="CF12" i="5"/>
  <c r="BX12" i="5"/>
  <c r="BP12" i="5"/>
  <c r="BH12" i="5"/>
  <c r="AZ12" i="5"/>
  <c r="AJ12" i="5"/>
  <c r="AB12" i="5"/>
  <c r="T12" i="5"/>
  <c r="L12" i="5"/>
  <c r="AX12" i="5"/>
  <c r="DC12" i="5"/>
  <c r="CU12" i="5"/>
  <c r="CM12" i="5"/>
  <c r="CE12" i="5"/>
  <c r="BW12" i="5"/>
  <c r="BO12" i="5"/>
  <c r="BG12" i="5"/>
  <c r="AY12" i="5"/>
  <c r="AQ12" i="5"/>
  <c r="AI12" i="5"/>
  <c r="AA12" i="5"/>
  <c r="S12" i="5"/>
  <c r="K12" i="5"/>
  <c r="DJ12" i="5"/>
  <c r="DB12" i="5"/>
  <c r="CT12" i="5"/>
  <c r="CL12" i="5"/>
  <c r="CD12" i="5"/>
  <c r="BV12" i="5"/>
  <c r="BN12" i="5"/>
  <c r="BF12" i="5"/>
  <c r="AH12" i="5"/>
  <c r="Z12" i="5"/>
  <c r="R12" i="5"/>
  <c r="I12" i="5"/>
  <c r="DI12" i="5"/>
  <c r="DA12" i="5"/>
  <c r="CS12" i="5"/>
  <c r="CK12" i="5"/>
  <c r="CC12" i="5"/>
  <c r="BU12" i="5"/>
  <c r="BM12" i="5"/>
  <c r="BE12" i="5"/>
  <c r="AW12" i="5"/>
  <c r="AO12" i="5"/>
  <c r="AG12" i="5"/>
  <c r="Y12" i="5"/>
  <c r="Q12" i="5"/>
  <c r="DC11" i="5"/>
  <c r="CU11" i="5"/>
  <c r="CM11" i="5"/>
  <c r="CE11" i="5"/>
  <c r="BW11" i="5"/>
  <c r="BO11" i="5"/>
  <c r="BG11" i="5"/>
  <c r="AY11" i="5"/>
  <c r="AQ11" i="5"/>
  <c r="AI11" i="5"/>
  <c r="AA11" i="5"/>
  <c r="S11" i="5"/>
  <c r="K11" i="5"/>
  <c r="CV11" i="5"/>
  <c r="DJ11" i="5"/>
  <c r="DB11" i="5"/>
  <c r="CT11" i="5"/>
  <c r="CL11" i="5"/>
  <c r="CD11" i="5"/>
  <c r="BV11" i="5"/>
  <c r="BN11" i="5"/>
  <c r="BF11" i="5"/>
  <c r="AX11" i="5"/>
  <c r="AP11" i="5"/>
  <c r="AH11" i="5"/>
  <c r="Z11" i="5"/>
  <c r="R11" i="5"/>
  <c r="J11" i="5"/>
  <c r="DI11" i="5"/>
  <c r="DA11" i="5"/>
  <c r="CS11" i="5"/>
  <c r="CK11" i="5"/>
  <c r="CC11" i="5"/>
  <c r="BU11" i="5"/>
  <c r="BM11" i="5"/>
  <c r="BE11" i="5"/>
  <c r="AW11" i="5"/>
  <c r="AO11" i="5"/>
  <c r="AG11" i="5"/>
  <c r="Y11" i="5"/>
  <c r="Q11" i="5"/>
  <c r="I11" i="5"/>
  <c r="BX11" i="5"/>
  <c r="BH11" i="5"/>
  <c r="AB11" i="5"/>
  <c r="L11" i="5"/>
  <c r="DH11" i="5"/>
  <c r="CZ11" i="5"/>
  <c r="CR11" i="5"/>
  <c r="CJ11" i="5"/>
  <c r="CB11" i="5"/>
  <c r="BT11" i="5"/>
  <c r="BL11" i="5"/>
  <c r="BD11" i="5"/>
  <c r="AV11" i="5"/>
  <c r="AN11" i="5"/>
  <c r="AF11" i="5"/>
  <c r="X11" i="5"/>
  <c r="P11" i="5"/>
  <c r="DD11" i="5"/>
  <c r="BP11" i="5"/>
  <c r="AJ11" i="5"/>
  <c r="DG11" i="5"/>
  <c r="CY11" i="5"/>
  <c r="CQ11" i="5"/>
  <c r="CI11" i="5"/>
  <c r="CA11" i="5"/>
  <c r="BS11" i="5"/>
  <c r="BK11" i="5"/>
  <c r="BC11" i="5"/>
  <c r="AU11" i="5"/>
  <c r="AM11" i="5"/>
  <c r="AE11" i="5"/>
  <c r="W11" i="5"/>
  <c r="O11" i="5"/>
  <c r="AR11" i="5"/>
  <c r="DF11" i="5"/>
  <c r="CX11" i="5"/>
  <c r="CP11" i="5"/>
  <c r="CH11" i="5"/>
  <c r="BZ11" i="5"/>
  <c r="BR11" i="5"/>
  <c r="BJ11" i="5"/>
  <c r="BB11" i="5"/>
  <c r="AT11" i="5"/>
  <c r="AL11" i="5"/>
  <c r="AD11" i="5"/>
  <c r="V11" i="5"/>
  <c r="N11" i="5"/>
  <c r="CN11" i="5"/>
  <c r="DE11" i="5"/>
  <c r="CW11" i="5"/>
  <c r="CO11" i="5"/>
  <c r="CG11" i="5"/>
  <c r="BY11" i="5"/>
  <c r="BQ11" i="5"/>
  <c r="BI11" i="5"/>
  <c r="BA11" i="5"/>
  <c r="AS11" i="5"/>
  <c r="AK11" i="5"/>
  <c r="AC11" i="5"/>
  <c r="U11" i="5"/>
  <c r="M11" i="5"/>
  <c r="CF11" i="5"/>
  <c r="AZ11" i="5"/>
  <c r="T11" i="5"/>
  <c r="N29" i="33"/>
  <c r="O6" i="5"/>
  <c r="DD133" i="5"/>
  <c r="CV133" i="5"/>
  <c r="CN133" i="5"/>
  <c r="CF133" i="5"/>
  <c r="BX133" i="5"/>
  <c r="BP133" i="5"/>
  <c r="BH133" i="5"/>
  <c r="AZ133" i="5"/>
  <c r="AR133" i="5"/>
  <c r="AJ133" i="5"/>
  <c r="AB133" i="5"/>
  <c r="T133" i="5"/>
  <c r="L133" i="5"/>
  <c r="DC133" i="5"/>
  <c r="CU133" i="5"/>
  <c r="CM133" i="5"/>
  <c r="CE133" i="5"/>
  <c r="BW133" i="5"/>
  <c r="BO133" i="5"/>
  <c r="BG133" i="5"/>
  <c r="AY133" i="5"/>
  <c r="AQ133" i="5"/>
  <c r="AI133" i="5"/>
  <c r="AA133" i="5"/>
  <c r="S133" i="5"/>
  <c r="K133" i="5"/>
  <c r="DJ133" i="5"/>
  <c r="DB133" i="5"/>
  <c r="CT133" i="5"/>
  <c r="CL133" i="5"/>
  <c r="CD133" i="5"/>
  <c r="BV133" i="5"/>
  <c r="BN133" i="5"/>
  <c r="BF133" i="5"/>
  <c r="AX133" i="5"/>
  <c r="AP133" i="5"/>
  <c r="AH133" i="5"/>
  <c r="Z133" i="5"/>
  <c r="R133" i="5"/>
  <c r="J133" i="5"/>
  <c r="DI133" i="5"/>
  <c r="DA133" i="5"/>
  <c r="CS133" i="5"/>
  <c r="CK133" i="5"/>
  <c r="CC133" i="5"/>
  <c r="BU133" i="5"/>
  <c r="BM133" i="5"/>
  <c r="BE133" i="5"/>
  <c r="AW133" i="5"/>
  <c r="AO133" i="5"/>
  <c r="AG133" i="5"/>
  <c r="Y133" i="5"/>
  <c r="Q133" i="5"/>
  <c r="I133" i="5"/>
  <c r="DH133" i="5"/>
  <c r="CZ133" i="5"/>
  <c r="CR133" i="5"/>
  <c r="CJ133" i="5"/>
  <c r="CB133" i="5"/>
  <c r="BT133" i="5"/>
  <c r="BL133" i="5"/>
  <c r="BD133" i="5"/>
  <c r="AV133" i="5"/>
  <c r="AN133" i="5"/>
  <c r="AF133" i="5"/>
  <c r="X133" i="5"/>
  <c r="P133" i="5"/>
  <c r="DG133" i="5"/>
  <c r="CY133" i="5"/>
  <c r="CQ133" i="5"/>
  <c r="CI133" i="5"/>
  <c r="CA133" i="5"/>
  <c r="BS133" i="5"/>
  <c r="BK133" i="5"/>
  <c r="BC133" i="5"/>
  <c r="AU133" i="5"/>
  <c r="AM133" i="5"/>
  <c r="AE133" i="5"/>
  <c r="W133" i="5"/>
  <c r="O133" i="5"/>
  <c r="DF133" i="5"/>
  <c r="CX133" i="5"/>
  <c r="CP133" i="5"/>
  <c r="CH133" i="5"/>
  <c r="BZ133" i="5"/>
  <c r="BR133" i="5"/>
  <c r="BJ133" i="5"/>
  <c r="BB133" i="5"/>
  <c r="AT133" i="5"/>
  <c r="AL133" i="5"/>
  <c r="AD133" i="5"/>
  <c r="V133" i="5"/>
  <c r="N133" i="5"/>
  <c r="DE133" i="5"/>
  <c r="CW133" i="5"/>
  <c r="CO133" i="5"/>
  <c r="CG133" i="5"/>
  <c r="BY133" i="5"/>
  <c r="BQ133" i="5"/>
  <c r="BI133" i="5"/>
  <c r="BA133" i="5"/>
  <c r="AS133" i="5"/>
  <c r="AK133" i="5"/>
  <c r="AC133" i="5"/>
  <c r="U133" i="5"/>
  <c r="M133" i="5"/>
  <c r="DE132" i="5"/>
  <c r="CW132" i="5"/>
  <c r="CO132" i="5"/>
  <c r="CG132" i="5"/>
  <c r="BY132" i="5"/>
  <c r="BQ132" i="5"/>
  <c r="BI132" i="5"/>
  <c r="BA132" i="5"/>
  <c r="AS132" i="5"/>
  <c r="AK132" i="5"/>
  <c r="AC132" i="5"/>
  <c r="U132" i="5"/>
  <c r="M132" i="5"/>
  <c r="DD132" i="5"/>
  <c r="CV132" i="5"/>
  <c r="CN132" i="5"/>
  <c r="CF132" i="5"/>
  <c r="BX132" i="5"/>
  <c r="BP132" i="5"/>
  <c r="BH132" i="5"/>
  <c r="AZ132" i="5"/>
  <c r="AR132" i="5"/>
  <c r="AJ132" i="5"/>
  <c r="AB132" i="5"/>
  <c r="T132" i="5"/>
  <c r="L132" i="5"/>
  <c r="DC132" i="5"/>
  <c r="CU132" i="5"/>
  <c r="CM132" i="5"/>
  <c r="CE132" i="5"/>
  <c r="BW132" i="5"/>
  <c r="BO132" i="5"/>
  <c r="BG132" i="5"/>
  <c r="AY132" i="5"/>
  <c r="AQ132" i="5"/>
  <c r="AI132" i="5"/>
  <c r="AA132" i="5"/>
  <c r="S132" i="5"/>
  <c r="K132" i="5"/>
  <c r="DJ132" i="5"/>
  <c r="DB132" i="5"/>
  <c r="CT132" i="5"/>
  <c r="CL132" i="5"/>
  <c r="CD132" i="5"/>
  <c r="BV132" i="5"/>
  <c r="BN132" i="5"/>
  <c r="BF132" i="5"/>
  <c r="AX132" i="5"/>
  <c r="AP132" i="5"/>
  <c r="AH132" i="5"/>
  <c r="Z132" i="5"/>
  <c r="R132" i="5"/>
  <c r="J132" i="5"/>
  <c r="DI132" i="5"/>
  <c r="DA132" i="5"/>
  <c r="CS132" i="5"/>
  <c r="CK132" i="5"/>
  <c r="CC132" i="5"/>
  <c r="BU132" i="5"/>
  <c r="BM132" i="5"/>
  <c r="BE132" i="5"/>
  <c r="AW132" i="5"/>
  <c r="AO132" i="5"/>
  <c r="AG132" i="5"/>
  <c r="Y132" i="5"/>
  <c r="Q132" i="5"/>
  <c r="DH132" i="5"/>
  <c r="CZ132" i="5"/>
  <c r="CR132" i="5"/>
  <c r="CJ132" i="5"/>
  <c r="CB132" i="5"/>
  <c r="BT132" i="5"/>
  <c r="BL132" i="5"/>
  <c r="BD132" i="5"/>
  <c r="AV132" i="5"/>
  <c r="AN132" i="5"/>
  <c r="AF132" i="5"/>
  <c r="X132" i="5"/>
  <c r="P132" i="5"/>
  <c r="I132" i="5"/>
  <c r="DG132" i="5"/>
  <c r="CY132" i="5"/>
  <c r="CQ132" i="5"/>
  <c r="CI132" i="5"/>
  <c r="CA132" i="5"/>
  <c r="BS132" i="5"/>
  <c r="BK132" i="5"/>
  <c r="BC132" i="5"/>
  <c r="AU132" i="5"/>
  <c r="AM132" i="5"/>
  <c r="AE132" i="5"/>
  <c r="W132" i="5"/>
  <c r="O132" i="5"/>
  <c r="DF132" i="5"/>
  <c r="CX132" i="5"/>
  <c r="CP132" i="5"/>
  <c r="CH132" i="5"/>
  <c r="BZ132" i="5"/>
  <c r="BR132" i="5"/>
  <c r="BJ132" i="5"/>
  <c r="BB132" i="5"/>
  <c r="AT132" i="5"/>
  <c r="AL132" i="5"/>
  <c r="AD132" i="5"/>
  <c r="V132" i="5"/>
  <c r="N132" i="5"/>
  <c r="DD111" i="5"/>
  <c r="CV111" i="5"/>
  <c r="CN111" i="5"/>
  <c r="CF111" i="5"/>
  <c r="BX111" i="5"/>
  <c r="BP111" i="5"/>
  <c r="BH111" i="5"/>
  <c r="AZ111" i="5"/>
  <c r="AR111" i="5"/>
  <c r="AJ111" i="5"/>
  <c r="AB111" i="5"/>
  <c r="T111" i="5"/>
  <c r="L111" i="5"/>
  <c r="DC111" i="5"/>
  <c r="CU111" i="5"/>
  <c r="CM111" i="5"/>
  <c r="CE111" i="5"/>
  <c r="BW111" i="5"/>
  <c r="BO111" i="5"/>
  <c r="BG111" i="5"/>
  <c r="AY111" i="5"/>
  <c r="AQ111" i="5"/>
  <c r="AI111" i="5"/>
  <c r="AA111" i="5"/>
  <c r="S111" i="5"/>
  <c r="K111" i="5"/>
  <c r="DJ111" i="5"/>
  <c r="DB111" i="5"/>
  <c r="CT111" i="5"/>
  <c r="CL111" i="5"/>
  <c r="CD111" i="5"/>
  <c r="BV111" i="5"/>
  <c r="BN111" i="5"/>
  <c r="BF111" i="5"/>
  <c r="AX111" i="5"/>
  <c r="AP111" i="5"/>
  <c r="AH111" i="5"/>
  <c r="Z111" i="5"/>
  <c r="R111" i="5"/>
  <c r="J111" i="5"/>
  <c r="DI111" i="5"/>
  <c r="DA111" i="5"/>
  <c r="CS111" i="5"/>
  <c r="CK111" i="5"/>
  <c r="CC111" i="5"/>
  <c r="BU111" i="5"/>
  <c r="BM111" i="5"/>
  <c r="BE111" i="5"/>
  <c r="AW111" i="5"/>
  <c r="AO111" i="5"/>
  <c r="AG111" i="5"/>
  <c r="Y111" i="5"/>
  <c r="Q111" i="5"/>
  <c r="I111" i="5"/>
  <c r="DH111" i="5"/>
  <c r="CZ111" i="5"/>
  <c r="CR111" i="5"/>
  <c r="CJ111" i="5"/>
  <c r="CB111" i="5"/>
  <c r="BT111" i="5"/>
  <c r="BL111" i="5"/>
  <c r="BD111" i="5"/>
  <c r="AV111" i="5"/>
  <c r="AN111" i="5"/>
  <c r="AF111" i="5"/>
  <c r="X111" i="5"/>
  <c r="P111" i="5"/>
  <c r="DG111" i="5"/>
  <c r="CY111" i="5"/>
  <c r="CQ111" i="5"/>
  <c r="CI111" i="5"/>
  <c r="CA111" i="5"/>
  <c r="BS111" i="5"/>
  <c r="BK111" i="5"/>
  <c r="BC111" i="5"/>
  <c r="AU111" i="5"/>
  <c r="AM111" i="5"/>
  <c r="AE111" i="5"/>
  <c r="W111" i="5"/>
  <c r="O111" i="5"/>
  <c r="DF111" i="5"/>
  <c r="CX111" i="5"/>
  <c r="CP111" i="5"/>
  <c r="CH111" i="5"/>
  <c r="BZ111" i="5"/>
  <c r="BR111" i="5"/>
  <c r="BJ111" i="5"/>
  <c r="BB111" i="5"/>
  <c r="AT111" i="5"/>
  <c r="AL111" i="5"/>
  <c r="AD111" i="5"/>
  <c r="V111" i="5"/>
  <c r="N111" i="5"/>
  <c r="DE111" i="5"/>
  <c r="CW111" i="5"/>
  <c r="CO111" i="5"/>
  <c r="CG111" i="5"/>
  <c r="BY111" i="5"/>
  <c r="BQ111" i="5"/>
  <c r="BI111" i="5"/>
  <c r="BA111" i="5"/>
  <c r="AS111" i="5"/>
  <c r="AK111" i="5"/>
  <c r="AC111" i="5"/>
  <c r="U111" i="5"/>
  <c r="M111" i="5"/>
  <c r="DE110" i="5"/>
  <c r="CW110" i="5"/>
  <c r="CO110" i="5"/>
  <c r="CG110" i="5"/>
  <c r="BY110" i="5"/>
  <c r="BQ110" i="5"/>
  <c r="BI110" i="5"/>
  <c r="BA110" i="5"/>
  <c r="AS110" i="5"/>
  <c r="AK110" i="5"/>
  <c r="AC110" i="5"/>
  <c r="U110" i="5"/>
  <c r="M110" i="5"/>
  <c r="DD110" i="5"/>
  <c r="CV110" i="5"/>
  <c r="CN110" i="5"/>
  <c r="CF110" i="5"/>
  <c r="BX110" i="5"/>
  <c r="BP110" i="5"/>
  <c r="BH110" i="5"/>
  <c r="AZ110" i="5"/>
  <c r="AR110" i="5"/>
  <c r="AJ110" i="5"/>
  <c r="AB110" i="5"/>
  <c r="T110" i="5"/>
  <c r="L110" i="5"/>
  <c r="DC110" i="5"/>
  <c r="CU110" i="5"/>
  <c r="CM110" i="5"/>
  <c r="CE110" i="5"/>
  <c r="BW110" i="5"/>
  <c r="BO110" i="5"/>
  <c r="BG110" i="5"/>
  <c r="AY110" i="5"/>
  <c r="AQ110" i="5"/>
  <c r="AI110" i="5"/>
  <c r="AA110" i="5"/>
  <c r="S110" i="5"/>
  <c r="K110" i="5"/>
  <c r="DJ110" i="5"/>
  <c r="DB110" i="5"/>
  <c r="CT110" i="5"/>
  <c r="CL110" i="5"/>
  <c r="CD110" i="5"/>
  <c r="BV110" i="5"/>
  <c r="BN110" i="5"/>
  <c r="BF110" i="5"/>
  <c r="AX110" i="5"/>
  <c r="AP110" i="5"/>
  <c r="AH110" i="5"/>
  <c r="Z110" i="5"/>
  <c r="R110" i="5"/>
  <c r="J110" i="5"/>
  <c r="DI110" i="5"/>
  <c r="DA110" i="5"/>
  <c r="CS110" i="5"/>
  <c r="CK110" i="5"/>
  <c r="CC110" i="5"/>
  <c r="BU110" i="5"/>
  <c r="BM110" i="5"/>
  <c r="BE110" i="5"/>
  <c r="AW110" i="5"/>
  <c r="AO110" i="5"/>
  <c r="AG110" i="5"/>
  <c r="Y110" i="5"/>
  <c r="Q110" i="5"/>
  <c r="DH110" i="5"/>
  <c r="CZ110" i="5"/>
  <c r="CR110" i="5"/>
  <c r="CJ110" i="5"/>
  <c r="CB110" i="5"/>
  <c r="BT110" i="5"/>
  <c r="BL110" i="5"/>
  <c r="BD110" i="5"/>
  <c r="AV110" i="5"/>
  <c r="AN110" i="5"/>
  <c r="AF110" i="5"/>
  <c r="X110" i="5"/>
  <c r="P110" i="5"/>
  <c r="I110" i="5"/>
  <c r="DG110" i="5"/>
  <c r="CY110" i="5"/>
  <c r="CQ110" i="5"/>
  <c r="CI110" i="5"/>
  <c r="CA110" i="5"/>
  <c r="BS110" i="5"/>
  <c r="BK110" i="5"/>
  <c r="BC110" i="5"/>
  <c r="AU110" i="5"/>
  <c r="AM110" i="5"/>
  <c r="AE110" i="5"/>
  <c r="W110" i="5"/>
  <c r="O110" i="5"/>
  <c r="DF110" i="5"/>
  <c r="CX110" i="5"/>
  <c r="CP110" i="5"/>
  <c r="CH110" i="5"/>
  <c r="BZ110" i="5"/>
  <c r="BR110" i="5"/>
  <c r="BJ110" i="5"/>
  <c r="BB110" i="5"/>
  <c r="AT110" i="5"/>
  <c r="AL110" i="5"/>
  <c r="AD110" i="5"/>
  <c r="V110" i="5"/>
  <c r="N110" i="5"/>
  <c r="P37" i="5"/>
  <c r="X37" i="5"/>
  <c r="BD37" i="5"/>
  <c r="BL37" i="5"/>
  <c r="BT37" i="5"/>
  <c r="CB37" i="5"/>
  <c r="CJ37" i="5"/>
  <c r="CR37" i="5"/>
  <c r="CZ37" i="5"/>
  <c r="DH37" i="5"/>
  <c r="Q37" i="5"/>
  <c r="BE37" i="5"/>
  <c r="BM37" i="5"/>
  <c r="BU37" i="5"/>
  <c r="CC37" i="5"/>
  <c r="CK37" i="5"/>
  <c r="CS37" i="5"/>
  <c r="DA37" i="5"/>
  <c r="DI37" i="5"/>
  <c r="J37" i="5"/>
  <c r="R37" i="5"/>
  <c r="BF37" i="5"/>
  <c r="BN37" i="5"/>
  <c r="BV37" i="5"/>
  <c r="CD37" i="5"/>
  <c r="CL37" i="5"/>
  <c r="CT37" i="5"/>
  <c r="DB37" i="5"/>
  <c r="DJ37" i="5"/>
  <c r="K37" i="5"/>
  <c r="S37" i="5"/>
  <c r="AY37" i="5"/>
  <c r="BG37" i="5"/>
  <c r="BO37" i="5"/>
  <c r="BW37" i="5"/>
  <c r="CE37" i="5"/>
  <c r="CM37" i="5"/>
  <c r="CU37" i="5"/>
  <c r="DC37" i="5"/>
  <c r="I37" i="5"/>
  <c r="L37" i="5"/>
  <c r="T37" i="5"/>
  <c r="AZ37" i="5"/>
  <c r="BH37" i="5"/>
  <c r="BP37" i="5"/>
  <c r="BX37" i="5"/>
  <c r="CF37" i="5"/>
  <c r="CN37" i="5"/>
  <c r="CV37" i="5"/>
  <c r="DD37" i="5"/>
  <c r="M37" i="5"/>
  <c r="U37" i="5"/>
  <c r="BA37" i="5"/>
  <c r="BI37" i="5"/>
  <c r="BQ37" i="5"/>
  <c r="BY37" i="5"/>
  <c r="CG37" i="5"/>
  <c r="CO37" i="5"/>
  <c r="CW37" i="5"/>
  <c r="DE37" i="5"/>
  <c r="N37" i="5"/>
  <c r="V37" i="5"/>
  <c r="BB37" i="5"/>
  <c r="BJ37" i="5"/>
  <c r="BR37" i="5"/>
  <c r="BZ37" i="5"/>
  <c r="CH37" i="5"/>
  <c r="CP37" i="5"/>
  <c r="CX37" i="5"/>
  <c r="DF37" i="5"/>
  <c r="O37" i="5"/>
  <c r="W37" i="5"/>
  <c r="BC37" i="5"/>
  <c r="BK37" i="5"/>
  <c r="BS37" i="5"/>
  <c r="CA37" i="5"/>
  <c r="CI37" i="5"/>
  <c r="CQ37" i="5"/>
  <c r="CY37" i="5"/>
  <c r="DG37" i="5"/>
  <c r="L32" i="5"/>
  <c r="T32" i="5"/>
  <c r="AZ32" i="5"/>
  <c r="BH32" i="5"/>
  <c r="BP32" i="5"/>
  <c r="BX32" i="5"/>
  <c r="CF32" i="5"/>
  <c r="CN32" i="5"/>
  <c r="CV32" i="5"/>
  <c r="DD32" i="5"/>
  <c r="M32" i="5"/>
  <c r="U32" i="5"/>
  <c r="BA32" i="5"/>
  <c r="BI32" i="5"/>
  <c r="BQ32" i="5"/>
  <c r="BY32" i="5"/>
  <c r="CG32" i="5"/>
  <c r="CO32" i="5"/>
  <c r="CW32" i="5"/>
  <c r="DE32" i="5"/>
  <c r="I32" i="5"/>
  <c r="N32" i="5"/>
  <c r="V32" i="5"/>
  <c r="BB32" i="5"/>
  <c r="BJ32" i="5"/>
  <c r="BR32" i="5"/>
  <c r="BZ32" i="5"/>
  <c r="CH32" i="5"/>
  <c r="CP32" i="5"/>
  <c r="CX32" i="5"/>
  <c r="DF32" i="5"/>
  <c r="O32" i="5"/>
  <c r="W32" i="5"/>
  <c r="BC32" i="5"/>
  <c r="BK32" i="5"/>
  <c r="BS32" i="5"/>
  <c r="CA32" i="5"/>
  <c r="CI32" i="5"/>
  <c r="CQ32" i="5"/>
  <c r="CY32" i="5"/>
  <c r="DG32" i="5"/>
  <c r="P32" i="5"/>
  <c r="X32" i="5"/>
  <c r="BD32" i="5"/>
  <c r="BL32" i="5"/>
  <c r="BT32" i="5"/>
  <c r="CB32" i="5"/>
  <c r="CJ32" i="5"/>
  <c r="CR32" i="5"/>
  <c r="CZ32" i="5"/>
  <c r="DH32" i="5"/>
  <c r="Q32" i="5"/>
  <c r="BE32" i="5"/>
  <c r="BM32" i="5"/>
  <c r="BU32" i="5"/>
  <c r="CC32" i="5"/>
  <c r="CK32" i="5"/>
  <c r="CS32" i="5"/>
  <c r="DA32" i="5"/>
  <c r="DI32" i="5"/>
  <c r="J32" i="5"/>
  <c r="R32" i="5"/>
  <c r="BF32" i="5"/>
  <c r="BN32" i="5"/>
  <c r="BV32" i="5"/>
  <c r="CD32" i="5"/>
  <c r="CL32" i="5"/>
  <c r="CT32" i="5"/>
  <c r="DB32" i="5"/>
  <c r="DJ32" i="5"/>
  <c r="K32" i="5"/>
  <c r="S32" i="5"/>
  <c r="AY32" i="5"/>
  <c r="BG32" i="5"/>
  <c r="BO32" i="5"/>
  <c r="BW32" i="5"/>
  <c r="CE32" i="5"/>
  <c r="CM32" i="5"/>
  <c r="CU32" i="5"/>
  <c r="DC32" i="5"/>
  <c r="DD22" i="5"/>
  <c r="CV22" i="5"/>
  <c r="CN22" i="5"/>
  <c r="CF22" i="5"/>
  <c r="BX22" i="5"/>
  <c r="BP22" i="5"/>
  <c r="BH22" i="5"/>
  <c r="AZ22" i="5"/>
  <c r="T22" i="5"/>
  <c r="L22" i="5"/>
  <c r="DC22" i="5"/>
  <c r="CU22" i="5"/>
  <c r="CM22" i="5"/>
  <c r="CE22" i="5"/>
  <c r="BW22" i="5"/>
  <c r="BO22" i="5"/>
  <c r="BG22" i="5"/>
  <c r="AY22" i="5"/>
  <c r="S22" i="5"/>
  <c r="K22" i="5"/>
  <c r="DJ22" i="5"/>
  <c r="DB22" i="5"/>
  <c r="CT22" i="5"/>
  <c r="CL22" i="5"/>
  <c r="CD22" i="5"/>
  <c r="BV22" i="5"/>
  <c r="BN22" i="5"/>
  <c r="BF22" i="5"/>
  <c r="R22" i="5"/>
  <c r="J22" i="5"/>
  <c r="DI22" i="5"/>
  <c r="DA22" i="5"/>
  <c r="CS22" i="5"/>
  <c r="CK22" i="5"/>
  <c r="CC22" i="5"/>
  <c r="BU22" i="5"/>
  <c r="BM22" i="5"/>
  <c r="BE22" i="5"/>
  <c r="Q22" i="5"/>
  <c r="I22" i="5"/>
  <c r="DH22" i="5"/>
  <c r="CZ22" i="5"/>
  <c r="CR22" i="5"/>
  <c r="CJ22" i="5"/>
  <c r="CB22" i="5"/>
  <c r="BT22" i="5"/>
  <c r="BL22" i="5"/>
  <c r="BD22" i="5"/>
  <c r="X22" i="5"/>
  <c r="P22" i="5"/>
  <c r="DG22" i="5"/>
  <c r="CY22" i="5"/>
  <c r="CQ22" i="5"/>
  <c r="CI22" i="5"/>
  <c r="CA22" i="5"/>
  <c r="BS22" i="5"/>
  <c r="BK22" i="5"/>
  <c r="BC22" i="5"/>
  <c r="W22" i="5"/>
  <c r="O22" i="5"/>
  <c r="DF22" i="5"/>
  <c r="CX22" i="5"/>
  <c r="CP22" i="5"/>
  <c r="CH22" i="5"/>
  <c r="BZ22" i="5"/>
  <c r="BR22" i="5"/>
  <c r="BJ22" i="5"/>
  <c r="BB22" i="5"/>
  <c r="V22" i="5"/>
  <c r="N22" i="5"/>
  <c r="DE22" i="5"/>
  <c r="CW22" i="5"/>
  <c r="CO22" i="5"/>
  <c r="CG22" i="5"/>
  <c r="BY22" i="5"/>
  <c r="BQ22" i="5"/>
  <c r="BI22" i="5"/>
  <c r="BA22" i="5"/>
  <c r="U22" i="5"/>
  <c r="M22" i="5"/>
  <c r="DE21" i="5"/>
  <c r="CW21" i="5"/>
  <c r="CO21" i="5"/>
  <c r="CG21" i="5"/>
  <c r="BY21" i="5"/>
  <c r="BQ21" i="5"/>
  <c r="BI21" i="5"/>
  <c r="BA21" i="5"/>
  <c r="U21" i="5"/>
  <c r="M21" i="5"/>
  <c r="DD21" i="5"/>
  <c r="CV21" i="5"/>
  <c r="CN21" i="5"/>
  <c r="CF21" i="5"/>
  <c r="BX21" i="5"/>
  <c r="BP21" i="5"/>
  <c r="BH21" i="5"/>
  <c r="AZ21" i="5"/>
  <c r="T21" i="5"/>
  <c r="L21" i="5"/>
  <c r="DC21" i="5"/>
  <c r="CU21" i="5"/>
  <c r="CM21" i="5"/>
  <c r="CE21" i="5"/>
  <c r="BW21" i="5"/>
  <c r="BO21" i="5"/>
  <c r="BG21" i="5"/>
  <c r="AY21" i="5"/>
  <c r="S21" i="5"/>
  <c r="K21" i="5"/>
  <c r="DJ21" i="5"/>
  <c r="DB21" i="5"/>
  <c r="CT21" i="5"/>
  <c r="CL21" i="5"/>
  <c r="CD21" i="5"/>
  <c r="BV21" i="5"/>
  <c r="BN21" i="5"/>
  <c r="BF21" i="5"/>
  <c r="R21" i="5"/>
  <c r="J21" i="5"/>
  <c r="DI21" i="5"/>
  <c r="DA21" i="5"/>
  <c r="CS21" i="5"/>
  <c r="CK21" i="5"/>
  <c r="CC21" i="5"/>
  <c r="BU21" i="5"/>
  <c r="BM21" i="5"/>
  <c r="BE21" i="5"/>
  <c r="Q21" i="5"/>
  <c r="DH21" i="5"/>
  <c r="CZ21" i="5"/>
  <c r="CR21" i="5"/>
  <c r="CJ21" i="5"/>
  <c r="CB21" i="5"/>
  <c r="BT21" i="5"/>
  <c r="BL21" i="5"/>
  <c r="BD21" i="5"/>
  <c r="X21" i="5"/>
  <c r="P21" i="5"/>
  <c r="I21" i="5"/>
  <c r="DG21" i="5"/>
  <c r="CY21" i="5"/>
  <c r="CQ21" i="5"/>
  <c r="CI21" i="5"/>
  <c r="CA21" i="5"/>
  <c r="BS21" i="5"/>
  <c r="BK21" i="5"/>
  <c r="BC21" i="5"/>
  <c r="W21" i="5"/>
  <c r="O21" i="5"/>
  <c r="DF21" i="5"/>
  <c r="CX21" i="5"/>
  <c r="CP21" i="5"/>
  <c r="CH21" i="5"/>
  <c r="BZ21" i="5"/>
  <c r="BR21" i="5"/>
  <c r="BJ21" i="5"/>
  <c r="BB21" i="5"/>
  <c r="V21" i="5"/>
  <c r="N21" i="5"/>
  <c r="DJ10" i="5"/>
  <c r="DB10" i="5"/>
  <c r="CT10" i="5"/>
  <c r="CL10" i="5"/>
  <c r="CD10" i="5"/>
  <c r="BV10" i="5"/>
  <c r="BN10" i="5"/>
  <c r="BF10" i="5"/>
  <c r="AX10" i="5"/>
  <c r="AP10" i="5"/>
  <c r="AH10" i="5"/>
  <c r="Z10" i="5"/>
  <c r="R10" i="5"/>
  <c r="J10" i="5"/>
  <c r="DI10" i="5"/>
  <c r="DA10" i="5"/>
  <c r="CS10" i="5"/>
  <c r="CK10" i="5"/>
  <c r="CC10" i="5"/>
  <c r="BU10" i="5"/>
  <c r="BM10" i="5"/>
  <c r="BE10" i="5"/>
  <c r="AW10" i="5"/>
  <c r="AO10" i="5"/>
  <c r="AG10" i="5"/>
  <c r="Y10" i="5"/>
  <c r="Q10" i="5"/>
  <c r="DH10" i="5"/>
  <c r="CZ10" i="5"/>
  <c r="CR10" i="5"/>
  <c r="CJ10" i="5"/>
  <c r="CJ217" i="5" s="1"/>
  <c r="CB10" i="5"/>
  <c r="BT10" i="5"/>
  <c r="BL10" i="5"/>
  <c r="BD10" i="5"/>
  <c r="AV10" i="5"/>
  <c r="AN10" i="5"/>
  <c r="AF10" i="5"/>
  <c r="X10" i="5"/>
  <c r="P10" i="5"/>
  <c r="DG10" i="5"/>
  <c r="CY10" i="5"/>
  <c r="CQ10" i="5"/>
  <c r="CI10" i="5"/>
  <c r="CA10" i="5"/>
  <c r="BS10" i="5"/>
  <c r="BK10" i="5"/>
  <c r="BC10" i="5"/>
  <c r="AU10" i="5"/>
  <c r="AM10" i="5"/>
  <c r="AE10" i="5"/>
  <c r="W10" i="5"/>
  <c r="O10" i="5"/>
  <c r="DF10" i="5"/>
  <c r="CX10" i="5"/>
  <c r="CP10" i="5"/>
  <c r="CP217" i="5" s="1"/>
  <c r="CH10" i="5"/>
  <c r="BZ10" i="5"/>
  <c r="BR10" i="5"/>
  <c r="BJ10" i="5"/>
  <c r="BB10" i="5"/>
  <c r="AT10" i="5"/>
  <c r="AL10" i="5"/>
  <c r="AD10" i="5"/>
  <c r="V10" i="5"/>
  <c r="N10" i="5"/>
  <c r="DE10" i="5"/>
  <c r="CW10" i="5"/>
  <c r="CO10" i="5"/>
  <c r="CG10" i="5"/>
  <c r="BY10" i="5"/>
  <c r="BQ10" i="5"/>
  <c r="BI10" i="5"/>
  <c r="BA10" i="5"/>
  <c r="AS10" i="5"/>
  <c r="AK10" i="5"/>
  <c r="AC10" i="5"/>
  <c r="U10" i="5"/>
  <c r="M10" i="5"/>
  <c r="M217" i="5" s="1"/>
  <c r="I10" i="5"/>
  <c r="DD10" i="5"/>
  <c r="CV10" i="5"/>
  <c r="CN10" i="5"/>
  <c r="CF10" i="5"/>
  <c r="BX10" i="5"/>
  <c r="BP10" i="5"/>
  <c r="BH10" i="5"/>
  <c r="AZ10" i="5"/>
  <c r="AR10" i="5"/>
  <c r="AJ10" i="5"/>
  <c r="AB10" i="5"/>
  <c r="T10" i="5"/>
  <c r="L10" i="5"/>
  <c r="DC10" i="5"/>
  <c r="CU10" i="5"/>
  <c r="CM10" i="5"/>
  <c r="CE10" i="5"/>
  <c r="BW10" i="5"/>
  <c r="BO10" i="5"/>
  <c r="BG10" i="5"/>
  <c r="AY10" i="5"/>
  <c r="AQ10" i="5"/>
  <c r="AI10" i="5"/>
  <c r="AA10" i="5"/>
  <c r="S10" i="5"/>
  <c r="K10" i="5"/>
  <c r="M97" i="5"/>
  <c r="T153" i="5"/>
  <c r="V186" i="5"/>
  <c r="N186" i="5"/>
  <c r="S53" i="5"/>
  <c r="K53" i="5"/>
  <c r="N42" i="5"/>
  <c r="T53" i="5"/>
  <c r="L53" i="5"/>
  <c r="U153" i="5"/>
  <c r="M153" i="5"/>
  <c r="O186" i="5"/>
  <c r="Q164" i="5"/>
  <c r="O175" i="5"/>
  <c r="I153" i="5"/>
  <c r="I164" i="5"/>
  <c r="P164" i="5"/>
  <c r="S164" i="5"/>
  <c r="K164" i="5"/>
  <c r="R164" i="5"/>
  <c r="J164" i="5"/>
  <c r="V175" i="5"/>
  <c r="N175" i="5"/>
  <c r="T186" i="5"/>
  <c r="L186" i="5"/>
  <c r="N64" i="5"/>
  <c r="Q153" i="5"/>
  <c r="O164" i="5"/>
  <c r="L175" i="5"/>
  <c r="S175" i="5"/>
  <c r="K175" i="5"/>
  <c r="S186" i="5"/>
  <c r="K186" i="5"/>
  <c r="U186" i="5"/>
  <c r="M186" i="5"/>
  <c r="V164" i="5"/>
  <c r="N164" i="5"/>
  <c r="R186" i="5"/>
  <c r="J186" i="5"/>
  <c r="V53" i="5"/>
  <c r="N53" i="5"/>
  <c r="R75" i="5"/>
  <c r="J75" i="5"/>
  <c r="U164" i="5"/>
  <c r="M164" i="5"/>
  <c r="Q186" i="5"/>
  <c r="K64" i="5"/>
  <c r="Q75" i="5"/>
  <c r="T164" i="5"/>
  <c r="L164" i="5"/>
  <c r="I186" i="5"/>
  <c r="P186" i="5"/>
  <c r="H31" i="5"/>
  <c r="I62" i="26" s="1"/>
  <c r="AA62" i="26" s="1"/>
  <c r="AS62" i="26" s="1"/>
  <c r="H53" i="5"/>
  <c r="I64" i="26" s="1"/>
  <c r="AA64" i="26" s="1"/>
  <c r="AS64" i="26" s="1"/>
  <c r="DK158" i="5"/>
  <c r="DL158" i="5" s="1"/>
  <c r="DK80" i="5"/>
  <c r="DL80" i="5" s="1"/>
  <c r="DK41" i="5"/>
  <c r="DL41" i="5" s="1"/>
  <c r="DK33" i="5"/>
  <c r="DL33" i="5" s="1"/>
  <c r="DK90" i="5"/>
  <c r="DL90" i="5" s="1"/>
  <c r="DK35" i="5"/>
  <c r="DL35" i="5" s="1"/>
  <c r="DK74" i="5"/>
  <c r="DL74" i="5" s="1"/>
  <c r="DK66" i="5"/>
  <c r="DL66" i="5" s="1"/>
  <c r="DK44" i="5"/>
  <c r="DL44" i="5" s="1"/>
  <c r="DK36" i="5"/>
  <c r="DL36" i="5" s="1"/>
  <c r="DK57" i="5"/>
  <c r="DL57" i="5" s="1"/>
  <c r="DK27" i="5"/>
  <c r="DL27" i="5" s="1"/>
  <c r="DK89" i="5"/>
  <c r="DL89" i="5" s="1"/>
  <c r="DK129" i="5"/>
  <c r="DL129" i="5" s="1"/>
  <c r="DK203" i="5"/>
  <c r="DL203" i="5" s="1"/>
  <c r="DK34" i="5"/>
  <c r="DL34" i="5" s="1"/>
  <c r="DK103" i="5"/>
  <c r="DL103" i="5" s="1"/>
  <c r="DK152" i="5"/>
  <c r="DL152" i="5" s="1"/>
  <c r="DK163" i="5"/>
  <c r="DL163" i="5" s="1"/>
  <c r="DK162" i="5"/>
  <c r="DL162" i="5" s="1"/>
  <c r="DK161" i="5"/>
  <c r="DL161" i="5" s="1"/>
  <c r="DK173" i="5"/>
  <c r="DL173" i="5" s="1"/>
  <c r="DK180" i="5"/>
  <c r="DL180" i="5" s="1"/>
  <c r="DK187" i="5"/>
  <c r="DL187" i="5" s="1"/>
  <c r="DK196" i="5"/>
  <c r="DL196" i="5" s="1"/>
  <c r="DK195" i="5"/>
  <c r="DL195" i="5" s="1"/>
  <c r="DK188" i="5"/>
  <c r="DL188" i="5" s="1"/>
  <c r="DK38" i="5"/>
  <c r="DL38" i="5" s="1"/>
  <c r="DK47" i="5"/>
  <c r="DL47" i="5" s="1"/>
  <c r="DK29" i="5"/>
  <c r="DL29" i="5" s="1"/>
  <c r="DK43" i="5"/>
  <c r="DL43" i="5" s="1"/>
  <c r="DK54" i="5"/>
  <c r="DL54" i="5" s="1"/>
  <c r="DK73" i="5"/>
  <c r="DL73" i="5" s="1"/>
  <c r="DK82" i="5"/>
  <c r="DL82" i="5" s="1"/>
  <c r="DK79" i="5"/>
  <c r="DL79" i="5" s="1"/>
  <c r="DK78" i="5"/>
  <c r="DL78" i="5" s="1"/>
  <c r="DK94" i="5"/>
  <c r="DL94" i="5" s="1"/>
  <c r="DK119" i="5"/>
  <c r="DL119" i="5" s="1"/>
  <c r="DK118" i="5"/>
  <c r="DL118" i="5" s="1"/>
  <c r="DK117" i="5"/>
  <c r="DL117" i="5" s="1"/>
  <c r="DK116" i="5"/>
  <c r="DL116" i="5" s="1"/>
  <c r="DK139" i="5"/>
  <c r="DL139" i="5" s="1"/>
  <c r="DK181" i="5"/>
  <c r="DL181" i="5" s="1"/>
  <c r="DK178" i="5"/>
  <c r="DL178" i="5" s="1"/>
  <c r="DK177" i="5"/>
  <c r="DL177" i="5" s="1"/>
  <c r="DK19" i="5"/>
  <c r="DL19" i="5" s="1"/>
  <c r="DK93" i="5"/>
  <c r="DL93" i="5" s="1"/>
  <c r="DK92" i="5"/>
  <c r="DL92" i="5" s="1"/>
  <c r="DK91" i="5"/>
  <c r="DL91" i="5" s="1"/>
  <c r="DK185" i="5"/>
  <c r="DL185" i="5" s="1"/>
  <c r="DK184" i="5"/>
  <c r="DL184" i="5" s="1"/>
  <c r="DK183" i="5"/>
  <c r="DL183" i="5" s="1"/>
  <c r="DK18" i="5"/>
  <c r="DL18" i="5" s="1"/>
  <c r="DK25" i="5"/>
  <c r="DL25" i="5" s="1"/>
  <c r="DK24" i="5"/>
  <c r="DL24" i="5" s="1"/>
  <c r="DK23" i="5"/>
  <c r="DL23" i="5" s="1"/>
  <c r="DK39" i="5"/>
  <c r="DL39" i="5" s="1"/>
  <c r="DK52" i="5"/>
  <c r="DL52" i="5" s="1"/>
  <c r="DK83" i="5"/>
  <c r="DL83" i="5" s="1"/>
  <c r="DK81" i="5"/>
  <c r="DL81" i="5" s="1"/>
  <c r="DK151" i="5"/>
  <c r="DL151" i="5" s="1"/>
  <c r="DK150" i="5"/>
  <c r="DL150" i="5" s="1"/>
  <c r="DK149" i="5"/>
  <c r="DL149" i="5" s="1"/>
  <c r="DK148" i="5"/>
  <c r="DL148" i="5" s="1"/>
  <c r="DK147" i="5"/>
  <c r="DL147" i="5" s="1"/>
  <c r="DK174" i="5"/>
  <c r="DL174" i="5" s="1"/>
  <c r="DK176" i="5"/>
  <c r="DL176" i="5" s="1"/>
  <c r="DK207" i="5"/>
  <c r="DL207" i="5" s="1"/>
  <c r="DK17" i="5"/>
  <c r="DL17" i="5" s="1"/>
  <c r="DK40" i="5"/>
  <c r="DL40" i="5" s="1"/>
  <c r="DK63" i="5"/>
  <c r="DL63" i="5" s="1"/>
  <c r="DK62" i="5"/>
  <c r="DL62" i="5" s="1"/>
  <c r="DK61" i="5"/>
  <c r="DL61" i="5" s="1"/>
  <c r="DK60" i="5"/>
  <c r="DL60" i="5" s="1"/>
  <c r="DK58" i="5"/>
  <c r="DL58" i="5" s="1"/>
  <c r="DK56" i="5"/>
  <c r="DL56" i="5" s="1"/>
  <c r="DK55" i="5"/>
  <c r="DL55" i="5" s="1"/>
  <c r="DK68" i="5"/>
  <c r="DL68" i="5" s="1"/>
  <c r="DK67" i="5"/>
  <c r="DL67" i="5" s="1"/>
  <c r="DK170" i="5"/>
  <c r="DL170" i="5" s="1"/>
  <c r="DK169" i="5"/>
  <c r="DL169" i="5" s="1"/>
  <c r="DK168" i="5"/>
  <c r="DL168" i="5" s="1"/>
  <c r="DK167" i="5"/>
  <c r="DL167" i="5" s="1"/>
  <c r="DK166" i="5"/>
  <c r="DL166" i="5" s="1"/>
  <c r="DK30" i="5"/>
  <c r="DL30" i="5" s="1"/>
  <c r="DK28" i="5"/>
  <c r="DL28" i="5" s="1"/>
  <c r="DK51" i="5"/>
  <c r="DL51" i="5" s="1"/>
  <c r="DK46" i="5"/>
  <c r="DL46" i="5" s="1"/>
  <c r="DK45" i="5"/>
  <c r="DL45" i="5" s="1"/>
  <c r="DK72" i="5"/>
  <c r="DL72" i="5" s="1"/>
  <c r="DK71" i="5"/>
  <c r="DL71" i="5" s="1"/>
  <c r="DK70" i="5"/>
  <c r="DL70" i="5" s="1"/>
  <c r="DK69" i="5"/>
  <c r="DL69" i="5" s="1"/>
  <c r="DK141" i="5"/>
  <c r="DL141" i="5" s="1"/>
  <c r="DK140" i="5"/>
  <c r="DL140" i="5" s="1"/>
  <c r="DK172" i="5"/>
  <c r="DL172" i="5" s="1"/>
  <c r="DK171" i="5"/>
  <c r="DL171" i="5" s="1"/>
  <c r="DK206" i="5"/>
  <c r="DL206" i="5" s="1"/>
  <c r="DK205" i="5"/>
  <c r="DL205" i="5" s="1"/>
  <c r="DK204" i="5"/>
  <c r="DL204" i="5" s="1"/>
  <c r="DK95" i="5"/>
  <c r="DL95" i="5" s="1"/>
  <c r="DK107" i="5"/>
  <c r="DL107" i="5" s="1"/>
  <c r="DK104" i="5"/>
  <c r="DL104" i="5" s="1"/>
  <c r="DK99" i="5"/>
  <c r="DL99" i="5" s="1"/>
  <c r="DK130" i="5"/>
  <c r="DL130" i="5" s="1"/>
  <c r="DK128" i="5"/>
  <c r="DL128" i="5" s="1"/>
  <c r="DK127" i="5"/>
  <c r="DL127" i="5" s="1"/>
  <c r="DK165" i="5"/>
  <c r="DL165" i="5" s="1"/>
  <c r="DK85" i="5"/>
  <c r="DL85" i="5" s="1"/>
  <c r="DK84" i="5"/>
  <c r="DL84" i="5" s="1"/>
  <c r="DK96" i="5"/>
  <c r="DL96" i="5" s="1"/>
  <c r="DK106" i="5"/>
  <c r="DL106" i="5" s="1"/>
  <c r="DK105" i="5"/>
  <c r="DL105" i="5" s="1"/>
  <c r="DK102" i="5"/>
  <c r="DL102" i="5" s="1"/>
  <c r="DK101" i="5"/>
  <c r="DL101" i="5" s="1"/>
  <c r="DK100" i="5"/>
  <c r="DL100" i="5" s="1"/>
  <c r="DK159" i="5"/>
  <c r="DL159" i="5" s="1"/>
  <c r="DK157" i="5"/>
  <c r="DL157" i="5" s="1"/>
  <c r="DK156" i="5"/>
  <c r="DL156" i="5" s="1"/>
  <c r="DK193" i="5"/>
  <c r="DL193" i="5" s="1"/>
  <c r="DK192" i="5"/>
  <c r="DL192" i="5" s="1"/>
  <c r="DK191" i="5"/>
  <c r="DL191" i="5" s="1"/>
  <c r="DK190" i="5"/>
  <c r="DL190" i="5" s="1"/>
  <c r="DK189" i="5"/>
  <c r="DL189" i="5" s="1"/>
  <c r="DK160" i="5"/>
  <c r="DL160" i="5" s="1"/>
  <c r="DK182" i="5"/>
  <c r="DL182" i="5" s="1"/>
  <c r="DK194" i="5"/>
  <c r="DL194" i="5" s="1"/>
  <c r="DK26" i="5"/>
  <c r="DL26" i="5" s="1"/>
  <c r="H20" i="5"/>
  <c r="I61" i="26" s="1"/>
  <c r="AA61" i="26" s="1"/>
  <c r="AS61" i="26" s="1"/>
  <c r="H186" i="5"/>
  <c r="I77" i="26" s="1"/>
  <c r="AA77" i="26" s="1"/>
  <c r="AS77" i="26" s="1"/>
  <c r="H120" i="5"/>
  <c r="I71" i="26" s="1"/>
  <c r="AA71" i="26" s="1"/>
  <c r="AS71" i="26" s="1"/>
  <c r="H164" i="5"/>
  <c r="I75" i="26" s="1"/>
  <c r="AA75" i="26" s="1"/>
  <c r="AS75" i="26" s="1"/>
  <c r="H75" i="5"/>
  <c r="I66" i="26" s="1"/>
  <c r="AA66" i="26" s="1"/>
  <c r="AS66" i="26" s="1"/>
  <c r="H153" i="5"/>
  <c r="I74" i="26" s="1"/>
  <c r="AA74" i="26" s="1"/>
  <c r="AS74" i="26" s="1"/>
  <c r="H86" i="5"/>
  <c r="I67" i="26" s="1"/>
  <c r="AA67" i="26" s="1"/>
  <c r="AS67" i="26" s="1"/>
  <c r="H131" i="5"/>
  <c r="I72" i="26" s="1"/>
  <c r="AA72" i="26" s="1"/>
  <c r="AS72" i="26" s="1"/>
  <c r="H142" i="5"/>
  <c r="I73" i="26" s="1"/>
  <c r="AA73" i="26" s="1"/>
  <c r="AS73" i="26" s="1"/>
  <c r="H109" i="5"/>
  <c r="I70" i="26" s="1"/>
  <c r="AA70" i="26" s="1"/>
  <c r="AS70" i="26" s="1"/>
  <c r="H175" i="5"/>
  <c r="I76" i="26" s="1"/>
  <c r="AA76" i="26" s="1"/>
  <c r="AS76" i="26" s="1"/>
  <c r="H64" i="5"/>
  <c r="I65" i="26" s="1"/>
  <c r="AA65" i="26" s="1"/>
  <c r="AS65" i="26" s="1"/>
  <c r="H9" i="5"/>
  <c r="I60" i="26" s="1"/>
  <c r="AA60" i="26" s="1"/>
  <c r="AS60" i="26" s="1"/>
  <c r="H42" i="5"/>
  <c r="I63" i="26" s="1"/>
  <c r="AA63" i="26" s="1"/>
  <c r="AS63" i="26" s="1"/>
  <c r="H197" i="5"/>
  <c r="I78" i="26" s="1"/>
  <c r="AA78" i="26" s="1"/>
  <c r="AS78" i="26" s="1"/>
  <c r="H97" i="5"/>
  <c r="I68" i="26" s="1"/>
  <c r="AA68" i="26" s="1"/>
  <c r="AS68" i="26" s="1"/>
  <c r="CS86" i="5" l="1"/>
  <c r="CL75" i="5"/>
  <c r="AV75" i="5"/>
  <c r="BG153" i="5"/>
  <c r="AQ153" i="5"/>
  <c r="CP142" i="5"/>
  <c r="CX217" i="5"/>
  <c r="AB217" i="5"/>
  <c r="BP120" i="5"/>
  <c r="CY153" i="5"/>
  <c r="DJ153" i="5"/>
  <c r="O153" i="5"/>
  <c r="DG153" i="5"/>
  <c r="J153" i="5"/>
  <c r="BO153" i="5"/>
  <c r="L153" i="5"/>
  <c r="W197" i="5"/>
  <c r="AI197" i="5"/>
  <c r="H227" i="5"/>
  <c r="AH142" i="5"/>
  <c r="CU142" i="5"/>
  <c r="P142" i="5"/>
  <c r="M142" i="5"/>
  <c r="K42" i="5"/>
  <c r="CE42" i="5"/>
  <c r="J42" i="5"/>
  <c r="V42" i="5"/>
  <c r="BZ42" i="5"/>
  <c r="CM42" i="5"/>
  <c r="R42" i="5"/>
  <c r="BR42" i="5"/>
  <c r="DK155" i="5"/>
  <c r="DL155" i="5" s="1"/>
  <c r="CO153" i="5"/>
  <c r="CS120" i="5"/>
  <c r="CI120" i="5"/>
  <c r="CG197" i="5"/>
  <c r="J86" i="5"/>
  <c r="V142" i="5"/>
  <c r="J142" i="5"/>
  <c r="R86" i="5"/>
  <c r="M86" i="5"/>
  <c r="CX120" i="5"/>
  <c r="U86" i="5"/>
  <c r="K153" i="5"/>
  <c r="BV120" i="5"/>
  <c r="AR120" i="5"/>
  <c r="CB42" i="5"/>
  <c r="M42" i="5"/>
  <c r="DK77" i="5"/>
  <c r="DL77" i="5" s="1"/>
  <c r="Q86" i="5"/>
  <c r="K142" i="5"/>
  <c r="U142" i="5"/>
  <c r="DK154" i="5"/>
  <c r="DL154" i="5" s="1"/>
  <c r="U42" i="5"/>
  <c r="N86" i="5"/>
  <c r="CT75" i="5"/>
  <c r="V86" i="5"/>
  <c r="DC153" i="5"/>
  <c r="P153" i="5"/>
  <c r="R153" i="5"/>
  <c r="CB153" i="5"/>
  <c r="DK146" i="5"/>
  <c r="DL146" i="5" s="1"/>
  <c r="DK143" i="5"/>
  <c r="DL143" i="5" s="1"/>
  <c r="L142" i="5"/>
  <c r="T142" i="5"/>
  <c r="BM120" i="5"/>
  <c r="P75" i="5"/>
  <c r="DK76" i="5"/>
  <c r="DL76" i="5" s="1"/>
  <c r="AY75" i="5"/>
  <c r="DH75" i="5"/>
  <c r="Z75" i="5"/>
  <c r="S42" i="5"/>
  <c r="AF42" i="5"/>
  <c r="DK50" i="5"/>
  <c r="DL50" i="5" s="1"/>
  <c r="T42" i="5"/>
  <c r="AC42" i="5"/>
  <c r="BY86" i="5"/>
  <c r="I75" i="5"/>
  <c r="P42" i="5"/>
  <c r="BY217" i="5"/>
  <c r="L220" i="5"/>
  <c r="AF120" i="5"/>
  <c r="DK115" i="5"/>
  <c r="DL115" i="5" s="1"/>
  <c r="DK16" i="5"/>
  <c r="DL16" i="5" s="1"/>
  <c r="CY120" i="5"/>
  <c r="V220" i="5"/>
  <c r="Q120" i="5"/>
  <c r="M120" i="5"/>
  <c r="CB220" i="5"/>
  <c r="AD220" i="5"/>
  <c r="CM220" i="5"/>
  <c r="AS220" i="5"/>
  <c r="BO42" i="5"/>
  <c r="AZ42" i="5"/>
  <c r="CZ42" i="5"/>
  <c r="AL42" i="5"/>
  <c r="BZ86" i="5"/>
  <c r="CW86" i="5"/>
  <c r="DK113" i="5"/>
  <c r="DL113" i="5" s="1"/>
  <c r="DK136" i="5"/>
  <c r="DL136" i="5" s="1"/>
  <c r="CY142" i="5"/>
  <c r="BR142" i="5"/>
  <c r="BH153" i="5"/>
  <c r="AL153" i="5"/>
  <c r="AE153" i="5"/>
  <c r="BL153" i="5"/>
  <c r="AP153" i="5"/>
  <c r="L75" i="5"/>
  <c r="AD217" i="5"/>
  <c r="J120" i="5"/>
  <c r="DB120" i="5"/>
  <c r="BX120" i="5"/>
  <c r="N120" i="5"/>
  <c r="DF120" i="5"/>
  <c r="CK197" i="5"/>
  <c r="DG220" i="5"/>
  <c r="CJ220" i="5"/>
  <c r="AH220" i="5"/>
  <c r="CU220" i="5"/>
  <c r="BX220" i="5"/>
  <c r="BW42" i="5"/>
  <c r="DF42" i="5"/>
  <c r="DG42" i="5"/>
  <c r="AV42" i="5"/>
  <c r="CZ75" i="5"/>
  <c r="AF86" i="5"/>
  <c r="AI86" i="5"/>
  <c r="X142" i="5"/>
  <c r="AI142" i="5"/>
  <c r="DD142" i="5"/>
  <c r="AA153" i="5"/>
  <c r="BP153" i="5"/>
  <c r="AT153" i="5"/>
  <c r="AM153" i="5"/>
  <c r="BT153" i="5"/>
  <c r="AX153" i="5"/>
  <c r="AC220" i="5"/>
  <c r="CB75" i="5"/>
  <c r="BT220" i="5"/>
  <c r="AE42" i="5"/>
  <c r="AZ153" i="5"/>
  <c r="O217" i="5"/>
  <c r="CT120" i="5"/>
  <c r="DE120" i="5"/>
  <c r="DK48" i="5"/>
  <c r="DL48" i="5" s="1"/>
  <c r="W220" i="5"/>
  <c r="CR220" i="5"/>
  <c r="AM86" i="5"/>
  <c r="CR120" i="5"/>
  <c r="DC120" i="5"/>
  <c r="AE220" i="5"/>
  <c r="BJ220" i="5"/>
  <c r="CZ220" i="5"/>
  <c r="CC220" i="5"/>
  <c r="AX220" i="5"/>
  <c r="S220" i="5"/>
  <c r="CN220" i="5"/>
  <c r="BQ220" i="5"/>
  <c r="DK15" i="5"/>
  <c r="DL15" i="5" s="1"/>
  <c r="BX42" i="5"/>
  <c r="CP42" i="5"/>
  <c r="AM42" i="5"/>
  <c r="AI42" i="5"/>
  <c r="DK59" i="5"/>
  <c r="DL59" i="5" s="1"/>
  <c r="X75" i="5"/>
  <c r="DB86" i="5"/>
  <c r="DK135" i="5"/>
  <c r="DL135" i="5" s="1"/>
  <c r="AN142" i="5"/>
  <c r="AY142" i="5"/>
  <c r="AB142" i="5"/>
  <c r="CF153" i="5"/>
  <c r="BJ153" i="5"/>
  <c r="CM153" i="5"/>
  <c r="CJ153" i="5"/>
  <c r="BN153" i="5"/>
  <c r="CH120" i="5"/>
  <c r="DK122" i="5"/>
  <c r="DL122" i="5" s="1"/>
  <c r="V153" i="5"/>
  <c r="DJ220" i="5"/>
  <c r="DK14" i="5"/>
  <c r="DL14" i="5" s="1"/>
  <c r="CJ75" i="5"/>
  <c r="BV86" i="5"/>
  <c r="AX142" i="5"/>
  <c r="AS153" i="5"/>
  <c r="BD153" i="5"/>
  <c r="BR220" i="5"/>
  <c r="AL217" i="5"/>
  <c r="BI220" i="5"/>
  <c r="BI217" i="5"/>
  <c r="AW120" i="5"/>
  <c r="AH120" i="5"/>
  <c r="S120" i="5"/>
  <c r="CQ120" i="5"/>
  <c r="CV120" i="5"/>
  <c r="AS120" i="5"/>
  <c r="AL120" i="5"/>
  <c r="P220" i="5"/>
  <c r="AA220" i="5"/>
  <c r="CH220" i="5"/>
  <c r="CV220" i="5"/>
  <c r="BQ42" i="5"/>
  <c r="DF86" i="5"/>
  <c r="DJ86" i="5"/>
  <c r="AZ86" i="5"/>
  <c r="AK86" i="5"/>
  <c r="DK138" i="5"/>
  <c r="DL138" i="5" s="1"/>
  <c r="CX142" i="5"/>
  <c r="CE153" i="5"/>
  <c r="CN153" i="5"/>
  <c r="BR153" i="5"/>
  <c r="CU153" i="5"/>
  <c r="CR153" i="5"/>
  <c r="BV153" i="5"/>
  <c r="AR153" i="5"/>
  <c r="R220" i="5"/>
  <c r="L42" i="5"/>
  <c r="CE120" i="5"/>
  <c r="AG120" i="5"/>
  <c r="V120" i="5"/>
  <c r="BV142" i="5"/>
  <c r="BX217" i="5"/>
  <c r="N153" i="5"/>
  <c r="DH120" i="5"/>
  <c r="AP120" i="5"/>
  <c r="L120" i="5"/>
  <c r="DD120" i="5"/>
  <c r="AT120" i="5"/>
  <c r="AU220" i="5"/>
  <c r="CS220" i="5"/>
  <c r="BN220" i="5"/>
  <c r="AI220" i="5"/>
  <c r="CG220" i="5"/>
  <c r="CN42" i="5"/>
  <c r="O42" i="5"/>
  <c r="AN75" i="5"/>
  <c r="AE86" i="5"/>
  <c r="BL86" i="5"/>
  <c r="BO86" i="5"/>
  <c r="DK134" i="5"/>
  <c r="DL134" i="5" s="1"/>
  <c r="CT142" i="5"/>
  <c r="AR142" i="5"/>
  <c r="CV153" i="5"/>
  <c r="BZ153" i="5"/>
  <c r="CZ153" i="5"/>
  <c r="DK144" i="5"/>
  <c r="DL144" i="5" s="1"/>
  <c r="AC153" i="5"/>
  <c r="AI217" i="5"/>
  <c r="CI220" i="5"/>
  <c r="CQ42" i="5"/>
  <c r="AD153" i="5"/>
  <c r="DI120" i="5"/>
  <c r="DC220" i="5"/>
  <c r="DA142" i="5"/>
  <c r="AW217" i="5"/>
  <c r="W120" i="5"/>
  <c r="AX120" i="5"/>
  <c r="BI120" i="5"/>
  <c r="AR197" i="5"/>
  <c r="AG197" i="5"/>
  <c r="CV197" i="5"/>
  <c r="CT197" i="5"/>
  <c r="BC220" i="5"/>
  <c r="AF220" i="5"/>
  <c r="I220" i="5"/>
  <c r="AQ220" i="5"/>
  <c r="T220" i="5"/>
  <c r="AT220" i="5"/>
  <c r="CV42" i="5"/>
  <c r="BD42" i="5"/>
  <c r="BL142" i="5"/>
  <c r="AO142" i="5"/>
  <c r="CA153" i="5"/>
  <c r="CF142" i="5"/>
  <c r="AQ217" i="5"/>
  <c r="CE220" i="5"/>
  <c r="DD86" i="5"/>
  <c r="CN142" i="5"/>
  <c r="DI217" i="5"/>
  <c r="DJ120" i="5"/>
  <c r="AP220" i="5"/>
  <c r="DK126" i="5"/>
  <c r="DL126" i="5" s="1"/>
  <c r="CU217" i="5"/>
  <c r="BU120" i="5"/>
  <c r="AQ120" i="5"/>
  <c r="AE120" i="5"/>
  <c r="BQ120" i="5"/>
  <c r="BJ120" i="5"/>
  <c r="CN197" i="5"/>
  <c r="CA197" i="5"/>
  <c r="BK220" i="5"/>
  <c r="AN220" i="5"/>
  <c r="Q220" i="5"/>
  <c r="DI220" i="5"/>
  <c r="CD220" i="5"/>
  <c r="AY220" i="5"/>
  <c r="AB220" i="5"/>
  <c r="CO42" i="5"/>
  <c r="BM42" i="5"/>
  <c r="AR42" i="5"/>
  <c r="AH42" i="5"/>
  <c r="AH75" i="5"/>
  <c r="BS86" i="5"/>
  <c r="DK114" i="5"/>
  <c r="DL114" i="5" s="1"/>
  <c r="X220" i="5"/>
  <c r="DJ142" i="5"/>
  <c r="AD142" i="5"/>
  <c r="CI153" i="5"/>
  <c r="DK124" i="5"/>
  <c r="DL124" i="5" s="1"/>
  <c r="CQ220" i="5"/>
  <c r="BT120" i="5"/>
  <c r="X217" i="5"/>
  <c r="CF220" i="5"/>
  <c r="DK137" i="5"/>
  <c r="DL137" i="5" s="1"/>
  <c r="DC217" i="5"/>
  <c r="AM120" i="5"/>
  <c r="L217" i="5"/>
  <c r="CA217" i="5"/>
  <c r="AU120" i="5"/>
  <c r="CC120" i="5"/>
  <c r="AY120" i="5"/>
  <c r="AJ120" i="5"/>
  <c r="BY120" i="5"/>
  <c r="BR120" i="5"/>
  <c r="AK197" i="5"/>
  <c r="CI197" i="5"/>
  <c r="BS220" i="5"/>
  <c r="Y220" i="5"/>
  <c r="AL220" i="5"/>
  <c r="CL220" i="5"/>
  <c r="M220" i="5"/>
  <c r="DE220" i="5"/>
  <c r="CT42" i="5"/>
  <c r="CW42" i="5"/>
  <c r="BS42" i="5"/>
  <c r="Z42" i="5"/>
  <c r="BL75" i="5"/>
  <c r="AP75" i="5"/>
  <c r="AT86" i="5"/>
  <c r="AX86" i="5"/>
  <c r="CF86" i="5"/>
  <c r="BQ86" i="5"/>
  <c r="DK125" i="5"/>
  <c r="DL125" i="5" s="1"/>
  <c r="CB142" i="5"/>
  <c r="BE142" i="5"/>
  <c r="W142" i="5"/>
  <c r="AL142" i="5"/>
  <c r="CQ153" i="5"/>
  <c r="DB153" i="5"/>
  <c r="BX153" i="5"/>
  <c r="BB153" i="5"/>
  <c r="BW153" i="5"/>
  <c r="AV153" i="5"/>
  <c r="DH153" i="5"/>
  <c r="Z153" i="5"/>
  <c r="CL153" i="5"/>
  <c r="AH153" i="5"/>
  <c r="CT153" i="5"/>
  <c r="BC153" i="5"/>
  <c r="BP142" i="5"/>
  <c r="AK142" i="5"/>
  <c r="CW142" i="5"/>
  <c r="DF142" i="5"/>
  <c r="CQ142" i="5"/>
  <c r="BW142" i="5"/>
  <c r="BB142" i="5"/>
  <c r="BH142" i="5"/>
  <c r="O142" i="5"/>
  <c r="AF142" i="5"/>
  <c r="CR142" i="5"/>
  <c r="BY142" i="5"/>
  <c r="CH142" i="5"/>
  <c r="AV142" i="5"/>
  <c r="DH142" i="5"/>
  <c r="AM142" i="5"/>
  <c r="BF142" i="5"/>
  <c r="BG142" i="5"/>
  <c r="AC142" i="5"/>
  <c r="CO142" i="5"/>
  <c r="DK145" i="5"/>
  <c r="DL145" i="5" s="1"/>
  <c r="BD142" i="5"/>
  <c r="CI142" i="5"/>
  <c r="AT142" i="5"/>
  <c r="I142" i="5"/>
  <c r="BT142" i="5"/>
  <c r="Q142" i="5"/>
  <c r="CC142" i="5"/>
  <c r="R142" i="5"/>
  <c r="CD142" i="5"/>
  <c r="S142" i="5"/>
  <c r="CE142" i="5"/>
  <c r="BA142" i="5"/>
  <c r="BJ142" i="5"/>
  <c r="AG142" i="5"/>
  <c r="CS142" i="5"/>
  <c r="BQ142" i="5"/>
  <c r="BZ142" i="5"/>
  <c r="Y142" i="5"/>
  <c r="CK142" i="5"/>
  <c r="Z142" i="5"/>
  <c r="CL142" i="5"/>
  <c r="AA142" i="5"/>
  <c r="CM142" i="5"/>
  <c r="AJ142" i="5"/>
  <c r="CV142" i="5"/>
  <c r="BI142" i="5"/>
  <c r="CA142" i="5"/>
  <c r="AP142" i="5"/>
  <c r="DB142" i="5"/>
  <c r="AQ142" i="5"/>
  <c r="DC142" i="5"/>
  <c r="AZ142" i="5"/>
  <c r="N142" i="5"/>
  <c r="AW142" i="5"/>
  <c r="DI142" i="5"/>
  <c r="CG142" i="5"/>
  <c r="BK142" i="5"/>
  <c r="BN142" i="5"/>
  <c r="BO142" i="5"/>
  <c r="BX142" i="5"/>
  <c r="BS142" i="5"/>
  <c r="BU142" i="5"/>
  <c r="AS142" i="5"/>
  <c r="DE142" i="5"/>
  <c r="AE142" i="5"/>
  <c r="O220" i="5"/>
  <c r="AO220" i="5"/>
  <c r="DA220" i="5"/>
  <c r="AZ220" i="5"/>
  <c r="J220" i="5"/>
  <c r="BV220" i="5"/>
  <c r="K220" i="5"/>
  <c r="BW220" i="5"/>
  <c r="AK220" i="5"/>
  <c r="CW220" i="5"/>
  <c r="CK220" i="5"/>
  <c r="Z220" i="5"/>
  <c r="AJ220" i="5"/>
  <c r="BA220" i="5"/>
  <c r="N220" i="5"/>
  <c r="BH220" i="5"/>
  <c r="DF220" i="5"/>
  <c r="AM220" i="5"/>
  <c r="CY220" i="5"/>
  <c r="AV220" i="5"/>
  <c r="DH220" i="5"/>
  <c r="BE220" i="5"/>
  <c r="BF220" i="5"/>
  <c r="BG220" i="5"/>
  <c r="BZ220" i="5"/>
  <c r="AA120" i="5"/>
  <c r="CM120" i="5"/>
  <c r="CJ120" i="5"/>
  <c r="R120" i="5"/>
  <c r="AZ120" i="5"/>
  <c r="X120" i="5"/>
  <c r="CD120" i="5"/>
  <c r="CK120" i="5"/>
  <c r="BS120" i="5"/>
  <c r="BA120" i="5"/>
  <c r="BZ120" i="5"/>
  <c r="AD120" i="5"/>
  <c r="CP120" i="5"/>
  <c r="P120" i="5"/>
  <c r="CB120" i="5"/>
  <c r="I120" i="5"/>
  <c r="BN120" i="5"/>
  <c r="DK123" i="5"/>
  <c r="DL123" i="5" s="1"/>
  <c r="AK120" i="5"/>
  <c r="CW120" i="5"/>
  <c r="BC120" i="5"/>
  <c r="BL120" i="5"/>
  <c r="AO120" i="5"/>
  <c r="K120" i="5"/>
  <c r="BW120" i="5"/>
  <c r="AB120" i="5"/>
  <c r="CN120" i="5"/>
  <c r="AC120" i="5"/>
  <c r="Y120" i="5"/>
  <c r="CO120" i="5"/>
  <c r="BD120" i="5"/>
  <c r="BO120" i="5"/>
  <c r="T120" i="5"/>
  <c r="CF120" i="5"/>
  <c r="DA120" i="5"/>
  <c r="BF120" i="5"/>
  <c r="DG120" i="5"/>
  <c r="BE120" i="5"/>
  <c r="U120" i="5"/>
  <c r="CG120" i="5"/>
  <c r="CA120" i="5"/>
  <c r="AI120" i="5"/>
  <c r="CU120" i="5"/>
  <c r="O120" i="5"/>
  <c r="BB120" i="5"/>
  <c r="Z120" i="5"/>
  <c r="CL120" i="5"/>
  <c r="BH120" i="5"/>
  <c r="AN120" i="5"/>
  <c r="CZ120" i="5"/>
  <c r="X86" i="5"/>
  <c r="CJ86" i="5"/>
  <c r="AA86" i="5"/>
  <c r="CM86" i="5"/>
  <c r="DK87" i="5"/>
  <c r="DL87" i="5" s="1"/>
  <c r="BP86" i="5"/>
  <c r="BR86" i="5"/>
  <c r="BK86" i="5"/>
  <c r="AC86" i="5"/>
  <c r="CO86" i="5"/>
  <c r="AH86" i="5"/>
  <c r="CT86" i="5"/>
  <c r="CB86" i="5"/>
  <c r="CE86" i="5"/>
  <c r="AR86" i="5"/>
  <c r="CQ86" i="5"/>
  <c r="BJ86" i="5"/>
  <c r="BC86" i="5"/>
  <c r="AN86" i="5"/>
  <c r="CZ86" i="5"/>
  <c r="BN86" i="5"/>
  <c r="AU86" i="5"/>
  <c r="AQ86" i="5"/>
  <c r="DC86" i="5"/>
  <c r="CG86" i="5"/>
  <c r="AV86" i="5"/>
  <c r="DH86" i="5"/>
  <c r="AY86" i="5"/>
  <c r="BX86" i="5"/>
  <c r="CI86" i="5"/>
  <c r="BD86" i="5"/>
  <c r="CD86" i="5"/>
  <c r="CA86" i="5"/>
  <c r="BG86" i="5"/>
  <c r="T86" i="5"/>
  <c r="CH86" i="5"/>
  <c r="Z86" i="5"/>
  <c r="CL86" i="5"/>
  <c r="DG86" i="5"/>
  <c r="AB86" i="5"/>
  <c r="AS86" i="5"/>
  <c r="DE86" i="5"/>
  <c r="AD86" i="5"/>
  <c r="CP86" i="5"/>
  <c r="I86" i="5"/>
  <c r="BT86" i="5"/>
  <c r="K86" i="5"/>
  <c r="BW86" i="5"/>
  <c r="AJ86" i="5"/>
  <c r="CV86" i="5"/>
  <c r="BA86" i="5"/>
  <c r="AL86" i="5"/>
  <c r="CX86" i="5"/>
  <c r="BI86" i="5"/>
  <c r="DK88" i="5"/>
  <c r="DL88" i="5" s="1"/>
  <c r="AF75" i="5"/>
  <c r="CR75" i="5"/>
  <c r="BV75" i="5"/>
  <c r="CD75" i="5"/>
  <c r="BF75" i="5"/>
  <c r="BN75" i="5"/>
  <c r="DK65" i="5"/>
  <c r="DL65" i="5" s="1"/>
  <c r="R53" i="5"/>
  <c r="DB42" i="5"/>
  <c r="CL42" i="5"/>
  <c r="BI42" i="5"/>
  <c r="BK42" i="5"/>
  <c r="AT42" i="5"/>
  <c r="BH42" i="5"/>
  <c r="CA42" i="5"/>
  <c r="DH42" i="5"/>
  <c r="AW42" i="5"/>
  <c r="CG42" i="5"/>
  <c r="AQ42" i="5"/>
  <c r="BL42" i="5"/>
  <c r="CH42" i="5"/>
  <c r="DK49" i="5"/>
  <c r="DL49" i="5" s="1"/>
  <c r="AY42" i="5"/>
  <c r="X42" i="5"/>
  <c r="BP42" i="5"/>
  <c r="CD42" i="5"/>
  <c r="CI42" i="5"/>
  <c r="CK42" i="5"/>
  <c r="AS42" i="5"/>
  <c r="AO42" i="5"/>
  <c r="CF42" i="5"/>
  <c r="CY42" i="5"/>
  <c r="BT42" i="5"/>
  <c r="DA42" i="5"/>
  <c r="AJ42" i="5"/>
  <c r="AA42" i="5"/>
  <c r="Y42" i="5"/>
  <c r="DE42" i="5"/>
  <c r="W42" i="5"/>
  <c r="DI42" i="5"/>
  <c r="AX42" i="5"/>
  <c r="BN42" i="5"/>
  <c r="BA42" i="5"/>
  <c r="BC42" i="5"/>
  <c r="BB42" i="5"/>
  <c r="BE42" i="5"/>
  <c r="AN42" i="5"/>
  <c r="AP42" i="5"/>
  <c r="AU42" i="5"/>
  <c r="DD42" i="5"/>
  <c r="CX42" i="5"/>
  <c r="CR42" i="5"/>
  <c r="CU42" i="5"/>
  <c r="BU42" i="5"/>
  <c r="DC42" i="5"/>
  <c r="BF42" i="5"/>
  <c r="BY42" i="5"/>
  <c r="AD42" i="5"/>
  <c r="AK42" i="5"/>
  <c r="BK217" i="5"/>
  <c r="AY217" i="5"/>
  <c r="BH217" i="5"/>
  <c r="CS217" i="5"/>
  <c r="S217" i="5"/>
  <c r="CE217" i="5"/>
  <c r="AG217" i="5"/>
  <c r="BN217" i="5"/>
  <c r="J217" i="5"/>
  <c r="AA217" i="5"/>
  <c r="CM217" i="5"/>
  <c r="AZ217" i="5"/>
  <c r="I217" i="5"/>
  <c r="BQ217" i="5"/>
  <c r="P217" i="5"/>
  <c r="CB217" i="5"/>
  <c r="AO217" i="5"/>
  <c r="DA217" i="5"/>
  <c r="BP217" i="5"/>
  <c r="U217" i="5"/>
  <c r="CG217" i="5"/>
  <c r="BE217" i="5"/>
  <c r="AN217" i="5"/>
  <c r="BO217" i="5"/>
  <c r="CN217" i="5"/>
  <c r="AE217" i="5"/>
  <c r="K217" i="5"/>
  <c r="BW217" i="5"/>
  <c r="N217" i="5"/>
  <c r="BZ217" i="5"/>
  <c r="V217" i="5"/>
  <c r="CH217" i="5"/>
  <c r="DG217" i="5"/>
  <c r="AX217" i="5"/>
  <c r="BC217" i="5"/>
  <c r="BF217" i="5"/>
  <c r="BG217" i="5"/>
  <c r="AM217" i="5"/>
  <c r="CY217" i="5"/>
  <c r="DJ217" i="5"/>
  <c r="CZ217" i="5"/>
  <c r="H214" i="5"/>
  <c r="H218" i="5"/>
  <c r="BC197" i="5"/>
  <c r="BW197" i="5"/>
  <c r="BK197" i="5"/>
  <c r="CX197" i="5"/>
  <c r="BO197" i="5"/>
  <c r="BS197" i="5"/>
  <c r="BX197" i="5"/>
  <c r="BZ197" i="5"/>
  <c r="H228" i="5"/>
  <c r="AR217" i="5"/>
  <c r="DD217" i="5"/>
  <c r="BT217" i="5"/>
  <c r="AF217" i="5"/>
  <c r="BJ217" i="5"/>
  <c r="W217" i="5"/>
  <c r="CI217" i="5"/>
  <c r="AS217" i="5"/>
  <c r="DE217" i="5"/>
  <c r="BR217" i="5"/>
  <c r="Q217" i="5"/>
  <c r="CC217" i="5"/>
  <c r="AH217" i="5"/>
  <c r="CT217" i="5"/>
  <c r="BA217" i="5"/>
  <c r="Y217" i="5"/>
  <c r="CK217" i="5"/>
  <c r="AP217" i="5"/>
  <c r="BV217" i="5"/>
  <c r="AV217" i="5"/>
  <c r="DH217" i="5"/>
  <c r="CQ217" i="5"/>
  <c r="DB217" i="5"/>
  <c r="DK98" i="5"/>
  <c r="DL98" i="5" s="1"/>
  <c r="AC197" i="5"/>
  <c r="CO197" i="5"/>
  <c r="BL197" i="5"/>
  <c r="CF197" i="5"/>
  <c r="BU197" i="5"/>
  <c r="BV197" i="5"/>
  <c r="BB197" i="5"/>
  <c r="CC197" i="5"/>
  <c r="BJ197" i="5"/>
  <c r="DK179" i="5"/>
  <c r="DL179" i="5" s="1"/>
  <c r="BD217" i="5"/>
  <c r="CU216" i="5"/>
  <c r="AI216" i="5"/>
  <c r="CD216" i="5"/>
  <c r="BM216" i="5"/>
  <c r="BM228" i="5" s="1"/>
  <c r="CZ216" i="5"/>
  <c r="AN216" i="5"/>
  <c r="BY197" i="5"/>
  <c r="CH197" i="5"/>
  <c r="AV197" i="5"/>
  <c r="DH197" i="5"/>
  <c r="BE197" i="5"/>
  <c r="BF197" i="5"/>
  <c r="AU217" i="5"/>
  <c r="AL197" i="5"/>
  <c r="BP197" i="5"/>
  <c r="K97" i="5"/>
  <c r="AT217" i="5"/>
  <c r="DF217" i="5"/>
  <c r="AC217" i="5"/>
  <c r="CO217" i="5"/>
  <c r="BM217" i="5"/>
  <c r="R217" i="5"/>
  <c r="CD217" i="5"/>
  <c r="T217" i="5"/>
  <c r="CF217" i="5"/>
  <c r="R216" i="5"/>
  <c r="CW216" i="5"/>
  <c r="AK216" i="5"/>
  <c r="BX216" i="5"/>
  <c r="L216" i="5"/>
  <c r="CE216" i="5"/>
  <c r="S216" i="5"/>
  <c r="S228" i="5" s="1"/>
  <c r="BN216" i="5"/>
  <c r="DI216" i="5"/>
  <c r="AW216" i="5"/>
  <c r="AW228" i="5" s="1"/>
  <c r="CJ216" i="5"/>
  <c r="CP197" i="5"/>
  <c r="BD197" i="5"/>
  <c r="BM197" i="5"/>
  <c r="BN197" i="5"/>
  <c r="DG197" i="5"/>
  <c r="AU197" i="5"/>
  <c r="BT197" i="5"/>
  <c r="AE197" i="5"/>
  <c r="AZ197" i="5"/>
  <c r="AT197" i="5"/>
  <c r="BI197" i="5"/>
  <c r="AF197" i="5"/>
  <c r="CR197" i="5"/>
  <c r="AO197" i="5"/>
  <c r="DA197" i="5"/>
  <c r="AP197" i="5"/>
  <c r="DB197" i="5"/>
  <c r="BQ197" i="5"/>
  <c r="AN197" i="5"/>
  <c r="CZ197" i="5"/>
  <c r="AW197" i="5"/>
  <c r="DI197" i="5"/>
  <c r="AX197" i="5"/>
  <c r="DJ197" i="5"/>
  <c r="DF197" i="5"/>
  <c r="BH197" i="5"/>
  <c r="CB197" i="5"/>
  <c r="BR197" i="5"/>
  <c r="N221" i="5"/>
  <c r="N219" i="5"/>
  <c r="BZ221" i="5"/>
  <c r="BZ219" i="5"/>
  <c r="AM221" i="5"/>
  <c r="AM219" i="5"/>
  <c r="CY221" i="5"/>
  <c r="CY219" i="5"/>
  <c r="BD221" i="5"/>
  <c r="BD219" i="5"/>
  <c r="Q221" i="5"/>
  <c r="Q219" i="5"/>
  <c r="CC221" i="5"/>
  <c r="CC219" i="5"/>
  <c r="CT221" i="5"/>
  <c r="CT219" i="5"/>
  <c r="AY221" i="5"/>
  <c r="AY219" i="5"/>
  <c r="L221" i="5"/>
  <c r="L219" i="5"/>
  <c r="BX221" i="5"/>
  <c r="BX229" i="5" s="1"/>
  <c r="BX219" i="5"/>
  <c r="AK221" i="5"/>
  <c r="AK219" i="5"/>
  <c r="CW221" i="5"/>
  <c r="CW219" i="5"/>
  <c r="V221" i="5"/>
  <c r="V219" i="5"/>
  <c r="CH221" i="5"/>
  <c r="CH219" i="5"/>
  <c r="AU221" i="5"/>
  <c r="AU219" i="5"/>
  <c r="DG221" i="5"/>
  <c r="DG219" i="5"/>
  <c r="BL221" i="5"/>
  <c r="BL219" i="5"/>
  <c r="Y221" i="5"/>
  <c r="Y219" i="5"/>
  <c r="CK221" i="5"/>
  <c r="CK219" i="5"/>
  <c r="AP221" i="5"/>
  <c r="AP219" i="5"/>
  <c r="DB221" i="5"/>
  <c r="DB219" i="5"/>
  <c r="BG221" i="5"/>
  <c r="BG219" i="5"/>
  <c r="T221" i="5"/>
  <c r="T219" i="5"/>
  <c r="CF221" i="5"/>
  <c r="CF219" i="5"/>
  <c r="AS221" i="5"/>
  <c r="AS219" i="5"/>
  <c r="DE221" i="5"/>
  <c r="DE219" i="5"/>
  <c r="AD221" i="5"/>
  <c r="AD219" i="5"/>
  <c r="CP221" i="5"/>
  <c r="CP229" i="5" s="1"/>
  <c r="CP219" i="5"/>
  <c r="BC221" i="5"/>
  <c r="BC219" i="5"/>
  <c r="I221" i="5"/>
  <c r="I219" i="5"/>
  <c r="BT221" i="5"/>
  <c r="BT219" i="5"/>
  <c r="AG221" i="5"/>
  <c r="AG219" i="5"/>
  <c r="CS221" i="5"/>
  <c r="CS219" i="5"/>
  <c r="AX221" i="5"/>
  <c r="AX219" i="5"/>
  <c r="DJ221" i="5"/>
  <c r="DJ219" i="5"/>
  <c r="BO221" i="5"/>
  <c r="BO219" i="5"/>
  <c r="AB221" i="5"/>
  <c r="AB229" i="5" s="1"/>
  <c r="AB219" i="5"/>
  <c r="CN221" i="5"/>
  <c r="CN219" i="5"/>
  <c r="BA221" i="5"/>
  <c r="BA219" i="5"/>
  <c r="AL221" i="5"/>
  <c r="AL219" i="5"/>
  <c r="CX221" i="5"/>
  <c r="CX229" i="5" s="1"/>
  <c r="CX219" i="5"/>
  <c r="BK221" i="5"/>
  <c r="BK219" i="5"/>
  <c r="P221" i="5"/>
  <c r="P219" i="5"/>
  <c r="CB221" i="5"/>
  <c r="CB219" i="5"/>
  <c r="AO221" i="5"/>
  <c r="AO219" i="5"/>
  <c r="DA221" i="5"/>
  <c r="DA219" i="5"/>
  <c r="BF221" i="5"/>
  <c r="BF219" i="5"/>
  <c r="K221" i="5"/>
  <c r="K219" i="5"/>
  <c r="BW221" i="5"/>
  <c r="BW219" i="5"/>
  <c r="AJ221" i="5"/>
  <c r="AJ219" i="5"/>
  <c r="CV221" i="5"/>
  <c r="CV219" i="5"/>
  <c r="BI221" i="5"/>
  <c r="BI219" i="5"/>
  <c r="AT221" i="5"/>
  <c r="AT219" i="5"/>
  <c r="DF221" i="5"/>
  <c r="DF219" i="5"/>
  <c r="BS221" i="5"/>
  <c r="BS219" i="5"/>
  <c r="X221" i="5"/>
  <c r="X219" i="5"/>
  <c r="CJ221" i="5"/>
  <c r="CJ229" i="5" s="1"/>
  <c r="CJ219" i="5"/>
  <c r="AW221" i="5"/>
  <c r="AW219" i="5"/>
  <c r="DI221" i="5"/>
  <c r="DI219" i="5"/>
  <c r="BN221" i="5"/>
  <c r="BN219" i="5"/>
  <c r="S221" i="5"/>
  <c r="S219" i="5"/>
  <c r="CE221" i="5"/>
  <c r="CE219" i="5"/>
  <c r="AR221" i="5"/>
  <c r="AR219" i="5"/>
  <c r="DD221" i="5"/>
  <c r="DD219" i="5"/>
  <c r="BQ221" i="5"/>
  <c r="BQ219" i="5"/>
  <c r="BB221" i="5"/>
  <c r="BB219" i="5"/>
  <c r="O221" i="5"/>
  <c r="O219" i="5"/>
  <c r="CA221" i="5"/>
  <c r="CA219" i="5"/>
  <c r="AF221" i="5"/>
  <c r="AF219" i="5"/>
  <c r="CR221" i="5"/>
  <c r="CR219" i="5"/>
  <c r="BE221" i="5"/>
  <c r="BE219" i="5"/>
  <c r="J221" i="5"/>
  <c r="J219" i="5"/>
  <c r="BV221" i="5"/>
  <c r="BV219" i="5"/>
  <c r="AA221" i="5"/>
  <c r="AA219" i="5"/>
  <c r="CM221" i="5"/>
  <c r="CM219" i="5"/>
  <c r="AZ221" i="5"/>
  <c r="AZ219" i="5"/>
  <c r="M221" i="5"/>
  <c r="M229" i="5" s="1"/>
  <c r="M219" i="5"/>
  <c r="BY221" i="5"/>
  <c r="BY219" i="5"/>
  <c r="AH221" i="5"/>
  <c r="AH219" i="5"/>
  <c r="BJ221" i="5"/>
  <c r="BJ219" i="5"/>
  <c r="W221" i="5"/>
  <c r="W219" i="5"/>
  <c r="CI221" i="5"/>
  <c r="CI219" i="5"/>
  <c r="AN221" i="5"/>
  <c r="AN219" i="5"/>
  <c r="CZ221" i="5"/>
  <c r="CZ219" i="5"/>
  <c r="BM221" i="5"/>
  <c r="BM219" i="5"/>
  <c r="R221" i="5"/>
  <c r="R219" i="5"/>
  <c r="CD221" i="5"/>
  <c r="CD219" i="5"/>
  <c r="AI221" i="5"/>
  <c r="AI219" i="5"/>
  <c r="CU221" i="5"/>
  <c r="CU219" i="5"/>
  <c r="BH221" i="5"/>
  <c r="BH219" i="5"/>
  <c r="U221" i="5"/>
  <c r="U219" i="5"/>
  <c r="CG221" i="5"/>
  <c r="CG219" i="5"/>
  <c r="BR221" i="5"/>
  <c r="BR219" i="5"/>
  <c r="AE221" i="5"/>
  <c r="AE219" i="5"/>
  <c r="CQ221" i="5"/>
  <c r="CQ219" i="5"/>
  <c r="AV221" i="5"/>
  <c r="AV219" i="5"/>
  <c r="DH221" i="5"/>
  <c r="DH219" i="5"/>
  <c r="BU221" i="5"/>
  <c r="BU219" i="5"/>
  <c r="Z221" i="5"/>
  <c r="Z219" i="5"/>
  <c r="CL221" i="5"/>
  <c r="CL219" i="5"/>
  <c r="AQ221" i="5"/>
  <c r="AQ219" i="5"/>
  <c r="DC221" i="5"/>
  <c r="DC219" i="5"/>
  <c r="BP221" i="5"/>
  <c r="BP219" i="5"/>
  <c r="AC221" i="5"/>
  <c r="AC219" i="5"/>
  <c r="CO221" i="5"/>
  <c r="CO219" i="5"/>
  <c r="BS217" i="5"/>
  <c r="BB217" i="5"/>
  <c r="AK217" i="5"/>
  <c r="CW217" i="5"/>
  <c r="BU217" i="5"/>
  <c r="Z217" i="5"/>
  <c r="CL217" i="5"/>
  <c r="BL217" i="5"/>
  <c r="X216" i="5"/>
  <c r="AY216" i="5"/>
  <c r="CT216" i="5"/>
  <c r="CT228" i="5" s="1"/>
  <c r="AH216" i="5"/>
  <c r="CC216" i="5"/>
  <c r="CM216" i="5"/>
  <c r="AA216" i="5"/>
  <c r="BV216" i="5"/>
  <c r="J216" i="5"/>
  <c r="BE216" i="5"/>
  <c r="CR216" i="5"/>
  <c r="AF216" i="5"/>
  <c r="BS216" i="5"/>
  <c r="DF216" i="5"/>
  <c r="AT216" i="5"/>
  <c r="CO216" i="5"/>
  <c r="CO228" i="5" s="1"/>
  <c r="AC216" i="5"/>
  <c r="BP216" i="5"/>
  <c r="BP228" i="5" s="1"/>
  <c r="BK216" i="5"/>
  <c r="CX216" i="5"/>
  <c r="CX228" i="5" s="1"/>
  <c r="AL216" i="5"/>
  <c r="CG216" i="5"/>
  <c r="U216" i="5"/>
  <c r="U228" i="5" s="1"/>
  <c r="BH216" i="5"/>
  <c r="BW216" i="5"/>
  <c r="K216" i="5"/>
  <c r="BF216" i="5"/>
  <c r="DA216" i="5"/>
  <c r="AO216" i="5"/>
  <c r="CB216" i="5"/>
  <c r="P216" i="5"/>
  <c r="BC216" i="5"/>
  <c r="CP216" i="5"/>
  <c r="CP228" i="5" s="1"/>
  <c r="AD216" i="5"/>
  <c r="BY216" i="5"/>
  <c r="BY228" i="5" s="1"/>
  <c r="M216" i="5"/>
  <c r="AZ216" i="5"/>
  <c r="CA216" i="5"/>
  <c r="CA228" i="5" s="1"/>
  <c r="BO216" i="5"/>
  <c r="BO228" i="5" s="1"/>
  <c r="DJ216" i="5"/>
  <c r="AX216" i="5"/>
  <c r="CS216" i="5"/>
  <c r="AG216" i="5"/>
  <c r="AG228" i="5" s="1"/>
  <c r="BT216" i="5"/>
  <c r="DG216" i="5"/>
  <c r="AU216" i="5"/>
  <c r="CH216" i="5"/>
  <c r="V216" i="5"/>
  <c r="BQ216" i="5"/>
  <c r="DD216" i="5"/>
  <c r="DD228" i="5" s="1"/>
  <c r="AR216" i="5"/>
  <c r="AR228" i="5" s="1"/>
  <c r="O216" i="5"/>
  <c r="BG216" i="5"/>
  <c r="DB216" i="5"/>
  <c r="DB228" i="5" s="1"/>
  <c r="AP216" i="5"/>
  <c r="CK216" i="5"/>
  <c r="Y216" i="5"/>
  <c r="BL216" i="5"/>
  <c r="BL228" i="5" s="1"/>
  <c r="CY216" i="5"/>
  <c r="CY228" i="5" s="1"/>
  <c r="AM216" i="5"/>
  <c r="BZ216" i="5"/>
  <c r="N216" i="5"/>
  <c r="BI216" i="5"/>
  <c r="CV216" i="5"/>
  <c r="AJ216" i="5"/>
  <c r="Q216" i="5"/>
  <c r="BD216" i="5"/>
  <c r="BD228" i="5" s="1"/>
  <c r="CQ216" i="5"/>
  <c r="AE216" i="5"/>
  <c r="BR216" i="5"/>
  <c r="I216" i="5"/>
  <c r="BA216" i="5"/>
  <c r="CN216" i="5"/>
  <c r="CN228" i="5" s="1"/>
  <c r="AB216" i="5"/>
  <c r="BB216" i="5"/>
  <c r="BB228" i="5" s="1"/>
  <c r="DC216" i="5"/>
  <c r="AQ216" i="5"/>
  <c r="CL216" i="5"/>
  <c r="Z216" i="5"/>
  <c r="BU216" i="5"/>
  <c r="BU228" i="5" s="1"/>
  <c r="DH216" i="5"/>
  <c r="AV216" i="5"/>
  <c r="CI216" i="5"/>
  <c r="W216" i="5"/>
  <c r="BJ216" i="5"/>
  <c r="DE216" i="5"/>
  <c r="AS216" i="5"/>
  <c r="CF216" i="5"/>
  <c r="T216" i="5"/>
  <c r="BL215" i="5"/>
  <c r="Y215" i="5"/>
  <c r="CK215" i="5"/>
  <c r="AP215" i="5"/>
  <c r="DB215" i="5"/>
  <c r="P215" i="5"/>
  <c r="CB215" i="5"/>
  <c r="AO215" i="5"/>
  <c r="DA215" i="5"/>
  <c r="BF215" i="5"/>
  <c r="V215" i="5"/>
  <c r="CH215" i="5"/>
  <c r="AU215" i="5"/>
  <c r="DG215" i="5"/>
  <c r="AL215" i="5"/>
  <c r="CX215" i="5"/>
  <c r="BK215" i="5"/>
  <c r="K215" i="5"/>
  <c r="BW215" i="5"/>
  <c r="AJ215" i="5"/>
  <c r="CV215" i="5"/>
  <c r="BI215" i="5"/>
  <c r="AT215" i="5"/>
  <c r="DF215" i="5"/>
  <c r="BS215" i="5"/>
  <c r="X215" i="5"/>
  <c r="CJ215" i="5"/>
  <c r="AW215" i="5"/>
  <c r="DI215" i="5"/>
  <c r="BN215" i="5"/>
  <c r="S215" i="5"/>
  <c r="CE215" i="5"/>
  <c r="AR215" i="5"/>
  <c r="DD215" i="5"/>
  <c r="BQ215" i="5"/>
  <c r="BB215" i="5"/>
  <c r="O215" i="5"/>
  <c r="CA215" i="5"/>
  <c r="AF215" i="5"/>
  <c r="CR215" i="5"/>
  <c r="BE215" i="5"/>
  <c r="J215" i="5"/>
  <c r="BV215" i="5"/>
  <c r="AA215" i="5"/>
  <c r="CM215" i="5"/>
  <c r="AZ215" i="5"/>
  <c r="M215" i="5"/>
  <c r="BY215" i="5"/>
  <c r="BJ215" i="5"/>
  <c r="W215" i="5"/>
  <c r="CI215" i="5"/>
  <c r="AN215" i="5"/>
  <c r="CZ215" i="5"/>
  <c r="BM215" i="5"/>
  <c r="R215" i="5"/>
  <c r="CD215" i="5"/>
  <c r="AI215" i="5"/>
  <c r="CU215" i="5"/>
  <c r="BH215" i="5"/>
  <c r="U215" i="5"/>
  <c r="CG215" i="5"/>
  <c r="BR215" i="5"/>
  <c r="AE215" i="5"/>
  <c r="CQ215" i="5"/>
  <c r="AV215" i="5"/>
  <c r="DH215" i="5"/>
  <c r="BU215" i="5"/>
  <c r="Z215" i="5"/>
  <c r="CL215" i="5"/>
  <c r="AQ215" i="5"/>
  <c r="DC215" i="5"/>
  <c r="BP215" i="5"/>
  <c r="AC215" i="5"/>
  <c r="CO215" i="5"/>
  <c r="N215" i="5"/>
  <c r="BZ215" i="5"/>
  <c r="AM215" i="5"/>
  <c r="CY215" i="5"/>
  <c r="BD215" i="5"/>
  <c r="Q215" i="5"/>
  <c r="CC215" i="5"/>
  <c r="AH215" i="5"/>
  <c r="CT215" i="5"/>
  <c r="AY215" i="5"/>
  <c r="L215" i="5"/>
  <c r="BX215" i="5"/>
  <c r="AK215" i="5"/>
  <c r="CW215" i="5"/>
  <c r="BG215" i="5"/>
  <c r="T215" i="5"/>
  <c r="CF215" i="5"/>
  <c r="AS215" i="5"/>
  <c r="DE215" i="5"/>
  <c r="AD215" i="5"/>
  <c r="CP215" i="5"/>
  <c r="BC215" i="5"/>
  <c r="I215" i="5"/>
  <c r="BT215" i="5"/>
  <c r="AG215" i="5"/>
  <c r="CS215" i="5"/>
  <c r="AX215" i="5"/>
  <c r="DJ215" i="5"/>
  <c r="BO215" i="5"/>
  <c r="AB215" i="5"/>
  <c r="CN215" i="5"/>
  <c r="CN227" i="5" s="1"/>
  <c r="BA215" i="5"/>
  <c r="O213" i="5"/>
  <c r="O226" i="5" s="1"/>
  <c r="H229" i="5"/>
  <c r="AJ9" i="5"/>
  <c r="AJ217" i="5"/>
  <c r="CV9" i="5"/>
  <c r="CV217" i="5"/>
  <c r="CR9" i="5"/>
  <c r="CR217" i="5"/>
  <c r="DK121" i="5"/>
  <c r="DL121" i="5" s="1"/>
  <c r="AF9" i="5"/>
  <c r="N6" i="33"/>
  <c r="AQ9" i="5"/>
  <c r="DC9" i="5"/>
  <c r="CB9" i="5"/>
  <c r="BA9" i="5"/>
  <c r="BZ9" i="5"/>
  <c r="BI9" i="5"/>
  <c r="X9" i="5"/>
  <c r="CJ9" i="5"/>
  <c r="CF9" i="5"/>
  <c r="BH9" i="5"/>
  <c r="BS9" i="5"/>
  <c r="AI9" i="5"/>
  <c r="CU9" i="5"/>
  <c r="BE9" i="5"/>
  <c r="AA9" i="5"/>
  <c r="CM9" i="5"/>
  <c r="AZ9" i="5"/>
  <c r="BV9" i="5"/>
  <c r="R31" i="5"/>
  <c r="V131" i="5"/>
  <c r="T131" i="5"/>
  <c r="BW9" i="5"/>
  <c r="BL9" i="5"/>
  <c r="BK9" i="5"/>
  <c r="AW9" i="5"/>
  <c r="DI9" i="5"/>
  <c r="BN9" i="5"/>
  <c r="AT9" i="5"/>
  <c r="DF9" i="5"/>
  <c r="BP9" i="5"/>
  <c r="AC9" i="5"/>
  <c r="CO9" i="5"/>
  <c r="U131" i="5"/>
  <c r="AM9" i="5"/>
  <c r="CY9" i="5"/>
  <c r="Y9" i="5"/>
  <c r="CK9" i="5"/>
  <c r="AP9" i="5"/>
  <c r="DB9" i="5"/>
  <c r="CH9" i="5"/>
  <c r="BQ9" i="5"/>
  <c r="AY9" i="5"/>
  <c r="AN9" i="5"/>
  <c r="CZ9" i="5"/>
  <c r="AK9" i="5"/>
  <c r="CW9" i="5"/>
  <c r="BJ9" i="5"/>
  <c r="W9" i="5"/>
  <c r="CI9" i="5"/>
  <c r="BU9" i="5"/>
  <c r="Z9" i="5"/>
  <c r="CL9" i="5"/>
  <c r="CA9" i="5"/>
  <c r="BM9" i="5"/>
  <c r="BO9" i="5"/>
  <c r="AB9" i="5"/>
  <c r="CN9" i="5"/>
  <c r="AS9" i="5"/>
  <c r="DE9" i="5"/>
  <c r="BR9" i="5"/>
  <c r="AE9" i="5"/>
  <c r="CQ9" i="5"/>
  <c r="BD9" i="5"/>
  <c r="CC9" i="5"/>
  <c r="AH9" i="5"/>
  <c r="CT9" i="5"/>
  <c r="CE9" i="5"/>
  <c r="AR9" i="5"/>
  <c r="DD9" i="5"/>
  <c r="BT9" i="5"/>
  <c r="BX9" i="5"/>
  <c r="BB9" i="5"/>
  <c r="CD9" i="5"/>
  <c r="CG9" i="5"/>
  <c r="BG9" i="5"/>
  <c r="AV9" i="5"/>
  <c r="DH9" i="5"/>
  <c r="DG9" i="5"/>
  <c r="AG9" i="5"/>
  <c r="CS9" i="5"/>
  <c r="AX9" i="5"/>
  <c r="DJ9" i="5"/>
  <c r="AD9" i="5"/>
  <c r="CP9" i="5"/>
  <c r="BC9" i="5"/>
  <c r="AO9" i="5"/>
  <c r="DA9" i="5"/>
  <c r="BF9" i="5"/>
  <c r="AU9" i="5"/>
  <c r="BY9" i="5"/>
  <c r="AL9" i="5"/>
  <c r="CX9" i="5"/>
  <c r="I131" i="5"/>
  <c r="BQ31" i="5"/>
  <c r="DD31" i="5"/>
  <c r="CZ20" i="5"/>
  <c r="CM31" i="5"/>
  <c r="BV31" i="5"/>
  <c r="BE31" i="5"/>
  <c r="CR31" i="5"/>
  <c r="AD131" i="5"/>
  <c r="CP131" i="5"/>
  <c r="BC131" i="5"/>
  <c r="AG131" i="5"/>
  <c r="CS131" i="5"/>
  <c r="AX131" i="5"/>
  <c r="DJ131" i="5"/>
  <c r="BO131" i="5"/>
  <c r="AB131" i="5"/>
  <c r="CN131" i="5"/>
  <c r="L131" i="5"/>
  <c r="Q131" i="5"/>
  <c r="CG31" i="5"/>
  <c r="U31" i="5"/>
  <c r="BH31" i="5"/>
  <c r="CJ31" i="5"/>
  <c r="N31" i="5"/>
  <c r="O31" i="5"/>
  <c r="I31" i="5"/>
  <c r="Q31" i="5"/>
  <c r="BB20" i="5"/>
  <c r="CA20" i="5"/>
  <c r="BE20" i="5"/>
  <c r="BV20" i="5"/>
  <c r="CM20" i="5"/>
  <c r="AZ20" i="5"/>
  <c r="CU31" i="5"/>
  <c r="CD31" i="5"/>
  <c r="BM31" i="5"/>
  <c r="CZ31" i="5"/>
  <c r="CH131" i="5"/>
  <c r="AU131" i="5"/>
  <c r="DG131" i="5"/>
  <c r="Y131" i="5"/>
  <c r="CK131" i="5"/>
  <c r="AP131" i="5"/>
  <c r="DB131" i="5"/>
  <c r="BG131" i="5"/>
  <c r="CF131" i="5"/>
  <c r="CO31" i="5"/>
  <c r="BP31" i="5"/>
  <c r="BT131" i="5"/>
  <c r="BR20" i="5"/>
  <c r="CO20" i="5"/>
  <c r="BK31" i="5"/>
  <c r="CX31" i="5"/>
  <c r="BY31" i="5"/>
  <c r="M31" i="5"/>
  <c r="AZ31" i="5"/>
  <c r="BI131" i="5"/>
  <c r="O29" i="33"/>
  <c r="P6" i="5"/>
  <c r="P213" i="5" s="1"/>
  <c r="P226" i="5" s="1"/>
  <c r="K31" i="5"/>
  <c r="S131" i="5"/>
  <c r="DG31" i="5"/>
  <c r="CH31" i="5"/>
  <c r="M131" i="5"/>
  <c r="R131" i="5"/>
  <c r="BZ20" i="5"/>
  <c r="CY20" i="5"/>
  <c r="CX20" i="5"/>
  <c r="BK20" i="5"/>
  <c r="DA20" i="5"/>
  <c r="BF20" i="5"/>
  <c r="BW20" i="5"/>
  <c r="CV20" i="5"/>
  <c r="AY31" i="5"/>
  <c r="CT31" i="5"/>
  <c r="CC31" i="5"/>
  <c r="BD31" i="5"/>
  <c r="AL109" i="5"/>
  <c r="CX109" i="5"/>
  <c r="BK109" i="5"/>
  <c r="X20" i="5"/>
  <c r="CJ20" i="5"/>
  <c r="CH20" i="5"/>
  <c r="DG20" i="5"/>
  <c r="BL20" i="5"/>
  <c r="CK20" i="5"/>
  <c r="DB20" i="5"/>
  <c r="BG20" i="5"/>
  <c r="CF20" i="5"/>
  <c r="DE20" i="5"/>
  <c r="BO31" i="5"/>
  <c r="DJ31" i="5"/>
  <c r="CS31" i="5"/>
  <c r="BT31" i="5"/>
  <c r="L31" i="5"/>
  <c r="CH109" i="5"/>
  <c r="AU109" i="5"/>
  <c r="DG109" i="5"/>
  <c r="BL109" i="5"/>
  <c r="Y109" i="5"/>
  <c r="CK109" i="5"/>
  <c r="AP109" i="5"/>
  <c r="DB109" i="5"/>
  <c r="BG109" i="5"/>
  <c r="CF109" i="5"/>
  <c r="BB131" i="5"/>
  <c r="O131" i="5"/>
  <c r="CA131" i="5"/>
  <c r="AF131" i="5"/>
  <c r="CR131" i="5"/>
  <c r="BE131" i="5"/>
  <c r="J131" i="5"/>
  <c r="BV131" i="5"/>
  <c r="AA131" i="5"/>
  <c r="CM131" i="5"/>
  <c r="AZ131" i="5"/>
  <c r="BT20" i="5"/>
  <c r="BT109" i="5"/>
  <c r="AN131" i="5"/>
  <c r="CZ131" i="5"/>
  <c r="BI20" i="5"/>
  <c r="CQ31" i="5"/>
  <c r="BR31" i="5"/>
  <c r="BI109" i="5"/>
  <c r="AC131" i="5"/>
  <c r="CO131" i="5"/>
  <c r="DF20" i="5"/>
  <c r="BS20" i="5"/>
  <c r="DI20" i="5"/>
  <c r="BN20" i="5"/>
  <c r="CE20" i="5"/>
  <c r="DD20" i="5"/>
  <c r="DE31" i="5"/>
  <c r="CF31" i="5"/>
  <c r="T31" i="5"/>
  <c r="N131" i="5"/>
  <c r="BZ131" i="5"/>
  <c r="AM131" i="5"/>
  <c r="CY131" i="5"/>
  <c r="CC131" i="5"/>
  <c r="AH131" i="5"/>
  <c r="CT131" i="5"/>
  <c r="AY131" i="5"/>
  <c r="BX131" i="5"/>
  <c r="CR20" i="5"/>
  <c r="CR109" i="5"/>
  <c r="BL131" i="5"/>
  <c r="CG20" i="5"/>
  <c r="BS31" i="5"/>
  <c r="DF31" i="5"/>
  <c r="BA131" i="5"/>
  <c r="CC20" i="5"/>
  <c r="CT20" i="5"/>
  <c r="AY20" i="5"/>
  <c r="BX20" i="5"/>
  <c r="CP20" i="5"/>
  <c r="BC20" i="5"/>
  <c r="BA31" i="5"/>
  <c r="CN31" i="5"/>
  <c r="BZ109" i="5"/>
  <c r="AM109" i="5"/>
  <c r="CY109" i="5"/>
  <c r="CC109" i="5"/>
  <c r="AH109" i="5"/>
  <c r="CT109" i="5"/>
  <c r="AY109" i="5"/>
  <c r="BX109" i="5"/>
  <c r="AD109" i="5"/>
  <c r="CP109" i="5"/>
  <c r="BC109" i="5"/>
  <c r="AG109" i="5"/>
  <c r="CS109" i="5"/>
  <c r="AX109" i="5"/>
  <c r="DJ109" i="5"/>
  <c r="BO109" i="5"/>
  <c r="AB109" i="5"/>
  <c r="CN109" i="5"/>
  <c r="CG131" i="5"/>
  <c r="CB109" i="5"/>
  <c r="BD20" i="5"/>
  <c r="BD109" i="5"/>
  <c r="BY131" i="5"/>
  <c r="DK133" i="5"/>
  <c r="DL133" i="5" s="1"/>
  <c r="CS20" i="5"/>
  <c r="DJ20" i="5"/>
  <c r="BO20" i="5"/>
  <c r="CN20" i="5"/>
  <c r="CB20" i="5"/>
  <c r="AO109" i="5"/>
  <c r="DA109" i="5"/>
  <c r="BF109" i="5"/>
  <c r="BW109" i="5"/>
  <c r="AJ109" i="5"/>
  <c r="CV109" i="5"/>
  <c r="BQ20" i="5"/>
  <c r="X109" i="5"/>
  <c r="CJ109" i="5"/>
  <c r="BY20" i="5"/>
  <c r="CA31" i="5"/>
  <c r="BB31" i="5"/>
  <c r="J31" i="5"/>
  <c r="BY109" i="5"/>
  <c r="AS131" i="5"/>
  <c r="DE131" i="5"/>
  <c r="V31" i="5"/>
  <c r="CQ20" i="5"/>
  <c r="BU20" i="5"/>
  <c r="CL20" i="5"/>
  <c r="DC20" i="5"/>
  <c r="BP20" i="5"/>
  <c r="AT131" i="5"/>
  <c r="DF131" i="5"/>
  <c r="BS131" i="5"/>
  <c r="X131" i="5"/>
  <c r="CJ131" i="5"/>
  <c r="AW131" i="5"/>
  <c r="DI131" i="5"/>
  <c r="BN131" i="5"/>
  <c r="CE131" i="5"/>
  <c r="AR131" i="5"/>
  <c r="DD131" i="5"/>
  <c r="BQ131" i="5"/>
  <c r="BJ131" i="5"/>
  <c r="W131" i="5"/>
  <c r="CI131" i="5"/>
  <c r="BM131" i="5"/>
  <c r="CD131" i="5"/>
  <c r="AI131" i="5"/>
  <c r="CU131" i="5"/>
  <c r="BH131" i="5"/>
  <c r="BR131" i="5"/>
  <c r="AE131" i="5"/>
  <c r="CQ131" i="5"/>
  <c r="AV131" i="5"/>
  <c r="DH131" i="5"/>
  <c r="BU131" i="5"/>
  <c r="Z131" i="5"/>
  <c r="CL131" i="5"/>
  <c r="AQ131" i="5"/>
  <c r="DC131" i="5"/>
  <c r="BP131" i="5"/>
  <c r="BD131" i="5"/>
  <c r="AK131" i="5"/>
  <c r="CW131" i="5"/>
  <c r="AL131" i="5"/>
  <c r="CX131" i="5"/>
  <c r="BK131" i="5"/>
  <c r="P131" i="5"/>
  <c r="CB131" i="5"/>
  <c r="AO131" i="5"/>
  <c r="DA131" i="5"/>
  <c r="BF131" i="5"/>
  <c r="K131" i="5"/>
  <c r="BW131" i="5"/>
  <c r="AJ131" i="5"/>
  <c r="CV131" i="5"/>
  <c r="DK132" i="5"/>
  <c r="DL132" i="5" s="1"/>
  <c r="AT109" i="5"/>
  <c r="DF109" i="5"/>
  <c r="BS109" i="5"/>
  <c r="AF109" i="5"/>
  <c r="CG109" i="5"/>
  <c r="AW109" i="5"/>
  <c r="DI109" i="5"/>
  <c r="BN109" i="5"/>
  <c r="CE109" i="5"/>
  <c r="AR109" i="5"/>
  <c r="DD109" i="5"/>
  <c r="BQ109" i="5"/>
  <c r="BJ109" i="5"/>
  <c r="W109" i="5"/>
  <c r="CI109" i="5"/>
  <c r="BM109" i="5"/>
  <c r="CD109" i="5"/>
  <c r="AI109" i="5"/>
  <c r="CU109" i="5"/>
  <c r="BH109" i="5"/>
  <c r="BR109" i="5"/>
  <c r="AE109" i="5"/>
  <c r="CQ109" i="5"/>
  <c r="AV109" i="5"/>
  <c r="DH109" i="5"/>
  <c r="BU109" i="5"/>
  <c r="Z109" i="5"/>
  <c r="CL109" i="5"/>
  <c r="AQ109" i="5"/>
  <c r="DC109" i="5"/>
  <c r="BP109" i="5"/>
  <c r="BB109" i="5"/>
  <c r="CA109" i="5"/>
  <c r="BE109" i="5"/>
  <c r="BV109" i="5"/>
  <c r="AA109" i="5"/>
  <c r="CM109" i="5"/>
  <c r="AZ109" i="5"/>
  <c r="AN109" i="5"/>
  <c r="CZ109" i="5"/>
  <c r="AC109" i="5"/>
  <c r="CO109" i="5"/>
  <c r="AK109" i="5"/>
  <c r="CW109" i="5"/>
  <c r="AS109" i="5"/>
  <c r="DE109" i="5"/>
  <c r="BA109" i="5"/>
  <c r="DK37" i="5"/>
  <c r="DL37" i="5" s="1"/>
  <c r="BW31" i="5"/>
  <c r="BF31" i="5"/>
  <c r="DA31" i="5"/>
  <c r="CB31" i="5"/>
  <c r="P31" i="5"/>
  <c r="BC31" i="5"/>
  <c r="CP31" i="5"/>
  <c r="BG31" i="5"/>
  <c r="DB31" i="5"/>
  <c r="CK31" i="5"/>
  <c r="BL31" i="5"/>
  <c r="CY31" i="5"/>
  <c r="BZ31" i="5"/>
  <c r="BI31" i="5"/>
  <c r="CV31" i="5"/>
  <c r="DC31" i="5"/>
  <c r="CL31" i="5"/>
  <c r="BU31" i="5"/>
  <c r="DH31" i="5"/>
  <c r="CI31" i="5"/>
  <c r="W31" i="5"/>
  <c r="BJ31" i="5"/>
  <c r="CW31" i="5"/>
  <c r="BX31" i="5"/>
  <c r="CE31" i="5"/>
  <c r="S31" i="5"/>
  <c r="BN31" i="5"/>
  <c r="DI31" i="5"/>
  <c r="X31" i="5"/>
  <c r="DK32" i="5"/>
  <c r="DL32" i="5" s="1"/>
  <c r="BJ20" i="5"/>
  <c r="W20" i="5"/>
  <c r="CI20" i="5"/>
  <c r="BM20" i="5"/>
  <c r="CD20" i="5"/>
  <c r="CU20" i="5"/>
  <c r="BH20" i="5"/>
  <c r="DH20" i="5"/>
  <c r="CW20" i="5"/>
  <c r="BA20" i="5"/>
  <c r="I20" i="5"/>
  <c r="DK13" i="5"/>
  <c r="DL13" i="5" s="1"/>
  <c r="I197" i="5"/>
  <c r="N20" i="5"/>
  <c r="N9" i="5"/>
  <c r="M9" i="5"/>
  <c r="M20" i="5"/>
  <c r="T20" i="5"/>
  <c r="N109" i="5"/>
  <c r="R9" i="5"/>
  <c r="J20" i="5"/>
  <c r="O20" i="5"/>
  <c r="U20" i="5"/>
  <c r="L20" i="5"/>
  <c r="P20" i="5"/>
  <c r="L197" i="5"/>
  <c r="P197" i="5"/>
  <c r="K197" i="5"/>
  <c r="J197" i="5"/>
  <c r="V20" i="5"/>
  <c r="M197" i="5"/>
  <c r="P109" i="5"/>
  <c r="V197" i="5"/>
  <c r="K109" i="5"/>
  <c r="S109" i="5"/>
  <c r="O109" i="5"/>
  <c r="Q9" i="5"/>
  <c r="I109" i="5"/>
  <c r="P9" i="5"/>
  <c r="R109" i="5"/>
  <c r="N197" i="5"/>
  <c r="R197" i="5"/>
  <c r="DK21" i="5"/>
  <c r="DL21" i="5" s="1"/>
  <c r="K20" i="5"/>
  <c r="DK12" i="5"/>
  <c r="DL12" i="5" s="1"/>
  <c r="M109" i="5"/>
  <c r="S9" i="5"/>
  <c r="V109" i="5"/>
  <c r="J9" i="5"/>
  <c r="O9" i="5"/>
  <c r="O197" i="5"/>
  <c r="I9" i="5"/>
  <c r="S20" i="5"/>
  <c r="L109" i="5"/>
  <c r="U109" i="5"/>
  <c r="K9" i="5"/>
  <c r="S197" i="5"/>
  <c r="T109" i="5"/>
  <c r="T9" i="5"/>
  <c r="Q20" i="5"/>
  <c r="Q109" i="5"/>
  <c r="R20" i="5"/>
  <c r="U9" i="5"/>
  <c r="L9" i="5"/>
  <c r="T197" i="5"/>
  <c r="J109" i="5"/>
  <c r="Q197" i="5"/>
  <c r="V9" i="5"/>
  <c r="U197" i="5"/>
  <c r="DK201" i="5"/>
  <c r="DL201" i="5" s="1"/>
  <c r="DK200" i="5"/>
  <c r="DL200" i="5" s="1"/>
  <c r="DK198" i="5"/>
  <c r="DL198" i="5" s="1"/>
  <c r="DK199" i="5"/>
  <c r="DL199" i="5" s="1"/>
  <c r="DK202" i="5"/>
  <c r="DL202" i="5" s="1"/>
  <c r="DK10" i="5"/>
  <c r="DL10" i="5" s="1"/>
  <c r="DK22" i="5"/>
  <c r="DL22" i="5" s="1"/>
  <c r="DK112" i="5"/>
  <c r="DL112" i="5" s="1"/>
  <c r="DK164" i="5"/>
  <c r="DL164" i="5" s="1"/>
  <c r="DK175" i="5"/>
  <c r="DL175" i="5" s="1"/>
  <c r="DK186" i="5"/>
  <c r="DL186" i="5" s="1"/>
  <c r="DK111" i="5"/>
  <c r="DL111" i="5" s="1"/>
  <c r="DK110" i="5"/>
  <c r="DL110" i="5" s="1"/>
  <c r="DK11" i="5"/>
  <c r="DL11" i="5" s="1"/>
  <c r="DK153" i="5"/>
  <c r="DL153" i="5" s="1"/>
  <c r="H108" i="5"/>
  <c r="H8" i="5"/>
  <c r="AD229" i="5" l="1"/>
  <c r="CZ228" i="5"/>
  <c r="BY229" i="5"/>
  <c r="BK227" i="5"/>
  <c r="AT228" i="5"/>
  <c r="DK142" i="5"/>
  <c r="DL142" i="5" s="1"/>
  <c r="DK75" i="5"/>
  <c r="DL75" i="5" s="1"/>
  <c r="CI228" i="5"/>
  <c r="CE228" i="5"/>
  <c r="DG228" i="5"/>
  <c r="CL228" i="5"/>
  <c r="CB228" i="5"/>
  <c r="P228" i="5"/>
  <c r="AA228" i="5"/>
  <c r="CU229" i="5"/>
  <c r="CD228" i="5"/>
  <c r="DK53" i="5"/>
  <c r="DL53" i="5" s="1"/>
  <c r="CV228" i="5"/>
  <c r="AH228" i="5"/>
  <c r="AS228" i="5"/>
  <c r="BI228" i="5"/>
  <c r="AT227" i="5"/>
  <c r="BJ228" i="5"/>
  <c r="AZ228" i="5"/>
  <c r="BJ229" i="5"/>
  <c r="AM228" i="5"/>
  <c r="BH228" i="5"/>
  <c r="AF228" i="5"/>
  <c r="AX228" i="5"/>
  <c r="O229" i="5"/>
  <c r="J229" i="5"/>
  <c r="BC228" i="5"/>
  <c r="Z228" i="5"/>
  <c r="AP228" i="5"/>
  <c r="BK228" i="5"/>
  <c r="AQ229" i="5"/>
  <c r="BQ229" i="5"/>
  <c r="DI229" i="5"/>
  <c r="Q228" i="5"/>
  <c r="CS228" i="5"/>
  <c r="AI228" i="5"/>
  <c r="T228" i="5"/>
  <c r="AQ228" i="5"/>
  <c r="CC228" i="5"/>
  <c r="AW229" i="5"/>
  <c r="BG229" i="5"/>
  <c r="DG229" i="5"/>
  <c r="BQ228" i="5"/>
  <c r="BS228" i="5"/>
  <c r="CA229" i="5"/>
  <c r="DE229" i="5"/>
  <c r="BN228" i="5"/>
  <c r="AO228" i="5"/>
  <c r="L229" i="5"/>
  <c r="W228" i="5"/>
  <c r="V228" i="5"/>
  <c r="DI228" i="5"/>
  <c r="CH228" i="5"/>
  <c r="CR228" i="5"/>
  <c r="BZ229" i="5"/>
  <c r="BR228" i="5"/>
  <c r="CG228" i="5"/>
  <c r="AN228" i="5"/>
  <c r="AL228" i="5"/>
  <c r="DC229" i="5"/>
  <c r="CZ229" i="5"/>
  <c r="BK229" i="5"/>
  <c r="I229" i="5"/>
  <c r="L228" i="5"/>
  <c r="AB228" i="5"/>
  <c r="AD228" i="5"/>
  <c r="AC228" i="5"/>
  <c r="AE228" i="5"/>
  <c r="Y228" i="5"/>
  <c r="X228" i="5"/>
  <c r="M228" i="5"/>
  <c r="O228" i="5"/>
  <c r="I227" i="5"/>
  <c r="DK64" i="5"/>
  <c r="DL64" i="5" s="1"/>
  <c r="AV228" i="5"/>
  <c r="AU228" i="5"/>
  <c r="BX228" i="5"/>
  <c r="CQ228" i="5"/>
  <c r="BT228" i="5"/>
  <c r="CM228" i="5"/>
  <c r="R228" i="5"/>
  <c r="AI229" i="5"/>
  <c r="BI229" i="5"/>
  <c r="AL229" i="5"/>
  <c r="CU228" i="5"/>
  <c r="I228" i="5"/>
  <c r="DK42" i="5"/>
  <c r="DL42" i="5" s="1"/>
  <c r="CT227" i="5"/>
  <c r="CF228" i="5"/>
  <c r="DC228" i="5"/>
  <c r="DJ228" i="5"/>
  <c r="CJ228" i="5"/>
  <c r="BE229" i="5"/>
  <c r="DK86" i="5"/>
  <c r="DL86" i="5" s="1"/>
  <c r="DE228" i="5"/>
  <c r="AY228" i="5"/>
  <c r="X229" i="5"/>
  <c r="AN229" i="5"/>
  <c r="P229" i="5"/>
  <c r="BT229" i="5"/>
  <c r="CY229" i="5"/>
  <c r="CO229" i="5"/>
  <c r="BC229" i="5"/>
  <c r="BE228" i="5"/>
  <c r="DH228" i="5"/>
  <c r="AJ228" i="5"/>
  <c r="J228" i="5"/>
  <c r="BA228" i="5"/>
  <c r="BV228" i="5"/>
  <c r="DA228" i="5"/>
  <c r="CK228" i="5"/>
  <c r="BG228" i="5"/>
  <c r="BW228" i="5"/>
  <c r="CW228" i="5"/>
  <c r="DK220" i="5"/>
  <c r="DL220" i="5" s="1"/>
  <c r="AK228" i="5"/>
  <c r="BF228" i="5"/>
  <c r="N228" i="5"/>
  <c r="K228" i="5"/>
  <c r="DF228" i="5"/>
  <c r="BZ228" i="5"/>
  <c r="CZ227" i="5"/>
  <c r="K229" i="5"/>
  <c r="BP229" i="5"/>
  <c r="CM229" i="5"/>
  <c r="BH229" i="5"/>
  <c r="S229" i="5"/>
  <c r="CS229" i="5"/>
  <c r="CG229" i="5"/>
  <c r="AZ229" i="5"/>
  <c r="N229" i="5"/>
  <c r="BF214" i="5"/>
  <c r="U229" i="5"/>
  <c r="BF229" i="5"/>
  <c r="AY229" i="5"/>
  <c r="BV229" i="5"/>
  <c r="V229" i="5"/>
  <c r="AG229" i="5"/>
  <c r="BN229" i="5"/>
  <c r="AE229" i="5"/>
  <c r="AA229" i="5"/>
  <c r="DA229" i="5"/>
  <c r="CN229" i="5"/>
  <c r="CN230" i="5" s="1"/>
  <c r="AO229" i="5"/>
  <c r="CB229" i="5"/>
  <c r="BO229" i="5"/>
  <c r="DJ229" i="5"/>
  <c r="CH229" i="5"/>
  <c r="AX229" i="5"/>
  <c r="AM229" i="5"/>
  <c r="H222" i="5"/>
  <c r="CK229" i="5"/>
  <c r="CC227" i="5"/>
  <c r="W229" i="5"/>
  <c r="DA227" i="5"/>
  <c r="BG227" i="5"/>
  <c r="AR229" i="5"/>
  <c r="AF227" i="5"/>
  <c r="CK227" i="5"/>
  <c r="H230" i="5"/>
  <c r="Q229" i="5"/>
  <c r="M227" i="5"/>
  <c r="AC229" i="5"/>
  <c r="CQ229" i="5"/>
  <c r="CT229" i="5"/>
  <c r="BR229" i="5"/>
  <c r="DD229" i="5"/>
  <c r="AP229" i="5"/>
  <c r="AV229" i="5"/>
  <c r="DH229" i="5"/>
  <c r="AH229" i="5"/>
  <c r="DF229" i="5"/>
  <c r="CF229" i="5"/>
  <c r="CC229" i="5"/>
  <c r="S227" i="5"/>
  <c r="BM229" i="5"/>
  <c r="AS229" i="5"/>
  <c r="DK97" i="5"/>
  <c r="DL97" i="5" s="1"/>
  <c r="Y229" i="5"/>
  <c r="BA229" i="5"/>
  <c r="CI229" i="5"/>
  <c r="CD229" i="5"/>
  <c r="J214" i="5"/>
  <c r="CW229" i="5"/>
  <c r="AU229" i="5"/>
  <c r="CX218" i="5"/>
  <c r="CS218" i="5"/>
  <c r="BI218" i="5"/>
  <c r="BO218" i="5"/>
  <c r="AG218" i="5"/>
  <c r="CP218" i="5"/>
  <c r="CF218" i="5"/>
  <c r="AP218" i="5"/>
  <c r="DG218" i="5"/>
  <c r="CW218" i="5"/>
  <c r="N218" i="5"/>
  <c r="BD229" i="5"/>
  <c r="T229" i="5"/>
  <c r="BO227" i="5"/>
  <c r="DG227" i="5"/>
  <c r="AY227" i="5"/>
  <c r="AP227" i="5"/>
  <c r="AG227" i="5"/>
  <c r="CF227" i="5"/>
  <c r="N227" i="5"/>
  <c r="X227" i="5"/>
  <c r="K227" i="5"/>
  <c r="CW227" i="5"/>
  <c r="CP227" i="5"/>
  <c r="CP230" i="5" s="1"/>
  <c r="CB227" i="5"/>
  <c r="Q227" i="5"/>
  <c r="AB227" i="5"/>
  <c r="BC227" i="5"/>
  <c r="CX227" i="5"/>
  <c r="CX230" i="5" s="1"/>
  <c r="AO227" i="5"/>
  <c r="CG227" i="5"/>
  <c r="DD227" i="5"/>
  <c r="CL227" i="5"/>
  <c r="AF218" i="5"/>
  <c r="AT218" i="5"/>
  <c r="BW218" i="5"/>
  <c r="AO218" i="5"/>
  <c r="DB218" i="5"/>
  <c r="BL218" i="5"/>
  <c r="L227" i="5"/>
  <c r="DB227" i="5"/>
  <c r="AC218" i="5"/>
  <c r="CL218" i="5"/>
  <c r="AV218" i="5"/>
  <c r="CG218" i="5"/>
  <c r="AI218" i="5"/>
  <c r="CZ218" i="5"/>
  <c r="BJ218" i="5"/>
  <c r="AZ218" i="5"/>
  <c r="J218" i="5"/>
  <c r="CA218" i="5"/>
  <c r="DD218" i="5"/>
  <c r="BN218" i="5"/>
  <c r="X218" i="5"/>
  <c r="CS227" i="5"/>
  <c r="AS227" i="5"/>
  <c r="BZ227" i="5"/>
  <c r="BV227" i="5"/>
  <c r="BQ227" i="5"/>
  <c r="CJ227" i="5"/>
  <c r="BW227" i="5"/>
  <c r="V227" i="5"/>
  <c r="BL227" i="5"/>
  <c r="BY218" i="5"/>
  <c r="BB218" i="5"/>
  <c r="AW218" i="5"/>
  <c r="DB229" i="5"/>
  <c r="AT229" i="5"/>
  <c r="Q218" i="5"/>
  <c r="L218" i="5"/>
  <c r="AS218" i="5"/>
  <c r="BL229" i="5"/>
  <c r="CJ218" i="5"/>
  <c r="AF229" i="5"/>
  <c r="BW229" i="5"/>
  <c r="AB218" i="5"/>
  <c r="BC218" i="5"/>
  <c r="V218" i="5"/>
  <c r="BZ218" i="5"/>
  <c r="R229" i="5"/>
  <c r="AY218" i="5"/>
  <c r="BD218" i="5"/>
  <c r="AX218" i="5"/>
  <c r="BD227" i="5"/>
  <c r="CB218" i="5"/>
  <c r="AL218" i="5"/>
  <c r="AR214" i="5"/>
  <c r="DE218" i="5"/>
  <c r="BG218" i="5"/>
  <c r="CH218" i="5"/>
  <c r="BK214" i="5"/>
  <c r="Y227" i="5"/>
  <c r="DA214" i="5"/>
  <c r="K214" i="5"/>
  <c r="BL214" i="5"/>
  <c r="J227" i="5"/>
  <c r="K218" i="5"/>
  <c r="BU229" i="5"/>
  <c r="BB229" i="5"/>
  <c r="Z229" i="5"/>
  <c r="BS229" i="5"/>
  <c r="AK229" i="5"/>
  <c r="BX218" i="5"/>
  <c r="CO218" i="5"/>
  <c r="AQ218" i="5"/>
  <c r="DH218" i="5"/>
  <c r="BR218" i="5"/>
  <c r="CU218" i="5"/>
  <c r="BM218" i="5"/>
  <c r="W218" i="5"/>
  <c r="M218" i="5"/>
  <c r="BV218" i="5"/>
  <c r="BQ218" i="5"/>
  <c r="S218" i="5"/>
  <c r="AM218" i="5"/>
  <c r="BU227" i="5"/>
  <c r="BH227" i="5"/>
  <c r="CI227" i="5"/>
  <c r="BP218" i="5"/>
  <c r="Z218" i="5"/>
  <c r="BY227" i="5"/>
  <c r="BY230" i="5" s="1"/>
  <c r="CR227" i="5"/>
  <c r="CE227" i="5"/>
  <c r="DF227" i="5"/>
  <c r="BK218" i="5"/>
  <c r="R227" i="5"/>
  <c r="BX227" i="5"/>
  <c r="AM227" i="5"/>
  <c r="AX227" i="5"/>
  <c r="DE227" i="5"/>
  <c r="AA227" i="5"/>
  <c r="BB227" i="5"/>
  <c r="AW227" i="5"/>
  <c r="AJ227" i="5"/>
  <c r="CH227" i="5"/>
  <c r="AL227" i="5"/>
  <c r="BN227" i="5"/>
  <c r="BI227" i="5"/>
  <c r="AD218" i="5"/>
  <c r="BJ227" i="5"/>
  <c r="CA227" i="5"/>
  <c r="AA218" i="5"/>
  <c r="CR218" i="5"/>
  <c r="CE218" i="5"/>
  <c r="DF218" i="5"/>
  <c r="AJ218" i="5"/>
  <c r="DA218" i="5"/>
  <c r="W227" i="5"/>
  <c r="AE218" i="5"/>
  <c r="DK221" i="5"/>
  <c r="DL221" i="5" s="1"/>
  <c r="CQ218" i="5"/>
  <c r="U218" i="5"/>
  <c r="CD218" i="5"/>
  <c r="AN218" i="5"/>
  <c r="AH218" i="5"/>
  <c r="CM218" i="5"/>
  <c r="BE218" i="5"/>
  <c r="O218" i="5"/>
  <c r="AR218" i="5"/>
  <c r="DI218" i="5"/>
  <c r="BS218" i="5"/>
  <c r="CV218" i="5"/>
  <c r="BF218" i="5"/>
  <c r="BF222" i="5" s="1"/>
  <c r="BA218" i="5"/>
  <c r="DJ218" i="5"/>
  <c r="BT218" i="5"/>
  <c r="T218" i="5"/>
  <c r="CK218" i="5"/>
  <c r="AU218" i="5"/>
  <c r="AK218" i="5"/>
  <c r="CT218" i="5"/>
  <c r="CY218" i="5"/>
  <c r="I218" i="5"/>
  <c r="CC218" i="5"/>
  <c r="AC227" i="5"/>
  <c r="AV227" i="5"/>
  <c r="AI227" i="5"/>
  <c r="DC218" i="5"/>
  <c r="BU218" i="5"/>
  <c r="BH218" i="5"/>
  <c r="R218" i="5"/>
  <c r="CI218" i="5"/>
  <c r="CE229" i="5"/>
  <c r="CN218" i="5"/>
  <c r="Y218" i="5"/>
  <c r="AZ227" i="5"/>
  <c r="P218" i="5"/>
  <c r="BA227" i="5"/>
  <c r="BT227" i="5"/>
  <c r="T227" i="5"/>
  <c r="AH227" i="5"/>
  <c r="CO227" i="5"/>
  <c r="DH227" i="5"/>
  <c r="CU227" i="5"/>
  <c r="BF227" i="5"/>
  <c r="DK219" i="5"/>
  <c r="DL219" i="5" s="1"/>
  <c r="BS227" i="5"/>
  <c r="BP227" i="5"/>
  <c r="CQ227" i="5"/>
  <c r="CD227" i="5"/>
  <c r="BE227" i="5"/>
  <c r="AE227" i="5"/>
  <c r="DJ227" i="5"/>
  <c r="AD227" i="5"/>
  <c r="CY227" i="5"/>
  <c r="AQ227" i="5"/>
  <c r="BR227" i="5"/>
  <c r="BM227" i="5"/>
  <c r="P227" i="5"/>
  <c r="CL229" i="5"/>
  <c r="AR227" i="5"/>
  <c r="AK227" i="5"/>
  <c r="DC227" i="5"/>
  <c r="CM227" i="5"/>
  <c r="O227" i="5"/>
  <c r="DI227" i="5"/>
  <c r="CV227" i="5"/>
  <c r="AU227" i="5"/>
  <c r="Z227" i="5"/>
  <c r="U227" i="5"/>
  <c r="AN227" i="5"/>
  <c r="AP214" i="5"/>
  <c r="CK214" i="5"/>
  <c r="DK216" i="5"/>
  <c r="DL216" i="5" s="1"/>
  <c r="BS214" i="5"/>
  <c r="Y214" i="5"/>
  <c r="BJ214" i="5"/>
  <c r="BV214" i="5"/>
  <c r="BR214" i="5"/>
  <c r="DG214" i="5"/>
  <c r="AU214" i="5"/>
  <c r="DB214" i="5"/>
  <c r="CA214" i="5"/>
  <c r="X214" i="5"/>
  <c r="BE214" i="5"/>
  <c r="P214" i="5"/>
  <c r="DD214" i="5"/>
  <c r="AI214" i="5"/>
  <c r="BH214" i="5"/>
  <c r="AH214" i="5"/>
  <c r="AL214" i="5"/>
  <c r="M214" i="5"/>
  <c r="CB214" i="5"/>
  <c r="DC214" i="5"/>
  <c r="S214" i="5"/>
  <c r="AF214" i="5"/>
  <c r="V214" i="5"/>
  <c r="AE214" i="5"/>
  <c r="CI214" i="5"/>
  <c r="CC214" i="5"/>
  <c r="AO214" i="5"/>
  <c r="Q214" i="5"/>
  <c r="BY214" i="5"/>
  <c r="BP214" i="5"/>
  <c r="CE214" i="5"/>
  <c r="CX214" i="5"/>
  <c r="DF214" i="5"/>
  <c r="CR214" i="5"/>
  <c r="N214" i="5"/>
  <c r="BC214" i="5"/>
  <c r="AT214" i="5"/>
  <c r="BD214" i="5"/>
  <c r="AK214" i="5"/>
  <c r="CH214" i="5"/>
  <c r="CP214" i="5"/>
  <c r="AW214" i="5"/>
  <c r="CF214" i="5"/>
  <c r="AB214" i="5"/>
  <c r="DI214" i="5"/>
  <c r="CL214" i="5"/>
  <c r="CV214" i="5"/>
  <c r="BU214" i="5"/>
  <c r="BO214" i="5"/>
  <c r="U214" i="5"/>
  <c r="CM214" i="5"/>
  <c r="AA214" i="5"/>
  <c r="AJ214" i="5"/>
  <c r="O214" i="5"/>
  <c r="BB214" i="5"/>
  <c r="BI214" i="5"/>
  <c r="AV214" i="5"/>
  <c r="CS214" i="5"/>
  <c r="AZ214" i="5"/>
  <c r="BQ214" i="5"/>
  <c r="BN214" i="5"/>
  <c r="DE214" i="5"/>
  <c r="W214" i="5"/>
  <c r="BW214" i="5"/>
  <c r="AS214" i="5"/>
  <c r="BZ214" i="5"/>
  <c r="BM214" i="5"/>
  <c r="Z214" i="5"/>
  <c r="CJ214" i="5"/>
  <c r="CG214" i="5"/>
  <c r="CZ214" i="5"/>
  <c r="I214" i="5"/>
  <c r="AQ214" i="5"/>
  <c r="CT214" i="5"/>
  <c r="CN214" i="5"/>
  <c r="AX214" i="5"/>
  <c r="AM214" i="5"/>
  <c r="BG214" i="5"/>
  <c r="AC214" i="5"/>
  <c r="AG214" i="5"/>
  <c r="BT214" i="5"/>
  <c r="CW214" i="5"/>
  <c r="AN214" i="5"/>
  <c r="DK215" i="5"/>
  <c r="DL215" i="5" s="1"/>
  <c r="BX214" i="5"/>
  <c r="BA214" i="5"/>
  <c r="CQ214" i="5"/>
  <c r="DH214" i="5"/>
  <c r="AD214" i="5"/>
  <c r="CU214" i="5"/>
  <c r="L214" i="5"/>
  <c r="CD214" i="5"/>
  <c r="R214" i="5"/>
  <c r="DJ214" i="5"/>
  <c r="CY214" i="5"/>
  <c r="T214" i="5"/>
  <c r="CO214" i="5"/>
  <c r="AY214" i="5"/>
  <c r="CZ108" i="5"/>
  <c r="CV229" i="5"/>
  <c r="CR229" i="5"/>
  <c r="AJ229" i="5"/>
  <c r="DK217" i="5"/>
  <c r="DL217" i="5" s="1"/>
  <c r="I69" i="26"/>
  <c r="I59" i="26"/>
  <c r="AA59" i="26" s="1"/>
  <c r="AS59" i="26" s="1"/>
  <c r="DK120" i="5"/>
  <c r="DL120" i="5" s="1"/>
  <c r="DJ108" i="5"/>
  <c r="O6" i="33"/>
  <c r="AA8" i="5"/>
  <c r="BL8" i="5"/>
  <c r="BP8" i="5"/>
  <c r="CR8" i="5"/>
  <c r="CO8" i="5"/>
  <c r="DD8" i="5"/>
  <c r="AN8" i="5"/>
  <c r="AE8" i="5"/>
  <c r="CN108" i="5"/>
  <c r="CP108" i="5"/>
  <c r="CF108" i="5"/>
  <c r="CH108" i="5"/>
  <c r="CM8" i="5"/>
  <c r="AX108" i="5"/>
  <c r="AG108" i="5"/>
  <c r="BC108" i="5"/>
  <c r="AB108" i="5"/>
  <c r="AD108" i="5"/>
  <c r="AU8" i="5"/>
  <c r="BE8" i="5"/>
  <c r="BI8" i="5"/>
  <c r="DA8" i="5"/>
  <c r="AT8" i="5"/>
  <c r="AJ8" i="5"/>
  <c r="CA8" i="5"/>
  <c r="BW8" i="5"/>
  <c r="BK8" i="5"/>
  <c r="CX8" i="5"/>
  <c r="BH8" i="5"/>
  <c r="CU8" i="5"/>
  <c r="AC8" i="5"/>
  <c r="CZ8" i="5"/>
  <c r="Z8" i="5"/>
  <c r="CE8" i="5"/>
  <c r="CD8" i="5"/>
  <c r="BQ8" i="5"/>
  <c r="BR8" i="5"/>
  <c r="AL8" i="5"/>
  <c r="AR8" i="5"/>
  <c r="BD8" i="5"/>
  <c r="CG8" i="5"/>
  <c r="BB108" i="5"/>
  <c r="CK8" i="5"/>
  <c r="CS108" i="5"/>
  <c r="AI8" i="5"/>
  <c r="AA108" i="5"/>
  <c r="BB8" i="5"/>
  <c r="DJ8" i="5"/>
  <c r="BV8" i="5"/>
  <c r="AF8" i="5"/>
  <c r="Y108" i="5"/>
  <c r="BY8" i="5"/>
  <c r="CJ8" i="5"/>
  <c r="BO108" i="5"/>
  <c r="BI108" i="5"/>
  <c r="X8" i="5"/>
  <c r="DG108" i="5"/>
  <c r="CC8" i="5"/>
  <c r="BA108" i="5"/>
  <c r="BG108" i="5"/>
  <c r="AH108" i="5"/>
  <c r="DB108" i="5"/>
  <c r="DG8" i="5"/>
  <c r="BX8" i="5"/>
  <c r="BU8" i="5"/>
  <c r="CV8" i="5"/>
  <c r="CM108" i="5"/>
  <c r="BT108" i="5"/>
  <c r="CK108" i="5"/>
  <c r="DE8" i="5"/>
  <c r="AU108" i="5"/>
  <c r="CY108" i="5"/>
  <c r="AZ8" i="5"/>
  <c r="CI8" i="5"/>
  <c r="DB8" i="5"/>
  <c r="CH8" i="5"/>
  <c r="DI8" i="5"/>
  <c r="CT8" i="5"/>
  <c r="BM8" i="5"/>
  <c r="AP108" i="5"/>
  <c r="DH8" i="5"/>
  <c r="AS8" i="5"/>
  <c r="P29" i="33"/>
  <c r="Q6" i="5"/>
  <c r="Q213" i="5" s="1"/>
  <c r="Q226" i="5" s="1"/>
  <c r="BK108" i="5"/>
  <c r="AL108" i="5"/>
  <c r="BW108" i="5"/>
  <c r="CS8" i="5"/>
  <c r="BS8" i="5"/>
  <c r="CN8" i="5"/>
  <c r="CT108" i="5"/>
  <c r="BY108" i="5"/>
  <c r="DC8" i="5"/>
  <c r="CX108" i="5"/>
  <c r="BO8" i="5"/>
  <c r="CF8" i="5"/>
  <c r="BT8" i="5"/>
  <c r="CQ8" i="5"/>
  <c r="AX8" i="5"/>
  <c r="AM108" i="5"/>
  <c r="DF8" i="5"/>
  <c r="CB8" i="5"/>
  <c r="BQ108" i="5"/>
  <c r="BZ8" i="5"/>
  <c r="BF8" i="5"/>
  <c r="Z108" i="5"/>
  <c r="AA69" i="26" s="1"/>
  <c r="CU108" i="5"/>
  <c r="DD108" i="5"/>
  <c r="BS108" i="5"/>
  <c r="BZ108" i="5"/>
  <c r="AD8" i="5"/>
  <c r="CO108" i="5"/>
  <c r="BE108" i="5"/>
  <c r="CL108" i="5"/>
  <c r="AC108" i="5"/>
  <c r="BH108" i="5"/>
  <c r="BN8" i="5"/>
  <c r="AG8" i="5"/>
  <c r="BC8" i="5"/>
  <c r="AV8" i="5"/>
  <c r="AJ108" i="5"/>
  <c r="AH8" i="5"/>
  <c r="CR108" i="5"/>
  <c r="AM8" i="5"/>
  <c r="CW8" i="5"/>
  <c r="AP8" i="5"/>
  <c r="AO8" i="5"/>
  <c r="AN108" i="5"/>
  <c r="BF108" i="5"/>
  <c r="CW108" i="5"/>
  <c r="AO108" i="5"/>
  <c r="BX108" i="5"/>
  <c r="AF108" i="5"/>
  <c r="DK131" i="5"/>
  <c r="DL131" i="5" s="1"/>
  <c r="BJ8" i="5"/>
  <c r="AW8" i="5"/>
  <c r="CY8" i="5"/>
  <c r="CP8" i="5"/>
  <c r="BV108" i="5"/>
  <c r="AY8" i="5"/>
  <c r="W8" i="5"/>
  <c r="CL8" i="5"/>
  <c r="BG8" i="5"/>
  <c r="AZ108" i="5"/>
  <c r="CV108" i="5"/>
  <c r="X108" i="5"/>
  <c r="AY108" i="5"/>
  <c r="AB8" i="5"/>
  <c r="BL108" i="5"/>
  <c r="AQ8" i="5"/>
  <c r="AK108" i="5"/>
  <c r="CB108" i="5"/>
  <c r="CC108" i="5"/>
  <c r="BA8" i="5"/>
  <c r="Y8" i="5"/>
  <c r="CA108" i="5"/>
  <c r="BM108" i="5"/>
  <c r="BN108" i="5"/>
  <c r="BU108" i="5"/>
  <c r="AI108" i="5"/>
  <c r="AR108" i="5"/>
  <c r="AS69" i="26" s="1"/>
  <c r="DF108" i="5"/>
  <c r="AK8" i="5"/>
  <c r="DH108" i="5"/>
  <c r="CD108" i="5"/>
  <c r="CE108" i="5"/>
  <c r="AT108" i="5"/>
  <c r="DA108" i="5"/>
  <c r="CJ108" i="5"/>
  <c r="DK31" i="5"/>
  <c r="DL31" i="5" s="1"/>
  <c r="DC108" i="5"/>
  <c r="AE108" i="5"/>
  <c r="W108" i="5"/>
  <c r="AW108" i="5"/>
  <c r="AS108" i="5"/>
  <c r="CG108" i="5"/>
  <c r="DE108" i="5"/>
  <c r="AQ108" i="5"/>
  <c r="BR108" i="5"/>
  <c r="BJ108" i="5"/>
  <c r="BD108" i="5"/>
  <c r="BP108" i="5"/>
  <c r="CQ108" i="5"/>
  <c r="CI108" i="5"/>
  <c r="DI108" i="5"/>
  <c r="AV108" i="5"/>
  <c r="I8" i="5"/>
  <c r="N108" i="5"/>
  <c r="I108" i="5"/>
  <c r="N8" i="5"/>
  <c r="J8" i="5"/>
  <c r="L8" i="5"/>
  <c r="M8" i="5"/>
  <c r="K108" i="5"/>
  <c r="U8" i="5"/>
  <c r="R8" i="5"/>
  <c r="P8" i="5"/>
  <c r="T8" i="5"/>
  <c r="O8" i="5"/>
  <c r="K8" i="5"/>
  <c r="DK20" i="5"/>
  <c r="DL20" i="5" s="1"/>
  <c r="J108" i="5"/>
  <c r="P108" i="5"/>
  <c r="L108" i="5"/>
  <c r="V108" i="5"/>
  <c r="Q8" i="5"/>
  <c r="S108" i="5"/>
  <c r="V8" i="5"/>
  <c r="S8" i="5"/>
  <c r="M108" i="5"/>
  <c r="R108" i="5"/>
  <c r="Q108" i="5"/>
  <c r="T108" i="5"/>
  <c r="O108" i="5"/>
  <c r="U108" i="5"/>
  <c r="DK197" i="5"/>
  <c r="DL197" i="5" s="1"/>
  <c r="DK9" i="5"/>
  <c r="DK109" i="5"/>
  <c r="DL109" i="5" s="1"/>
  <c r="H208" i="5"/>
  <c r="BD230" i="5" l="1"/>
  <c r="AQ230" i="5"/>
  <c r="CY230" i="5"/>
  <c r="AW230" i="5"/>
  <c r="BK230" i="5"/>
  <c r="BI230" i="5"/>
  <c r="DG230" i="5"/>
  <c r="AT230" i="5"/>
  <c r="BJ230" i="5"/>
  <c r="CS230" i="5"/>
  <c r="DI230" i="5"/>
  <c r="BQ230" i="5"/>
  <c r="CA230" i="5"/>
  <c r="CZ230" i="5"/>
  <c r="I230" i="5"/>
  <c r="BH230" i="5"/>
  <c r="BX230" i="5"/>
  <c r="L230" i="5"/>
  <c r="CT230" i="5"/>
  <c r="AD230" i="5"/>
  <c r="DC230" i="5"/>
  <c r="AB230" i="5"/>
  <c r="O230" i="5"/>
  <c r="M230" i="5"/>
  <c r="U230" i="5"/>
  <c r="AL230" i="5"/>
  <c r="CJ230" i="5"/>
  <c r="CU230" i="5"/>
  <c r="DE230" i="5"/>
  <c r="BT230" i="5"/>
  <c r="AI230" i="5"/>
  <c r="X230" i="5"/>
  <c r="AN230" i="5"/>
  <c r="BC230" i="5"/>
  <c r="CO230" i="5"/>
  <c r="P230" i="5"/>
  <c r="BE230" i="5"/>
  <c r="J230" i="5"/>
  <c r="BS230" i="5"/>
  <c r="S230" i="5"/>
  <c r="BG230" i="5"/>
  <c r="DK228" i="5"/>
  <c r="DL228" i="5" s="1"/>
  <c r="BZ230" i="5"/>
  <c r="K230" i="5"/>
  <c r="AV230" i="5"/>
  <c r="CM230" i="5"/>
  <c r="BP230" i="5"/>
  <c r="AZ230" i="5"/>
  <c r="CG230" i="5"/>
  <c r="N230" i="5"/>
  <c r="BF230" i="5"/>
  <c r="AY230" i="5"/>
  <c r="AG230" i="5"/>
  <c r="V230" i="5"/>
  <c r="BV230" i="5"/>
  <c r="DA230" i="5"/>
  <c r="BN230" i="5"/>
  <c r="CB230" i="5"/>
  <c r="AA230" i="5"/>
  <c r="AE230" i="5"/>
  <c r="AO230" i="5"/>
  <c r="CH230" i="5"/>
  <c r="BO230" i="5"/>
  <c r="DJ230" i="5"/>
  <c r="AX230" i="5"/>
  <c r="AR222" i="5"/>
  <c r="AM230" i="5"/>
  <c r="CK230" i="5"/>
  <c r="CC230" i="5"/>
  <c r="W230" i="5"/>
  <c r="AR230" i="5"/>
  <c r="AF230" i="5"/>
  <c r="Q230" i="5"/>
  <c r="AS230" i="5"/>
  <c r="AP230" i="5"/>
  <c r="DD230" i="5"/>
  <c r="CQ230" i="5"/>
  <c r="AC230" i="5"/>
  <c r="BR230" i="5"/>
  <c r="DH230" i="5"/>
  <c r="CW230" i="5"/>
  <c r="BM230" i="5"/>
  <c r="DF230" i="5"/>
  <c r="AH230" i="5"/>
  <c r="CF230" i="5"/>
  <c r="BA230" i="5"/>
  <c r="CI230" i="5"/>
  <c r="Y230" i="5"/>
  <c r="CD230" i="5"/>
  <c r="J222" i="5"/>
  <c r="BO222" i="5"/>
  <c r="CW222" i="5"/>
  <c r="CS222" i="5"/>
  <c r="CX222" i="5"/>
  <c r="BL222" i="5"/>
  <c r="AS222" i="5"/>
  <c r="CF222" i="5"/>
  <c r="AU230" i="5"/>
  <c r="BI222" i="5"/>
  <c r="N222" i="5"/>
  <c r="CL222" i="5"/>
  <c r="CP222" i="5"/>
  <c r="BJ222" i="5"/>
  <c r="AP222" i="5"/>
  <c r="AG222" i="5"/>
  <c r="DG222" i="5"/>
  <c r="T230" i="5"/>
  <c r="DA222" i="5"/>
  <c r="CZ222" i="5"/>
  <c r="CJ222" i="5"/>
  <c r="BN222" i="5"/>
  <c r="P208" i="5"/>
  <c r="BZ222" i="5"/>
  <c r="BB230" i="5"/>
  <c r="CG222" i="5"/>
  <c r="BW222" i="5"/>
  <c r="CL230" i="5"/>
  <c r="BL230" i="5"/>
  <c r="BC222" i="5"/>
  <c r="Q222" i="5"/>
  <c r="DB222" i="5"/>
  <c r="BW230" i="5"/>
  <c r="S208" i="5"/>
  <c r="K208" i="5"/>
  <c r="L208" i="5"/>
  <c r="Q208" i="5"/>
  <c r="N208" i="5"/>
  <c r="CH222" i="5"/>
  <c r="BY222" i="5"/>
  <c r="V222" i="5"/>
  <c r="X222" i="5"/>
  <c r="CT222" i="5"/>
  <c r="CE230" i="5"/>
  <c r="CA222" i="5"/>
  <c r="AV222" i="5"/>
  <c r="AT222" i="5"/>
  <c r="DD222" i="5"/>
  <c r="BR222" i="5"/>
  <c r="AX222" i="5"/>
  <c r="AB222" i="5"/>
  <c r="AC222" i="5"/>
  <c r="BB222" i="5"/>
  <c r="AO222" i="5"/>
  <c r="AF222" i="5"/>
  <c r="AL222" i="5"/>
  <c r="BG222" i="5"/>
  <c r="AZ222" i="5"/>
  <c r="L222" i="5"/>
  <c r="AI222" i="5"/>
  <c r="AY222" i="5"/>
  <c r="AW222" i="5"/>
  <c r="CB222" i="5"/>
  <c r="DB230" i="5"/>
  <c r="O208" i="5"/>
  <c r="J208" i="5"/>
  <c r="R230" i="5"/>
  <c r="BD222" i="5"/>
  <c r="BK222" i="5"/>
  <c r="M208" i="5"/>
  <c r="DH222" i="5"/>
  <c r="I79" i="26"/>
  <c r="AA79" i="26" s="1"/>
  <c r="AS79" i="26" s="1"/>
  <c r="I66" i="42"/>
  <c r="I72" i="42" s="1"/>
  <c r="R208" i="5"/>
  <c r="S222" i="5"/>
  <c r="Z222" i="5"/>
  <c r="DE222" i="5"/>
  <c r="CO222" i="5"/>
  <c r="BP222" i="5"/>
  <c r="CK222" i="5"/>
  <c r="K222" i="5"/>
  <c r="I208" i="5"/>
  <c r="AQ222" i="5"/>
  <c r="BQ222" i="5"/>
  <c r="AK230" i="5"/>
  <c r="BH222" i="5"/>
  <c r="BU230" i="5"/>
  <c r="CU222" i="5"/>
  <c r="BV222" i="5"/>
  <c r="CE222" i="5"/>
  <c r="BX222" i="5"/>
  <c r="P222" i="5"/>
  <c r="AM222" i="5"/>
  <c r="M222" i="5"/>
  <c r="AJ230" i="5"/>
  <c r="W222" i="5"/>
  <c r="BM222" i="5"/>
  <c r="BT222" i="5"/>
  <c r="AJ222" i="5"/>
  <c r="U222" i="5"/>
  <c r="CR230" i="5"/>
  <c r="CN222" i="5"/>
  <c r="DI222" i="5"/>
  <c r="AA222" i="5"/>
  <c r="T222" i="5"/>
  <c r="CR222" i="5"/>
  <c r="CQ222" i="5"/>
  <c r="AD222" i="5"/>
  <c r="BU222" i="5"/>
  <c r="AH222" i="5"/>
  <c r="CD222" i="5"/>
  <c r="BS222" i="5"/>
  <c r="CV230" i="5"/>
  <c r="DF222" i="5"/>
  <c r="BE222" i="5"/>
  <c r="I222" i="5"/>
  <c r="AE222" i="5"/>
  <c r="AN222" i="5"/>
  <c r="CV222" i="5"/>
  <c r="DC222" i="5"/>
  <c r="AK222" i="5"/>
  <c r="DK218" i="5"/>
  <c r="DL218" i="5" s="1"/>
  <c r="O222" i="5"/>
  <c r="DK227" i="5"/>
  <c r="DL227" i="5" s="1"/>
  <c r="Y222" i="5"/>
  <c r="CY222" i="5"/>
  <c r="CM222" i="5"/>
  <c r="CC222" i="5"/>
  <c r="DJ222" i="5"/>
  <c r="BA222" i="5"/>
  <c r="CI222" i="5"/>
  <c r="AU222" i="5"/>
  <c r="R222" i="5"/>
  <c r="Z230" i="5"/>
  <c r="AG208" i="5"/>
  <c r="CP208" i="5"/>
  <c r="AM208" i="5"/>
  <c r="CZ208" i="5"/>
  <c r="DK214" i="5"/>
  <c r="DL214" i="5" s="1"/>
  <c r="BA208" i="5"/>
  <c r="CY208" i="5"/>
  <c r="CF208" i="5"/>
  <c r="CN208" i="5"/>
  <c r="AB208" i="5"/>
  <c r="BC208" i="5"/>
  <c r="AP208" i="5"/>
  <c r="DK229" i="5"/>
  <c r="DL229" i="5" s="1"/>
  <c r="Y208" i="5"/>
  <c r="DJ208" i="5"/>
  <c r="BW208" i="5"/>
  <c r="AK208" i="5"/>
  <c r="BI208" i="5"/>
  <c r="AY208" i="5"/>
  <c r="CW208" i="5"/>
  <c r="DF208" i="5"/>
  <c r="DC208" i="5"/>
  <c r="DI208" i="5"/>
  <c r="CJ208" i="5"/>
  <c r="AI208" i="5"/>
  <c r="BR208" i="5"/>
  <c r="BH208" i="5"/>
  <c r="CM208" i="5"/>
  <c r="CO208" i="5"/>
  <c r="U208" i="5"/>
  <c r="CQ208" i="5"/>
  <c r="AS208" i="5"/>
  <c r="CI208" i="5"/>
  <c r="CV208" i="5"/>
  <c r="CC208" i="5"/>
  <c r="BQ208" i="5"/>
  <c r="CX208" i="5"/>
  <c r="BE208" i="5"/>
  <c r="CR208" i="5"/>
  <c r="BN208" i="5"/>
  <c r="AX208" i="5"/>
  <c r="DB208" i="5"/>
  <c r="CE208" i="5"/>
  <c r="BO208" i="5"/>
  <c r="DG208" i="5"/>
  <c r="W208" i="5"/>
  <c r="CK208" i="5"/>
  <c r="CD208" i="5"/>
  <c r="BK208" i="5"/>
  <c r="AU208" i="5"/>
  <c r="BP208" i="5"/>
  <c r="CH208" i="5"/>
  <c r="AH208" i="5"/>
  <c r="BF208" i="5"/>
  <c r="BT208" i="5"/>
  <c r="BS208" i="5"/>
  <c r="DH208" i="5"/>
  <c r="AZ208" i="5"/>
  <c r="BU208" i="5"/>
  <c r="BV208" i="5"/>
  <c r="CG208" i="5"/>
  <c r="Z208" i="5"/>
  <c r="CA208" i="5"/>
  <c r="AA208" i="5"/>
  <c r="AF208" i="5"/>
  <c r="V208" i="5"/>
  <c r="AW208" i="5"/>
  <c r="AV208" i="5"/>
  <c r="BZ208" i="5"/>
  <c r="CS208" i="5"/>
  <c r="BX208" i="5"/>
  <c r="X208" i="5"/>
  <c r="BD208" i="5"/>
  <c r="AJ208" i="5"/>
  <c r="AE208" i="5"/>
  <c r="BG208" i="5"/>
  <c r="BJ208" i="5"/>
  <c r="AO208" i="5"/>
  <c r="AD208" i="5"/>
  <c r="BM208" i="5"/>
  <c r="BB208" i="5"/>
  <c r="AR208" i="5"/>
  <c r="AC208" i="5"/>
  <c r="AT208" i="5"/>
  <c r="AN208" i="5"/>
  <c r="BY208" i="5"/>
  <c r="BL208" i="5"/>
  <c r="T208" i="5"/>
  <c r="AQ208" i="5"/>
  <c r="CL208" i="5"/>
  <c r="CB208" i="5"/>
  <c r="CT208" i="5"/>
  <c r="DE208" i="5"/>
  <c r="AL208" i="5"/>
  <c r="CU208" i="5"/>
  <c r="DA208" i="5"/>
  <c r="DD208" i="5"/>
  <c r="P6" i="33"/>
  <c r="Q29" i="33"/>
  <c r="R6" i="5"/>
  <c r="R213" i="5" s="1"/>
  <c r="R226" i="5" s="1"/>
  <c r="DK8" i="5"/>
  <c r="DL8" i="5" s="1"/>
  <c r="DL9" i="5"/>
  <c r="DK108" i="5"/>
  <c r="DK230" i="5" l="1"/>
  <c r="DL230" i="5" s="1"/>
  <c r="DK222" i="5"/>
  <c r="DL222" i="5" s="1"/>
  <c r="Q6" i="33"/>
  <c r="R6" i="33" s="1"/>
  <c r="S6" i="33" s="1"/>
  <c r="T6" i="33" s="1"/>
  <c r="U6" i="33" s="1"/>
  <c r="V6" i="33" s="1"/>
  <c r="W6" i="33" s="1"/>
  <c r="X6" i="33" s="1"/>
  <c r="Y6" i="33" s="1"/>
  <c r="Z6" i="33" s="1"/>
  <c r="AA6" i="33" s="1"/>
  <c r="AB6" i="33" s="1"/>
  <c r="AC6" i="33" s="1"/>
  <c r="AD6" i="33" s="1"/>
  <c r="AE6" i="33" s="1"/>
  <c r="AF6" i="33" s="1"/>
  <c r="AG6" i="33" s="1"/>
  <c r="AH6" i="33" s="1"/>
  <c r="AI6" i="33" s="1"/>
  <c r="AJ6" i="33" s="1"/>
  <c r="AK6" i="33" s="1"/>
  <c r="AL6" i="33" s="1"/>
  <c r="AM6" i="33" s="1"/>
  <c r="AN6" i="33" s="1"/>
  <c r="AO6" i="33" s="1"/>
  <c r="AP6" i="33" s="1"/>
  <c r="AQ6" i="33" s="1"/>
  <c r="AR6" i="33" s="1"/>
  <c r="AS6" i="33" s="1"/>
  <c r="AT6" i="33" s="1"/>
  <c r="AU6" i="33" s="1"/>
  <c r="AV6" i="33" s="1"/>
  <c r="AW6" i="33" s="1"/>
  <c r="AX6" i="33" s="1"/>
  <c r="AY6" i="33" s="1"/>
  <c r="AZ6" i="33" s="1"/>
  <c r="BA6" i="33" s="1"/>
  <c r="BB6" i="33" s="1"/>
  <c r="BC6" i="33" s="1"/>
  <c r="BD6" i="33" s="1"/>
  <c r="BE6" i="33" s="1"/>
  <c r="BF6" i="33" s="1"/>
  <c r="BG6" i="33" s="1"/>
  <c r="BH6" i="33" s="1"/>
  <c r="BI6" i="33" s="1"/>
  <c r="BJ6" i="33" s="1"/>
  <c r="BK6" i="33" s="1"/>
  <c r="BL6" i="33" s="1"/>
  <c r="BM6" i="33" s="1"/>
  <c r="BN6" i="33" s="1"/>
  <c r="BO6" i="33" s="1"/>
  <c r="BP6" i="33" s="1"/>
  <c r="BQ6" i="33" s="1"/>
  <c r="BR6" i="33" s="1"/>
  <c r="BS6" i="33" s="1"/>
  <c r="BT6" i="33" s="1"/>
  <c r="BU6" i="33" s="1"/>
  <c r="BV6" i="33" s="1"/>
  <c r="BW6" i="33" s="1"/>
  <c r="BX6" i="33" s="1"/>
  <c r="BY6" i="33" s="1"/>
  <c r="BZ6" i="33" s="1"/>
  <c r="CA6" i="33" s="1"/>
  <c r="CB6" i="33" s="1"/>
  <c r="CC6" i="33" s="1"/>
  <c r="CD6" i="33" s="1"/>
  <c r="CE6" i="33" s="1"/>
  <c r="CF6" i="33" s="1"/>
  <c r="CG6" i="33" s="1"/>
  <c r="CH6" i="33" s="1"/>
  <c r="CI6" i="33" s="1"/>
  <c r="CJ6" i="33" s="1"/>
  <c r="CK6" i="33" s="1"/>
  <c r="CL6" i="33" s="1"/>
  <c r="CM6" i="33" s="1"/>
  <c r="CN6" i="33" s="1"/>
  <c r="CO6" i="33" s="1"/>
  <c r="CP6" i="33" s="1"/>
  <c r="CQ6" i="33" s="1"/>
  <c r="CR6" i="33" s="1"/>
  <c r="CS6" i="33" s="1"/>
  <c r="CT6" i="33" s="1"/>
  <c r="CU6" i="33" s="1"/>
  <c r="CV6" i="33" s="1"/>
  <c r="CW6" i="33" s="1"/>
  <c r="CX6" i="33" s="1"/>
  <c r="CY6" i="33" s="1"/>
  <c r="CZ6" i="33" s="1"/>
  <c r="DA6" i="33" s="1"/>
  <c r="DB6" i="33" s="1"/>
  <c r="DC6" i="33" s="1"/>
  <c r="DD6" i="33" s="1"/>
  <c r="DE6" i="33" s="1"/>
  <c r="DF6" i="33" s="1"/>
  <c r="DG6" i="33" s="1"/>
  <c r="DH6" i="33" s="1"/>
  <c r="R29" i="33"/>
  <c r="S6" i="5"/>
  <c r="DK208" i="5"/>
  <c r="DL208" i="5" s="1"/>
  <c r="DL108" i="5"/>
  <c r="G10" i="22" l="1"/>
  <c r="G8" i="22"/>
  <c r="G9" i="22"/>
  <c r="G9" i="42"/>
  <c r="AC66" i="42" s="1"/>
  <c r="AC72" i="42" s="1"/>
  <c r="S213" i="5"/>
  <c r="S226" i="5" s="1"/>
  <c r="Z10" i="42"/>
  <c r="AB10" i="42" s="1"/>
  <c r="Z28" i="22"/>
  <c r="AB28" i="22" s="1"/>
  <c r="G10" i="42"/>
  <c r="Q66" i="42" s="1"/>
  <c r="Q72" i="42" s="1"/>
  <c r="G17" i="22"/>
  <c r="G21" i="22"/>
  <c r="G23" i="22"/>
  <c r="Z26" i="22"/>
  <c r="AB26" i="22" s="1"/>
  <c r="G24" i="22"/>
  <c r="G16" i="22"/>
  <c r="G14" i="22"/>
  <c r="Z19" i="22"/>
  <c r="Z16" i="22"/>
  <c r="AB16" i="22" s="1"/>
  <c r="G12" i="22"/>
  <c r="Z10" i="22"/>
  <c r="Z23" i="22"/>
  <c r="AB23" i="22" s="1"/>
  <c r="Z13" i="22"/>
  <c r="AB13" i="22" s="1"/>
  <c r="Z24" i="22"/>
  <c r="AB24" i="22" s="1"/>
  <c r="G8" i="42"/>
  <c r="Z9" i="42"/>
  <c r="AB9" i="42" s="1"/>
  <c r="G20" i="22"/>
  <c r="G15" i="22"/>
  <c r="Z14" i="22"/>
  <c r="AB14" i="22" s="1"/>
  <c r="Z9" i="22"/>
  <c r="Z11" i="22"/>
  <c r="AB11" i="22" s="1"/>
  <c r="Z21" i="22"/>
  <c r="AB21" i="22" s="1"/>
  <c r="G19" i="22"/>
  <c r="Z27" i="22"/>
  <c r="G22" i="22"/>
  <c r="Z15" i="22"/>
  <c r="AB15" i="22" s="1"/>
  <c r="Z22" i="22"/>
  <c r="AB22" i="22" s="1"/>
  <c r="Z17" i="22"/>
  <c r="Z25" i="22"/>
  <c r="AB25" i="22" s="1"/>
  <c r="G13" i="22"/>
  <c r="Z20" i="22"/>
  <c r="G25" i="22"/>
  <c r="Z12" i="22"/>
  <c r="AB12" i="22" s="1"/>
  <c r="G18" i="22"/>
  <c r="F6" i="40" s="1"/>
  <c r="Z8" i="42"/>
  <c r="AB8" i="42" s="1"/>
  <c r="G27" i="22"/>
  <c r="Z8" i="22"/>
  <c r="AB8" i="22" s="1"/>
  <c r="G26" i="22"/>
  <c r="G11" i="22"/>
  <c r="Z18" i="22"/>
  <c r="AB18" i="22" s="1"/>
  <c r="G28" i="22"/>
  <c r="S29" i="33"/>
  <c r="T6" i="5"/>
  <c r="H19" i="17"/>
  <c r="C19" i="17"/>
  <c r="I8" i="42" l="1"/>
  <c r="W66" i="42"/>
  <c r="W72" i="42" s="1"/>
  <c r="AB9" i="22"/>
  <c r="AB20" i="22"/>
  <c r="AB27" i="22"/>
  <c r="AB17" i="22"/>
  <c r="AB10" i="22"/>
  <c r="AB19" i="22"/>
  <c r="J31" i="26"/>
  <c r="L31" i="26" s="1"/>
  <c r="M9" i="22"/>
  <c r="T213" i="5"/>
  <c r="T226" i="5" s="1"/>
  <c r="I26" i="22"/>
  <c r="J50" i="26"/>
  <c r="L50" i="26" s="1"/>
  <c r="M26" i="22"/>
  <c r="J43" i="26"/>
  <c r="L43" i="26" s="1"/>
  <c r="M19" i="22"/>
  <c r="I19" i="22"/>
  <c r="M15" i="22"/>
  <c r="J37" i="26"/>
  <c r="L37" i="26" s="1"/>
  <c r="I15" i="22"/>
  <c r="I16" i="22"/>
  <c r="J38" i="26"/>
  <c r="L38" i="26" s="1"/>
  <c r="M16" i="22"/>
  <c r="I17" i="22"/>
  <c r="J39" i="26"/>
  <c r="L39" i="26" s="1"/>
  <c r="M17" i="22"/>
  <c r="J32" i="26"/>
  <c r="L32" i="26" s="1"/>
  <c r="M10" i="22"/>
  <c r="I10" i="22"/>
  <c r="I27" i="22"/>
  <c r="J51" i="26"/>
  <c r="L51" i="26" s="1"/>
  <c r="M27" i="22"/>
  <c r="J48" i="26"/>
  <c r="L48" i="26" s="1"/>
  <c r="M24" i="22"/>
  <c r="I24" i="22"/>
  <c r="M9" i="42"/>
  <c r="I9" i="42"/>
  <c r="I28" i="22"/>
  <c r="M28" i="22"/>
  <c r="O28" i="22" s="1"/>
  <c r="I20" i="22"/>
  <c r="J44" i="26"/>
  <c r="L44" i="26" s="1"/>
  <c r="M20" i="22"/>
  <c r="I25" i="22"/>
  <c r="J49" i="26"/>
  <c r="L49" i="26" s="1"/>
  <c r="M25" i="22"/>
  <c r="J34" i="26"/>
  <c r="L34" i="26" s="1"/>
  <c r="I12" i="22"/>
  <c r="M12" i="22"/>
  <c r="I18" i="22"/>
  <c r="M18" i="22"/>
  <c r="J46" i="26"/>
  <c r="L46" i="26" s="1"/>
  <c r="I22" i="22"/>
  <c r="M22" i="22"/>
  <c r="M8" i="42"/>
  <c r="J47" i="26"/>
  <c r="L47" i="26" s="1"/>
  <c r="I23" i="22"/>
  <c r="M23" i="22"/>
  <c r="M11" i="22"/>
  <c r="I11" i="22"/>
  <c r="J33" i="26"/>
  <c r="L33" i="26" s="1"/>
  <c r="I9" i="22"/>
  <c r="I13" i="22"/>
  <c r="J35" i="26"/>
  <c r="L35" i="26" s="1"/>
  <c r="M13" i="22"/>
  <c r="I10" i="42"/>
  <c r="M10" i="42"/>
  <c r="I8" i="22"/>
  <c r="E6" i="40"/>
  <c r="M8" i="22"/>
  <c r="M21" i="22"/>
  <c r="I21" i="22"/>
  <c r="J45" i="26"/>
  <c r="L45" i="26" s="1"/>
  <c r="J36" i="26"/>
  <c r="L36" i="26" s="1"/>
  <c r="M14" i="22"/>
  <c r="I14" i="22"/>
  <c r="T29" i="33"/>
  <c r="U6" i="5"/>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G133" i="1"/>
  <c r="E133" i="1"/>
  <c r="O18" i="22" l="1"/>
  <c r="F7" i="40"/>
  <c r="O24" i="22"/>
  <c r="AB48" i="26"/>
  <c r="AD48" i="26" s="1"/>
  <c r="O15" i="22"/>
  <c r="AB37" i="26"/>
  <c r="AD37" i="26" s="1"/>
  <c r="O20" i="22"/>
  <c r="AB44" i="26"/>
  <c r="AD44" i="26" s="1"/>
  <c r="O23" i="22"/>
  <c r="AB47" i="26"/>
  <c r="AD47" i="26" s="1"/>
  <c r="O16" i="22"/>
  <c r="AB38" i="26"/>
  <c r="AD38" i="26" s="1"/>
  <c r="O21" i="22"/>
  <c r="AB45" i="26"/>
  <c r="AD45" i="26" s="1"/>
  <c r="O26" i="22"/>
  <c r="AB50" i="26"/>
  <c r="AD50" i="26" s="1"/>
  <c r="O25" i="22"/>
  <c r="AB49" i="26"/>
  <c r="AD49" i="26" s="1"/>
  <c r="O22" i="22"/>
  <c r="AB46" i="26"/>
  <c r="AD46" i="26" s="1"/>
  <c r="O27" i="22"/>
  <c r="AB51" i="26"/>
  <c r="AD51" i="26" s="1"/>
  <c r="O17" i="22"/>
  <c r="AB39" i="26"/>
  <c r="AD39" i="26" s="1"/>
  <c r="O11" i="22"/>
  <c r="AB33" i="26"/>
  <c r="AD33" i="26" s="1"/>
  <c r="O14" i="22"/>
  <c r="AB36" i="26"/>
  <c r="AD36" i="26" s="1"/>
  <c r="O9" i="22"/>
  <c r="AB31" i="26"/>
  <c r="AD31" i="26" s="1"/>
  <c r="O13" i="22"/>
  <c r="AB35" i="26"/>
  <c r="AD35" i="26" s="1"/>
  <c r="O12" i="22"/>
  <c r="AB34" i="26"/>
  <c r="AD34" i="26" s="1"/>
  <c r="O8" i="42"/>
  <c r="Y66" i="42"/>
  <c r="Y72" i="42" s="1"/>
  <c r="O10" i="22"/>
  <c r="AB32" i="26"/>
  <c r="AD32" i="26" s="1"/>
  <c r="O10" i="42"/>
  <c r="S66" i="42"/>
  <c r="S72" i="42" s="1"/>
  <c r="O19" i="22"/>
  <c r="AB43" i="26"/>
  <c r="AD43" i="26" s="1"/>
  <c r="O9" i="42"/>
  <c r="AE66" i="42"/>
  <c r="AE72" i="42" s="1"/>
  <c r="H135" i="1"/>
  <c r="S9" i="22"/>
  <c r="S8" i="22"/>
  <c r="U8" i="22" s="1"/>
  <c r="O8" i="22"/>
  <c r="U213" i="5"/>
  <c r="U226" i="5" s="1"/>
  <c r="S21" i="22"/>
  <c r="AT45" i="26" s="1"/>
  <c r="S22" i="22"/>
  <c r="AT46" i="26" s="1"/>
  <c r="S25" i="22"/>
  <c r="AT49" i="26" s="1"/>
  <c r="S9" i="42"/>
  <c r="S28" i="22"/>
  <c r="U28" i="22" s="1"/>
  <c r="S23" i="22"/>
  <c r="AT47" i="26" s="1"/>
  <c r="S24" i="22"/>
  <c r="AT48" i="26" s="1"/>
  <c r="S10" i="22"/>
  <c r="S16" i="22"/>
  <c r="S19" i="22"/>
  <c r="AT43" i="26" s="1"/>
  <c r="S10" i="42"/>
  <c r="U66" i="42" s="1"/>
  <c r="S18" i="22"/>
  <c r="F8" i="40" s="1"/>
  <c r="S13" i="22"/>
  <c r="S11" i="22"/>
  <c r="S8" i="42"/>
  <c r="S27" i="22"/>
  <c r="AT51" i="26" s="1"/>
  <c r="S17" i="22"/>
  <c r="S15" i="22"/>
  <c r="S26" i="22"/>
  <c r="AT50" i="26" s="1"/>
  <c r="S14" i="22"/>
  <c r="E7" i="40"/>
  <c r="S12" i="22"/>
  <c r="S20" i="22"/>
  <c r="AT44" i="26" s="1"/>
  <c r="U29" i="33"/>
  <c r="V6" i="5"/>
  <c r="H134" i="1"/>
  <c r="E29" i="33" l="1"/>
  <c r="F9" i="40"/>
  <c r="H138" i="1"/>
  <c r="H140" i="1"/>
  <c r="U24" i="22"/>
  <c r="AV48" i="26"/>
  <c r="U23" i="22"/>
  <c r="AV47" i="26"/>
  <c r="U26" i="22"/>
  <c r="AV50" i="26"/>
  <c r="U15" i="22"/>
  <c r="AT37" i="26"/>
  <c r="AV37" i="26" s="1"/>
  <c r="U25" i="22"/>
  <c r="AV49" i="26"/>
  <c r="U16" i="22"/>
  <c r="AT38" i="26"/>
  <c r="AV38" i="26" s="1"/>
  <c r="U21" i="22"/>
  <c r="AV45" i="26"/>
  <c r="U20" i="22"/>
  <c r="AV44" i="26"/>
  <c r="U22" i="22"/>
  <c r="AV46" i="26"/>
  <c r="U27" i="22"/>
  <c r="AV51" i="26"/>
  <c r="U17" i="22"/>
  <c r="AT39" i="26"/>
  <c r="AV39" i="26" s="1"/>
  <c r="U9" i="22"/>
  <c r="AT31" i="26"/>
  <c r="AV31" i="26" s="1"/>
  <c r="U13" i="22"/>
  <c r="AT35" i="26"/>
  <c r="AV35" i="26" s="1"/>
  <c r="U14" i="22"/>
  <c r="AT36" i="26"/>
  <c r="AV36" i="26" s="1"/>
  <c r="U8" i="42"/>
  <c r="AA66" i="42"/>
  <c r="AA72" i="42" s="1"/>
  <c r="U10" i="22"/>
  <c r="AT32" i="26"/>
  <c r="AV32" i="26" s="1"/>
  <c r="U12" i="22"/>
  <c r="AT34" i="26"/>
  <c r="AV34" i="26" s="1"/>
  <c r="U11" i="22"/>
  <c r="AT33" i="26"/>
  <c r="AV33" i="26" s="1"/>
  <c r="U9" i="42"/>
  <c r="AG66" i="42"/>
  <c r="AG72" i="42" s="1"/>
  <c r="U19" i="22"/>
  <c r="AV43" i="26"/>
  <c r="U10" i="42"/>
  <c r="U72" i="42"/>
  <c r="E8" i="40"/>
  <c r="E9" i="40" s="1"/>
  <c r="V213" i="5"/>
  <c r="V226" i="5" s="1"/>
  <c r="U18" i="22"/>
  <c r="H137" i="1"/>
  <c r="V29" i="33"/>
  <c r="W6" i="5"/>
  <c r="W213" i="5" l="1"/>
  <c r="W226" i="5" s="1"/>
  <c r="W29" i="33"/>
  <c r="X6" i="5"/>
  <c r="X213" i="5" l="1"/>
  <c r="X226" i="5" s="1"/>
  <c r="X29" i="33"/>
  <c r="Y6" i="5"/>
  <c r="Y213" i="5" l="1"/>
  <c r="Y226" i="5" s="1"/>
  <c r="Y29" i="33"/>
  <c r="Z6" i="5"/>
  <c r="Z213" i="5" l="1"/>
  <c r="Z226" i="5" s="1"/>
  <c r="Z29" i="33"/>
  <c r="AA6" i="5"/>
  <c r="AA213" i="5" l="1"/>
  <c r="AA226" i="5" s="1"/>
  <c r="AA29" i="33"/>
  <c r="AB6" i="5"/>
  <c r="AB213" i="5" l="1"/>
  <c r="AB226" i="5" s="1"/>
  <c r="AB29" i="33"/>
  <c r="AC6" i="5"/>
  <c r="AC213" i="5" l="1"/>
  <c r="AC226" i="5" s="1"/>
  <c r="AC29" i="33"/>
  <c r="AD6" i="5"/>
  <c r="AD213" i="5" l="1"/>
  <c r="AD226" i="5" s="1"/>
  <c r="AD29" i="33"/>
  <c r="AE6" i="5"/>
  <c r="AE213" i="5" s="1"/>
  <c r="AE226" i="5" s="1"/>
  <c r="AE29" i="33" l="1"/>
  <c r="AF6" i="5"/>
  <c r="AF213" i="5" s="1"/>
  <c r="AF226" i="5" s="1"/>
  <c r="AF29" i="33" l="1"/>
  <c r="AG6" i="5"/>
  <c r="AG213" i="5" s="1"/>
  <c r="AG226" i="5" s="1"/>
  <c r="AG29" i="33" l="1"/>
  <c r="AH6" i="5"/>
  <c r="AH213" i="5" s="1"/>
  <c r="AH226" i="5" s="1"/>
  <c r="AH29" i="33" l="1"/>
  <c r="AI6" i="5"/>
  <c r="AI213" i="5" s="1"/>
  <c r="AI226" i="5" s="1"/>
  <c r="AI29" i="33" l="1"/>
  <c r="AJ6" i="5"/>
  <c r="AJ213" i="5" s="1"/>
  <c r="AJ226" i="5" s="1"/>
  <c r="AJ29" i="33" l="1"/>
  <c r="AK6" i="5"/>
  <c r="AK213" i="5" s="1"/>
  <c r="AK226" i="5" s="1"/>
  <c r="AK29" i="33" l="1"/>
  <c r="AL6" i="5"/>
  <c r="AL213" i="5" s="1"/>
  <c r="AL226" i="5" s="1"/>
  <c r="AL29" i="33" l="1"/>
  <c r="AM6" i="5"/>
  <c r="AM213" i="5" s="1"/>
  <c r="AM226" i="5" s="1"/>
  <c r="AM29" i="33" l="1"/>
  <c r="AN6" i="5"/>
  <c r="AN213" i="5" s="1"/>
  <c r="AN226" i="5" s="1"/>
  <c r="AN29" i="33" l="1"/>
  <c r="AO6" i="5"/>
  <c r="AO213" i="5" s="1"/>
  <c r="AO226" i="5" s="1"/>
  <c r="AO29" i="33" l="1"/>
  <c r="AP6" i="5"/>
  <c r="AP213" i="5" s="1"/>
  <c r="AP226" i="5" s="1"/>
  <c r="AP29" i="33" l="1"/>
  <c r="AQ6" i="5"/>
  <c r="AQ213" i="5" s="1"/>
  <c r="AQ226" i="5" s="1"/>
  <c r="AQ29" i="33" l="1"/>
  <c r="AR6" i="5"/>
  <c r="AR213" i="5" s="1"/>
  <c r="AR226" i="5" s="1"/>
  <c r="AR29" i="33" l="1"/>
  <c r="AS6" i="5"/>
  <c r="AS213" i="5" s="1"/>
  <c r="AS226" i="5" s="1"/>
  <c r="AS29" i="33" l="1"/>
  <c r="AT6" i="5"/>
  <c r="AT213" i="5" s="1"/>
  <c r="AT226" i="5" s="1"/>
  <c r="AT29" i="33" l="1"/>
  <c r="AU6" i="5"/>
  <c r="AU213" i="5" s="1"/>
  <c r="AU226" i="5" s="1"/>
  <c r="AU29" i="33" l="1"/>
  <c r="AV6" i="5"/>
  <c r="AV213" i="5" s="1"/>
  <c r="AV226" i="5" s="1"/>
  <c r="AV29" i="33" l="1"/>
  <c r="AW6" i="5"/>
  <c r="AW213" i="5" s="1"/>
  <c r="AW226" i="5" s="1"/>
  <c r="AW29" i="33" l="1"/>
  <c r="AX6" i="5"/>
  <c r="AX213" i="5" s="1"/>
  <c r="AX226" i="5" s="1"/>
  <c r="AX29" i="33" l="1"/>
  <c r="AY6" i="5"/>
  <c r="AY213" i="5" s="1"/>
  <c r="AY226" i="5" s="1"/>
  <c r="AY29" i="33" l="1"/>
  <c r="AZ6" i="5"/>
  <c r="AZ213" i="5" s="1"/>
  <c r="AZ226" i="5" s="1"/>
  <c r="AZ29" i="33" l="1"/>
  <c r="BA6" i="5"/>
  <c r="BA213" i="5" s="1"/>
  <c r="BA226" i="5" s="1"/>
  <c r="BA29" i="33" l="1"/>
  <c r="BB6" i="5"/>
  <c r="BB213" i="5" s="1"/>
  <c r="BB226" i="5" s="1"/>
  <c r="BB29" i="33" l="1"/>
  <c r="BC6" i="5"/>
  <c r="BC213" i="5" s="1"/>
  <c r="BC226" i="5" s="1"/>
  <c r="BC29" i="33" l="1"/>
  <c r="BD6" i="5"/>
  <c r="BD213" i="5" s="1"/>
  <c r="BD226" i="5" s="1"/>
  <c r="BD29" i="33" l="1"/>
  <c r="BE6" i="5"/>
  <c r="BE213" i="5" s="1"/>
  <c r="BE226" i="5" s="1"/>
  <c r="BE29" i="33" l="1"/>
  <c r="BF6" i="5"/>
  <c r="BF213" i="5" s="1"/>
  <c r="BF226" i="5" s="1"/>
  <c r="BF29" i="33" l="1"/>
  <c r="BG6" i="5"/>
  <c r="BG213" i="5" s="1"/>
  <c r="BG226" i="5" s="1"/>
  <c r="BG29" i="33" l="1"/>
  <c r="BH6" i="5"/>
  <c r="BH213" i="5" s="1"/>
  <c r="BH226" i="5" s="1"/>
  <c r="BH29" i="33" l="1"/>
  <c r="BI6" i="5"/>
  <c r="BI213" i="5" s="1"/>
  <c r="BI226" i="5" s="1"/>
  <c r="BI29" i="33" l="1"/>
  <c r="BJ6" i="5"/>
  <c r="BJ213" i="5" s="1"/>
  <c r="BJ226" i="5" s="1"/>
  <c r="BJ29" i="33" l="1"/>
  <c r="BK6" i="5"/>
  <c r="BK213" i="5" s="1"/>
  <c r="BK226" i="5" s="1"/>
  <c r="BK29" i="33" l="1"/>
  <c r="BL6" i="5"/>
  <c r="BL213" i="5" s="1"/>
  <c r="BL226" i="5" s="1"/>
  <c r="BL29" i="33" l="1"/>
  <c r="BM6" i="5"/>
  <c r="BM213" i="5" s="1"/>
  <c r="BM226" i="5" s="1"/>
  <c r="BM29" i="33" l="1"/>
  <c r="BN6" i="5"/>
  <c r="BN213" i="5" s="1"/>
  <c r="BN226" i="5" s="1"/>
  <c r="BN29" i="33" l="1"/>
  <c r="BO6" i="5"/>
  <c r="BO213" i="5" s="1"/>
  <c r="BO226" i="5" s="1"/>
  <c r="BO29" i="33" l="1"/>
  <c r="BP6" i="5"/>
  <c r="BP213" i="5" s="1"/>
  <c r="BP226" i="5" s="1"/>
  <c r="BP29" i="33" l="1"/>
  <c r="BQ6" i="5"/>
  <c r="BQ213" i="5" s="1"/>
  <c r="BQ226" i="5" s="1"/>
  <c r="BQ29" i="33" l="1"/>
  <c r="BR6" i="5"/>
  <c r="BR213" i="5" s="1"/>
  <c r="BR226" i="5" s="1"/>
  <c r="BR29" i="33" l="1"/>
  <c r="BS6" i="5"/>
  <c r="BS213" i="5" s="1"/>
  <c r="BS226" i="5" s="1"/>
  <c r="BS29" i="33" l="1"/>
  <c r="BT6" i="5"/>
  <c r="BT213" i="5" s="1"/>
  <c r="BT226" i="5" s="1"/>
  <c r="BT29" i="33" l="1"/>
  <c r="BU6" i="5"/>
  <c r="BU213" i="5" s="1"/>
  <c r="BU226" i="5" s="1"/>
  <c r="BU29" i="33" l="1"/>
  <c r="BV6" i="5"/>
  <c r="BV213" i="5" s="1"/>
  <c r="BV226" i="5" s="1"/>
  <c r="BV29" i="33" l="1"/>
  <c r="BW6" i="5"/>
  <c r="BW213" i="5" s="1"/>
  <c r="BW226" i="5" s="1"/>
  <c r="BW29" i="33" l="1"/>
  <c r="BX6" i="5"/>
  <c r="BX213" i="5" s="1"/>
  <c r="BX226" i="5" s="1"/>
  <c r="BX29" i="33" l="1"/>
  <c r="BY6" i="5"/>
  <c r="BY213" i="5" s="1"/>
  <c r="BY226" i="5" s="1"/>
  <c r="BY29" i="33" l="1"/>
  <c r="BZ6" i="5"/>
  <c r="BZ213" i="5" s="1"/>
  <c r="BZ226" i="5" s="1"/>
  <c r="BZ29" i="33" l="1"/>
  <c r="CA6" i="5"/>
  <c r="CA213" i="5" s="1"/>
  <c r="CA226" i="5" s="1"/>
  <c r="CA29" i="33" l="1"/>
  <c r="CB6" i="5"/>
  <c r="CB213" i="5" s="1"/>
  <c r="CB226" i="5" s="1"/>
  <c r="CB29" i="33" l="1"/>
  <c r="CC6" i="5"/>
  <c r="CC213" i="5" s="1"/>
  <c r="CC226" i="5" s="1"/>
  <c r="CC29" i="33" l="1"/>
  <c r="CD6" i="5"/>
  <c r="CD213" i="5" s="1"/>
  <c r="CD226" i="5" s="1"/>
  <c r="CD29" i="33" l="1"/>
  <c r="CE6" i="5"/>
  <c r="CE213" i="5" s="1"/>
  <c r="CE226" i="5" s="1"/>
  <c r="CE29" i="33" l="1"/>
  <c r="CF6" i="5"/>
  <c r="CF213" i="5" s="1"/>
  <c r="CF226" i="5" s="1"/>
  <c r="CF29" i="33" l="1"/>
  <c r="CG6" i="5"/>
  <c r="CG213" i="5" s="1"/>
  <c r="CG226" i="5" s="1"/>
  <c r="CG29" i="33" l="1"/>
  <c r="CH6" i="5"/>
  <c r="CH213" i="5" s="1"/>
  <c r="CH226" i="5" s="1"/>
  <c r="CH29" i="33" l="1"/>
  <c r="CI6" i="5"/>
  <c r="CI213" i="5" s="1"/>
  <c r="CI226" i="5" s="1"/>
  <c r="CI29" i="33" l="1"/>
  <c r="CJ6" i="5"/>
  <c r="CJ213" i="5" s="1"/>
  <c r="CJ226" i="5" s="1"/>
  <c r="CJ29" i="33" l="1"/>
  <c r="CK6" i="5"/>
  <c r="CK213" i="5" s="1"/>
  <c r="CK226" i="5" s="1"/>
  <c r="CK29" i="33" l="1"/>
  <c r="CL6" i="5"/>
  <c r="CL213" i="5" s="1"/>
  <c r="CL226" i="5" s="1"/>
  <c r="CL29" i="33" l="1"/>
  <c r="CM6" i="5"/>
  <c r="CM213" i="5" s="1"/>
  <c r="CM226" i="5" s="1"/>
  <c r="CM29" i="33" l="1"/>
  <c r="CN6" i="5"/>
  <c r="CN213" i="5" s="1"/>
  <c r="CN226" i="5" s="1"/>
  <c r="CN29" i="33" l="1"/>
  <c r="CO6" i="5"/>
  <c r="CO213" i="5" s="1"/>
  <c r="CO226" i="5" s="1"/>
  <c r="CO29" i="33" l="1"/>
  <c r="CP6" i="5"/>
  <c r="CP213" i="5" s="1"/>
  <c r="CP226" i="5" s="1"/>
  <c r="CP29" i="33" l="1"/>
  <c r="CQ6" i="5"/>
  <c r="CQ213" i="5" s="1"/>
  <c r="CQ226" i="5" s="1"/>
  <c r="CQ29" i="33" l="1"/>
  <c r="CR6" i="5"/>
  <c r="CR213" i="5" s="1"/>
  <c r="CR226" i="5" s="1"/>
  <c r="CR29" i="33" l="1"/>
  <c r="CS6" i="5"/>
  <c r="CS213" i="5" s="1"/>
  <c r="CS226" i="5" s="1"/>
  <c r="CT6" i="5" l="1"/>
  <c r="CT213" i="5" s="1"/>
  <c r="CT226" i="5" s="1"/>
  <c r="CS29" i="33"/>
  <c r="CT29" i="33" l="1"/>
  <c r="CU6" i="5"/>
  <c r="CU213" i="5" s="1"/>
  <c r="CU226" i="5" s="1"/>
  <c r="CU29" i="33" l="1"/>
  <c r="CV6" i="5"/>
  <c r="CV213" i="5" s="1"/>
  <c r="CV226" i="5" s="1"/>
  <c r="CV29" i="33" l="1"/>
  <c r="CW6" i="5"/>
  <c r="CW213" i="5" s="1"/>
  <c r="CW226" i="5" s="1"/>
  <c r="CW29" i="33" l="1"/>
  <c r="CX6" i="5"/>
  <c r="CX213" i="5" s="1"/>
  <c r="CX226" i="5" s="1"/>
  <c r="CX29" i="33" l="1"/>
  <c r="CY6" i="5"/>
  <c r="CY213" i="5" s="1"/>
  <c r="CY226" i="5" s="1"/>
  <c r="CY29" i="33" l="1"/>
  <c r="CZ6" i="5"/>
  <c r="CZ213" i="5" s="1"/>
  <c r="CZ226" i="5" s="1"/>
  <c r="CZ29" i="33" l="1"/>
  <c r="DA6" i="5"/>
  <c r="DA213" i="5" s="1"/>
  <c r="DA226" i="5" s="1"/>
  <c r="DA29" i="33" l="1"/>
  <c r="DB6" i="5"/>
  <c r="DB213" i="5" s="1"/>
  <c r="DB226" i="5" s="1"/>
  <c r="DB29" i="33" l="1"/>
  <c r="DC6" i="5"/>
  <c r="DC213" i="5" s="1"/>
  <c r="DC226" i="5" s="1"/>
  <c r="DC29" i="33" l="1"/>
  <c r="DD6" i="5"/>
  <c r="DD213" i="5" s="1"/>
  <c r="DD226" i="5" s="1"/>
  <c r="DD29" i="33" l="1"/>
  <c r="DE6" i="5"/>
  <c r="DE213" i="5" s="1"/>
  <c r="DE226" i="5" s="1"/>
  <c r="DE29" i="33" l="1"/>
  <c r="DF6" i="5"/>
  <c r="DF213" i="5" s="1"/>
  <c r="DF226" i="5" s="1"/>
  <c r="DF29" i="33" l="1"/>
  <c r="DG6" i="5"/>
  <c r="DG213" i="5" s="1"/>
  <c r="DG226" i="5" s="1"/>
  <c r="DG29" i="33" l="1"/>
  <c r="DH6" i="5"/>
  <c r="DH213" i="5" s="1"/>
  <c r="DH226" i="5" s="1"/>
  <c r="DH29" i="33" l="1"/>
  <c r="DJ6" i="5" s="1"/>
  <c r="DI6" i="5"/>
  <c r="J18" i="22" l="1"/>
  <c r="P18" i="22" s="1"/>
  <c r="J28" i="22"/>
  <c r="P28" i="22" s="1"/>
  <c r="AB79" i="26" s="1"/>
  <c r="J8" i="22"/>
  <c r="P8" i="22" s="1"/>
  <c r="AD9" i="42"/>
  <c r="AF9" i="42" s="1"/>
  <c r="AD8" i="42"/>
  <c r="AF8" i="42" s="1"/>
  <c r="AD10" i="42"/>
  <c r="AF10" i="42" s="1"/>
  <c r="DJ213" i="5"/>
  <c r="DJ226" i="5" s="1"/>
  <c r="J9" i="42"/>
  <c r="L9" i="42" s="1"/>
  <c r="J8" i="42"/>
  <c r="P8" i="42" s="1"/>
  <c r="DI213" i="5"/>
  <c r="DI226" i="5" s="1"/>
  <c r="AD26" i="22"/>
  <c r="AF26" i="22" s="1"/>
  <c r="J13" i="22"/>
  <c r="J25" i="22"/>
  <c r="AD21" i="22"/>
  <c r="AF21" i="22" s="1"/>
  <c r="J24" i="22"/>
  <c r="AD24" i="22"/>
  <c r="AF24" i="22" s="1"/>
  <c r="J14" i="22"/>
  <c r="J16" i="22"/>
  <c r="J23" i="22"/>
  <c r="J12" i="22"/>
  <c r="AD16" i="22"/>
  <c r="AF16" i="22" s="1"/>
  <c r="J15" i="22"/>
  <c r="J20" i="22"/>
  <c r="AD23" i="22"/>
  <c r="AF23" i="22" s="1"/>
  <c r="AD25" i="22"/>
  <c r="AF25" i="22" s="1"/>
  <c r="J22" i="22"/>
  <c r="AD13" i="22"/>
  <c r="AF13" i="22" s="1"/>
  <c r="J26" i="22"/>
  <c r="AD15" i="22"/>
  <c r="AF15" i="22" s="1"/>
  <c r="J17" i="22"/>
  <c r="P17" i="22" s="1"/>
  <c r="AB68" i="26" s="1"/>
  <c r="AD68" i="26" s="1"/>
  <c r="AD17" i="22"/>
  <c r="AF17" i="22" s="1"/>
  <c r="AD12" i="22"/>
  <c r="AF12" i="22" s="1"/>
  <c r="AD22" i="22"/>
  <c r="AF22" i="22" s="1"/>
  <c r="AD10" i="22"/>
  <c r="AF10" i="22" s="1"/>
  <c r="AD11" i="22"/>
  <c r="AF11" i="22" s="1"/>
  <c r="J9" i="22"/>
  <c r="P9" i="22" s="1"/>
  <c r="AB60" i="26" s="1"/>
  <c r="AD60" i="26" s="1"/>
  <c r="J11" i="22"/>
  <c r="AD20" i="22"/>
  <c r="AF20" i="22" s="1"/>
  <c r="AD9" i="22"/>
  <c r="AF9" i="22" s="1"/>
  <c r="J10" i="22"/>
  <c r="AD27" i="22"/>
  <c r="AF27" i="22" s="1"/>
  <c r="J21" i="22"/>
  <c r="AD14" i="22"/>
  <c r="AF14" i="22" s="1"/>
  <c r="AD19" i="22"/>
  <c r="AF19" i="22" s="1"/>
  <c r="AD18" i="22"/>
  <c r="AF18" i="22" s="1"/>
  <c r="J27" i="22"/>
  <c r="P27" i="22" s="1"/>
  <c r="AD8" i="22"/>
  <c r="AF8" i="22" s="1"/>
  <c r="AD28" i="22"/>
  <c r="AF28" i="22" s="1"/>
  <c r="J19" i="22"/>
  <c r="P19" i="22" s="1"/>
  <c r="DN27" i="5"/>
  <c r="DO29" i="5"/>
  <c r="DN28" i="5"/>
  <c r="DO27" i="5"/>
  <c r="DN25" i="5"/>
  <c r="DN23" i="5"/>
  <c r="DP26" i="5"/>
  <c r="DN26" i="5"/>
  <c r="DP25" i="5"/>
  <c r="DO30" i="5"/>
  <c r="DP28" i="5"/>
  <c r="DO28" i="5"/>
  <c r="DO23" i="5"/>
  <c r="DP24" i="5"/>
  <c r="DO25" i="5"/>
  <c r="DN24" i="5"/>
  <c r="DP30" i="5"/>
  <c r="DP23" i="5"/>
  <c r="DO26" i="5"/>
  <c r="DP27" i="5"/>
  <c r="DP29" i="5"/>
  <c r="DN29" i="5"/>
  <c r="DN30" i="5"/>
  <c r="DO24" i="5"/>
  <c r="DP22" i="5"/>
  <c r="DN21" i="5"/>
  <c r="DO22" i="5"/>
  <c r="DO21" i="5"/>
  <c r="DP21" i="5"/>
  <c r="DN22" i="5"/>
  <c r="R27" i="22" l="1"/>
  <c r="AB78" i="26"/>
  <c r="AD78" i="26" s="1"/>
  <c r="R18" i="22"/>
  <c r="AB69" i="26"/>
  <c r="AD69" i="26" s="1"/>
  <c r="R19" i="22"/>
  <c r="AB70" i="26"/>
  <c r="AD70" i="26" s="1"/>
  <c r="D79" i="42"/>
  <c r="AD79" i="26"/>
  <c r="R8" i="22"/>
  <c r="AB59" i="26"/>
  <c r="AD59" i="26" s="1"/>
  <c r="P9" i="42"/>
  <c r="P10" i="42" s="1"/>
  <c r="R10" i="42" s="1"/>
  <c r="V8" i="42"/>
  <c r="R8" i="42"/>
  <c r="J10" i="42"/>
  <c r="L10" i="42" s="1"/>
  <c r="L8" i="42"/>
  <c r="V8" i="22"/>
  <c r="AT59" i="26" s="1"/>
  <c r="R28" i="22"/>
  <c r="V28" i="22"/>
  <c r="J78" i="26"/>
  <c r="L78" i="26" s="1"/>
  <c r="L27" i="22"/>
  <c r="P10" i="22"/>
  <c r="J61" i="26"/>
  <c r="L61" i="26" s="1"/>
  <c r="L10" i="22"/>
  <c r="J65" i="26"/>
  <c r="L65" i="26" s="1"/>
  <c r="P14" i="22"/>
  <c r="AB65" i="26" s="1"/>
  <c r="AD65" i="26" s="1"/>
  <c r="L14" i="22"/>
  <c r="L8" i="22"/>
  <c r="J59" i="26"/>
  <c r="L59" i="26" s="1"/>
  <c r="J79" i="26"/>
  <c r="L28" i="22"/>
  <c r="V9" i="22"/>
  <c r="AT60" i="26" s="1"/>
  <c r="R9" i="22"/>
  <c r="L20" i="22"/>
  <c r="J71" i="26"/>
  <c r="L71" i="26" s="1"/>
  <c r="P20" i="22"/>
  <c r="L24" i="22"/>
  <c r="J75" i="26"/>
  <c r="L75" i="26" s="1"/>
  <c r="P24" i="22"/>
  <c r="L18" i="22"/>
  <c r="J69" i="26"/>
  <c r="L69" i="26" s="1"/>
  <c r="P11" i="22"/>
  <c r="J62" i="26"/>
  <c r="L62" i="26" s="1"/>
  <c r="L11" i="22"/>
  <c r="J68" i="26"/>
  <c r="L68" i="26" s="1"/>
  <c r="L17" i="22"/>
  <c r="J66" i="26"/>
  <c r="L66" i="26" s="1"/>
  <c r="P15" i="22"/>
  <c r="AB66" i="26" s="1"/>
  <c r="AD66" i="26" s="1"/>
  <c r="L15" i="22"/>
  <c r="L19" i="22"/>
  <c r="J70" i="26"/>
  <c r="L70" i="26" s="1"/>
  <c r="V17" i="22"/>
  <c r="R17" i="22"/>
  <c r="L25" i="22"/>
  <c r="J76" i="26"/>
  <c r="L76" i="26" s="1"/>
  <c r="P25" i="22"/>
  <c r="V27" i="22"/>
  <c r="L9" i="22"/>
  <c r="J60" i="26"/>
  <c r="L60" i="26" s="1"/>
  <c r="L26" i="22"/>
  <c r="J77" i="26"/>
  <c r="L77" i="26" s="1"/>
  <c r="P26" i="22"/>
  <c r="L12" i="22"/>
  <c r="J63" i="26"/>
  <c r="L63" i="26" s="1"/>
  <c r="P12" i="22"/>
  <c r="P13" i="22"/>
  <c r="J64" i="26"/>
  <c r="L64" i="26" s="1"/>
  <c r="L13" i="22"/>
  <c r="V18" i="22"/>
  <c r="L21" i="22"/>
  <c r="J72" i="26"/>
  <c r="L72" i="26" s="1"/>
  <c r="P21" i="22"/>
  <c r="L23" i="22"/>
  <c r="J74" i="26"/>
  <c r="L74" i="26" s="1"/>
  <c r="P23" i="22"/>
  <c r="V19" i="22"/>
  <c r="L22" i="22"/>
  <c r="J73" i="26"/>
  <c r="L73" i="26" s="1"/>
  <c r="P22" i="22"/>
  <c r="J67" i="26"/>
  <c r="L67" i="26" s="1"/>
  <c r="P16" i="22"/>
  <c r="AB67" i="26" s="1"/>
  <c r="AD67" i="26" s="1"/>
  <c r="L16" i="22"/>
  <c r="X27" i="22" l="1"/>
  <c r="AT78" i="26"/>
  <c r="AV78" i="26" s="1"/>
  <c r="R22" i="22"/>
  <c r="AB73" i="26"/>
  <c r="AD73" i="26" s="1"/>
  <c r="R24" i="22"/>
  <c r="AB75" i="26"/>
  <c r="AD75" i="26" s="1"/>
  <c r="R26" i="22"/>
  <c r="AB77" i="26"/>
  <c r="AD77" i="26" s="1"/>
  <c r="R25" i="22"/>
  <c r="AB76" i="26"/>
  <c r="AD76" i="26" s="1"/>
  <c r="X17" i="22"/>
  <c r="AT68" i="26"/>
  <c r="AV68" i="26" s="1"/>
  <c r="R20" i="22"/>
  <c r="AB71" i="26"/>
  <c r="AD71" i="26" s="1"/>
  <c r="R23" i="22"/>
  <c r="AB74" i="26"/>
  <c r="AD74" i="26" s="1"/>
  <c r="R21" i="22"/>
  <c r="AB72" i="26"/>
  <c r="AD72" i="26" s="1"/>
  <c r="R12" i="22"/>
  <c r="AB63" i="26"/>
  <c r="AD63" i="26" s="1"/>
  <c r="R10" i="22"/>
  <c r="AB61" i="26"/>
  <c r="AD61" i="26" s="1"/>
  <c r="R13" i="22"/>
  <c r="AB64" i="26"/>
  <c r="AD64" i="26" s="1"/>
  <c r="R11" i="22"/>
  <c r="AB62" i="26"/>
  <c r="AD62" i="26" s="1"/>
  <c r="X19" i="22"/>
  <c r="AT70" i="26"/>
  <c r="AV70" i="26" s="1"/>
  <c r="X18" i="22"/>
  <c r="AT69" i="26"/>
  <c r="AV69" i="26" s="1"/>
  <c r="L79" i="26"/>
  <c r="D78" i="42"/>
  <c r="X28" i="22"/>
  <c r="AT79" i="26"/>
  <c r="X8" i="22"/>
  <c r="AV59" i="26"/>
  <c r="X9" i="22"/>
  <c r="AV60" i="26"/>
  <c r="M66" i="42"/>
  <c r="M72" i="42" s="1"/>
  <c r="F79" i="42"/>
  <c r="R9" i="42"/>
  <c r="V9" i="42"/>
  <c r="X9" i="42" s="1"/>
  <c r="X8" i="42"/>
  <c r="V22" i="22"/>
  <c r="V25" i="22"/>
  <c r="V12" i="22"/>
  <c r="AT63" i="26" s="1"/>
  <c r="V13" i="22"/>
  <c r="AT64" i="26" s="1"/>
  <c r="V26" i="22"/>
  <c r="V14" i="22"/>
  <c r="AT65" i="26" s="1"/>
  <c r="R14" i="22"/>
  <c r="V24" i="22"/>
  <c r="V10" i="22"/>
  <c r="AT61" i="26" s="1"/>
  <c r="V21" i="22"/>
  <c r="V23" i="22"/>
  <c r="V11" i="22"/>
  <c r="AT62" i="26" s="1"/>
  <c r="V20" i="22"/>
  <c r="V16" i="22"/>
  <c r="R16" i="22"/>
  <c r="V15" i="22"/>
  <c r="R15" i="22"/>
  <c r="X20" i="22" l="1"/>
  <c r="AT71" i="26"/>
  <c r="AV71" i="26" s="1"/>
  <c r="X26" i="22"/>
  <c r="AT77" i="26"/>
  <c r="AV77" i="26" s="1"/>
  <c r="X23" i="22"/>
  <c r="AT74" i="26"/>
  <c r="AV74" i="26" s="1"/>
  <c r="X21" i="22"/>
  <c r="AT72" i="26"/>
  <c r="AV72" i="26" s="1"/>
  <c r="X25" i="22"/>
  <c r="AT76" i="26"/>
  <c r="AV76" i="26" s="1"/>
  <c r="X22" i="22"/>
  <c r="AT73" i="26"/>
  <c r="AV73" i="26" s="1"/>
  <c r="X15" i="22"/>
  <c r="AT66" i="26"/>
  <c r="AV66" i="26" s="1"/>
  <c r="X24" i="22"/>
  <c r="AT75" i="26"/>
  <c r="AV75" i="26" s="1"/>
  <c r="X16" i="22"/>
  <c r="AT67" i="26"/>
  <c r="AV67" i="26" s="1"/>
  <c r="X14" i="22"/>
  <c r="AV65" i="26"/>
  <c r="X11" i="22"/>
  <c r="AV62" i="26"/>
  <c r="X12" i="22"/>
  <c r="AV63" i="26"/>
  <c r="X13" i="22"/>
  <c r="AV64" i="26"/>
  <c r="X10" i="22"/>
  <c r="AV61" i="26"/>
  <c r="F78" i="42"/>
  <c r="K66" i="42"/>
  <c r="K72" i="42" s="1"/>
  <c r="D80" i="42"/>
  <c r="AV79" i="26"/>
  <c r="V10" i="42"/>
  <c r="X10" i="42" s="1"/>
  <c r="F80" i="42" l="1"/>
  <c r="O66" i="42"/>
  <c r="O72"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oscar Gutierrez</author>
  </authors>
  <commentList>
    <comment ref="E12" authorId="0" shapeId="0" xr:uid="{621FF840-26C4-42D0-9306-1515E4A477ED}">
      <text>
        <r>
          <rPr>
            <b/>
            <sz val="9"/>
            <color indexed="81"/>
            <rFont val="Tahoma"/>
            <family val="2"/>
          </rPr>
          <t>SEAR:</t>
        </r>
        <r>
          <rPr>
            <sz val="9"/>
            <color indexed="81"/>
            <rFont val="Tahoma"/>
            <family val="2"/>
          </rPr>
          <t xml:space="preserve">
El nombre del servicio debe estar conformado por:
(naturaleza de intervención) / (línea prioritaria) / (cadena) / (Nombre de la asociación) / (ubicación distrito-provincia-departamento)</t>
        </r>
      </text>
    </comment>
    <comment ref="E14" authorId="0" shapeId="0" xr:uid="{BB641A8B-CCAB-41E3-8960-297C0EAD1573}">
      <text>
        <r>
          <rPr>
            <b/>
            <sz val="9"/>
            <color indexed="81"/>
            <rFont val="Tahoma"/>
            <family val="2"/>
          </rPr>
          <t>SEAR:</t>
        </r>
        <r>
          <rPr>
            <sz val="9"/>
            <color indexed="81"/>
            <rFont val="Tahoma"/>
            <family val="2"/>
          </rPr>
          <t xml:space="preserve">
Depende del objetivo del servicio y responde a la pregunta ¿Qué va hacer?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HP OMEN</author>
    <author>oscar Gutierrez</author>
  </authors>
  <commentList>
    <comment ref="B8" authorId="0" shapeId="0" xr:uid="{D454D23C-3BF4-4EF6-AEA5-BDD59AC8F0D6}">
      <text>
        <r>
          <rPr>
            <b/>
            <sz val="9"/>
            <color indexed="81"/>
            <rFont val="Tahoma"/>
            <family val="2"/>
          </rPr>
          <t>SEAR:</t>
        </r>
        <r>
          <rPr>
            <sz val="9"/>
            <color indexed="81"/>
            <rFont val="Tahoma"/>
            <family val="2"/>
          </rPr>
          <t xml:space="preserve">
Descripción de prácticas y/o tecnologías utilizadas por los productores en las unidades productivas.</t>
        </r>
      </text>
    </comment>
    <comment ref="D8" authorId="0" shapeId="0" xr:uid="{00000000-0006-0000-0600-000002000000}">
      <text>
        <r>
          <rPr>
            <b/>
            <sz val="9"/>
            <color indexed="81"/>
            <rFont val="Tahoma"/>
            <family val="2"/>
          </rPr>
          <t>SEAR:</t>
        </r>
        <r>
          <rPr>
            <sz val="9"/>
            <color indexed="81"/>
            <rFont val="Tahoma"/>
            <family val="2"/>
          </rPr>
          <t xml:space="preserve">
Descripción de prácticas y/o tecnologías presentes en el mercado.</t>
        </r>
      </text>
    </comment>
    <comment ref="G8" authorId="0" shapeId="0" xr:uid="{00000000-0006-0000-0600-000003000000}">
      <text>
        <r>
          <rPr>
            <b/>
            <sz val="9"/>
            <color indexed="81"/>
            <rFont val="Tahoma"/>
            <family val="2"/>
          </rPr>
          <t>SEAR:</t>
        </r>
        <r>
          <rPr>
            <sz val="9"/>
            <color indexed="81"/>
            <rFont val="Tahoma"/>
            <family val="2"/>
          </rPr>
          <t xml:space="preserve">
Caracterización de la brecha o retraso tecnológico de las unidades productivas.</t>
        </r>
      </text>
    </comment>
    <comment ref="B19" authorId="0" shapeId="0" xr:uid="{00000000-0006-0000-0600-000004000000}">
      <text>
        <r>
          <rPr>
            <b/>
            <sz val="9"/>
            <color indexed="81"/>
            <rFont val="Tahoma"/>
            <family val="2"/>
          </rPr>
          <t>HP OMEN:</t>
        </r>
        <r>
          <rPr>
            <sz val="9"/>
            <color indexed="81"/>
            <rFont val="Tahoma"/>
            <family val="2"/>
          </rPr>
          <t xml:space="preserve">
Número de tecnologías utilizadas (base)</t>
        </r>
      </text>
    </comment>
    <comment ref="G19" authorId="0" shapeId="0" xr:uid="{00000000-0006-0000-0600-000005000000}">
      <text>
        <r>
          <rPr>
            <sz val="9"/>
            <color indexed="81"/>
            <rFont val="Tahoma"/>
            <family val="2"/>
          </rPr>
          <t>Indicar el número de tecnologías a ser adoptadas</t>
        </r>
      </text>
    </comment>
    <comment ref="B21" authorId="0" shapeId="0" xr:uid="{00000000-0006-0000-0600-000006000000}">
      <text>
        <r>
          <rPr>
            <b/>
            <sz val="9"/>
            <color indexed="81"/>
            <rFont val="Tahoma"/>
            <family val="2"/>
          </rPr>
          <t>SEAR:</t>
        </r>
        <r>
          <rPr>
            <sz val="9"/>
            <color indexed="81"/>
            <rFont val="Tahoma"/>
            <family val="2"/>
          </rPr>
          <t xml:space="preserve">
Enuncie y describa detalladamente las limitaciones y/o restricciones y/o barreras al uso o aprovechamiento de nuevos conocimientos y/o tecnologías que presentan las unidades productivas de los productores que participan en el servicio.</t>
        </r>
      </text>
    </comment>
    <comment ref="B25" authorId="0" shapeId="0" xr:uid="{00000000-0006-0000-0600-000007000000}">
      <text>
        <r>
          <rPr>
            <b/>
            <sz val="9"/>
            <color indexed="81"/>
            <rFont val="Tahoma"/>
            <family val="2"/>
          </rPr>
          <t>SEAR:</t>
        </r>
        <r>
          <rPr>
            <sz val="9"/>
            <color indexed="81"/>
            <rFont val="Tahoma"/>
            <family val="2"/>
          </rPr>
          <t xml:space="preserve">
Enuncie y describa detalladamente el estado situacional de la provisión y acceso a servicios de extensión (capacitación y asistencia técnica agraria) en el ámbito donde se va a desarrollar el servicio.</t>
        </r>
      </text>
    </comment>
    <comment ref="C31" authorId="0" shapeId="0" xr:uid="{00000000-0006-0000-0600-000008000000}">
      <text>
        <r>
          <rPr>
            <b/>
            <sz val="9"/>
            <color indexed="81"/>
            <rFont val="Tahoma"/>
            <family val="2"/>
          </rPr>
          <t>SEAR:</t>
        </r>
        <r>
          <rPr>
            <sz val="9"/>
            <color indexed="81"/>
            <rFont val="Tahoma"/>
            <family val="2"/>
          </rPr>
          <t xml:space="preserve">
Sobre la base del diagnóstico realizarse estas preguntas: ¿Por qué ocurre este problema? ¿Cuáles son sus causas?
Las causas directamente relacionadas con el problema, como su nombre indica, son las causas directas y aquellas que explican dichas causas son las causas indirectas.</t>
        </r>
      </text>
    </comment>
    <comment ref="D31" authorId="0" shapeId="0" xr:uid="{00000000-0006-0000-0600-000009000000}">
      <text>
        <r>
          <rPr>
            <b/>
            <sz val="9"/>
            <color indexed="81"/>
            <rFont val="Tahoma"/>
            <family val="2"/>
          </rPr>
          <t>SEAR:</t>
        </r>
        <r>
          <rPr>
            <sz val="9"/>
            <color indexed="81"/>
            <rFont val="Tahoma"/>
            <family val="2"/>
          </rPr>
          <t xml:space="preserve">
Se define como problema a la situación negativa que afecta a toda la población o a una parte de ella dentro del área de influencia del servicio. Se debe identificar desde el lado de la demanda (necesidad por satisfacer) sobre la base, fundamentalmente, del diagnóstico del grupo afectado.
El problema no debe ser expresado como la ausencia de una solución, pues así solo se encontrará una solución aparentemente única.</t>
        </r>
      </text>
    </comment>
    <comment ref="E31" authorId="0" shapeId="0" xr:uid="{00000000-0006-0000-0600-00000A000000}">
      <text>
        <r>
          <rPr>
            <b/>
            <sz val="9"/>
            <color indexed="81"/>
            <rFont val="Tahoma"/>
            <family val="2"/>
          </rPr>
          <t>SEAR:</t>
        </r>
        <r>
          <rPr>
            <sz val="9"/>
            <color indexed="81"/>
            <rFont val="Tahoma"/>
            <family val="2"/>
          </rPr>
          <t xml:space="preserve">
Se debe realizar una buena identificación de los efectos del problema porque permite conocer cuáles serán los resultados y los beneficios a obtenerse con la solución del problema central.
Los efectos relacionados con el problema son los efectos directos y aquellos que derivan de estos son los efectos indirectos.</t>
        </r>
      </text>
    </comment>
    <comment ref="B52" authorId="0" shapeId="0" xr:uid="{00000000-0006-0000-0600-000011000000}">
      <text>
        <r>
          <rPr>
            <b/>
            <sz val="9"/>
            <color indexed="81"/>
            <rFont val="Tahoma"/>
            <family val="2"/>
          </rPr>
          <t>HP OMEN:</t>
        </r>
        <r>
          <rPr>
            <sz val="9"/>
            <color indexed="81"/>
            <rFont val="Tahoma"/>
            <family val="2"/>
          </rPr>
          <t xml:space="preserve">
Enuncie y describa cada una de las prácticas o tecnologías usadas en la línea identificada</t>
        </r>
      </text>
    </comment>
    <comment ref="E52" authorId="0" shapeId="0" xr:uid="{00000000-0006-0000-0600-000012000000}">
      <text>
        <r>
          <rPr>
            <b/>
            <sz val="9"/>
            <color indexed="81"/>
            <rFont val="Tahoma"/>
            <family val="2"/>
          </rPr>
          <t>HP OMEN:</t>
        </r>
        <r>
          <rPr>
            <sz val="9"/>
            <color indexed="81"/>
            <rFont val="Tahoma"/>
            <family val="2"/>
          </rPr>
          <t xml:space="preserve">
Enuncie si existe personal calificado en la CP</t>
        </r>
      </text>
    </comment>
    <comment ref="G52" authorId="0" shapeId="0" xr:uid="{00000000-0006-0000-0600-000013000000}">
      <text>
        <r>
          <rPr>
            <b/>
            <sz val="9"/>
            <color indexed="81"/>
            <rFont val="Tahoma"/>
            <family val="2"/>
          </rPr>
          <t>HP OMEN:</t>
        </r>
        <r>
          <rPr>
            <sz val="9"/>
            <color indexed="81"/>
            <rFont val="Tahoma"/>
            <family val="2"/>
          </rPr>
          <t xml:space="preserve">
Enuncie si realizan pagos por servicios de capacitación</t>
        </r>
      </text>
    </comment>
    <comment ref="H52" authorId="0" shapeId="0" xr:uid="{00000000-0006-0000-0600-000014000000}">
      <text>
        <r>
          <rPr>
            <b/>
            <sz val="9"/>
            <color indexed="81"/>
            <rFont val="Tahoma"/>
            <family val="2"/>
          </rPr>
          <t>HP OMEN:</t>
        </r>
        <r>
          <rPr>
            <sz val="9"/>
            <color indexed="81"/>
            <rFont val="Tahoma"/>
            <family val="2"/>
          </rPr>
          <t xml:space="preserve">
Enuncie si realizan pagos por servicios de asistencia técnica</t>
        </r>
      </text>
    </comment>
    <comment ref="B63" authorId="0" shapeId="0" xr:uid="{00000000-0006-0000-0600-000015000000}">
      <text>
        <r>
          <rPr>
            <b/>
            <sz val="9"/>
            <color indexed="81"/>
            <rFont val="Tahoma"/>
            <family val="2"/>
          </rPr>
          <t>SEAR:</t>
        </r>
        <r>
          <rPr>
            <sz val="9"/>
            <color indexed="81"/>
            <rFont val="Tahoma"/>
            <family val="2"/>
          </rPr>
          <t xml:space="preserve">
El objetivo central es la situación que se pretende lograr luego de la intervención con el servicio. Este objetivo siempre estará asociado a la solución del problema central; por ello, la forma más fácil de definir el objetivo central es a través de la identificación de la situación deseada, es decir, el problema solucionado; es decir se consigue expresando, en positivo, el problema central identificado.
ES EL RESULTADO QUE SE PRETENDE LOGRAR</t>
        </r>
      </text>
    </comment>
    <comment ref="B67" authorId="1" shapeId="0" xr:uid="{6CB81500-635A-49A6-83E4-57B1CFA8E1DF}">
      <text>
        <r>
          <rPr>
            <b/>
            <sz val="9"/>
            <color indexed="81"/>
            <rFont val="Tahoma"/>
            <family val="2"/>
          </rPr>
          <t>SEAR:</t>
        </r>
        <r>
          <rPr>
            <sz val="9"/>
            <color indexed="81"/>
            <rFont val="Tahoma"/>
            <family val="2"/>
          </rPr>
          <t xml:space="preserve">
ES EL PRODUCTO</t>
        </r>
      </text>
    </comment>
  </commentList>
</comments>
</file>

<file path=xl/sharedStrings.xml><?xml version="1.0" encoding="utf-8"?>
<sst xmlns="http://schemas.openxmlformats.org/spreadsheetml/2006/main" count="34357" uniqueCount="7278">
  <si>
    <t>1.1.2 Naturaleza de la Intervención</t>
  </si>
  <si>
    <t>1.1.3 Sub Sector</t>
  </si>
  <si>
    <t>Subsector</t>
  </si>
  <si>
    <t>Agrícola</t>
  </si>
  <si>
    <t>Pecuario</t>
  </si>
  <si>
    <t>Proceso de la cadena productiva</t>
  </si>
  <si>
    <t>Producción</t>
  </si>
  <si>
    <t>Comercialización</t>
  </si>
  <si>
    <t>Línea prioritaria</t>
  </si>
  <si>
    <t>Manejo de semilla y almácigos</t>
  </si>
  <si>
    <t>Producción de plantones</t>
  </si>
  <si>
    <t>Manejo de prácticas agrícolas</t>
  </si>
  <si>
    <t>Manejo de sanidad animal</t>
  </si>
  <si>
    <t>Manejo de sanidad vegetal</t>
  </si>
  <si>
    <t>Manejo nutricional (suelo y planta)</t>
  </si>
  <si>
    <t>Manejo de riego</t>
  </si>
  <si>
    <t>Manejo de cosecha y poscosecha</t>
  </si>
  <si>
    <t>Conserviación de suelos</t>
  </si>
  <si>
    <t>Agricola</t>
  </si>
  <si>
    <t>Pecuaria</t>
  </si>
  <si>
    <t>Manejo de la alimentación y nutrición</t>
  </si>
  <si>
    <t>Prácticas de mejoramiento genético</t>
  </si>
  <si>
    <t>Manejo de praderas naturales</t>
  </si>
  <si>
    <t>Instalación y manejo de pastos cultivados</t>
  </si>
  <si>
    <t>Mercadeo</t>
  </si>
  <si>
    <t>Cálculo de precio de venta</t>
  </si>
  <si>
    <t>Organización social</t>
  </si>
  <si>
    <t>Gestión empresarial</t>
  </si>
  <si>
    <t>1.1.4 Nombre de la cadena productiva priorizada</t>
  </si>
  <si>
    <t>1.1.5 Proceso de la cadena productiva</t>
  </si>
  <si>
    <t>1.1.6 Línea prioritaria</t>
  </si>
  <si>
    <t>1.1.7 Producto o servicio a ampliar / mejorar / recuperar</t>
  </si>
  <si>
    <t xml:space="preserve">1.1.8 Localización del servicio </t>
  </si>
  <si>
    <t>Región</t>
  </si>
  <si>
    <t>Provincia</t>
  </si>
  <si>
    <t>Distrito</t>
  </si>
  <si>
    <t>Localidad</t>
  </si>
  <si>
    <t>Departamento</t>
  </si>
  <si>
    <t>Amazonas</t>
  </si>
  <si>
    <t>Áncash</t>
  </si>
  <si>
    <t>Apurímac</t>
  </si>
  <si>
    <t>Arequipa</t>
  </si>
  <si>
    <t>Ayacucho</t>
  </si>
  <si>
    <t>Cajamarca</t>
  </si>
  <si>
    <t>Cusco</t>
  </si>
  <si>
    <t>Huancavelica</t>
  </si>
  <si>
    <t>Huánuco</t>
  </si>
  <si>
    <t>Ica</t>
  </si>
  <si>
    <t>Junín</t>
  </si>
  <si>
    <t>La Libertad</t>
  </si>
  <si>
    <t>Lambayeque</t>
  </si>
  <si>
    <t>Lima</t>
  </si>
  <si>
    <t>Loreto</t>
  </si>
  <si>
    <t>Madre de Dios</t>
  </si>
  <si>
    <t>Moquegua</t>
  </si>
  <si>
    <t>Pasco</t>
  </si>
  <si>
    <t>Piura</t>
  </si>
  <si>
    <t>Puno</t>
  </si>
  <si>
    <t>San Martín</t>
  </si>
  <si>
    <t>Tacna</t>
  </si>
  <si>
    <t>Tumbes</t>
  </si>
  <si>
    <t>Ucayali</t>
  </si>
  <si>
    <t>1.1.9 Ubicación del servicio</t>
  </si>
  <si>
    <t>1.1.10 Fecha de inicio y fin del servicio</t>
  </si>
  <si>
    <t>Inicio</t>
  </si>
  <si>
    <t>Fin</t>
  </si>
  <si>
    <t>1.1.11 Duración (días)</t>
  </si>
  <si>
    <t>1.2 DATOS DE LA ENTIDAD PROMOTORA</t>
  </si>
  <si>
    <t>1.2.1 Nombre de la entidad proponente (Agencia Agraria)</t>
  </si>
  <si>
    <t>1.2.2 Nombre de la Dirección Regional a la que pertenece</t>
  </si>
  <si>
    <t>1.2.3 Dirección</t>
  </si>
  <si>
    <t>1.2.4 Teléfono</t>
  </si>
  <si>
    <t>1.2.5 Correo electrónico</t>
  </si>
  <si>
    <t>1.2.6 Nombre del director de la Agencia Agraria</t>
  </si>
  <si>
    <t>Tipo de personeria juridica</t>
  </si>
  <si>
    <t>Persona Natural</t>
  </si>
  <si>
    <t>Persona Jurídica</t>
  </si>
  <si>
    <t>1.4.1 Nombre o razón social</t>
  </si>
  <si>
    <t>1.4.4 Teléfono</t>
  </si>
  <si>
    <t>1.4.8 N° de productores agrupados que se espera atender</t>
  </si>
  <si>
    <t>N°</t>
  </si>
  <si>
    <t>DNI</t>
  </si>
  <si>
    <t>Edad</t>
  </si>
  <si>
    <t>Sexo</t>
  </si>
  <si>
    <t>2.1 DESCRIPCIÓN DE LA SITUACIÓN ACTUAL</t>
  </si>
  <si>
    <t>2.1.1 Rango de tecnologías usadas en las unidades productivas</t>
  </si>
  <si>
    <t>Tecnologías/prácticas utilizadas en la situación actual</t>
  </si>
  <si>
    <t>Tecnologías/prácticas presentes en el mercado</t>
  </si>
  <si>
    <t>2.1.2 Limitaciones o barreras al uso o aprovechamiento de conocimientos y/o tecnologías en las unidades productivas</t>
  </si>
  <si>
    <t>2.2 IDENTIFICACIÓN DEL PROBLEMA CENTRAL, CAUSAS Y EFECTOS</t>
  </si>
  <si>
    <t>2.2.1 Definición y caracterización del problema central</t>
  </si>
  <si>
    <t>2.3 POBLACIÓN OBJETIVO</t>
  </si>
  <si>
    <t>2.3.1 Población afectada en el subsector de agricultura / ganadería</t>
  </si>
  <si>
    <t>Número de familias beneficiarias</t>
  </si>
  <si>
    <t xml:space="preserve">2.3.2 Características de la población objetivo en el subsector de agricultura / ganadería </t>
  </si>
  <si>
    <t>Describa las prácticas o tecnologías usadas en la línea identificada</t>
  </si>
  <si>
    <t>N° personal calificado en la cadena productiva</t>
  </si>
  <si>
    <t>Paga por servicios de asistencia técnica</t>
  </si>
  <si>
    <t>2.4 DEFINICIÓN DEL OBJETIVO DEL SERVICIO</t>
  </si>
  <si>
    <t>2.4.1 Objetivo</t>
  </si>
  <si>
    <t>Meta</t>
  </si>
  <si>
    <t>Descripción del objetivo central</t>
  </si>
  <si>
    <t>Descripción</t>
  </si>
  <si>
    <t>3.1 COSTO DE INVERSIÓN POR COMPONENTE / ACTIVIDAD / GASTO ELEGIBLE</t>
  </si>
  <si>
    <t>Cantidad</t>
  </si>
  <si>
    <t>Costo Unitario</t>
  </si>
  <si>
    <t>Materiales e insumos</t>
  </si>
  <si>
    <t>TOTAL</t>
  </si>
  <si>
    <t>Servicios no personales</t>
  </si>
  <si>
    <t>Servicios de terceros</t>
  </si>
  <si>
    <t>Total</t>
  </si>
  <si>
    <t>SERVICIOS DE EXTENSIÓN AGRARIA RURAL</t>
  </si>
  <si>
    <t>FICHA TÉCNICA</t>
  </si>
  <si>
    <t>Causas directas</t>
  </si>
  <si>
    <t>Causas indirectas</t>
  </si>
  <si>
    <t>Efectos directos</t>
  </si>
  <si>
    <t>Unidad Medida</t>
  </si>
  <si>
    <t>Categoria de gasto</t>
  </si>
  <si>
    <t>Efectos indirectos</t>
  </si>
  <si>
    <t xml:space="preserve">Total brecha </t>
  </si>
  <si>
    <t>Problema central</t>
  </si>
  <si>
    <t>Pago por servicios de capacitación</t>
  </si>
  <si>
    <t>Tecnologías actuales</t>
  </si>
  <si>
    <t>NO</t>
  </si>
  <si>
    <t>Categorías</t>
  </si>
  <si>
    <t>Criterios</t>
  </si>
  <si>
    <t>Celular</t>
  </si>
  <si>
    <t>Apellidos y Nombres</t>
  </si>
  <si>
    <t>Masculino</t>
  </si>
  <si>
    <t>Femenino</t>
  </si>
  <si>
    <t>M</t>
  </si>
  <si>
    <t>F</t>
  </si>
  <si>
    <t>Ha</t>
  </si>
  <si>
    <t>No</t>
  </si>
  <si>
    <t>% Femenino</t>
  </si>
  <si>
    <t>2.1.3 Estado situacional de la provisión y acceso a servicios de extensión</t>
  </si>
  <si>
    <t>Actividades</t>
  </si>
  <si>
    <t>Indicador</t>
  </si>
  <si>
    <t>Unidad de Medida</t>
  </si>
  <si>
    <t>Medio de Verificación</t>
  </si>
  <si>
    <t>Actividad 1.1</t>
  </si>
  <si>
    <t>Actividad 1.2</t>
  </si>
  <si>
    <t>Actividad 1.3</t>
  </si>
  <si>
    <t>Actividad 1.4</t>
  </si>
  <si>
    <t>Actividad 1.5</t>
  </si>
  <si>
    <t>Actividad 1.6</t>
  </si>
  <si>
    <t>Actividad 1.7</t>
  </si>
  <si>
    <t>Actividad 1.8</t>
  </si>
  <si>
    <t>Actividad 1.9</t>
  </si>
  <si>
    <t>Actividad 2.1</t>
  </si>
  <si>
    <t>Actividad 2.2</t>
  </si>
  <si>
    <t>Actividad 2.3</t>
  </si>
  <si>
    <t>Actividad 2.4</t>
  </si>
  <si>
    <t>Actividad 2.5</t>
  </si>
  <si>
    <t>Actividad 2.6</t>
  </si>
  <si>
    <t>Actividad 2.7</t>
  </si>
  <si>
    <t>Actividad 2.8</t>
  </si>
  <si>
    <t>Actividad 2.9</t>
  </si>
  <si>
    <t>Componentes 1</t>
  </si>
  <si>
    <t>Componentes 2</t>
  </si>
  <si>
    <t>Descripción del Componentes 1</t>
  </si>
  <si>
    <t>Descripción del Componentes 2</t>
  </si>
  <si>
    <t>Gasto Elegible</t>
  </si>
  <si>
    <t>1.1.1</t>
  </si>
  <si>
    <t>1.1.2</t>
  </si>
  <si>
    <t>1.1.3</t>
  </si>
  <si>
    <t>1.1.4</t>
  </si>
  <si>
    <t>1.1.5</t>
  </si>
  <si>
    <t>Sub Total</t>
  </si>
  <si>
    <t>2.1.1</t>
  </si>
  <si>
    <t>2.2.2</t>
  </si>
  <si>
    <t>2.3.3</t>
  </si>
  <si>
    <t>2.4.4</t>
  </si>
  <si>
    <t>2.5.5</t>
  </si>
  <si>
    <t>2.6.6</t>
  </si>
  <si>
    <t>2.7.7</t>
  </si>
  <si>
    <t>2.8.8</t>
  </si>
  <si>
    <t>2.9.9</t>
  </si>
  <si>
    <t>1.1.6</t>
  </si>
  <si>
    <t>1.1.7</t>
  </si>
  <si>
    <t>1.1.8</t>
  </si>
  <si>
    <t>1.2.1</t>
  </si>
  <si>
    <t>1.2.2</t>
  </si>
  <si>
    <t>1.2.3</t>
  </si>
  <si>
    <t>1.2.4</t>
  </si>
  <si>
    <t>1.2.5</t>
  </si>
  <si>
    <t>1.2.6</t>
  </si>
  <si>
    <t>1.2.7</t>
  </si>
  <si>
    <t>1.2.8</t>
  </si>
  <si>
    <t>1.2.9</t>
  </si>
  <si>
    <t>1.2.10</t>
  </si>
  <si>
    <t>1.1.9</t>
  </si>
  <si>
    <t>1.1.10</t>
  </si>
  <si>
    <t>1.3.1</t>
  </si>
  <si>
    <t>1.3.2</t>
  </si>
  <si>
    <t>1.3.3</t>
  </si>
  <si>
    <t>1.3.4</t>
  </si>
  <si>
    <t>1.3.5</t>
  </si>
  <si>
    <t>1.3.6</t>
  </si>
  <si>
    <t>1.3.7</t>
  </si>
  <si>
    <t>1.3.8</t>
  </si>
  <si>
    <t>1.3.9</t>
  </si>
  <si>
    <t>1.3.10</t>
  </si>
  <si>
    <t>1.4.1</t>
  </si>
  <si>
    <t>1.4.2</t>
  </si>
  <si>
    <t>1.4.3</t>
  </si>
  <si>
    <t>1.4.4</t>
  </si>
  <si>
    <t>1.4.5</t>
  </si>
  <si>
    <t>1.4.6</t>
  </si>
  <si>
    <t>1.4.7</t>
  </si>
  <si>
    <t>1.4.8</t>
  </si>
  <si>
    <t>1.4.9</t>
  </si>
  <si>
    <t>1.4.10</t>
  </si>
  <si>
    <t>1.5.1</t>
  </si>
  <si>
    <t>1.5.2</t>
  </si>
  <si>
    <t>1.5.3</t>
  </si>
  <si>
    <t>1.5.4</t>
  </si>
  <si>
    <t>1.5.5</t>
  </si>
  <si>
    <t>1.5.6</t>
  </si>
  <si>
    <t>1.5.7</t>
  </si>
  <si>
    <t>1.5.8</t>
  </si>
  <si>
    <t>1.5.9</t>
  </si>
  <si>
    <t>1.5.10</t>
  </si>
  <si>
    <t>1.6.1</t>
  </si>
  <si>
    <t>1.6.2</t>
  </si>
  <si>
    <t>1.6.3</t>
  </si>
  <si>
    <t>1.6.4</t>
  </si>
  <si>
    <t>1.6.5</t>
  </si>
  <si>
    <t>1.6.6</t>
  </si>
  <si>
    <t>1.6.7</t>
  </si>
  <si>
    <t>1.6.8</t>
  </si>
  <si>
    <t>1.6.9</t>
  </si>
  <si>
    <t>1.6.10</t>
  </si>
  <si>
    <t>1.7.1</t>
  </si>
  <si>
    <t>1.7.2</t>
  </si>
  <si>
    <t>1.7.3</t>
  </si>
  <si>
    <t>1.7.4</t>
  </si>
  <si>
    <t>1.7.5</t>
  </si>
  <si>
    <t>1.7.6</t>
  </si>
  <si>
    <t>1.7.7</t>
  </si>
  <si>
    <t>1.7.8</t>
  </si>
  <si>
    <t>1.7.9</t>
  </si>
  <si>
    <t>1.7.10</t>
  </si>
  <si>
    <t>1.8.1</t>
  </si>
  <si>
    <t>1.8.2</t>
  </si>
  <si>
    <t>1.8.3</t>
  </si>
  <si>
    <t>1.8.4</t>
  </si>
  <si>
    <t>1.8.5</t>
  </si>
  <si>
    <t>1.8.6</t>
  </si>
  <si>
    <t>1.8.7</t>
  </si>
  <si>
    <t>1.8.8</t>
  </si>
  <si>
    <t>1.8.9</t>
  </si>
  <si>
    <t>1.8.10</t>
  </si>
  <si>
    <t>1.9.1</t>
  </si>
  <si>
    <t>1.9.2</t>
  </si>
  <si>
    <t>1.9.3</t>
  </si>
  <si>
    <t>1.9.4</t>
  </si>
  <si>
    <t>1.9.5</t>
  </si>
  <si>
    <t>1.9.6</t>
  </si>
  <si>
    <t>1.9.7</t>
  </si>
  <si>
    <t>1.9.8</t>
  </si>
  <si>
    <t>1.9.9</t>
  </si>
  <si>
    <t>1.9.10</t>
  </si>
  <si>
    <t>2.1.2</t>
  </si>
  <si>
    <t>2.1.3</t>
  </si>
  <si>
    <t>2.1.4</t>
  </si>
  <si>
    <t>2.1.5</t>
  </si>
  <si>
    <t>2.1.6</t>
  </si>
  <si>
    <t>2.1.7</t>
  </si>
  <si>
    <t>2.1.8</t>
  </si>
  <si>
    <t>2.1.9</t>
  </si>
  <si>
    <t>2.1.10</t>
  </si>
  <si>
    <t>2.2.1</t>
  </si>
  <si>
    <t>2.2.3</t>
  </si>
  <si>
    <t>2.2.4</t>
  </si>
  <si>
    <t>2.2.5</t>
  </si>
  <si>
    <t>2.2.6</t>
  </si>
  <si>
    <t>2.2.7</t>
  </si>
  <si>
    <t>2.2.8</t>
  </si>
  <si>
    <t>2.2.9</t>
  </si>
  <si>
    <t>2.2.10</t>
  </si>
  <si>
    <t>2.3.1</t>
  </si>
  <si>
    <t>2.3.2</t>
  </si>
  <si>
    <t>2.3.4</t>
  </si>
  <si>
    <t>2.3.5</t>
  </si>
  <si>
    <t>2.3.6</t>
  </si>
  <si>
    <t>2.3.7</t>
  </si>
  <si>
    <t>2.3.8</t>
  </si>
  <si>
    <t>2.3.9</t>
  </si>
  <si>
    <t>2.3.10</t>
  </si>
  <si>
    <t>2.4.1</t>
  </si>
  <si>
    <t>2.4.2</t>
  </si>
  <si>
    <t>2.4.3</t>
  </si>
  <si>
    <t>2.4.5</t>
  </si>
  <si>
    <t>2.4.6</t>
  </si>
  <si>
    <t>2.4.7</t>
  </si>
  <si>
    <t>2.4.8</t>
  </si>
  <si>
    <t>2.4.9</t>
  </si>
  <si>
    <t>2.4.10</t>
  </si>
  <si>
    <t>2.5.1</t>
  </si>
  <si>
    <t>2.5.2</t>
  </si>
  <si>
    <t>2.5.3</t>
  </si>
  <si>
    <t>2.5.4</t>
  </si>
  <si>
    <t>2.5.6</t>
  </si>
  <si>
    <t>2.5.7</t>
  </si>
  <si>
    <t>2.5.8</t>
  </si>
  <si>
    <t>2.5.9</t>
  </si>
  <si>
    <t>2.5.10</t>
  </si>
  <si>
    <t>2.6.1</t>
  </si>
  <si>
    <t>2.6.2</t>
  </si>
  <si>
    <t>2.6.3</t>
  </si>
  <si>
    <t>2.6.4</t>
  </si>
  <si>
    <t>2.6.5</t>
  </si>
  <si>
    <t>2.6.7</t>
  </si>
  <si>
    <t>2.6.8</t>
  </si>
  <si>
    <t>2.6.9</t>
  </si>
  <si>
    <t>2.6.10</t>
  </si>
  <si>
    <t>2.7.1</t>
  </si>
  <si>
    <t>2.7.2</t>
  </si>
  <si>
    <t>2.7.3</t>
  </si>
  <si>
    <t>2.7.4</t>
  </si>
  <si>
    <t>2.7.5</t>
  </si>
  <si>
    <t>2.7.6</t>
  </si>
  <si>
    <t>2.7.8</t>
  </si>
  <si>
    <t>2.7.9</t>
  </si>
  <si>
    <t>2.7.10</t>
  </si>
  <si>
    <t>2.8.1</t>
  </si>
  <si>
    <t>2.8.2</t>
  </si>
  <si>
    <t>2.8.3</t>
  </si>
  <si>
    <t>2.8.4</t>
  </si>
  <si>
    <t>2.8.5</t>
  </si>
  <si>
    <t>2.8.6</t>
  </si>
  <si>
    <t>2.8.7</t>
  </si>
  <si>
    <t>2.8.9</t>
  </si>
  <si>
    <t>2.8.10</t>
  </si>
  <si>
    <t>2.9.1</t>
  </si>
  <si>
    <t>2.9.2</t>
  </si>
  <si>
    <t>2.9.3</t>
  </si>
  <si>
    <t>2.9.4</t>
  </si>
  <si>
    <t>2.9.5</t>
  </si>
  <si>
    <t>2.9.6</t>
  </si>
  <si>
    <t>2.9.7</t>
  </si>
  <si>
    <t>2.9.8</t>
  </si>
  <si>
    <t>2.9.10</t>
  </si>
  <si>
    <t>Dif</t>
  </si>
  <si>
    <t>Duración</t>
  </si>
  <si>
    <t>Plan de sesión</t>
  </si>
  <si>
    <t>Teoria</t>
  </si>
  <si>
    <t>Practica</t>
  </si>
  <si>
    <t>Ejec</t>
  </si>
  <si>
    <t>Prog</t>
  </si>
  <si>
    <t>% Jovenes</t>
  </si>
  <si>
    <t>1° Entregable</t>
  </si>
  <si>
    <t>2° Entregable</t>
  </si>
  <si>
    <t>3° Entregable</t>
  </si>
  <si>
    <t>%</t>
  </si>
  <si>
    <t>Tecnico</t>
  </si>
  <si>
    <t>Financiero (S/.)</t>
  </si>
  <si>
    <t>INFORME DE ENTREGABLE</t>
  </si>
  <si>
    <t>1°</t>
  </si>
  <si>
    <t>1.3 Fecha de entrega:</t>
  </si>
  <si>
    <t>1.4 Orden de Servicio N°</t>
  </si>
  <si>
    <t>1.5 Reportado por:</t>
  </si>
  <si>
    <t>1. INFORMACIÓN GENERAL</t>
  </si>
  <si>
    <t>2. REPORTE DE EJECUCIÓN TECNICA</t>
  </si>
  <si>
    <t>Comentarios</t>
  </si>
  <si>
    <t>Medios de verificación</t>
  </si>
  <si>
    <t>1.2 Nombre del SEAR</t>
  </si>
  <si>
    <t>Entregable N°</t>
  </si>
  <si>
    <t>3. REPORTE DE EJECUCIÓN FINANCIERA</t>
  </si>
  <si>
    <t>2.1 Detalle del logro del objetivo</t>
  </si>
  <si>
    <t>2.2 Detalle de actividades realizadas</t>
  </si>
  <si>
    <t>INTERVENCION DEL PROYECTO</t>
  </si>
  <si>
    <t>Capacitación</t>
  </si>
  <si>
    <t>Asistencia Tecnica</t>
  </si>
  <si>
    <t>Longitud</t>
  </si>
  <si>
    <t>Latitud</t>
  </si>
  <si>
    <t>5. Sexo</t>
  </si>
  <si>
    <t>7. Estado Civil</t>
  </si>
  <si>
    <t>21. Con Qué lengua o idioma aprendió hablar</t>
  </si>
  <si>
    <t>Otros</t>
  </si>
  <si>
    <t>19.1 Tipo de organización</t>
  </si>
  <si>
    <t>Asociación</t>
  </si>
  <si>
    <t>Cooperativa</t>
  </si>
  <si>
    <t>Comité</t>
  </si>
  <si>
    <t>Otra forma de organización</t>
  </si>
  <si>
    <t>Soltero</t>
  </si>
  <si>
    <t>Casado</t>
  </si>
  <si>
    <t>Divorciado</t>
  </si>
  <si>
    <t>Quechua</t>
  </si>
  <si>
    <t>Separación en proceso judicial</t>
  </si>
  <si>
    <t>Aymara</t>
  </si>
  <si>
    <t>Viudo</t>
  </si>
  <si>
    <t>Ashanica</t>
  </si>
  <si>
    <t>Concubinato</t>
  </si>
  <si>
    <t>Otra lengua nativa</t>
  </si>
  <si>
    <t>Castellano</t>
  </si>
  <si>
    <t>8. Nivel maximo de estudios</t>
  </si>
  <si>
    <t>Otros:</t>
  </si>
  <si>
    <t>Sin Educación basica</t>
  </si>
  <si>
    <t>Inicial</t>
  </si>
  <si>
    <t>Primaria incompleto</t>
  </si>
  <si>
    <t>Primaria completo</t>
  </si>
  <si>
    <t>Secundaria incompleto</t>
  </si>
  <si>
    <t>Secundaria completo</t>
  </si>
  <si>
    <t>Tecnico incompleto</t>
  </si>
  <si>
    <t>Tecnico completo</t>
  </si>
  <si>
    <t>Universitario incompleto</t>
  </si>
  <si>
    <t>Universitario completo</t>
  </si>
  <si>
    <t>18. pertenenca a alguna comunidad nativa</t>
  </si>
  <si>
    <t>Si</t>
  </si>
  <si>
    <t>19. Pertenece a alguna Organización</t>
  </si>
  <si>
    <t>PADRÓN</t>
  </si>
  <si>
    <t>DATOS DEL PRODUCTOR</t>
  </si>
  <si>
    <t>4. DIFICULTADES</t>
  </si>
  <si>
    <t>Actividad</t>
  </si>
  <si>
    <t>Descripción / metodología</t>
  </si>
  <si>
    <t>Fecha</t>
  </si>
  <si>
    <t>PLAN DE CAPACITACIÓN</t>
  </si>
  <si>
    <t>Beneficiarios</t>
  </si>
  <si>
    <t>Nombre del SEAR</t>
  </si>
  <si>
    <t>Nombre del extensionista</t>
  </si>
  <si>
    <t>Lugar de ejecución</t>
  </si>
  <si>
    <t>Materiales y equipos</t>
  </si>
  <si>
    <t>Metodologia</t>
  </si>
  <si>
    <t>Duración Total (horas)</t>
  </si>
  <si>
    <t>Agencia Agraria</t>
  </si>
  <si>
    <t xml:space="preserve">Dirección Zonal </t>
  </si>
  <si>
    <t>PLAN DE ASISTENCIA TÉCNICA</t>
  </si>
  <si>
    <t>Plan de Asistencia Técnica</t>
  </si>
  <si>
    <t>Intrumentos</t>
  </si>
  <si>
    <t>Nombre del Supervisor</t>
  </si>
  <si>
    <t>Cargo del Supervisor</t>
  </si>
  <si>
    <t>Entidad del Supervisor</t>
  </si>
  <si>
    <t>Fecha de Supervisión</t>
  </si>
  <si>
    <t xml:space="preserve">Verifica que el productor ha implementado la tecnología </t>
  </si>
  <si>
    <t>Verifica que el productor conoce la tecnología</t>
  </si>
  <si>
    <t>Recomendación</t>
  </si>
  <si>
    <t>Conclusión</t>
  </si>
  <si>
    <t>Calificación</t>
  </si>
  <si>
    <t xml:space="preserve">IDENTIFICACIÓN </t>
  </si>
  <si>
    <t>Objetivo de la sesión</t>
  </si>
  <si>
    <t>3.1 CRONOGRAMA DE EJECUCIÓN</t>
  </si>
  <si>
    <t>INFORMACIÓN GENERAL</t>
  </si>
  <si>
    <t>IDENTIFICACIÓN</t>
  </si>
  <si>
    <t>COSTOS</t>
  </si>
  <si>
    <t>EJECUCIÓN TÉCNICA - FINANCIERA</t>
  </si>
  <si>
    <t>Recomendaciones</t>
  </si>
  <si>
    <t>Materiales</t>
  </si>
  <si>
    <t>Descripción de la Metodología</t>
  </si>
  <si>
    <t>Fundamento</t>
  </si>
  <si>
    <t>Objetivo de la actividad</t>
  </si>
  <si>
    <t>Rubros</t>
  </si>
  <si>
    <t>Desempeño del extensionista</t>
  </si>
  <si>
    <t>Observaciones generales</t>
  </si>
  <si>
    <t xml:space="preserve">Criterios </t>
  </si>
  <si>
    <t>Modulo o tema</t>
  </si>
  <si>
    <t>La metodología esta detallada y precisa</t>
  </si>
  <si>
    <t>La metodología esta adaptada al público objetivo</t>
  </si>
  <si>
    <t>Implementa practicas que permiten el aprendizaje</t>
  </si>
  <si>
    <t>El extensionista domina el tema</t>
  </si>
  <si>
    <t>El extensionista absuelve dudas y consultas</t>
  </si>
  <si>
    <t>Los materiales son didacticos para la enseñanza</t>
  </si>
  <si>
    <t>Todos cuentan con materiales  y/o insumos y/o herramientas necesarios para la capacitación y practicas</t>
  </si>
  <si>
    <t>Los materiales estan adaptados a la realidad de la zona</t>
  </si>
  <si>
    <t>Check List</t>
  </si>
  <si>
    <t>El tema tratado permitirá comprender y adaptar la tecnologia</t>
  </si>
  <si>
    <t>El extensionista se adapta a las necesidades de aprendizaje</t>
  </si>
  <si>
    <t>Logro de objetivos</t>
  </si>
  <si>
    <t>Gestiona el tiempo de las capacitaciones</t>
  </si>
  <si>
    <t>Percepción de productores</t>
  </si>
  <si>
    <t xml:space="preserve">El tema cubre las necesidades de los productores </t>
  </si>
  <si>
    <t>Los productores son activos y dispuestos a realizar las dinámicas, ejercicios que propone el extensionista</t>
  </si>
  <si>
    <t>El tema tratado permite lograr el objetivo de la capacitación</t>
  </si>
  <si>
    <t>La capacitación realizada cubrió las necesidades del productor</t>
  </si>
  <si>
    <t>Excelente</t>
  </si>
  <si>
    <t>Bueno</t>
  </si>
  <si>
    <t>Regular</t>
  </si>
  <si>
    <t>Bajo</t>
  </si>
  <si>
    <t>No aplica</t>
  </si>
  <si>
    <t>Sustento de la calificación</t>
  </si>
  <si>
    <t>Alcanzo el grado de perfección y propuso mejoras que garantizó el logro de los objetivos de aprendizaje.</t>
  </si>
  <si>
    <t>Existe algún punto específico por mejorar, que no impide el logro de los objetivos de aprendizaje.</t>
  </si>
  <si>
    <t>Existe puntos por mejorar para lograr los objetivos de aprendizaje.</t>
  </si>
  <si>
    <t>Existe muchos aspectos por mejorar y es poco probable el logro de los objetivos de aprendizaje.</t>
  </si>
  <si>
    <t>Escala de calificación</t>
  </si>
  <si>
    <t>FICHA DE SUPERVISIÓN A LA CAPACITACIÓN</t>
  </si>
  <si>
    <t>FICHA DE SUPERVISIÓN A LA ASISTENCIA TÉCNICA</t>
  </si>
  <si>
    <t>Visita del Extensionista</t>
  </si>
  <si>
    <t>Ficha de recomendación tecnica</t>
  </si>
  <si>
    <t>Implementación de las recomendaciones</t>
  </si>
  <si>
    <t>Posibilidades de cumplimiento de objetivos</t>
  </si>
  <si>
    <t>Nombre del productor</t>
  </si>
  <si>
    <t xml:space="preserve">Rubro </t>
  </si>
  <si>
    <t>Cumplimiento de las visitas programadas</t>
  </si>
  <si>
    <t>Actividades y nivel de profundidad del trabajo realizado</t>
  </si>
  <si>
    <t>Insumos y materiales entregados (oportunidad, calidad y uso)</t>
  </si>
  <si>
    <t>Recibio la ficha recomendación por cada asistencia técnica</t>
  </si>
  <si>
    <t>Recomendaciones son claras, precisas y de facil implementación</t>
  </si>
  <si>
    <t>Check List de Supervisión</t>
  </si>
  <si>
    <t>INFORME DE SUPERVISIÓN DE LAS ASISTENCIAS TÉCNICAS</t>
  </si>
  <si>
    <t>Prog Total</t>
  </si>
  <si>
    <t>CRONOGRAMA DETALLADO</t>
  </si>
  <si>
    <t>Jovenes</t>
  </si>
  <si>
    <t>Promedio edad</t>
  </si>
  <si>
    <t>1.2.7 Dirección Zonal AGRORURAL</t>
  </si>
  <si>
    <t>Meta (productores)</t>
  </si>
  <si>
    <t>Primer Producto</t>
  </si>
  <si>
    <t>Segundo Producto</t>
  </si>
  <si>
    <t>Tercer Producto</t>
  </si>
  <si>
    <t>ORDEN DE SERVICIO</t>
  </si>
  <si>
    <t>Entregables</t>
  </si>
  <si>
    <t>Fecha Inicio</t>
  </si>
  <si>
    <t>Fecha Termino</t>
  </si>
  <si>
    <t>N° CAP</t>
  </si>
  <si>
    <t>N° AT</t>
  </si>
  <si>
    <t>Validación</t>
  </si>
  <si>
    <t>% al Total</t>
  </si>
  <si>
    <t>Acumulado Tecnico</t>
  </si>
  <si>
    <t>Acumulado Financiero</t>
  </si>
  <si>
    <t>6. CONCLUSIONES</t>
  </si>
  <si>
    <t>7. RECOMENDACIONES</t>
  </si>
  <si>
    <t>5. LOGROS</t>
  </si>
  <si>
    <t>3.1 Detalle del avance financiero</t>
  </si>
  <si>
    <t>% Técnico</t>
  </si>
  <si>
    <t>% Financiero</t>
  </si>
  <si>
    <t>ANIO</t>
  </si>
  <si>
    <t>UBIGEO</t>
  </si>
  <si>
    <t>departamento</t>
  </si>
  <si>
    <t>provincia</t>
  </si>
  <si>
    <t>distrito</t>
  </si>
  <si>
    <t>DEP</t>
  </si>
  <si>
    <t>PROV</t>
  </si>
  <si>
    <t>DIST</t>
  </si>
  <si>
    <t>Poblacion</t>
  </si>
  <si>
    <t>Superficie</t>
  </si>
  <si>
    <t>Y</t>
  </si>
  <si>
    <t>X</t>
  </si>
  <si>
    <t>vraem</t>
  </si>
  <si>
    <t>distritos priorizados</t>
  </si>
  <si>
    <t>TIPO PRIORIZADO</t>
  </si>
  <si>
    <t>zona huallaga</t>
  </si>
  <si>
    <t>Int 50</t>
  </si>
  <si>
    <t>D</t>
  </si>
  <si>
    <t>P</t>
  </si>
  <si>
    <t>DI</t>
  </si>
  <si>
    <t>Columna1</t>
  </si>
  <si>
    <t>U</t>
  </si>
  <si>
    <t>2020</t>
  </si>
  <si>
    <t>010101</t>
  </si>
  <si>
    <t>01</t>
  </si>
  <si>
    <t>01. AMAZONAS</t>
  </si>
  <si>
    <t>01. CHACHAPOYAS</t>
  </si>
  <si>
    <t/>
  </si>
  <si>
    <t>AMAZONAS</t>
  </si>
  <si>
    <t>CHACHAPOYAS</t>
  </si>
  <si>
    <t>ANCASH</t>
  </si>
  <si>
    <t>APURIMAC</t>
  </si>
  <si>
    <t>AREQUIPA</t>
  </si>
  <si>
    <t>AYACUCHO</t>
  </si>
  <si>
    <t>CAJAMARCA</t>
  </si>
  <si>
    <t>CUSCO</t>
  </si>
  <si>
    <t>HUANCAVELICA</t>
  </si>
  <si>
    <t>HUANUCO</t>
  </si>
  <si>
    <t>ICA</t>
  </si>
  <si>
    <t>JUNIN</t>
  </si>
  <si>
    <t>LA_LIBERTAD</t>
  </si>
  <si>
    <t>LAMBAYEQUE</t>
  </si>
  <si>
    <t>LIMA</t>
  </si>
  <si>
    <t>LORETO</t>
  </si>
  <si>
    <t>MADRE_DE_DIOS</t>
  </si>
  <si>
    <t>MOQUEGUA</t>
  </si>
  <si>
    <t>PASCO</t>
  </si>
  <si>
    <t>PIURA</t>
  </si>
  <si>
    <t>CALLAO</t>
  </si>
  <si>
    <t>PUNO</t>
  </si>
  <si>
    <t>SAN_MARTIN</t>
  </si>
  <si>
    <t>TACNA</t>
  </si>
  <si>
    <t>TUMBES</t>
  </si>
  <si>
    <t>UCAYALI</t>
  </si>
  <si>
    <t>010102</t>
  </si>
  <si>
    <t>02</t>
  </si>
  <si>
    <t>02. ASUNCION</t>
  </si>
  <si>
    <t>ASUNCION</t>
  </si>
  <si>
    <t>BAGUA</t>
  </si>
  <si>
    <t>AIJA</t>
  </si>
  <si>
    <t>ABANCAY</t>
  </si>
  <si>
    <t>CANGALLO</t>
  </si>
  <si>
    <t>CAJABAMBA</t>
  </si>
  <si>
    <t>ACOMAYO</t>
  </si>
  <si>
    <t>ACOBAMBA</t>
  </si>
  <si>
    <t>AMBO</t>
  </si>
  <si>
    <t>CHINCHA</t>
  </si>
  <si>
    <t>CHANCHAMAYO</t>
  </si>
  <si>
    <t>ASCOPE</t>
  </si>
  <si>
    <t>CHICLAYO</t>
  </si>
  <si>
    <t>BARRANCA</t>
  </si>
  <si>
    <t>ALTO_AMAZONAS</t>
  </si>
  <si>
    <t>MANU</t>
  </si>
  <si>
    <t>GENERAL_SANCHEZ_CERRO</t>
  </si>
  <si>
    <t>DANIEL_ALCIDES_CARRION</t>
  </si>
  <si>
    <t>AYABACA</t>
  </si>
  <si>
    <t>AZANGARO</t>
  </si>
  <si>
    <t>BELLAVISTA</t>
  </si>
  <si>
    <t>CANDARAVE</t>
  </si>
  <si>
    <t>CONTRALMIRANTE_VILLAR</t>
  </si>
  <si>
    <t>ATALAYA</t>
  </si>
  <si>
    <t>010103</t>
  </si>
  <si>
    <t>03</t>
  </si>
  <si>
    <t>03. BALSAS</t>
  </si>
  <si>
    <t>BALSAS</t>
  </si>
  <si>
    <t>BONGARA</t>
  </si>
  <si>
    <t>ANTONIO_RAIMONDI</t>
  </si>
  <si>
    <t>ANDAHUAYLAS</t>
  </si>
  <si>
    <t>CAMANA</t>
  </si>
  <si>
    <t>HUAMANGA</t>
  </si>
  <si>
    <t>ANTA</t>
  </si>
  <si>
    <t>ANGARAES</t>
  </si>
  <si>
    <t>DOS_DE_MAYO</t>
  </si>
  <si>
    <t>CHUPACA</t>
  </si>
  <si>
    <t>BOLIVAR</t>
  </si>
  <si>
    <t>FERREÑAFE</t>
  </si>
  <si>
    <t>CAJATAMBO</t>
  </si>
  <si>
    <t>DATEM_DEL_MARAÑON</t>
  </si>
  <si>
    <t>TAHUAMANU</t>
  </si>
  <si>
    <t>ILO</t>
  </si>
  <si>
    <t>OXAPAMPA</t>
  </si>
  <si>
    <t>HUANCABAMBA</t>
  </si>
  <si>
    <t>CARABAYA</t>
  </si>
  <si>
    <t>EL_DORADO</t>
  </si>
  <si>
    <t>JORGE_BASADRE</t>
  </si>
  <si>
    <t>CORONEL_PORTILLO</t>
  </si>
  <si>
    <t>010104</t>
  </si>
  <si>
    <t>04</t>
  </si>
  <si>
    <t>04. CHETO</t>
  </si>
  <si>
    <t>CHETO</t>
  </si>
  <si>
    <t>DEPARTAMENTO</t>
  </si>
  <si>
    <t>ANTABAMBA</t>
  </si>
  <si>
    <t>CARAVELI</t>
  </si>
  <si>
    <t>HUANCA_SANCOS</t>
  </si>
  <si>
    <t>CELENDIN</t>
  </si>
  <si>
    <t>CALCA</t>
  </si>
  <si>
    <t>CASTROVIRREYNA</t>
  </si>
  <si>
    <t>HUACAYBAMBA</t>
  </si>
  <si>
    <t>NASCA</t>
  </si>
  <si>
    <t>CONCEPCION</t>
  </si>
  <si>
    <t>CHEPEN</t>
  </si>
  <si>
    <t>CANTA</t>
  </si>
  <si>
    <t>TAMBOPATA</t>
  </si>
  <si>
    <t>MARISCAL_NIETO</t>
  </si>
  <si>
    <t>MORROPON</t>
  </si>
  <si>
    <t>CHUCUITO</t>
  </si>
  <si>
    <t>HUALLAGA</t>
  </si>
  <si>
    <t>ZARUMILLA</t>
  </si>
  <si>
    <t>PADRE_ABAD</t>
  </si>
  <si>
    <t>010105</t>
  </si>
  <si>
    <t>05</t>
  </si>
  <si>
    <t>05. CHILIQUIN</t>
  </si>
  <si>
    <t>CHILIQUIN</t>
  </si>
  <si>
    <t xml:space="preserve">PROVINCIA </t>
  </si>
  <si>
    <t>CONDORCANQUI</t>
  </si>
  <si>
    <t>BOLOGNESI</t>
  </si>
  <si>
    <t>AYMARAES</t>
  </si>
  <si>
    <t>CASTILLA</t>
  </si>
  <si>
    <t>HUANTA</t>
  </si>
  <si>
    <t>CHOTA</t>
  </si>
  <si>
    <t>CANAS</t>
  </si>
  <si>
    <t>CHURCAMPA</t>
  </si>
  <si>
    <t>HUAMALIES</t>
  </si>
  <si>
    <t>PALPA</t>
  </si>
  <si>
    <t>HUANCAYO</t>
  </si>
  <si>
    <t>GRAN_CHIMU</t>
  </si>
  <si>
    <t>CAÑETE</t>
  </si>
  <si>
    <t>MARISCAL_RAMON_CASTILLA</t>
  </si>
  <si>
    <t>PAITA</t>
  </si>
  <si>
    <t>EL_COLLAO</t>
  </si>
  <si>
    <t>LAMAS</t>
  </si>
  <si>
    <t>TARATA</t>
  </si>
  <si>
    <t>PURUS</t>
  </si>
  <si>
    <t>010106</t>
  </si>
  <si>
    <t>06</t>
  </si>
  <si>
    <t>06. CHUQUIBAMBA</t>
  </si>
  <si>
    <t>CHUQUIBAMBA</t>
  </si>
  <si>
    <t>DISTRITO</t>
  </si>
  <si>
    <t>SAN JUAN DE MIRAFLORES</t>
  </si>
  <si>
    <t>LUYA</t>
  </si>
  <si>
    <t>CARHUAZ</t>
  </si>
  <si>
    <t>CHINCHEROS</t>
  </si>
  <si>
    <t>CAYLLOMA</t>
  </si>
  <si>
    <t>LA_MAR</t>
  </si>
  <si>
    <t>CONTUMAZA</t>
  </si>
  <si>
    <t>CANCHIS</t>
  </si>
  <si>
    <t>PISCO</t>
  </si>
  <si>
    <t>JAUJA</t>
  </si>
  <si>
    <t>JULCAN</t>
  </si>
  <si>
    <t>HUARAL</t>
  </si>
  <si>
    <t>MAYNAS</t>
  </si>
  <si>
    <t>HUANCANE</t>
  </si>
  <si>
    <t>MARISCAL_CACERES</t>
  </si>
  <si>
    <t>010107</t>
  </si>
  <si>
    <t>07</t>
  </si>
  <si>
    <t>07. GRANADA</t>
  </si>
  <si>
    <t>GRANADA</t>
  </si>
  <si>
    <t>RODRIGUEZ_DE_MENDOZA</t>
  </si>
  <si>
    <t>CARLOS_FERMIN_FITZCARRALD</t>
  </si>
  <si>
    <t>COTABAMBAS</t>
  </si>
  <si>
    <t>CONDESUYOS</t>
  </si>
  <si>
    <t>LUCANAS</t>
  </si>
  <si>
    <t>CUTERVO</t>
  </si>
  <si>
    <t>CHUMBIVILCAS</t>
  </si>
  <si>
    <t>HUAYTARA</t>
  </si>
  <si>
    <t>LAURICOCHA</t>
  </si>
  <si>
    <t>OTUZCO</t>
  </si>
  <si>
    <t>HUAROCHIRI</t>
  </si>
  <si>
    <t>PUTUMAYO</t>
  </si>
  <si>
    <t>SECHURA</t>
  </si>
  <si>
    <t>LAMPA</t>
  </si>
  <si>
    <t>MOYOBAMBA</t>
  </si>
  <si>
    <t>010108</t>
  </si>
  <si>
    <t>08</t>
  </si>
  <si>
    <t>08. HUANCAS</t>
  </si>
  <si>
    <t>HUANCAS</t>
  </si>
  <si>
    <t>UTCUBAMBA</t>
  </si>
  <si>
    <t>CASMA</t>
  </si>
  <si>
    <t>GRAU</t>
  </si>
  <si>
    <t>ISLAY</t>
  </si>
  <si>
    <t>PARINACOCHAS</t>
  </si>
  <si>
    <t>HUALGAYOC</t>
  </si>
  <si>
    <t>TAYACAJA</t>
  </si>
  <si>
    <t>LEONCIO_PRADO</t>
  </si>
  <si>
    <t>SATIPO</t>
  </si>
  <si>
    <t>PACASMAYO</t>
  </si>
  <si>
    <t>HUAURA</t>
  </si>
  <si>
    <t>REQUENA</t>
  </si>
  <si>
    <t>SULLANA</t>
  </si>
  <si>
    <t>MELGAR</t>
  </si>
  <si>
    <t>PICOTA</t>
  </si>
  <si>
    <t>010109</t>
  </si>
  <si>
    <t>09</t>
  </si>
  <si>
    <t>09. LA JALCA</t>
  </si>
  <si>
    <t>LA JALCA</t>
  </si>
  <si>
    <t>CORONGO</t>
  </si>
  <si>
    <t>LA_UNION</t>
  </si>
  <si>
    <t>PAUCAR_DEL_SARA_SARA</t>
  </si>
  <si>
    <t>JAEN</t>
  </si>
  <si>
    <t>ESPINAR</t>
  </si>
  <si>
    <t>MARAÑON</t>
  </si>
  <si>
    <t>TARMA</t>
  </si>
  <si>
    <t>PATAZ</t>
  </si>
  <si>
    <t>TALARA</t>
  </si>
  <si>
    <t>MOHO</t>
  </si>
  <si>
    <t>RIOJA</t>
  </si>
  <si>
    <t>010110</t>
  </si>
  <si>
    <t>10</t>
  </si>
  <si>
    <t>10. LEIMEBAMBA</t>
  </si>
  <si>
    <t>LEIMEBAMBA</t>
  </si>
  <si>
    <t>HUARAZ</t>
  </si>
  <si>
    <t>SUCRE</t>
  </si>
  <si>
    <t>SAN_IGNACIO</t>
  </si>
  <si>
    <t>LA_CONVENCION</t>
  </si>
  <si>
    <t>PACHITEA</t>
  </si>
  <si>
    <t>YAULI</t>
  </si>
  <si>
    <t>SANCHEZ_CARRION</t>
  </si>
  <si>
    <t>OYON</t>
  </si>
  <si>
    <t>010111</t>
  </si>
  <si>
    <t>11</t>
  </si>
  <si>
    <t>11. LEVANTO</t>
  </si>
  <si>
    <t>LEVANTO</t>
  </si>
  <si>
    <t>HUARI</t>
  </si>
  <si>
    <t>VICTOR_FAJARDO</t>
  </si>
  <si>
    <t>SAN_MARCOS</t>
  </si>
  <si>
    <t>PARURO</t>
  </si>
  <si>
    <t>PUERTO_INCA</t>
  </si>
  <si>
    <t>SANTIAGO_DE_CHUCO</t>
  </si>
  <si>
    <t>YAUYOS</t>
  </si>
  <si>
    <t>SAN_ANTONIO_DE_PUTINA</t>
  </si>
  <si>
    <t>TOCACHE</t>
  </si>
  <si>
    <t>010112</t>
  </si>
  <si>
    <t>12</t>
  </si>
  <si>
    <t>12. MAGDALENA</t>
  </si>
  <si>
    <t>MAGDALENA</t>
  </si>
  <si>
    <t>HUARMEY</t>
  </si>
  <si>
    <t>VILCAS_HUAMAN</t>
  </si>
  <si>
    <t>SAN_MIGUEL</t>
  </si>
  <si>
    <t>PAUCARTAMBO</t>
  </si>
  <si>
    <t>YAROWILCA</t>
  </si>
  <si>
    <t>TRUJILLO</t>
  </si>
  <si>
    <t>SAN_ROMAN</t>
  </si>
  <si>
    <t>010113</t>
  </si>
  <si>
    <t>13</t>
  </si>
  <si>
    <t>13. MARISCAL CASTILLA</t>
  </si>
  <si>
    <t>MARISCAL CASTILLA</t>
  </si>
  <si>
    <t>HUAYLAS</t>
  </si>
  <si>
    <t>SAN_PABLO</t>
  </si>
  <si>
    <t>QUISPICANCHI</t>
  </si>
  <si>
    <t>VIRU</t>
  </si>
  <si>
    <t>SANDIA</t>
  </si>
  <si>
    <t>010114</t>
  </si>
  <si>
    <t>14</t>
  </si>
  <si>
    <t>14. MOLINOPAMPA</t>
  </si>
  <si>
    <t>MOLINOPAMPA</t>
  </si>
  <si>
    <t>MARISCAL_LUZURIAGA</t>
  </si>
  <si>
    <t>SANTA_CRUZ</t>
  </si>
  <si>
    <t>URUBAMBA</t>
  </si>
  <si>
    <t>YUNGUYO</t>
  </si>
  <si>
    <t>010115</t>
  </si>
  <si>
    <t>15</t>
  </si>
  <si>
    <t>15. MONTEVIDEO</t>
  </si>
  <si>
    <t>MONTEVIDEO</t>
  </si>
  <si>
    <t>OCROS</t>
  </si>
  <si>
    <t>010116</t>
  </si>
  <si>
    <t>16</t>
  </si>
  <si>
    <t>16. OLLEROS</t>
  </si>
  <si>
    <t>OLLEROS</t>
  </si>
  <si>
    <t>PALLASCA</t>
  </si>
  <si>
    <t>010117</t>
  </si>
  <si>
    <t>17</t>
  </si>
  <si>
    <t>17. QUINJALCA</t>
  </si>
  <si>
    <t>QUINJALCA</t>
  </si>
  <si>
    <t>POMABAMBA</t>
  </si>
  <si>
    <t>010118</t>
  </si>
  <si>
    <t>18</t>
  </si>
  <si>
    <t>18. SAN FRANCISCO DE DAGUAS</t>
  </si>
  <si>
    <t>SAN FRANCISCO DE DAGUAS</t>
  </si>
  <si>
    <t>RECUAY</t>
  </si>
  <si>
    <t>010119</t>
  </si>
  <si>
    <t>19</t>
  </si>
  <si>
    <t>19. SAN ISIDRO DE MAINO</t>
  </si>
  <si>
    <t>SAN ISIDRO DE MAINO</t>
  </si>
  <si>
    <t>SANTA</t>
  </si>
  <si>
    <t>010120</t>
  </si>
  <si>
    <t>20</t>
  </si>
  <si>
    <t>20. SOLOCO</t>
  </si>
  <si>
    <t>SOLOCO</t>
  </si>
  <si>
    <t>SIHUAS</t>
  </si>
  <si>
    <t>010121</t>
  </si>
  <si>
    <t>21</t>
  </si>
  <si>
    <t>21. SONCHE</t>
  </si>
  <si>
    <t>SONCHE</t>
  </si>
  <si>
    <t>YUNGAY</t>
  </si>
  <si>
    <t>010199</t>
  </si>
  <si>
    <t>99</t>
  </si>
  <si>
    <t>99. MULTIDISTRITAL</t>
  </si>
  <si>
    <t>MULTIDISTRITAL</t>
  </si>
  <si>
    <t>010201</t>
  </si>
  <si>
    <t>02. BAGUA</t>
  </si>
  <si>
    <t>01. BAGUA</t>
  </si>
  <si>
    <t>010202</t>
  </si>
  <si>
    <t>02. ARAMANGO</t>
  </si>
  <si>
    <t>5. OLEODUCTO NORPERUANO</t>
  </si>
  <si>
    <t>ARAMANGO</t>
  </si>
  <si>
    <t>010203</t>
  </si>
  <si>
    <t>03. COPALLIN</t>
  </si>
  <si>
    <t>COPALLIN</t>
  </si>
  <si>
    <t>010204</t>
  </si>
  <si>
    <t>01._AMAZONAS</t>
  </si>
  <si>
    <t>02._BAGUA</t>
  </si>
  <si>
    <t>04._EL_PARCO</t>
  </si>
  <si>
    <t>EL_PARCO</t>
  </si>
  <si>
    <t>AMAZONASBAGUA</t>
  </si>
  <si>
    <t>AMAZONASBONGARA</t>
  </si>
  <si>
    <t>AMAZONASCHACHAPOYAS</t>
  </si>
  <si>
    <t>AMAZONASCONDORCANQUI</t>
  </si>
  <si>
    <t>AMAZONASLUYA</t>
  </si>
  <si>
    <t>AMAZONASRODRIGUEZDEMENDOZA</t>
  </si>
  <si>
    <t>AMAZONASUTCUBAMBA</t>
  </si>
  <si>
    <t>ANCASHAIJA</t>
  </si>
  <si>
    <t>ANCASHANTONIO_RAIMONDI</t>
  </si>
  <si>
    <t>ANCASHASUNCION</t>
  </si>
  <si>
    <t>ANCASHBOLOGNESI</t>
  </si>
  <si>
    <t>ANCASHCARHUAZ</t>
  </si>
  <si>
    <t>ANCASHCARLOS_FERMIN_FITZCARRALD</t>
  </si>
  <si>
    <t>ANCASHCASMA</t>
  </si>
  <si>
    <t>ANCASHCORONGO</t>
  </si>
  <si>
    <t>ANCASHHUARAZ</t>
  </si>
  <si>
    <t>ANCASHHUARI</t>
  </si>
  <si>
    <t>ANCASHHUARMEY</t>
  </si>
  <si>
    <t>ANCASHHUAYLAS</t>
  </si>
  <si>
    <t>ANCASHMARISCAL_LUZURIAGA</t>
  </si>
  <si>
    <t>ANCASHOCROS</t>
  </si>
  <si>
    <t>ANCASHPALLASCA</t>
  </si>
  <si>
    <t>ANCASHPOMABAMBA</t>
  </si>
  <si>
    <t>ANCASHRECUAY</t>
  </si>
  <si>
    <t>ANCASHSANTA</t>
  </si>
  <si>
    <t>ANCASHSIHUAS</t>
  </si>
  <si>
    <t>ANCASHYUNGAY</t>
  </si>
  <si>
    <t>APURIMACABANCAY</t>
  </si>
  <si>
    <t>APURIMACANDAHUAYLAS</t>
  </si>
  <si>
    <t>APURIMACANTABAMBA</t>
  </si>
  <si>
    <t>APURIMACAYMARAES</t>
  </si>
  <si>
    <t>APURIMACCHINCHEROS</t>
  </si>
  <si>
    <t>APURIMACCOTABAMBAS</t>
  </si>
  <si>
    <t>APURIMACGRAU</t>
  </si>
  <si>
    <t>AREQUIPAAREQUIPA</t>
  </si>
  <si>
    <t>AREQUIPACAMANA</t>
  </si>
  <si>
    <t>AREQUIPACARAVELI</t>
  </si>
  <si>
    <t>AREQUIPACASTILLA</t>
  </si>
  <si>
    <t>AREQUIPACAYLLOMA</t>
  </si>
  <si>
    <t>AREQUIPACONDESUYOS</t>
  </si>
  <si>
    <t>AREQUIPAISLAY</t>
  </si>
  <si>
    <t>AREQUIPALA_UNION</t>
  </si>
  <si>
    <t>AYACUCHOCANGALLO</t>
  </si>
  <si>
    <t>AYACUCHOHUAMANGA</t>
  </si>
  <si>
    <t>AYACUCHOHUANCA_SANCOS</t>
  </si>
  <si>
    <t>AYACUCHOHUANTA</t>
  </si>
  <si>
    <t>AYACUCHOLA_MAR</t>
  </si>
  <si>
    <t>AYACUCHOLUCANAS</t>
  </si>
  <si>
    <t>AYACUCHOPARINACOCHAS</t>
  </si>
  <si>
    <t>AYACUCHOPAUCAR_DEL_SARA_SARA</t>
  </si>
  <si>
    <t>AYACUCHOSUCRE</t>
  </si>
  <si>
    <t>AYACUCHOVICTOR_FAJARDO</t>
  </si>
  <si>
    <t>AYACUCHOVILCAS_HUAMAN</t>
  </si>
  <si>
    <t>CAJAMARCACAJABAMBA</t>
  </si>
  <si>
    <t>CAJAMARCACAJAMARCA</t>
  </si>
  <si>
    <t>CAJAMARCACELENDIN</t>
  </si>
  <si>
    <t>CAJAMARCACHOTA</t>
  </si>
  <si>
    <t>CAJAMARCACONTUMAZA</t>
  </si>
  <si>
    <t>CAJAMARCACUTERVO</t>
  </si>
  <si>
    <t>CAJAMARCAHUALGAYOC</t>
  </si>
  <si>
    <t>CAJAMARCAJAEN</t>
  </si>
  <si>
    <t>CAJAMARCASAN_IGNACIO</t>
  </si>
  <si>
    <t>CAJAMARCASAN_MARCOS</t>
  </si>
  <si>
    <t>CAJAMARCASAN_MIGUEL</t>
  </si>
  <si>
    <t>CAJAMARCASAN_PABLO</t>
  </si>
  <si>
    <t>CAJAMARCASANTA_CRUZ</t>
  </si>
  <si>
    <t>CUSCOACOMAYO</t>
  </si>
  <si>
    <t>CUSCOANTA</t>
  </si>
  <si>
    <t>CUSCOCALCA</t>
  </si>
  <si>
    <t>CUSCOCANAS</t>
  </si>
  <si>
    <t>CUSCOCANCHIS</t>
  </si>
  <si>
    <t>CUSCOCHUMBIVILCAS</t>
  </si>
  <si>
    <t>CUSCOCUSCO</t>
  </si>
  <si>
    <t>CUSCOESPINAR</t>
  </si>
  <si>
    <t>CUSCOLA_CONVENCION</t>
  </si>
  <si>
    <t>CUSCOPARURO</t>
  </si>
  <si>
    <t>CUSCOPAUCARTAMBO</t>
  </si>
  <si>
    <t>CUSCOQUISPICANCHI</t>
  </si>
  <si>
    <t>CUSCOURUBAMBA</t>
  </si>
  <si>
    <t>EXTERIOREXTERIOR</t>
  </si>
  <si>
    <t>HUANCAVELICAACOBAMBA</t>
  </si>
  <si>
    <t>HUANCAVELICAANGARAES</t>
  </si>
  <si>
    <t>HUANCAVELICACASTROVIRREYNA</t>
  </si>
  <si>
    <t>HUANCAVELICACHURCAMPA</t>
  </si>
  <si>
    <t>HUANCAVELICAHUANCAVELICA</t>
  </si>
  <si>
    <t>HUANCAVELICAHUAYTARA</t>
  </si>
  <si>
    <t>HUANCAVELICATAYACAJA</t>
  </si>
  <si>
    <t>HUANUCOAMBO</t>
  </si>
  <si>
    <t>HUANUCODOS_DE_MAYO</t>
  </si>
  <si>
    <t>HUANUCOHUACAYBAMBA</t>
  </si>
  <si>
    <t>HUANUCOHUAMALIES</t>
  </si>
  <si>
    <t>HUANUCOHUANUCO</t>
  </si>
  <si>
    <t>HUANUCOLAURICOCHA</t>
  </si>
  <si>
    <t>HUANUCOLEONCIO_PRADO</t>
  </si>
  <si>
    <t>HUANUCOMARAÑON</t>
  </si>
  <si>
    <t>HUANUCOPACHITEA</t>
  </si>
  <si>
    <t>HUANUCOPUERTO_INCA</t>
  </si>
  <si>
    <t>HUANUCOYAROWILCA</t>
  </si>
  <si>
    <t>ICACHINCHA</t>
  </si>
  <si>
    <t>ICAICA</t>
  </si>
  <si>
    <t>ICANASCA</t>
  </si>
  <si>
    <t>ICAPALPA</t>
  </si>
  <si>
    <t>ICAPISCO</t>
  </si>
  <si>
    <t>JUNINCHANCHAMAYO</t>
  </si>
  <si>
    <t>JUNINCHUPACA</t>
  </si>
  <si>
    <t>JUNINCONCEPCION</t>
  </si>
  <si>
    <t>JUNINHUANCAYO</t>
  </si>
  <si>
    <t>JUNINJAUJA</t>
  </si>
  <si>
    <t>JUNINJUNIN</t>
  </si>
  <si>
    <t>JUNINSATIPO</t>
  </si>
  <si>
    <t>JUNINTARMA</t>
  </si>
  <si>
    <t>JUNINYAULI</t>
  </si>
  <si>
    <t>LA_LIBERTADASCOPE</t>
  </si>
  <si>
    <t>LA_LIBERTADBOLIVAR</t>
  </si>
  <si>
    <t>LA_LIBERTADCHEPEN</t>
  </si>
  <si>
    <t>LA_LIBERTADGRAN_CHIMU</t>
  </si>
  <si>
    <t>LA_LIBERTADJULCAN</t>
  </si>
  <si>
    <t>LA_LIBERTADOTUZCO</t>
  </si>
  <si>
    <t>LA_LIBERTADPACASMAYO</t>
  </si>
  <si>
    <t>LA_LIBERTADPATAZ</t>
  </si>
  <si>
    <t>LA_LIBERTADSANCHEZ_CARRION</t>
  </si>
  <si>
    <t>LA_LIBERTADSANTIAGO_DE_CHUCO</t>
  </si>
  <si>
    <t>LA_LIBERTADTRUJILLO</t>
  </si>
  <si>
    <t>LA_LIBERTADVIRU</t>
  </si>
  <si>
    <t>LAMBAYEQUECHICLAYO</t>
  </si>
  <si>
    <t>LAMBAYEQUEFERREÑAFE</t>
  </si>
  <si>
    <t>LAMBAYEQUELAMBAYEQUE</t>
  </si>
  <si>
    <t>LIMABARRANCA</t>
  </si>
  <si>
    <t>LIMACAJATAMBO</t>
  </si>
  <si>
    <t>LIMACANTA</t>
  </si>
  <si>
    <t>LIMACAÑETE</t>
  </si>
  <si>
    <t>LIMAHUARAL</t>
  </si>
  <si>
    <t>LIMAHUAROCHIRI</t>
  </si>
  <si>
    <t>LIMAHUAURA</t>
  </si>
  <si>
    <t>LIMALIMA</t>
  </si>
  <si>
    <t>LIMAOYON</t>
  </si>
  <si>
    <t>LIMAYAUYOS</t>
  </si>
  <si>
    <t>LORETOALTO_AMAZONAS</t>
  </si>
  <si>
    <t>LORETODATEM_DEL_MARAÑON</t>
  </si>
  <si>
    <t>LORETOLORETO</t>
  </si>
  <si>
    <t>LORETOMARISCAL_RAMON_CASTILLA</t>
  </si>
  <si>
    <t>LORETOMAYNAS</t>
  </si>
  <si>
    <t>LORETOPUTUMAYO</t>
  </si>
  <si>
    <t>LORETOREQUENA</t>
  </si>
  <si>
    <t>LORETOUCAYALI</t>
  </si>
  <si>
    <t>MADRE_DE_DIOSMANU</t>
  </si>
  <si>
    <t>MADRE_DE_DIOSTAHUAMANU</t>
  </si>
  <si>
    <t>MADRE_DE_DIOSTAMBOPATA</t>
  </si>
  <si>
    <t>MOQUEGUAGENERAL_SANCHEZ_CERRO</t>
  </si>
  <si>
    <t>MOQUEGUAILO</t>
  </si>
  <si>
    <t>MOQUEGUAMARISCAL_NIETO</t>
  </si>
  <si>
    <t>PASCODANIEL_ALCIDES_CARRION</t>
  </si>
  <si>
    <t>PASCOOXAPAMPA</t>
  </si>
  <si>
    <t>PASCOPASCO</t>
  </si>
  <si>
    <t>PIURAAYABACA</t>
  </si>
  <si>
    <t>PIURAHUANCABAMBA</t>
  </si>
  <si>
    <t>PIURAMORROPON</t>
  </si>
  <si>
    <t>PIURAPAITA</t>
  </si>
  <si>
    <t>PIURAPIURA</t>
  </si>
  <si>
    <t>PIURASECHURA</t>
  </si>
  <si>
    <t>PIURASULLANA</t>
  </si>
  <si>
    <t>PIURATALARA</t>
  </si>
  <si>
    <t>CALLAOCALLAO</t>
  </si>
  <si>
    <t>PUNOAZANGARO</t>
  </si>
  <si>
    <t>PUNOCARABAYA</t>
  </si>
  <si>
    <t>PUNOCHUCUITO</t>
  </si>
  <si>
    <t>PUNOEL_COLLAO</t>
  </si>
  <si>
    <t>PUNOHUANCANE</t>
  </si>
  <si>
    <t>PUNOLAMPA</t>
  </si>
  <si>
    <t>PUNOMELGAR</t>
  </si>
  <si>
    <t>PUNOMOHO</t>
  </si>
  <si>
    <t>PUNOPUNO</t>
  </si>
  <si>
    <t>PUNOSAN_ANTONIO_DE_PUTINA</t>
  </si>
  <si>
    <t>PUNOSAN_ROMAN</t>
  </si>
  <si>
    <t>PUNOSANDIA</t>
  </si>
  <si>
    <t>PUNOYUNGUYO</t>
  </si>
  <si>
    <t>SAN_MARTINBELLAVISTA</t>
  </si>
  <si>
    <t>SAN_MARTINEL_DORADO</t>
  </si>
  <si>
    <t>SAN_MARTINHUALLAGA</t>
  </si>
  <si>
    <t>SAN_MARTINLAMAS</t>
  </si>
  <si>
    <t>SAN_MARTINMARISCAL_CACERES</t>
  </si>
  <si>
    <t>SAN_MARTINMOYOBAMBA</t>
  </si>
  <si>
    <t>SAN_MARTINPICOTA</t>
  </si>
  <si>
    <t>SAN_MARTINRIOJA</t>
  </si>
  <si>
    <t>SAN_MARTINSAN_MARTIN</t>
  </si>
  <si>
    <t>SAN_MARTINTOCACHE</t>
  </si>
  <si>
    <t>TACNACANDARAVE</t>
  </si>
  <si>
    <t>TACNAJORGE_BASADRE</t>
  </si>
  <si>
    <t>TACNATACNA</t>
  </si>
  <si>
    <t>TACNATARATA</t>
  </si>
  <si>
    <t>TUMBESCONTRALMIRANTE_VILLAR</t>
  </si>
  <si>
    <t>TUMBESTUMBES</t>
  </si>
  <si>
    <t>TUMBESZARUMILLA</t>
  </si>
  <si>
    <t>UCAYALIATALAYA</t>
  </si>
  <si>
    <t>UCAYALICORONEL_PORTILLO</t>
  </si>
  <si>
    <t>UCAYALIPADRE_ABAD</t>
  </si>
  <si>
    <t>UCAYALIPURUS</t>
  </si>
  <si>
    <t>010205</t>
  </si>
  <si>
    <t>05. IMAZA</t>
  </si>
  <si>
    <t>IMAZA</t>
  </si>
  <si>
    <t>CHISQUILLA</t>
  </si>
  <si>
    <t>EL CENEPA</t>
  </si>
  <si>
    <t>CAMPORREDONDO</t>
  </si>
  <si>
    <t>CHIRIMOTO</t>
  </si>
  <si>
    <t>BAGUA GRANDE</t>
  </si>
  <si>
    <t>ACZO</t>
  </si>
  <si>
    <t>ACOCHACA</t>
  </si>
  <si>
    <t>ABELARDO PARDO LEZAMETA</t>
  </si>
  <si>
    <t>ACOPAMPA</t>
  </si>
  <si>
    <t>BUENA VISTA ALTA</t>
  </si>
  <si>
    <t>ACO</t>
  </si>
  <si>
    <t>COCHABAMBA</t>
  </si>
  <si>
    <t>ANRA</t>
  </si>
  <si>
    <t>COCHAPETI</t>
  </si>
  <si>
    <t>CARAZ</t>
  </si>
  <si>
    <t>CASCA</t>
  </si>
  <si>
    <t>ACAS</t>
  </si>
  <si>
    <t>HUAYLLAN</t>
  </si>
  <si>
    <t>CATAC</t>
  </si>
  <si>
    <t>CACERES DEL PERU</t>
  </si>
  <si>
    <t>CASCAPARA</t>
  </si>
  <si>
    <t>CAPAYA</t>
  </si>
  <si>
    <t>ANCO-HUALLO</t>
  </si>
  <si>
    <t>CHALLHUAHUACHO</t>
  </si>
  <si>
    <t>CHUQUIBAMBILLA</t>
  </si>
  <si>
    <t>ALTO SELVA ALEGRE</t>
  </si>
  <si>
    <t>ACARI</t>
  </si>
  <si>
    <t>ANDAGUA</t>
  </si>
  <si>
    <t>ACHOMA</t>
  </si>
  <si>
    <t>ANDARAY</t>
  </si>
  <si>
    <t>COCACHACRA</t>
  </si>
  <si>
    <t>ALCA</t>
  </si>
  <si>
    <t>ACOCRO</t>
  </si>
  <si>
    <t>CARAPO</t>
  </si>
  <si>
    <t>AYAHUANCO</t>
  </si>
  <si>
    <t>ANCHIHUAY</t>
  </si>
  <si>
    <t>AUCARA</t>
  </si>
  <si>
    <t>CHUMPI</t>
  </si>
  <si>
    <t>COLTA</t>
  </si>
  <si>
    <t>BELEN</t>
  </si>
  <si>
    <t>ALCAMENCA</t>
  </si>
  <si>
    <t>ACCOMARCA</t>
  </si>
  <si>
    <t>CACHACHI</t>
  </si>
  <si>
    <t>ANGUIA</t>
  </si>
  <si>
    <t>CHILETE</t>
  </si>
  <si>
    <t>CALLAYUC</t>
  </si>
  <si>
    <t>BAMBAMARCA</t>
  </si>
  <si>
    <t>CHIRINOS</t>
  </si>
  <si>
    <t>CHANCAY</t>
  </si>
  <si>
    <t>SAN BERNARDINO</t>
  </si>
  <si>
    <t>ANDABAMBA</t>
  </si>
  <si>
    <t>ANCAHUASI</t>
  </si>
  <si>
    <t>CHECCA</t>
  </si>
  <si>
    <t>CHECACUPE</t>
  </si>
  <si>
    <t>CAPACMARCA</t>
  </si>
  <si>
    <t>CCORCA</t>
  </si>
  <si>
    <t>ALTO PICHIGUA</t>
  </si>
  <si>
    <t>ECHARATE</t>
  </si>
  <si>
    <t>ACCHA</t>
  </si>
  <si>
    <t>CAICAY</t>
  </si>
  <si>
    <t>ANDAHUAYLILLAS</t>
  </si>
  <si>
    <t>CHINCHERO</t>
  </si>
  <si>
    <t>EXTERIOR</t>
  </si>
  <si>
    <t>ANCHONGA</t>
  </si>
  <si>
    <t>ARMA</t>
  </si>
  <si>
    <t>ANCO</t>
  </si>
  <si>
    <t>ACOBAMBILLA</t>
  </si>
  <si>
    <t>AYAVI</t>
  </si>
  <si>
    <t>ACOSTAMBO</t>
  </si>
  <si>
    <t>CHUQUIS</t>
  </si>
  <si>
    <t>CANCHABAMBA</t>
  </si>
  <si>
    <t>ARANCAY</t>
  </si>
  <si>
    <t>AMARILIS</t>
  </si>
  <si>
    <t>BAÑOS</t>
  </si>
  <si>
    <t>CASTILLO GRANDE</t>
  </si>
  <si>
    <t>CHOLON</t>
  </si>
  <si>
    <t>CHAGLLA</t>
  </si>
  <si>
    <t>CODO DEL POZUZO</t>
  </si>
  <si>
    <t>APARICIO POMARES</t>
  </si>
  <si>
    <t>ALTO LARAN</t>
  </si>
  <si>
    <t>CHANGUILLO</t>
  </si>
  <si>
    <t>LLIPATA</t>
  </si>
  <si>
    <t>HUANCANO</t>
  </si>
  <si>
    <t>AHUAC</t>
  </si>
  <si>
    <t>CARHUACALLANGA</t>
  </si>
  <si>
    <t>ACOLLA</t>
  </si>
  <si>
    <t>CARHUAMAYO</t>
  </si>
  <si>
    <t>COVIRIALI</t>
  </si>
  <si>
    <t>CHACAPALPA</t>
  </si>
  <si>
    <t>CASCAS</t>
  </si>
  <si>
    <t>CALAMARCA</t>
  </si>
  <si>
    <t>AGALLPAMPA</t>
  </si>
  <si>
    <t>GUADALUPE</t>
  </si>
  <si>
    <t>BULDIBUYO</t>
  </si>
  <si>
    <t>CHUGAY</t>
  </si>
  <si>
    <t>ANGASMARCA</t>
  </si>
  <si>
    <t>EL PORVENIR</t>
  </si>
  <si>
    <t>CHAO</t>
  </si>
  <si>
    <t>CAYALTI</t>
  </si>
  <si>
    <t>CAÑARIS</t>
  </si>
  <si>
    <t>CHOCHOPE</t>
  </si>
  <si>
    <t>ARAHUAY</t>
  </si>
  <si>
    <t>ASIA</t>
  </si>
  <si>
    <t>ATAVILLOS ALTO</t>
  </si>
  <si>
    <t>ANTIOQUIA</t>
  </si>
  <si>
    <t>AMBAR</t>
  </si>
  <si>
    <t>ANCON</t>
  </si>
  <si>
    <t>ANDAJES</t>
  </si>
  <si>
    <t>ALIS</t>
  </si>
  <si>
    <t>BALSAPUERTO</t>
  </si>
  <si>
    <t>ANDOAS</t>
  </si>
  <si>
    <t>NAUTA</t>
  </si>
  <si>
    <t>PEBAS</t>
  </si>
  <si>
    <t>ALTO NANAY</t>
  </si>
  <si>
    <t>ALTO TAPICHE</t>
  </si>
  <si>
    <t>CONTAMANA</t>
  </si>
  <si>
    <t>FITZCARRALD</t>
  </si>
  <si>
    <t>IBERIA</t>
  </si>
  <si>
    <t>INAMBARI</t>
  </si>
  <si>
    <t>CHOJATA</t>
  </si>
  <si>
    <t>EL ALGARROBAL</t>
  </si>
  <si>
    <t>CARUMAS</t>
  </si>
  <si>
    <t>CHACAYAN</t>
  </si>
  <si>
    <t>CHONTABAMBA</t>
  </si>
  <si>
    <t>CHAUPIMARCA</t>
  </si>
  <si>
    <t>CANCHAQUE</t>
  </si>
  <si>
    <t>BUENOS AIRES</t>
  </si>
  <si>
    <t>AMOTAPE</t>
  </si>
  <si>
    <t>BELLAVISTA DE LA UNION</t>
  </si>
  <si>
    <t>EL ALTO</t>
  </si>
  <si>
    <t>ACHAYA</t>
  </si>
  <si>
    <t>AJOYANI</t>
  </si>
  <si>
    <t>DESAGUADERO</t>
  </si>
  <si>
    <t>CAPASO</t>
  </si>
  <si>
    <t>COJATA</t>
  </si>
  <si>
    <t>CABANILLA</t>
  </si>
  <si>
    <t>ANTAUTA</t>
  </si>
  <si>
    <t>CONIMA</t>
  </si>
  <si>
    <t>ACORA</t>
  </si>
  <si>
    <t>ANANEA</t>
  </si>
  <si>
    <t>CABANA</t>
  </si>
  <si>
    <t>ALTO INAMBARI</t>
  </si>
  <si>
    <t>ANAPIA</t>
  </si>
  <si>
    <t>ALTO BIAVO</t>
  </si>
  <si>
    <t>AGUA BLANCA</t>
  </si>
  <si>
    <t>ALTO SAPOSOA</t>
  </si>
  <si>
    <t>ALONSO DE ALVARADO</t>
  </si>
  <si>
    <t>CAMPANILLA</t>
  </si>
  <si>
    <t>CALZADA</t>
  </si>
  <si>
    <t>AWAJUN</t>
  </si>
  <si>
    <t>ALBERTO LEVEAU</t>
  </si>
  <si>
    <t>NUEVO PROGRESO</t>
  </si>
  <si>
    <t>CAIRANI</t>
  </si>
  <si>
    <t>ILABAYA</t>
  </si>
  <si>
    <t>ALTO DE LA ALIANZA</t>
  </si>
  <si>
    <t>CHUCATAMANI</t>
  </si>
  <si>
    <t>CANOAS DE PUNTA SAL</t>
  </si>
  <si>
    <t>CORRALES</t>
  </si>
  <si>
    <t>AGUAS VERDES</t>
  </si>
  <si>
    <t>RAIMONDI</t>
  </si>
  <si>
    <t>CALLERIA</t>
  </si>
  <si>
    <t>ALEXANDER VON HUMBOLDT</t>
  </si>
  <si>
    <t>010206</t>
  </si>
  <si>
    <t>06. LA PECA</t>
  </si>
  <si>
    <t>LA PECA</t>
  </si>
  <si>
    <t>CHURUJA</t>
  </si>
  <si>
    <t>COCABAMBA</t>
  </si>
  <si>
    <t>COCHAMAL</t>
  </si>
  <si>
    <t>CAJARURO</t>
  </si>
  <si>
    <t>CORIS</t>
  </si>
  <si>
    <t>CHACCHO</t>
  </si>
  <si>
    <t>CHACAS</t>
  </si>
  <si>
    <t>ANTONIO RAYMONDI</t>
  </si>
  <si>
    <t>AMASHCA</t>
  </si>
  <si>
    <t>SAN LUIS</t>
  </si>
  <si>
    <t>BAMBAS</t>
  </si>
  <si>
    <t>COLCABAMBA</t>
  </si>
  <si>
    <t>CAJAY</t>
  </si>
  <si>
    <t>CULEBRAS</t>
  </si>
  <si>
    <t>HUALLANCA</t>
  </si>
  <si>
    <t>ELEAZAR GUZMAN BARRON</t>
  </si>
  <si>
    <t>CAJAMARQUILLA</t>
  </si>
  <si>
    <t>PAROBAMBA</t>
  </si>
  <si>
    <t>COTAPARACO</t>
  </si>
  <si>
    <t>CHIMBOTE</t>
  </si>
  <si>
    <t>ALFONSO UGARTE</t>
  </si>
  <si>
    <t>MANCOS</t>
  </si>
  <si>
    <t>CHACOCHE</t>
  </si>
  <si>
    <t>ANDARAPA</t>
  </si>
  <si>
    <t>EL ORO</t>
  </si>
  <si>
    <t>CARAYBAMBA</t>
  </si>
  <si>
    <t>CURASCO</t>
  </si>
  <si>
    <t>JOSE MARIA QUIMPER</t>
  </si>
  <si>
    <t>ATICO</t>
  </si>
  <si>
    <t>APLAO</t>
  </si>
  <si>
    <t>CABANACONDE</t>
  </si>
  <si>
    <t>CAYARANI</t>
  </si>
  <si>
    <t>DEAN VALDIVIA</t>
  </si>
  <si>
    <t>CHARCANA</t>
  </si>
  <si>
    <t>CHUSCHI</t>
  </si>
  <si>
    <t>ACOS VINCHOS</t>
  </si>
  <si>
    <t>SACSAMARCA</t>
  </si>
  <si>
    <t>CANAYRE</t>
  </si>
  <si>
    <t>CORACORA</t>
  </si>
  <si>
    <t>CORCULLA</t>
  </si>
  <si>
    <t>CHALCOS</t>
  </si>
  <si>
    <t>APONGO</t>
  </si>
  <si>
    <t>CARHUANCA</t>
  </si>
  <si>
    <t>CHUMUCH</t>
  </si>
  <si>
    <t>CHADIN</t>
  </si>
  <si>
    <t>CHOROS</t>
  </si>
  <si>
    <t>CHUGUR</t>
  </si>
  <si>
    <t>CHONTALI</t>
  </si>
  <si>
    <t>HUARANGO</t>
  </si>
  <si>
    <t>EDUARDO VILLANUEVA</t>
  </si>
  <si>
    <t>CALQUIS</t>
  </si>
  <si>
    <t>CATACHE</t>
  </si>
  <si>
    <t>ACOPIA</t>
  </si>
  <si>
    <t>COYA</t>
  </si>
  <si>
    <t>KUNTURKANKI</t>
  </si>
  <si>
    <t>COMBAPATA</t>
  </si>
  <si>
    <t>CHAMACA</t>
  </si>
  <si>
    <t>CONDOROMA</t>
  </si>
  <si>
    <t>HUAYOPATA</t>
  </si>
  <si>
    <t>CCAPI</t>
  </si>
  <si>
    <t>CHALLABAMBA</t>
  </si>
  <si>
    <t>CAMANTI</t>
  </si>
  <si>
    <t>HUAYLLABAMBA</t>
  </si>
  <si>
    <t>CALLANMARCA</t>
  </si>
  <si>
    <t>AURAHUA</t>
  </si>
  <si>
    <t>CHINCHIHUASI</t>
  </si>
  <si>
    <t>ACORIA</t>
  </si>
  <si>
    <t>CORDOVA</t>
  </si>
  <si>
    <t>ACRAQUIA</t>
  </si>
  <si>
    <t>CAYNA</t>
  </si>
  <si>
    <t>LA UNION</t>
  </si>
  <si>
    <t>CHAVIN DE PARIARCA</t>
  </si>
  <si>
    <t>CHINCHAO</t>
  </si>
  <si>
    <t>JESUS</t>
  </si>
  <si>
    <t>DANIEL ALOMIA ROBLES</t>
  </si>
  <si>
    <t>HUACRACHUCO</t>
  </si>
  <si>
    <t>MOLINO</t>
  </si>
  <si>
    <t>HONORIA</t>
  </si>
  <si>
    <t>CAHUAC</t>
  </si>
  <si>
    <t>CHAVIN</t>
  </si>
  <si>
    <t>LA TINGUIÑA</t>
  </si>
  <si>
    <t>EL INGENIO</t>
  </si>
  <si>
    <t>HUMAY</t>
  </si>
  <si>
    <t>PERENE</t>
  </si>
  <si>
    <t>CHONGOS BAJO</t>
  </si>
  <si>
    <t>ANDAMARCA</t>
  </si>
  <si>
    <t>CHACAPAMPA</t>
  </si>
  <si>
    <t>APATA</t>
  </si>
  <si>
    <t>LLAYLLA</t>
  </si>
  <si>
    <t>HUARICOLCA</t>
  </si>
  <si>
    <t>HUAY-HUAY</t>
  </si>
  <si>
    <t>CASA GRANDE</t>
  </si>
  <si>
    <t>PACANGA</t>
  </si>
  <si>
    <t>LUCMA</t>
  </si>
  <si>
    <t>CARABAMBA</t>
  </si>
  <si>
    <t>CHARAT</t>
  </si>
  <si>
    <t>JEQUETEPEQUE</t>
  </si>
  <si>
    <t>CHILLIA</t>
  </si>
  <si>
    <t>COCHORCO</t>
  </si>
  <si>
    <t>CACHICADAN</t>
  </si>
  <si>
    <t>FLORENCIA DE MORA</t>
  </si>
  <si>
    <t>GUADALUPITO</t>
  </si>
  <si>
    <t>ILLIMO</t>
  </si>
  <si>
    <t>PARAMONGA</t>
  </si>
  <si>
    <t>COPA</t>
  </si>
  <si>
    <t>CALANGO</t>
  </si>
  <si>
    <t>ATAVILLOS BAJO</t>
  </si>
  <si>
    <t>CALLAHUANCA</t>
  </si>
  <si>
    <t>CALETA DE CARQUIN</t>
  </si>
  <si>
    <t>ATE</t>
  </si>
  <si>
    <t>CAUJUL</t>
  </si>
  <si>
    <t>AYAUCA</t>
  </si>
  <si>
    <t>JEBEROS</t>
  </si>
  <si>
    <t>PARINARI</t>
  </si>
  <si>
    <t>RAMON CASTILLA</t>
  </si>
  <si>
    <t>ROSA PANDURO</t>
  </si>
  <si>
    <t>CAPELO</t>
  </si>
  <si>
    <t>INAHUAYA</t>
  </si>
  <si>
    <t>HUEPETUHE</t>
  </si>
  <si>
    <t>IÑAPARI</t>
  </si>
  <si>
    <t>LABERINTO</t>
  </si>
  <si>
    <t>COALAQUE</t>
  </si>
  <si>
    <t>CUCHUMBAYA</t>
  </si>
  <si>
    <t>GOYLLARISQUIZGA</t>
  </si>
  <si>
    <t>CONSTITUCION</t>
  </si>
  <si>
    <t>HUACHON</t>
  </si>
  <si>
    <t>FRIAS</t>
  </si>
  <si>
    <t>EL CARMEN DE LA FRONTERA</t>
  </si>
  <si>
    <t>CHALACO</t>
  </si>
  <si>
    <t>ARENAL</t>
  </si>
  <si>
    <t>CATACAOS</t>
  </si>
  <si>
    <t>BERNAL</t>
  </si>
  <si>
    <t>IGNACIO ESCUDERO</t>
  </si>
  <si>
    <t>LA BREA</t>
  </si>
  <si>
    <t>ARAPA</t>
  </si>
  <si>
    <t>AYAPATA</t>
  </si>
  <si>
    <t>HUACULLANI</t>
  </si>
  <si>
    <t>CONDURIRI</t>
  </si>
  <si>
    <t>CALAPUJA</t>
  </si>
  <si>
    <t>AYAVIRI</t>
  </si>
  <si>
    <t>HUAYRAPATA</t>
  </si>
  <si>
    <t>AMANTANI</t>
  </si>
  <si>
    <t>PEDRO VILCA APAZA</t>
  </si>
  <si>
    <t>CABANILLAS</t>
  </si>
  <si>
    <t>CUYOCUYO</t>
  </si>
  <si>
    <t>COPANI</t>
  </si>
  <si>
    <t>BAJO BIAVO</t>
  </si>
  <si>
    <t>SAN JOSE DE SISA</t>
  </si>
  <si>
    <t>EL ESLABON</t>
  </si>
  <si>
    <t>BARRANQUITA</t>
  </si>
  <si>
    <t>HUICUNGO</t>
  </si>
  <si>
    <t>HABANA</t>
  </si>
  <si>
    <t>CASPISAPA</t>
  </si>
  <si>
    <t>ELIAS SOPLIN VARGAS</t>
  </si>
  <si>
    <t>CACATACHI</t>
  </si>
  <si>
    <t>POLVORA</t>
  </si>
  <si>
    <t>CAMILACA</t>
  </si>
  <si>
    <t>ITE</t>
  </si>
  <si>
    <t>CALANA</t>
  </si>
  <si>
    <t>ESTIQUE</t>
  </si>
  <si>
    <t>CASITAS</t>
  </si>
  <si>
    <t>LA CRUZ</t>
  </si>
  <si>
    <t>MATAPALO</t>
  </si>
  <si>
    <t>SEPAHUA</t>
  </si>
  <si>
    <t>CAMPOVERDE</t>
  </si>
  <si>
    <t>CURIMANA</t>
  </si>
  <si>
    <t>010299</t>
  </si>
  <si>
    <t>COROSHA</t>
  </si>
  <si>
    <t>NIEVA</t>
  </si>
  <si>
    <t>COLCAMAR</t>
  </si>
  <si>
    <t>HUAMBO</t>
  </si>
  <si>
    <t>CUMBA</t>
  </si>
  <si>
    <t>HUACLLAN</t>
  </si>
  <si>
    <t>CHINGAS</t>
  </si>
  <si>
    <t>AQUIA</t>
  </si>
  <si>
    <t>SAN NICOLAS</t>
  </si>
  <si>
    <t>COMANDANTE NOEL</t>
  </si>
  <si>
    <t>HUANCHAY</t>
  </si>
  <si>
    <t>CHAVIN DE HUANTAR</t>
  </si>
  <si>
    <t>HUATA</t>
  </si>
  <si>
    <t>FIDEL OLIVAS ESCUDERO</t>
  </si>
  <si>
    <t>CARHUAPAMPA</t>
  </si>
  <si>
    <t>CONCHUCOS</t>
  </si>
  <si>
    <t>HUAYLLAPAMPA</t>
  </si>
  <si>
    <t>COISHCO</t>
  </si>
  <si>
    <t>CASHAPAMPA</t>
  </si>
  <si>
    <t>MATACOTO</t>
  </si>
  <si>
    <t>CIRCA</t>
  </si>
  <si>
    <t>CHIARA</t>
  </si>
  <si>
    <t>HUAQUIRCA</t>
  </si>
  <si>
    <t>CHALHUANCA</t>
  </si>
  <si>
    <t>COCHARCAS</t>
  </si>
  <si>
    <t>COYLLURQUI</t>
  </si>
  <si>
    <t>CURPAHUASI</t>
  </si>
  <si>
    <t>CAYMA</t>
  </si>
  <si>
    <t>MARIANO NICOLAS VALCARCEL</t>
  </si>
  <si>
    <t>ATIQUIPA</t>
  </si>
  <si>
    <t>AYO</t>
  </si>
  <si>
    <t>CALLALLI</t>
  </si>
  <si>
    <t>CHICHAS</t>
  </si>
  <si>
    <t>COTAHUASI</t>
  </si>
  <si>
    <t>LOS MOROCHUCOS</t>
  </si>
  <si>
    <t>ANDRES AVELINO CACERES DORREGARAY</t>
  </si>
  <si>
    <t>SANCOS</t>
  </si>
  <si>
    <t>CHACA</t>
  </si>
  <si>
    <t>AYNA</t>
  </si>
  <si>
    <t>CARMEN SALCEDO</t>
  </si>
  <si>
    <t>CORONEL CASTAÑEDA</t>
  </si>
  <si>
    <t>CHILCAYOC</t>
  </si>
  <si>
    <t>ASQUIPATA</t>
  </si>
  <si>
    <t>CONDEBAMBA</t>
  </si>
  <si>
    <t>CHETILLA</t>
  </si>
  <si>
    <t>CORTEGANA</t>
  </si>
  <si>
    <t>CHALAMARCA</t>
  </si>
  <si>
    <t>CUPISNIQUE</t>
  </si>
  <si>
    <t>CUJILLO</t>
  </si>
  <si>
    <t>COLASAY</t>
  </si>
  <si>
    <t>LA COIPA</t>
  </si>
  <si>
    <t>GREGORIO PITA</t>
  </si>
  <si>
    <t>CATILLUC</t>
  </si>
  <si>
    <t>SAN PABLO</t>
  </si>
  <si>
    <t>CHANCAYBAÑOS</t>
  </si>
  <si>
    <t>ACOS</t>
  </si>
  <si>
    <t>CACHIMAYO</t>
  </si>
  <si>
    <t>LAMAY</t>
  </si>
  <si>
    <t>LANGUI</t>
  </si>
  <si>
    <t>MARANGANI</t>
  </si>
  <si>
    <t>COLQUEMARCA</t>
  </si>
  <si>
    <t>POROY</t>
  </si>
  <si>
    <t>COPORAQUE</t>
  </si>
  <si>
    <t>INKAWASI</t>
  </si>
  <si>
    <t>COLCHA</t>
  </si>
  <si>
    <t>COLQUEPATA</t>
  </si>
  <si>
    <t>CCARHUAYO</t>
  </si>
  <si>
    <t>MACHUPICCHU</t>
  </si>
  <si>
    <t>CCOCHACCASA</t>
  </si>
  <si>
    <t>CAPILLAS</t>
  </si>
  <si>
    <t>ASCENSION</t>
  </si>
  <si>
    <t>HUAYACUNDO ARMA</t>
  </si>
  <si>
    <t>AHUAYCHA</t>
  </si>
  <si>
    <t>COLPAS</t>
  </si>
  <si>
    <t>MARIAS</t>
  </si>
  <si>
    <t>PINRA</t>
  </si>
  <si>
    <t>JACAS GRANDE</t>
  </si>
  <si>
    <t>CHURUBAMBA</t>
  </si>
  <si>
    <t>JIVIA</t>
  </si>
  <si>
    <t>HERMILIO VALDIZAN</t>
  </si>
  <si>
    <t>LA MORADA</t>
  </si>
  <si>
    <t>PANAO</t>
  </si>
  <si>
    <t>PUERTO INCA</t>
  </si>
  <si>
    <t>CHACABAMBA</t>
  </si>
  <si>
    <t>CHINCHA ALTA</t>
  </si>
  <si>
    <t>LOS AQUIJES</t>
  </si>
  <si>
    <t>MARCONA</t>
  </si>
  <si>
    <t>RIO GRANDE</t>
  </si>
  <si>
    <t>PARACAS</t>
  </si>
  <si>
    <t>PICHANAQUI</t>
  </si>
  <si>
    <t>CHAMBARA</t>
  </si>
  <si>
    <t>CHICCHE</t>
  </si>
  <si>
    <t>ATAURA</t>
  </si>
  <si>
    <t>ONDORES</t>
  </si>
  <si>
    <t>MAZAMARI</t>
  </si>
  <si>
    <t>HUASAHUASI</t>
  </si>
  <si>
    <t>LA OROYA</t>
  </si>
  <si>
    <t>CHICAMA</t>
  </si>
  <si>
    <t>CONDORMARCA</t>
  </si>
  <si>
    <t>PUEBLO NUEVO</t>
  </si>
  <si>
    <t>MARMOT</t>
  </si>
  <si>
    <t>HUASO</t>
  </si>
  <si>
    <t>HUARANCHAL</t>
  </si>
  <si>
    <t>HUANCASPATA</t>
  </si>
  <si>
    <t>CURGOS</t>
  </si>
  <si>
    <t>MOLLEBAMBA</t>
  </si>
  <si>
    <t>HUANCHACO</t>
  </si>
  <si>
    <t>CHONGOYAPE</t>
  </si>
  <si>
    <t>INCAHUASI</t>
  </si>
  <si>
    <t>JAYANCA</t>
  </si>
  <si>
    <t>PATIVILCA</t>
  </si>
  <si>
    <t>GORGOR</t>
  </si>
  <si>
    <t>HUAMANTANGA</t>
  </si>
  <si>
    <t>CERRO AZUL</t>
  </si>
  <si>
    <t>AUCALLAMA</t>
  </si>
  <si>
    <t>CARAMPOMA</t>
  </si>
  <si>
    <t>CHECRAS</t>
  </si>
  <si>
    <t>BARRANCO</t>
  </si>
  <si>
    <t>COCHAMARCA</t>
  </si>
  <si>
    <t>LAGUNAS</t>
  </si>
  <si>
    <t>CAHUAPANAS</t>
  </si>
  <si>
    <t>TIGRE</t>
  </si>
  <si>
    <t>FERNANDO LORES</t>
  </si>
  <si>
    <t>TENIENTE MANUEL CLAVERO</t>
  </si>
  <si>
    <t>EMILIO SAN MARTIN</t>
  </si>
  <si>
    <t>PADRE MARQUEZ</t>
  </si>
  <si>
    <t>MADRE DE DIOS</t>
  </si>
  <si>
    <t>LAS PIEDRAS</t>
  </si>
  <si>
    <t>ICHUÑA</t>
  </si>
  <si>
    <t>PACOCHA</t>
  </si>
  <si>
    <t>PAUCAR</t>
  </si>
  <si>
    <t>HUARIACA</t>
  </si>
  <si>
    <t>JILILI</t>
  </si>
  <si>
    <t>CHULUCANAS</t>
  </si>
  <si>
    <t>COLAN</t>
  </si>
  <si>
    <t>CURA MORI</t>
  </si>
  <si>
    <t>CRISTO NOS VALGA</t>
  </si>
  <si>
    <t>LANCONES</t>
  </si>
  <si>
    <t>LOBITOS</t>
  </si>
  <si>
    <t>CARMEN DE LA LEGUA REYNOSO</t>
  </si>
  <si>
    <t>ASILLO</t>
  </si>
  <si>
    <t>COASA</t>
  </si>
  <si>
    <t>JULI</t>
  </si>
  <si>
    <t>ILAVE</t>
  </si>
  <si>
    <t>HUATASANI</t>
  </si>
  <si>
    <t>CUPI</t>
  </si>
  <si>
    <t>ATUNCOLLA</t>
  </si>
  <si>
    <t>PUTINA</t>
  </si>
  <si>
    <t>CARACOTO</t>
  </si>
  <si>
    <t>LIMBANI</t>
  </si>
  <si>
    <t>CUTURAPI</t>
  </si>
  <si>
    <t>SAN MARTIN</t>
  </si>
  <si>
    <t>PISCOYACU</t>
  </si>
  <si>
    <t>CAYNARACHI</t>
  </si>
  <si>
    <t>JUANJUI</t>
  </si>
  <si>
    <t>JEPELACIO</t>
  </si>
  <si>
    <t>NUEVA CAJAMARCA</t>
  </si>
  <si>
    <t>CHAZUTA</t>
  </si>
  <si>
    <t>SHUNTE</t>
  </si>
  <si>
    <t>LOCUMBA</t>
  </si>
  <si>
    <t>CIUDAD NUEVA</t>
  </si>
  <si>
    <t>ESTIQUE-PAMPA</t>
  </si>
  <si>
    <t>ZORRITOS</t>
  </si>
  <si>
    <t>PAMPAS DE HOSPITAL</t>
  </si>
  <si>
    <t>PAPAYAL</t>
  </si>
  <si>
    <t>TAHUANIA</t>
  </si>
  <si>
    <t>IPARIA</t>
  </si>
  <si>
    <t>IRAZOLA</t>
  </si>
  <si>
    <t>010301</t>
  </si>
  <si>
    <t>03. BONGARA</t>
  </si>
  <si>
    <t>01. JUMBILLA</t>
  </si>
  <si>
    <t>JUMBILLA</t>
  </si>
  <si>
    <t>EL PARCO</t>
  </si>
  <si>
    <t>CUISPES</t>
  </si>
  <si>
    <t>RIO SANTIAGO</t>
  </si>
  <si>
    <t>CONILA</t>
  </si>
  <si>
    <t>LIMABAMBA</t>
  </si>
  <si>
    <t>EL MILAGRO</t>
  </si>
  <si>
    <t>LA MERCED</t>
  </si>
  <si>
    <t>LLAMELLIN</t>
  </si>
  <si>
    <t>CAJACAY</t>
  </si>
  <si>
    <t>ATAQUERO</t>
  </si>
  <si>
    <t>YAUYA</t>
  </si>
  <si>
    <t>CUSCA</t>
  </si>
  <si>
    <t>HUACACHI</t>
  </si>
  <si>
    <t>HUAYAN</t>
  </si>
  <si>
    <t>LLAMA</t>
  </si>
  <si>
    <t>COCHAS</t>
  </si>
  <si>
    <t>HUACASCHUQUE</t>
  </si>
  <si>
    <t>QUINUABAMBA</t>
  </si>
  <si>
    <t>LLACLLIN</t>
  </si>
  <si>
    <t>MACATE</t>
  </si>
  <si>
    <t>CHINGALPO</t>
  </si>
  <si>
    <t>QUILLO</t>
  </si>
  <si>
    <t>CURAHUASI</t>
  </si>
  <si>
    <t>HUANCARAMA</t>
  </si>
  <si>
    <t>JUAN ESPINOZA MEDRANO</t>
  </si>
  <si>
    <t>CHAPIMARCA</t>
  </si>
  <si>
    <t>HAQUIRA</t>
  </si>
  <si>
    <t>GAMARRA</t>
  </si>
  <si>
    <t>CERRO COLORADO</t>
  </si>
  <si>
    <t>MARISCAL CACERES</t>
  </si>
  <si>
    <t>BELLA UNION</t>
  </si>
  <si>
    <t>CHACHAS</t>
  </si>
  <si>
    <t>MEJIA</t>
  </si>
  <si>
    <t>HUAYNACOTAS</t>
  </si>
  <si>
    <t>MARIA PARADO DE BELLIDO</t>
  </si>
  <si>
    <t>SANTIAGO DE LUCANAMARCA</t>
  </si>
  <si>
    <t>HUAMANGUILLA</t>
  </si>
  <si>
    <t>CHILCAS</t>
  </si>
  <si>
    <t>CHAVIÑA</t>
  </si>
  <si>
    <t>PACAPAUSA</t>
  </si>
  <si>
    <t>MARCABAMBA</t>
  </si>
  <si>
    <t>HUACAÑA</t>
  </si>
  <si>
    <t>CANARIA</t>
  </si>
  <si>
    <t>HUAMBALPA</t>
  </si>
  <si>
    <t>SITACOCHA</t>
  </si>
  <si>
    <t>COSPAN</t>
  </si>
  <si>
    <t>HUASMIN</t>
  </si>
  <si>
    <t>CHIGUIRIP</t>
  </si>
  <si>
    <t>GUZMANGO</t>
  </si>
  <si>
    <t>HUABAL</t>
  </si>
  <si>
    <t>NAMBALLE</t>
  </si>
  <si>
    <t>ICHOCAN</t>
  </si>
  <si>
    <t>EL PRADO</t>
  </si>
  <si>
    <t>TUMBADEN</t>
  </si>
  <si>
    <t>LA ESPERANZA</t>
  </si>
  <si>
    <t>MOSOC LLACTA</t>
  </si>
  <si>
    <t>CHINCHAYPUJIO</t>
  </si>
  <si>
    <t>LARES</t>
  </si>
  <si>
    <t>LAYO</t>
  </si>
  <si>
    <t>PITUMARCA</t>
  </si>
  <si>
    <t>LIVITACA</t>
  </si>
  <si>
    <t>SAN JERONIMO</t>
  </si>
  <si>
    <t>KIMBIRI</t>
  </si>
  <si>
    <t>HUANOQUITE</t>
  </si>
  <si>
    <t>HUANCARANI</t>
  </si>
  <si>
    <t>CCATCA</t>
  </si>
  <si>
    <t>MARAS</t>
  </si>
  <si>
    <t>CAJA</t>
  </si>
  <si>
    <t>CHINCHO</t>
  </si>
  <si>
    <t>COSME</t>
  </si>
  <si>
    <t>CONAYCA</t>
  </si>
  <si>
    <t>ANDAYMARCA</t>
  </si>
  <si>
    <t>CONCHAMARCA</t>
  </si>
  <si>
    <t>PACHAS</t>
  </si>
  <si>
    <t>JIRCAN</t>
  </si>
  <si>
    <t>QUEROPALCA</t>
  </si>
  <si>
    <t>JOSE CRESPO Y CASTILLO</t>
  </si>
  <si>
    <t>SAN BUENAVENTURA</t>
  </si>
  <si>
    <t>UMARI</t>
  </si>
  <si>
    <t>TOURNAVISTA</t>
  </si>
  <si>
    <t>CHAVINILLO</t>
  </si>
  <si>
    <t>CHINCHA BAJA</t>
  </si>
  <si>
    <t>OCUCAJE</t>
  </si>
  <si>
    <t>SANTA CRUZ</t>
  </si>
  <si>
    <t>SAN LUIS DE SHUARO</t>
  </si>
  <si>
    <t>HUACHAC</t>
  </si>
  <si>
    <t>CHILCA</t>
  </si>
  <si>
    <t>CANCHAYLLO</t>
  </si>
  <si>
    <t>ULCUMAYO</t>
  </si>
  <si>
    <t>PAMPA HERMOSA</t>
  </si>
  <si>
    <t>MARCAPOMACOCHA</t>
  </si>
  <si>
    <t>CHOCOPE</t>
  </si>
  <si>
    <t>LONGOTEA</t>
  </si>
  <si>
    <t>SAYAPULLO</t>
  </si>
  <si>
    <t>LA CUESTA</t>
  </si>
  <si>
    <t>SAN JOSE</t>
  </si>
  <si>
    <t>HUAYLILLAS</t>
  </si>
  <si>
    <t>HUAMACHUCO</t>
  </si>
  <si>
    <t>MOLLEPATA</t>
  </si>
  <si>
    <t>ETEN</t>
  </si>
  <si>
    <t>MANUEL ANTONIO MESONES MURO</t>
  </si>
  <si>
    <t>SUPE</t>
  </si>
  <si>
    <t>HUANCAPON</t>
  </si>
  <si>
    <t>HUAROS</t>
  </si>
  <si>
    <t>CHICLA</t>
  </si>
  <si>
    <t>HUACHO</t>
  </si>
  <si>
    <t>BREÑA</t>
  </si>
  <si>
    <t>NAVAN</t>
  </si>
  <si>
    <t>MANSERICHE</t>
  </si>
  <si>
    <t>TROMPETEROS</t>
  </si>
  <si>
    <t>YAVARI</t>
  </si>
  <si>
    <t>INDIANA</t>
  </si>
  <si>
    <t>YAGUAS</t>
  </si>
  <si>
    <t>JENARO HERRERA</t>
  </si>
  <si>
    <t>LA CAPILLA</t>
  </si>
  <si>
    <t>SAMEGUA</t>
  </si>
  <si>
    <t>SAN PEDRO DE PILLAO</t>
  </si>
  <si>
    <t>HUAYLLAY</t>
  </si>
  <si>
    <t>HUARMACA</t>
  </si>
  <si>
    <t>LA MATANZA</t>
  </si>
  <si>
    <t>LA HUACA</t>
  </si>
  <si>
    <t>EL TALLAN</t>
  </si>
  <si>
    <t>RINCONADA LLICUAR</t>
  </si>
  <si>
    <t>MARCAVELICA</t>
  </si>
  <si>
    <t>LOS ORGANOS</t>
  </si>
  <si>
    <t>LA PERLA</t>
  </si>
  <si>
    <t>CORANI</t>
  </si>
  <si>
    <t>KELLUYO</t>
  </si>
  <si>
    <t>PILCUYO</t>
  </si>
  <si>
    <t>INCHUPALLA</t>
  </si>
  <si>
    <t>NICASIO</t>
  </si>
  <si>
    <t>LLALLI</t>
  </si>
  <si>
    <t>TILALI</t>
  </si>
  <si>
    <t>CAPACHICA</t>
  </si>
  <si>
    <t>QUILCAPUNCU</t>
  </si>
  <si>
    <t>JULIACA</t>
  </si>
  <si>
    <t>PATAMBUCO</t>
  </si>
  <si>
    <t>OLLARAYA</t>
  </si>
  <si>
    <t>SANTA ROSA</t>
  </si>
  <si>
    <t>SACANCHE</t>
  </si>
  <si>
    <t>CUÑUMBUQUI</t>
  </si>
  <si>
    <t>PACHIZA</t>
  </si>
  <si>
    <t>PILLUANA</t>
  </si>
  <si>
    <t>PARDO MIGUEL</t>
  </si>
  <si>
    <t>CHIPURANA</t>
  </si>
  <si>
    <t>CURIBAYA</t>
  </si>
  <si>
    <t>CORONEL GREGORIO ALBARRACIN LANCHIPA</t>
  </si>
  <si>
    <t>SITAJARA</t>
  </si>
  <si>
    <t>SAN JACINTO</t>
  </si>
  <si>
    <t>YURUA</t>
  </si>
  <si>
    <t>MANANTAY</t>
  </si>
  <si>
    <t>NESHUYA</t>
  </si>
  <si>
    <t>010302</t>
  </si>
  <si>
    <t>02. CHISQUILLA</t>
  </si>
  <si>
    <t>FLORIDA</t>
  </si>
  <si>
    <t>INGUILPATA</t>
  </si>
  <si>
    <t>LONGAR</t>
  </si>
  <si>
    <t>JAMALCA</t>
  </si>
  <si>
    <t>MIRGAS</t>
  </si>
  <si>
    <t>CANIS</t>
  </si>
  <si>
    <t>YAUTAN</t>
  </si>
  <si>
    <t>LA PAMPA</t>
  </si>
  <si>
    <t>INDEPENDENCIA</t>
  </si>
  <si>
    <t>HUACCHIS</t>
  </si>
  <si>
    <t>MALVAS</t>
  </si>
  <si>
    <t>MATO</t>
  </si>
  <si>
    <t>LLUMPA</t>
  </si>
  <si>
    <t>CONGAS</t>
  </si>
  <si>
    <t>HUANDOVAL</t>
  </si>
  <si>
    <t>MARCA</t>
  </si>
  <si>
    <t>MORO</t>
  </si>
  <si>
    <t>RANRAHIRCA</t>
  </si>
  <si>
    <t>HUANIPACA</t>
  </si>
  <si>
    <t>HUANCARAY</t>
  </si>
  <si>
    <t>OROPESA</t>
  </si>
  <si>
    <t>COTARUSE</t>
  </si>
  <si>
    <t>HUACCANA</t>
  </si>
  <si>
    <t>MARA</t>
  </si>
  <si>
    <t>HUAYLLATI</t>
  </si>
  <si>
    <t>CHARACATO</t>
  </si>
  <si>
    <t>NICOLAS DE PIEROLA</t>
  </si>
  <si>
    <t>CAHUACHO</t>
  </si>
  <si>
    <t>CHILCAYMARCA</t>
  </si>
  <si>
    <t>CHIVAY</t>
  </si>
  <si>
    <t>IRAY</t>
  </si>
  <si>
    <t>MOLLENDO</t>
  </si>
  <si>
    <t>PAMPAMARCA</t>
  </si>
  <si>
    <t>PARAS</t>
  </si>
  <si>
    <t>CARMEN ALTO</t>
  </si>
  <si>
    <t>CHUNGUI</t>
  </si>
  <si>
    <t>CHIPAO</t>
  </si>
  <si>
    <t>PULLO</t>
  </si>
  <si>
    <t>OYOLO</t>
  </si>
  <si>
    <t>MORCOLLA</t>
  </si>
  <si>
    <t>CAYARA</t>
  </si>
  <si>
    <t>SAURAMA</t>
  </si>
  <si>
    <t>ENCAÑADA</t>
  </si>
  <si>
    <t>JORGE CHAVEZ</t>
  </si>
  <si>
    <t>CHIMBAN</t>
  </si>
  <si>
    <t>SAN BENITO</t>
  </si>
  <si>
    <t>LA RAMADA</t>
  </si>
  <si>
    <t>SAN IGNACIO</t>
  </si>
  <si>
    <t>JOSE MANUEL QUIROZ</t>
  </si>
  <si>
    <t>LA FLORIDA</t>
  </si>
  <si>
    <t>NINABAMBA</t>
  </si>
  <si>
    <t>POMACANCHI</t>
  </si>
  <si>
    <t>HUAROCONDO</t>
  </si>
  <si>
    <t>PISAC</t>
  </si>
  <si>
    <t>LLUSCO</t>
  </si>
  <si>
    <t>SAN SEBASTIAN</t>
  </si>
  <si>
    <t>OCORURO</t>
  </si>
  <si>
    <t>MARANURA</t>
  </si>
  <si>
    <t>OMACHA</t>
  </si>
  <si>
    <t>KOSÑIPATA</t>
  </si>
  <si>
    <t>CUSIPATA</t>
  </si>
  <si>
    <t>OLLANTAYTAMBO</t>
  </si>
  <si>
    <t>MARCAS</t>
  </si>
  <si>
    <t>CONGALLA</t>
  </si>
  <si>
    <t>CHUPAMARCA</t>
  </si>
  <si>
    <t>EL CARMEN</t>
  </si>
  <si>
    <t>CUENCA</t>
  </si>
  <si>
    <t>LARAMARCA</t>
  </si>
  <si>
    <t>DANIEL HERNANDEZ</t>
  </si>
  <si>
    <t>HUACAR</t>
  </si>
  <si>
    <t>QUIVILLA</t>
  </si>
  <si>
    <t>LLATA</t>
  </si>
  <si>
    <t>MARGOS</t>
  </si>
  <si>
    <t>RONDOS</t>
  </si>
  <si>
    <t>LUYANDO</t>
  </si>
  <si>
    <t>SANTA ROSA DE ALTO YANAJANCA</t>
  </si>
  <si>
    <t>YUYAPICHIS</t>
  </si>
  <si>
    <t>CHORAS</t>
  </si>
  <si>
    <t>PACHACUTEC</t>
  </si>
  <si>
    <t>VISTA ALEGRE</t>
  </si>
  <si>
    <t>TIBILLO</t>
  </si>
  <si>
    <t>SAN ANDRES</t>
  </si>
  <si>
    <t>SAN RAMON</t>
  </si>
  <si>
    <t>HUAMANCACA CHICO</t>
  </si>
  <si>
    <t>COMAS</t>
  </si>
  <si>
    <t>CHONGOS ALTO</t>
  </si>
  <si>
    <t>CURICACA</t>
  </si>
  <si>
    <t>PANGOA</t>
  </si>
  <si>
    <t>PALCA</t>
  </si>
  <si>
    <t>MOROCOCHA</t>
  </si>
  <si>
    <t>MAGDALENA DE CAO</t>
  </si>
  <si>
    <t>UCHUMARCA</t>
  </si>
  <si>
    <t>MACHE</t>
  </si>
  <si>
    <t>SAN PEDRO DE LLOC</t>
  </si>
  <si>
    <t>HUAYO</t>
  </si>
  <si>
    <t>MARCABAL</t>
  </si>
  <si>
    <t>QUIRUVILCA</t>
  </si>
  <si>
    <t>LAREDO</t>
  </si>
  <si>
    <t>ETEN PUERTO</t>
  </si>
  <si>
    <t>PITIPO</t>
  </si>
  <si>
    <t>MOCHUMI</t>
  </si>
  <si>
    <t>SUPE PUERTO</t>
  </si>
  <si>
    <t>MANAS</t>
  </si>
  <si>
    <t>LACHAQUI</t>
  </si>
  <si>
    <t>COAYLLO</t>
  </si>
  <si>
    <t>HUALMAY</t>
  </si>
  <si>
    <t>CARABAYLLO</t>
  </si>
  <si>
    <t>CACRA</t>
  </si>
  <si>
    <t>TENIENTE CESAR LOPEZ ROJAS</t>
  </si>
  <si>
    <t>MORONA</t>
  </si>
  <si>
    <t>URARINAS</t>
  </si>
  <si>
    <t>IQUITOS</t>
  </si>
  <si>
    <t>MAQUIA</t>
  </si>
  <si>
    <t>SARAYACU</t>
  </si>
  <si>
    <t>LLOQUE</t>
  </si>
  <si>
    <t>SAN CRISTOBAL</t>
  </si>
  <si>
    <t>SANTA ANA DE TUSI</t>
  </si>
  <si>
    <t>PALCAZU</t>
  </si>
  <si>
    <t>NINACACA</t>
  </si>
  <si>
    <t>MONTERO</t>
  </si>
  <si>
    <t>LALAQUIZ</t>
  </si>
  <si>
    <t>LA ARENA</t>
  </si>
  <si>
    <t>MIGUEL CHECA</t>
  </si>
  <si>
    <t>MANCORA</t>
  </si>
  <si>
    <t>LA PUNTA</t>
  </si>
  <si>
    <t>CAMINACA</t>
  </si>
  <si>
    <t>CRUCERO</t>
  </si>
  <si>
    <t>PISACOMA</t>
  </si>
  <si>
    <t>PUSI</t>
  </si>
  <si>
    <t>OCUVIRI</t>
  </si>
  <si>
    <t>MACARI</t>
  </si>
  <si>
    <t>SINA</t>
  </si>
  <si>
    <t>SAN MIGUEL</t>
  </si>
  <si>
    <t>PHARA</t>
  </si>
  <si>
    <t>TINICACHI</t>
  </si>
  <si>
    <t>SHATOJA</t>
  </si>
  <si>
    <t>SAPOSOA</t>
  </si>
  <si>
    <t>PAJARILLO</t>
  </si>
  <si>
    <t>SORITOR</t>
  </si>
  <si>
    <t>PUCACACA</t>
  </si>
  <si>
    <t>POSIC</t>
  </si>
  <si>
    <t>UCHIZA</t>
  </si>
  <si>
    <t>HUANUARA</t>
  </si>
  <si>
    <t>INCLAN</t>
  </si>
  <si>
    <t>SUSAPAYA</t>
  </si>
  <si>
    <t>SAN JUAN DE LA VIRGEN</t>
  </si>
  <si>
    <t>MASISEA</t>
  </si>
  <si>
    <t>PADRE ABAD</t>
  </si>
  <si>
    <t>010303</t>
  </si>
  <si>
    <t>03. CHURUJA</t>
  </si>
  <si>
    <t>JAZAN</t>
  </si>
  <si>
    <t>LAMUD</t>
  </si>
  <si>
    <t>MARISCAL BENAVIDES</t>
  </si>
  <si>
    <t>LONYA GRANDE</t>
  </si>
  <si>
    <t>SUCCHA</t>
  </si>
  <si>
    <t>CHIQUIAN</t>
  </si>
  <si>
    <t>MARCARA</t>
  </si>
  <si>
    <t>JANGAS</t>
  </si>
  <si>
    <t>HUACHIS</t>
  </si>
  <si>
    <t>PAMPAROMAS</t>
  </si>
  <si>
    <t>LLIPA</t>
  </si>
  <si>
    <t>LACABAMBA</t>
  </si>
  <si>
    <t>PAMPAS CHICO</t>
  </si>
  <si>
    <t>NEPEÑA</t>
  </si>
  <si>
    <t>QUICHES</t>
  </si>
  <si>
    <t>SHUPLUY</t>
  </si>
  <si>
    <t>LAMBRAMA</t>
  </si>
  <si>
    <t>HUAYANA</t>
  </si>
  <si>
    <t>PACHACONAS</t>
  </si>
  <si>
    <t>IHUAYLLO</t>
  </si>
  <si>
    <t>LOS CHANKAS</t>
  </si>
  <si>
    <t>TAMBOBAMBA</t>
  </si>
  <si>
    <t>MAMARA</t>
  </si>
  <si>
    <t>CHIGUATA</t>
  </si>
  <si>
    <t>OCOÑA</t>
  </si>
  <si>
    <t>CHOCO</t>
  </si>
  <si>
    <t>PUNTA DE BOMBON</t>
  </si>
  <si>
    <t>PUYCA</t>
  </si>
  <si>
    <t>TOTOS</t>
  </si>
  <si>
    <t>IGUAIN</t>
  </si>
  <si>
    <t>LUIS CARRANZA</t>
  </si>
  <si>
    <t>HUAC-HUAS</t>
  </si>
  <si>
    <t>PUYUSCA</t>
  </si>
  <si>
    <t>PARARCA</t>
  </si>
  <si>
    <t>PAICO</t>
  </si>
  <si>
    <t>COLCA</t>
  </si>
  <si>
    <t>VILCAS HUAMAN</t>
  </si>
  <si>
    <t>JOSE GALVEZ</t>
  </si>
  <si>
    <t>CHOROPAMPA</t>
  </si>
  <si>
    <t>SANTA CRUZ DE TOLEDO</t>
  </si>
  <si>
    <t>PIMPINGOS</t>
  </si>
  <si>
    <t>LAS PIRIAS</t>
  </si>
  <si>
    <t>SAN JOSE DE LOURDES</t>
  </si>
  <si>
    <t>JOSE SABOGAL</t>
  </si>
  <si>
    <t>LLAPA</t>
  </si>
  <si>
    <t>PULAN</t>
  </si>
  <si>
    <t>RONDOCAN</t>
  </si>
  <si>
    <t>LIMATAMBO</t>
  </si>
  <si>
    <t>SAN SALVADOR</t>
  </si>
  <si>
    <t>QUEHUE</t>
  </si>
  <si>
    <t>SAN PEDRO</t>
  </si>
  <si>
    <t>QUIÑOTA</t>
  </si>
  <si>
    <t>SANTIAGO</t>
  </si>
  <si>
    <t>PALLPATA</t>
  </si>
  <si>
    <t>MEGANTONI</t>
  </si>
  <si>
    <t>PACCARITAMBO</t>
  </si>
  <si>
    <t>HUARO</t>
  </si>
  <si>
    <t>PAUCARA</t>
  </si>
  <si>
    <t>HUANCA-HUANCA</t>
  </si>
  <si>
    <t>COCAS</t>
  </si>
  <si>
    <t>HUACHOCOLPA</t>
  </si>
  <si>
    <t>OCOYO</t>
  </si>
  <si>
    <t>SAN FRANCISCO</t>
  </si>
  <si>
    <t>RIPAN</t>
  </si>
  <si>
    <t>MIRAFLORES</t>
  </si>
  <si>
    <t>PILLCO MARCA</t>
  </si>
  <si>
    <t>SAN FRANCISCO DE ASIS</t>
  </si>
  <si>
    <t>MARIANO DAMASO BERAUN</t>
  </si>
  <si>
    <t>JACAS CHICO</t>
  </si>
  <si>
    <t>GROCIO PRADO</t>
  </si>
  <si>
    <t>PARCONA</t>
  </si>
  <si>
    <t>SAN CLEMENTE</t>
  </si>
  <si>
    <t>VITOC</t>
  </si>
  <si>
    <t>SAN JUAN DE ISCOS</t>
  </si>
  <si>
    <t>CHUPURO</t>
  </si>
  <si>
    <t>EL MANTARO</t>
  </si>
  <si>
    <t>RIO NEGRO</t>
  </si>
  <si>
    <t>PALCAMAYO</t>
  </si>
  <si>
    <t>PACCHA</t>
  </si>
  <si>
    <t>PAIJAN</t>
  </si>
  <si>
    <t>UCUNCHA</t>
  </si>
  <si>
    <t>ONGON</t>
  </si>
  <si>
    <t>SANAGORAN</t>
  </si>
  <si>
    <t>SANTA CRUZ DE CHUCA</t>
  </si>
  <si>
    <t>MOCHE</t>
  </si>
  <si>
    <t>JOSE LEONARDO ORTIZ</t>
  </si>
  <si>
    <t>MORROPE</t>
  </si>
  <si>
    <t>IMPERIAL</t>
  </si>
  <si>
    <t>IHUARI</t>
  </si>
  <si>
    <t>HUACHUPAMPA</t>
  </si>
  <si>
    <t>CHACLACAYO</t>
  </si>
  <si>
    <t>PACHANGARA</t>
  </si>
  <si>
    <t>CARANIA</t>
  </si>
  <si>
    <t>YURIMAGUAS</t>
  </si>
  <si>
    <t>PASTAZA</t>
  </si>
  <si>
    <t>LAS AMAZONAS</t>
  </si>
  <si>
    <t>PUINAHUA</t>
  </si>
  <si>
    <t>VARGAS GUERRA</t>
  </si>
  <si>
    <t>MATALAQUE</t>
  </si>
  <si>
    <t>TORATA</t>
  </si>
  <si>
    <t>TAPUC</t>
  </si>
  <si>
    <t>POZUZO</t>
  </si>
  <si>
    <t>PALLANCHACRA</t>
  </si>
  <si>
    <t>PACAIPAMPA</t>
  </si>
  <si>
    <t>SAN MIGUEL DE EL FAIQUE</t>
  </si>
  <si>
    <t>SALITRAL</t>
  </si>
  <si>
    <t>TAMARINDO</t>
  </si>
  <si>
    <t>VICE</t>
  </si>
  <si>
    <t>QUERECOTILLO</t>
  </si>
  <si>
    <t>PARIÑAS</t>
  </si>
  <si>
    <t>MI PERU</t>
  </si>
  <si>
    <t>CHUPA</t>
  </si>
  <si>
    <t>ITUATA</t>
  </si>
  <si>
    <t>POMATA</t>
  </si>
  <si>
    <t>ROSASPATA</t>
  </si>
  <si>
    <t>NUÑOA</t>
  </si>
  <si>
    <t>COATA</t>
  </si>
  <si>
    <t>QUIACA</t>
  </si>
  <si>
    <t>UNICACHI</t>
  </si>
  <si>
    <t>SAN RAFAEL</t>
  </si>
  <si>
    <t>TINGO DE SAPOSOA</t>
  </si>
  <si>
    <t>PINTO RECODO</t>
  </si>
  <si>
    <t>YANTALO</t>
  </si>
  <si>
    <t>HUIMBAYOC</t>
  </si>
  <si>
    <t>QUILAHUANI</t>
  </si>
  <si>
    <t>LA YARADA LOS PALOS</t>
  </si>
  <si>
    <t>NUEVA REQUENA</t>
  </si>
  <si>
    <t>010304</t>
  </si>
  <si>
    <t>04. COROSHA</t>
  </si>
  <si>
    <t>LONGUITA</t>
  </si>
  <si>
    <t>MILPUC</t>
  </si>
  <si>
    <t>SAN JUAN DE RONTOY</t>
  </si>
  <si>
    <t>COLQUIOC</t>
  </si>
  <si>
    <t>YANAC</t>
  </si>
  <si>
    <t>LA LIBERTAD</t>
  </si>
  <si>
    <t>HUANTAR</t>
  </si>
  <si>
    <t>PUEBLO LIBRE</t>
  </si>
  <si>
    <t>MUSGA</t>
  </si>
  <si>
    <t>LLAPO</t>
  </si>
  <si>
    <t>PARARIN</t>
  </si>
  <si>
    <t>NUEVO CHIMBOTE</t>
  </si>
  <si>
    <t>RAGASH</t>
  </si>
  <si>
    <t>YANAMA</t>
  </si>
  <si>
    <t>PICHIRHUA</t>
  </si>
  <si>
    <t>JOSE MARÍA ARGUEDAS</t>
  </si>
  <si>
    <t>SABAINO</t>
  </si>
  <si>
    <t>JUSTO APU SAHUARAURA</t>
  </si>
  <si>
    <t>OCOBAMBA</t>
  </si>
  <si>
    <t>MICAELA BASTIDAS</t>
  </si>
  <si>
    <t>JACOBO HUNTER</t>
  </si>
  <si>
    <t>QUILCA</t>
  </si>
  <si>
    <t>CHALA</t>
  </si>
  <si>
    <t>HUANCARQUI</t>
  </si>
  <si>
    <t>SALAMANCA</t>
  </si>
  <si>
    <t>QUECHUALLA</t>
  </si>
  <si>
    <t>JESUS NAZARENO</t>
  </si>
  <si>
    <t>LLOCHEGUA</t>
  </si>
  <si>
    <t>ORONCCOY</t>
  </si>
  <si>
    <t>LARAMATE</t>
  </si>
  <si>
    <t>SAN FRANCISCO DE RAVACAYCO</t>
  </si>
  <si>
    <t>PAUSA</t>
  </si>
  <si>
    <t>QUEROBAMBA</t>
  </si>
  <si>
    <t>HUAMANQUIQUIA</t>
  </si>
  <si>
    <t>VISCHONGO</t>
  </si>
  <si>
    <t>LLACANORA</t>
  </si>
  <si>
    <t>LA LIBERTAD DE PALLAN</t>
  </si>
  <si>
    <t>TANTARICA</t>
  </si>
  <si>
    <t>QUEROCOTILLO</t>
  </si>
  <si>
    <t>POMAHUACA</t>
  </si>
  <si>
    <t>TABACONAS</t>
  </si>
  <si>
    <t>PEDRO GALVEZ</t>
  </si>
  <si>
    <t>NANCHOC</t>
  </si>
  <si>
    <t>SANGARARA</t>
  </si>
  <si>
    <t>TARAY</t>
  </si>
  <si>
    <t>TUPAC AMARU</t>
  </si>
  <si>
    <t>SICUANI</t>
  </si>
  <si>
    <t>SANTO TOMAS</t>
  </si>
  <si>
    <t>SAYLLA</t>
  </si>
  <si>
    <t>PICHIGUA</t>
  </si>
  <si>
    <t>LUCRE</t>
  </si>
  <si>
    <t>YUCAY</t>
  </si>
  <si>
    <t>POMACOCHA</t>
  </si>
  <si>
    <t>HUAYLLAY GRANDE</t>
  </si>
  <si>
    <t>HUACHOS</t>
  </si>
  <si>
    <t>LOCROJA</t>
  </si>
  <si>
    <t>PILPICHACA</t>
  </si>
  <si>
    <t>HUARIBAMBA</t>
  </si>
  <si>
    <t>SHUNQUI</t>
  </si>
  <si>
    <t>MONZON</t>
  </si>
  <si>
    <t>QUISQUI</t>
  </si>
  <si>
    <t>SAN MIGUEL DE CAURI</t>
  </si>
  <si>
    <t>PUCAYACU</t>
  </si>
  <si>
    <t>OBAS</t>
  </si>
  <si>
    <t>TUPAC AMARU INCA</t>
  </si>
  <si>
    <t>SAN JUAN DE JARPA</t>
  </si>
  <si>
    <t>HEROINAS TOLEDO</t>
  </si>
  <si>
    <t>HUAMALI</t>
  </si>
  <si>
    <t>RIO TAMBO</t>
  </si>
  <si>
    <t>SAN PEDRO DE CAJAS</t>
  </si>
  <si>
    <t>SANTA BARBARA DE CARHUACAYAN</t>
  </si>
  <si>
    <t>RAZURI</t>
  </si>
  <si>
    <t>PARANDAY</t>
  </si>
  <si>
    <t>PARCOY</t>
  </si>
  <si>
    <t>SARIN</t>
  </si>
  <si>
    <t>SANTIAGO DE CHUCO</t>
  </si>
  <si>
    <t>POROTO</t>
  </si>
  <si>
    <t>LA VICTORIA</t>
  </si>
  <si>
    <t>MOTUPE</t>
  </si>
  <si>
    <t>SANTA ROSA DE QUIVES</t>
  </si>
  <si>
    <t>LUNAHUANA</t>
  </si>
  <si>
    <t>LAMPIAN</t>
  </si>
  <si>
    <t>HUANZA</t>
  </si>
  <si>
    <t>LEONCIO PRADO</t>
  </si>
  <si>
    <t>CHORRILLOS</t>
  </si>
  <si>
    <t>CATAHUASI</t>
  </si>
  <si>
    <t>MAZAN</t>
  </si>
  <si>
    <t>OMATE</t>
  </si>
  <si>
    <t>VILCABAMBA</t>
  </si>
  <si>
    <t>PUERTO BERMUDEZ</t>
  </si>
  <si>
    <t>PAIMAS</t>
  </si>
  <si>
    <t>SONDOR</t>
  </si>
  <si>
    <t>SAN JUAN DE BIGOTE</t>
  </si>
  <si>
    <t>VICHAYAL</t>
  </si>
  <si>
    <t>LAS LOMAS</t>
  </si>
  <si>
    <t>VENTANILLA</t>
  </si>
  <si>
    <t>JOSE DOMINGO CHOQUEHUANCA</t>
  </si>
  <si>
    <t>MACUSANI</t>
  </si>
  <si>
    <t>ZEPITA</t>
  </si>
  <si>
    <t>TARACO</t>
  </si>
  <si>
    <t>PARATIA</t>
  </si>
  <si>
    <t>ORURILLO</t>
  </si>
  <si>
    <t>SAN JUAN DEL ORO</t>
  </si>
  <si>
    <t>RUMISAPA</t>
  </si>
  <si>
    <t>SAN HILARION</t>
  </si>
  <si>
    <t>SAN FERNANDO</t>
  </si>
  <si>
    <t>JUAN GUERRA</t>
  </si>
  <si>
    <t>PACHIA</t>
  </si>
  <si>
    <t>TARUCACHI</t>
  </si>
  <si>
    <t>YARINACOCHA</t>
  </si>
  <si>
    <t>010305</t>
  </si>
  <si>
    <t>05. CUISPES</t>
  </si>
  <si>
    <t>LONYA CHICO</t>
  </si>
  <si>
    <t>YAMON</t>
  </si>
  <si>
    <t>PARIAHUANCA</t>
  </si>
  <si>
    <t>YUPAN</t>
  </si>
  <si>
    <t>PISCOBAMBA</t>
  </si>
  <si>
    <t>SAN CRISTOBAL DE RAJAN</t>
  </si>
  <si>
    <t>SAMANCO</t>
  </si>
  <si>
    <t>SAN JUAN</t>
  </si>
  <si>
    <t>SAN PEDRO DE CACHORA</t>
  </si>
  <si>
    <t>KAQUIABAMBA</t>
  </si>
  <si>
    <t>ONGOY</t>
  </si>
  <si>
    <t>PATAYPAMPA</t>
  </si>
  <si>
    <t>JOSE LUIS BUSTAMANTE Y RIVERO</t>
  </si>
  <si>
    <t>SAMUEL PASTOR</t>
  </si>
  <si>
    <t>CHAPARRA</t>
  </si>
  <si>
    <t>MACHAGUAY</t>
  </si>
  <si>
    <t>HUANCA</t>
  </si>
  <si>
    <t>YANAQUIHUA</t>
  </si>
  <si>
    <t>SAYLA</t>
  </si>
  <si>
    <t>LURICOCHA</t>
  </si>
  <si>
    <t>SAMUGARI</t>
  </si>
  <si>
    <t>UPAHUACHO</t>
  </si>
  <si>
    <t>SAN JAVIER DE ALPABAMBA</t>
  </si>
  <si>
    <t>SAN PEDRO DE LARCAY</t>
  </si>
  <si>
    <t>HUANCAPI</t>
  </si>
  <si>
    <t>LOS BAÑOS DEL INCA</t>
  </si>
  <si>
    <t>MIGUEL IGLESIAS</t>
  </si>
  <si>
    <t>CONCHAN</t>
  </si>
  <si>
    <t>YONAN</t>
  </si>
  <si>
    <t>SAN ANDRES DE CUTERVO</t>
  </si>
  <si>
    <t>PUCARA</t>
  </si>
  <si>
    <t>NIEPOS</t>
  </si>
  <si>
    <t>SAUCEPAMPA</t>
  </si>
  <si>
    <t>PUCYURA</t>
  </si>
  <si>
    <t>YANATILE</t>
  </si>
  <si>
    <t>YANAOCA</t>
  </si>
  <si>
    <t>TINTA</t>
  </si>
  <si>
    <t>VELILLE</t>
  </si>
  <si>
    <t>WANCHAQ</t>
  </si>
  <si>
    <t>SUYCKUTAMBO</t>
  </si>
  <si>
    <t>PICHARI</t>
  </si>
  <si>
    <t>PILLPINTO</t>
  </si>
  <si>
    <t>MARCAPATA</t>
  </si>
  <si>
    <t>ROSARIO</t>
  </si>
  <si>
    <t>JULCAMARCA</t>
  </si>
  <si>
    <t>HUAMATAMBO</t>
  </si>
  <si>
    <t>PACHAMARCA</t>
  </si>
  <si>
    <t>HUANDO</t>
  </si>
  <si>
    <t>QUERCO</t>
  </si>
  <si>
    <t>ÑAHUIMPUQUIO</t>
  </si>
  <si>
    <t>TOMAY KICHWA</t>
  </si>
  <si>
    <t>SILLAPATA</t>
  </si>
  <si>
    <t>PUNCHAO</t>
  </si>
  <si>
    <t>SAN FRANCISCO DE CAYRAN</t>
  </si>
  <si>
    <t>SAN JUAN DE YANAC</t>
  </si>
  <si>
    <t>SALAS</t>
  </si>
  <si>
    <t>TRES DE DICIEMBRE</t>
  </si>
  <si>
    <t>MANZANARES</t>
  </si>
  <si>
    <t>CULLHUAS</t>
  </si>
  <si>
    <t>HUARIPAMPA</t>
  </si>
  <si>
    <t>TAPO</t>
  </si>
  <si>
    <t>SANTA ROSA DE SACCO</t>
  </si>
  <si>
    <t>SANTIAGO DE CAO</t>
  </si>
  <si>
    <t>SALPO</t>
  </si>
  <si>
    <t>SARTIMBAMBA</t>
  </si>
  <si>
    <t>SITABAMBA</t>
  </si>
  <si>
    <t>SALAVERRY</t>
  </si>
  <si>
    <t>OLMOS</t>
  </si>
  <si>
    <t>MALA</t>
  </si>
  <si>
    <t>PACARAOS</t>
  </si>
  <si>
    <t>PACCHO</t>
  </si>
  <si>
    <t>CIENEGUILLA</t>
  </si>
  <si>
    <t>CHOCOS</t>
  </si>
  <si>
    <t>NAPO</t>
  </si>
  <si>
    <t>SAQUENA</t>
  </si>
  <si>
    <t>PUQUINA</t>
  </si>
  <si>
    <t>YANAHUANCA</t>
  </si>
  <si>
    <t>VILLA RICA</t>
  </si>
  <si>
    <t>SAN FRANCISCO DE ASIS DE YARUSYACAN</t>
  </si>
  <si>
    <t>SAPILLICA</t>
  </si>
  <si>
    <t>SONDORILLO</t>
  </si>
  <si>
    <t>SANTA CATALINA DE MOSSA</t>
  </si>
  <si>
    <t>MUÑANI</t>
  </si>
  <si>
    <t>OLLACHEA</t>
  </si>
  <si>
    <t>VILQUE CHICO</t>
  </si>
  <si>
    <t>MAÑAZO</t>
  </si>
  <si>
    <t>SAN PEDRO DE PUTINA PUNCO</t>
  </si>
  <si>
    <t>SAN ROQUE DE CUMBAZA</t>
  </si>
  <si>
    <t>SHAMBOYACU</t>
  </si>
  <si>
    <t>YORONGOS</t>
  </si>
  <si>
    <t>LA BANDA DE SHILCAYO</t>
  </si>
  <si>
    <t>TICACO</t>
  </si>
  <si>
    <t>010306</t>
  </si>
  <si>
    <t>06. FLORIDA</t>
  </si>
  <si>
    <t>RECTA</t>
  </si>
  <si>
    <t>OMIA</t>
  </si>
  <si>
    <t>HUASTA</t>
  </si>
  <si>
    <t>SAN MIGUEL DE ACO</t>
  </si>
  <si>
    <t>MASIN</t>
  </si>
  <si>
    <t>SANTO TORIBIO</t>
  </si>
  <si>
    <t>TAPACOCHA</t>
  </si>
  <si>
    <t>SICSIBAMBA</t>
  </si>
  <si>
    <t>TAMBURCO</t>
  </si>
  <si>
    <t>KISHUARA</t>
  </si>
  <si>
    <t>POCOHUANCA</t>
  </si>
  <si>
    <t>RANRACANCHA</t>
  </si>
  <si>
    <t>PROGRESO</t>
  </si>
  <si>
    <t>LA JOYA</t>
  </si>
  <si>
    <t>HUANUHUANU</t>
  </si>
  <si>
    <t>ORCOPAMPA</t>
  </si>
  <si>
    <t>ICHUPAMPA</t>
  </si>
  <si>
    <t>TAURIA</t>
  </si>
  <si>
    <t>PACAYCASA</t>
  </si>
  <si>
    <t>PUCACOLPA</t>
  </si>
  <si>
    <t>LLAUTA</t>
  </si>
  <si>
    <t>SAN JOSE DE USHUA</t>
  </si>
  <si>
    <t>SAN SALVADOR DE QUIJE</t>
  </si>
  <si>
    <t>HUANCARAYLLA</t>
  </si>
  <si>
    <t>OXAMARCA</t>
  </si>
  <si>
    <t>HUAMBOS</t>
  </si>
  <si>
    <t>SAN JUAN DE CUTERVO</t>
  </si>
  <si>
    <t>SALLIQUE</t>
  </si>
  <si>
    <t>SAN GREGORIO</t>
  </si>
  <si>
    <t>SEXI</t>
  </si>
  <si>
    <t>ZURITE</t>
  </si>
  <si>
    <t>QUELLOUNO</t>
  </si>
  <si>
    <t>YAURISQUE</t>
  </si>
  <si>
    <t>OCONGATE</t>
  </si>
  <si>
    <t>LIRCAY</t>
  </si>
  <si>
    <t>MOLLEPAMPA</t>
  </si>
  <si>
    <t>PAUCARBAMBA</t>
  </si>
  <si>
    <t>HUAYLLAHUARA</t>
  </si>
  <si>
    <t>QUITO-ARMA</t>
  </si>
  <si>
    <t>PAZOS</t>
  </si>
  <si>
    <t>YANAS</t>
  </si>
  <si>
    <t>PUÑOS</t>
  </si>
  <si>
    <t>SAN PABLO DE PILLAO</t>
  </si>
  <si>
    <t>RUPA-RUPA</t>
  </si>
  <si>
    <t>SAN PEDRO DE HUACARPANA</t>
  </si>
  <si>
    <t>SAN JOSE DE LOS MOLINOS</t>
  </si>
  <si>
    <t>YANACANCHA</t>
  </si>
  <si>
    <t>EL TAMBO</t>
  </si>
  <si>
    <t>HUERTAS</t>
  </si>
  <si>
    <t>VIZCATÁN DEL ENE</t>
  </si>
  <si>
    <t>SUITUCANCHA</t>
  </si>
  <si>
    <t>SINSICAP</t>
  </si>
  <si>
    <t>PIAS</t>
  </si>
  <si>
    <t>SIMBAL</t>
  </si>
  <si>
    <t>MONSEFU</t>
  </si>
  <si>
    <t>PACORA</t>
  </si>
  <si>
    <t>NUEVO IMPERIAL</t>
  </si>
  <si>
    <t>SAN MIGUEL DE ACOS</t>
  </si>
  <si>
    <t>LAHUAYTAMBO</t>
  </si>
  <si>
    <t>SANTA LEONOR</t>
  </si>
  <si>
    <t>PUNCHANA</t>
  </si>
  <si>
    <t>SOPLIN</t>
  </si>
  <si>
    <t>QUINISTAQUILLAS</t>
  </si>
  <si>
    <t>SIMON BOLIVAR</t>
  </si>
  <si>
    <t>SICCHEZ</t>
  </si>
  <si>
    <t>SANTO DOMINGO</t>
  </si>
  <si>
    <t>TAMBO GRANDE</t>
  </si>
  <si>
    <t>POTONI</t>
  </si>
  <si>
    <t>SAN GABAN</t>
  </si>
  <si>
    <t>SANTA LUCIA</t>
  </si>
  <si>
    <t>UMACHIRI</t>
  </si>
  <si>
    <t>PAUCARCOLLA</t>
  </si>
  <si>
    <t>SHANAO</t>
  </si>
  <si>
    <t>TINGO DE PONASA</t>
  </si>
  <si>
    <t>YURACYACU</t>
  </si>
  <si>
    <t>MORALES</t>
  </si>
  <si>
    <t>POCOLLAY</t>
  </si>
  <si>
    <t>010307</t>
  </si>
  <si>
    <t>07. JAZAN</t>
  </si>
  <si>
    <t>SAN CARLOS</t>
  </si>
  <si>
    <t>LUYA VIEJO</t>
  </si>
  <si>
    <t>HUAYLLACAYAN</t>
  </si>
  <si>
    <t>SHILLA</t>
  </si>
  <si>
    <t>PAMPAS</t>
  </si>
  <si>
    <t>PAUCAS</t>
  </si>
  <si>
    <t>YURACMARCA</t>
  </si>
  <si>
    <t>SANTIAGO DE CHILCAS</t>
  </si>
  <si>
    <t>TAUCA</t>
  </si>
  <si>
    <t>TICAPAMPA</t>
  </si>
  <si>
    <t>PACOBAMBA</t>
  </si>
  <si>
    <t>SAN JUAN DE CHACÑA</t>
  </si>
  <si>
    <t>ROCCHACC</t>
  </si>
  <si>
    <t>SAN ANTONIO</t>
  </si>
  <si>
    <t>MARIANO MELGAR</t>
  </si>
  <si>
    <t>JAQUI</t>
  </si>
  <si>
    <t>PAMPACOLCA</t>
  </si>
  <si>
    <t>LARI</t>
  </si>
  <si>
    <t>TOMEPAMPA</t>
  </si>
  <si>
    <t>QUINUA</t>
  </si>
  <si>
    <t>SANTILLANA</t>
  </si>
  <si>
    <t>SARA SARA</t>
  </si>
  <si>
    <t>SANTIAGO DE PAUCARAY</t>
  </si>
  <si>
    <t>HUAYA</t>
  </si>
  <si>
    <t>MATARA</t>
  </si>
  <si>
    <t>SOROCHUCO</t>
  </si>
  <si>
    <t>LAJAS</t>
  </si>
  <si>
    <t>SAN LUIS DE LUCMA</t>
  </si>
  <si>
    <t>SAN FELIPE</t>
  </si>
  <si>
    <t>UTICYACU</t>
  </si>
  <si>
    <t>SANTA ANA</t>
  </si>
  <si>
    <t>SAN ANTONIO DE ANTAPARCO</t>
  </si>
  <si>
    <t>SAN MIGUEL DE MAYOCC</t>
  </si>
  <si>
    <t>IZCUCHACA</t>
  </si>
  <si>
    <t>SAN ANTONIO DE CUSICANCHA</t>
  </si>
  <si>
    <t>PICHOS</t>
  </si>
  <si>
    <t>SINGA</t>
  </si>
  <si>
    <t>SAN PEDRO DE CHAULAN</t>
  </si>
  <si>
    <t>SANTO DOMINGO DE ANDA</t>
  </si>
  <si>
    <t>SUNAMPE</t>
  </si>
  <si>
    <t>SAN JUAN BAUTISTA</t>
  </si>
  <si>
    <t>MATAHUASI</t>
  </si>
  <si>
    <t>HUACRAPUQUIO</t>
  </si>
  <si>
    <t>JANJAILLO</t>
  </si>
  <si>
    <t>USQUIL</t>
  </si>
  <si>
    <t>SANTIAGO DE CHALLAS</t>
  </si>
  <si>
    <t>NUEVA ARICA</t>
  </si>
  <si>
    <t>PACARAN</t>
  </si>
  <si>
    <t>SANTA CRUZ DE ANDAMARCA</t>
  </si>
  <si>
    <t>LANGA</t>
  </si>
  <si>
    <t>SANTA MARIA</t>
  </si>
  <si>
    <t>EL AGUSTINO</t>
  </si>
  <si>
    <t>COLONIA</t>
  </si>
  <si>
    <t>TAPICHE</t>
  </si>
  <si>
    <t>UBINAS</t>
  </si>
  <si>
    <t>TICLACAYAN</t>
  </si>
  <si>
    <t>SUYO</t>
  </si>
  <si>
    <t>YAMANGO</t>
  </si>
  <si>
    <t>VEINTISEIS DE OCTUBRE</t>
  </si>
  <si>
    <t>SAMAN</t>
  </si>
  <si>
    <t>USICAYOS</t>
  </si>
  <si>
    <t>VILAVILA</t>
  </si>
  <si>
    <t>PICHACANI</t>
  </si>
  <si>
    <t>YANAHUAYA</t>
  </si>
  <si>
    <t>TABALOSOS</t>
  </si>
  <si>
    <t>TRES UNIDOS</t>
  </si>
  <si>
    <t>PAPAPLAYA</t>
  </si>
  <si>
    <t>SAMA</t>
  </si>
  <si>
    <t>010308</t>
  </si>
  <si>
    <t>08. RECTA</t>
  </si>
  <si>
    <t>SHIPASBAMBA</t>
  </si>
  <si>
    <t>MARIA</t>
  </si>
  <si>
    <t>LA PRIMAVERA</t>
  </si>
  <si>
    <t>TINCO</t>
  </si>
  <si>
    <t>PARIACOTO</t>
  </si>
  <si>
    <t>PONTO</t>
  </si>
  <si>
    <t>PACUCHA</t>
  </si>
  <si>
    <t>SAÑAYCA</t>
  </si>
  <si>
    <t>URANMARCA</t>
  </si>
  <si>
    <t>LOMAS</t>
  </si>
  <si>
    <t>TIPAN</t>
  </si>
  <si>
    <t>LLUTA</t>
  </si>
  <si>
    <t>TORO</t>
  </si>
  <si>
    <t>SAN JOSE DE TICLLAS</t>
  </si>
  <si>
    <t>SIVIA</t>
  </si>
  <si>
    <t>TAMBO</t>
  </si>
  <si>
    <t>OCAÑA</t>
  </si>
  <si>
    <t>SORAS</t>
  </si>
  <si>
    <t>SARHUA</t>
  </si>
  <si>
    <t>NAMORA</t>
  </si>
  <si>
    <t>SAN JOSE DEL ALTO</t>
  </si>
  <si>
    <t>SAN SILVESTRE DE COCHAN</t>
  </si>
  <si>
    <t>YAUYUCAN</t>
  </si>
  <si>
    <t>SANTA TERESA</t>
  </si>
  <si>
    <t>QUIQUIJANA</t>
  </si>
  <si>
    <t>SANTO TOMAS DE PATA</t>
  </si>
  <si>
    <t>SAN PEDRO DE CORIS</t>
  </si>
  <si>
    <t>LARIA</t>
  </si>
  <si>
    <t>SAN FRANCISCO DE SANGAYAICO</t>
  </si>
  <si>
    <t>QUICHUAS</t>
  </si>
  <si>
    <t>TANTAMAYO</t>
  </si>
  <si>
    <t>SANTA MARIA DEL VALLE</t>
  </si>
  <si>
    <t>TAMBO DE MORA</t>
  </si>
  <si>
    <t>MITO</t>
  </si>
  <si>
    <t>HUALHUAS</t>
  </si>
  <si>
    <t>TAURIJA</t>
  </si>
  <si>
    <t>VICTOR LARCO HERRERA</t>
  </si>
  <si>
    <t>OYOTUN</t>
  </si>
  <si>
    <t>QUILMANA</t>
  </si>
  <si>
    <t>SUMBILCA</t>
  </si>
  <si>
    <t>MARIATANA</t>
  </si>
  <si>
    <t>SAYAN</t>
  </si>
  <si>
    <t>JESUS MARIA</t>
  </si>
  <si>
    <t>HONGOS</t>
  </si>
  <si>
    <t>YAQUERANA</t>
  </si>
  <si>
    <t>YUNGA</t>
  </si>
  <si>
    <t>TINYAHUARCO</t>
  </si>
  <si>
    <t>SAN ANTON</t>
  </si>
  <si>
    <t>PLATERIA</t>
  </si>
  <si>
    <t>ZAPATERO</t>
  </si>
  <si>
    <t>010309</t>
  </si>
  <si>
    <t>09. SAN CARLOS</t>
  </si>
  <si>
    <t>VALERA</t>
  </si>
  <si>
    <t>TOTORA</t>
  </si>
  <si>
    <t>MANGAS</t>
  </si>
  <si>
    <t>YUNGAR</t>
  </si>
  <si>
    <t>PIRA</t>
  </si>
  <si>
    <t>RAHUAPAMPA</t>
  </si>
  <si>
    <t>PAMPACHIRI</t>
  </si>
  <si>
    <t>SORAYA</t>
  </si>
  <si>
    <t>TURPAY</t>
  </si>
  <si>
    <t>MOLLEBAYA</t>
  </si>
  <si>
    <t>QUICACHA</t>
  </si>
  <si>
    <t>UÑON</t>
  </si>
  <si>
    <t>MACA</t>
  </si>
  <si>
    <t>UCHURACCAY</t>
  </si>
  <si>
    <t>OTOCA</t>
  </si>
  <si>
    <t>VILCANCHOS</t>
  </si>
  <si>
    <t>UTCO</t>
  </si>
  <si>
    <t>MIRACOSTA</t>
  </si>
  <si>
    <t>SANTO DOMINGO DE LA CAPILLA</t>
  </si>
  <si>
    <t>TONGOD</t>
  </si>
  <si>
    <t>URCOS</t>
  </si>
  <si>
    <t>SECCLLA</t>
  </si>
  <si>
    <t>TANTARA</t>
  </si>
  <si>
    <t>MANTA</t>
  </si>
  <si>
    <t>SAN ISIDRO</t>
  </si>
  <si>
    <t>QUISHUAR</t>
  </si>
  <si>
    <t>YACUS</t>
  </si>
  <si>
    <t>SUBTANJALLA</t>
  </si>
  <si>
    <t>NUEVE DE JULIO</t>
  </si>
  <si>
    <t>HUANCAN</t>
  </si>
  <si>
    <t>TAYABAMBA</t>
  </si>
  <si>
    <t>PATAPO</t>
  </si>
  <si>
    <t>TUCUME</t>
  </si>
  <si>
    <t>VEINTISIETE DE NOVIEMBRE</t>
  </si>
  <si>
    <t>MATUCANA</t>
  </si>
  <si>
    <t>VEGUETA</t>
  </si>
  <si>
    <t>LA MOLINA</t>
  </si>
  <si>
    <t>HUAMPARA</t>
  </si>
  <si>
    <t>VICCO</t>
  </si>
  <si>
    <t>SAUCE</t>
  </si>
  <si>
    <t>010310</t>
  </si>
  <si>
    <t>10. SHIPASBAMBA</t>
  </si>
  <si>
    <t>YAMBRASBAMBA</t>
  </si>
  <si>
    <t>OCALLI</t>
  </si>
  <si>
    <t>TARICA</t>
  </si>
  <si>
    <t>RAPAYAN</t>
  </si>
  <si>
    <t>TAPAIRIHUA</t>
  </si>
  <si>
    <t>PAUCARPATA</t>
  </si>
  <si>
    <t>YAUCA</t>
  </si>
  <si>
    <t>URACA</t>
  </si>
  <si>
    <t>MADRIGAL</t>
  </si>
  <si>
    <t>SANTIAGO DE PISCHA</t>
  </si>
  <si>
    <t>PUQUIO</t>
  </si>
  <si>
    <t>UNION AGUA BLANCA</t>
  </si>
  <si>
    <t>VILLA KINTIARINA</t>
  </si>
  <si>
    <t>TICRAPO</t>
  </si>
  <si>
    <t>SANTIAGO DE CHOCORVOS</t>
  </si>
  <si>
    <t>ROBLE</t>
  </si>
  <si>
    <t>YARUMAYO</t>
  </si>
  <si>
    <t>TATE</t>
  </si>
  <si>
    <t>ORCOTUNA</t>
  </si>
  <si>
    <t>LEONOR ORDOÑEZ</t>
  </si>
  <si>
    <t>URPAY</t>
  </si>
  <si>
    <t>PICSI</t>
  </si>
  <si>
    <t>RICARDO PALMA</t>
  </si>
  <si>
    <t>HUANCAYA</t>
  </si>
  <si>
    <t>TORRES CAUSANA</t>
  </si>
  <si>
    <t>SAN JUAN DE SALINAS</t>
  </si>
  <si>
    <t>SHAPAJA</t>
  </si>
  <si>
    <t>010311</t>
  </si>
  <si>
    <t>11. VALERA</t>
  </si>
  <si>
    <t>OCUMAL</t>
  </si>
  <si>
    <t>PACLLON</t>
  </si>
  <si>
    <t>SAN MARCOS</t>
  </si>
  <si>
    <t>SAN ANTONIO DE CACHI</t>
  </si>
  <si>
    <t>TINTAY</t>
  </si>
  <si>
    <t>VIRUNDO</t>
  </si>
  <si>
    <t>POCSI</t>
  </si>
  <si>
    <t>VIRACO</t>
  </si>
  <si>
    <t>MAJES</t>
  </si>
  <si>
    <t>SOCOS</t>
  </si>
  <si>
    <t>SAISA</t>
  </si>
  <si>
    <t>PION</t>
  </si>
  <si>
    <t>SOCOTA</t>
  </si>
  <si>
    <t>VILLA VIRGEN</t>
  </si>
  <si>
    <t>MOYA</t>
  </si>
  <si>
    <t>SANTIAGO DE QUIRAHUARA</t>
  </si>
  <si>
    <t>SALCABAMBA</t>
  </si>
  <si>
    <t>YAUCA DEL ROSARIO</t>
  </si>
  <si>
    <t>SAN JOSE DE QUERO</t>
  </si>
  <si>
    <t>HUASICANCHA</t>
  </si>
  <si>
    <t>LLOCLLAPAMPA</t>
  </si>
  <si>
    <t>PIMENTEL</t>
  </si>
  <si>
    <t>SAN VICENTE DE CAÑETE</t>
  </si>
  <si>
    <t>SAN ANDRES DE TUPICOCHA</t>
  </si>
  <si>
    <t>HUANGASCAR</t>
  </si>
  <si>
    <t>SANTIAGO DE PUPUJA</t>
  </si>
  <si>
    <t>TIQUILLACA</t>
  </si>
  <si>
    <t>TARAPOTO</t>
  </si>
  <si>
    <t>010312</t>
  </si>
  <si>
    <t>12. YAMBRASBAMBA</t>
  </si>
  <si>
    <t>PISUQUIA</t>
  </si>
  <si>
    <t>SAN MIGUEL DE CORPANQUI</t>
  </si>
  <si>
    <t>SAN PEDRO DE CHANA</t>
  </si>
  <si>
    <t>TORAYA</t>
  </si>
  <si>
    <t>POLOBAYA</t>
  </si>
  <si>
    <t>SAN ANTONIO DE CHUCA</t>
  </si>
  <si>
    <t>TAMBILLO</t>
  </si>
  <si>
    <t>QUEROCOTO</t>
  </si>
  <si>
    <t>TORIBIO CASANOVA</t>
  </si>
  <si>
    <t>NUEVO OCCORO</t>
  </si>
  <si>
    <t>SANTO DOMINGO DE CAPILLAS</t>
  </si>
  <si>
    <t>SALCAHUASI</t>
  </si>
  <si>
    <t>SANTA ROSA DE OCOPA</t>
  </si>
  <si>
    <t>HUAYUCACHI</t>
  </si>
  <si>
    <t>MARCO</t>
  </si>
  <si>
    <t>POMALCA</t>
  </si>
  <si>
    <t>SANTA CRUZ DE FLORES</t>
  </si>
  <si>
    <t>LINCE</t>
  </si>
  <si>
    <t>HUANTAN</t>
  </si>
  <si>
    <t>TIRAPATA</t>
  </si>
  <si>
    <t>VILQUE</t>
  </si>
  <si>
    <t>010399</t>
  </si>
  <si>
    <t>PROVIDENCIA</t>
  </si>
  <si>
    <t>TICLLOS</t>
  </si>
  <si>
    <t>UCO</t>
  </si>
  <si>
    <t>SAN MIGUEL DE CHACCRAMPA</t>
  </si>
  <si>
    <t>YANACA</t>
  </si>
  <si>
    <t>QUEQUEÑA</t>
  </si>
  <si>
    <t>SIBAYO</t>
  </si>
  <si>
    <t>VINCHOS</t>
  </si>
  <si>
    <t>SAN JUAN DE LICUPIS</t>
  </si>
  <si>
    <t>SAN MARCOS DE ROCCHAC</t>
  </si>
  <si>
    <t>INGENIO</t>
  </si>
  <si>
    <t>MASMA</t>
  </si>
  <si>
    <t>PUCALA</t>
  </si>
  <si>
    <t>ZUÑIGA</t>
  </si>
  <si>
    <t>SAN BARTOLOME</t>
  </si>
  <si>
    <t>LOS OLIVOS</t>
  </si>
  <si>
    <t>HUAÑEC</t>
  </si>
  <si>
    <t>010401</t>
  </si>
  <si>
    <t>04. CONDORCANQUI</t>
  </si>
  <si>
    <t>01. NIEVA</t>
  </si>
  <si>
    <t>SANTA MARIA DE CHICMO</t>
  </si>
  <si>
    <t>SABANDIA</t>
  </si>
  <si>
    <t>TAPAY</t>
  </si>
  <si>
    <t>TACABAMBA</t>
  </si>
  <si>
    <t>PILCHACA</t>
  </si>
  <si>
    <t>SANTIAGO DE TUCUMA</t>
  </si>
  <si>
    <t>MASMA CHICCHE</t>
  </si>
  <si>
    <t>REQUE</t>
  </si>
  <si>
    <t>SAN DAMIAN</t>
  </si>
  <si>
    <t>LURIGANCHO</t>
  </si>
  <si>
    <t>LARAOS</t>
  </si>
  <si>
    <t>010402</t>
  </si>
  <si>
    <t>02. EL CENEPA</t>
  </si>
  <si>
    <t>SAN FRANCISCO DEL YESO</t>
  </si>
  <si>
    <t>TALAVERA</t>
  </si>
  <si>
    <t>SACHACA</t>
  </si>
  <si>
    <t>TISCO</t>
  </si>
  <si>
    <t>SAN PEDRO DE PALCO</t>
  </si>
  <si>
    <t>TOCMOCHE</t>
  </si>
  <si>
    <t>VILCA</t>
  </si>
  <si>
    <t>SURCUBAMBA</t>
  </si>
  <si>
    <t>PILCOMAYO</t>
  </si>
  <si>
    <t>MOLINOS</t>
  </si>
  <si>
    <t>SAN JUAN DE IRIS</t>
  </si>
  <si>
    <t>LURIN</t>
  </si>
  <si>
    <t>LINCHA</t>
  </si>
  <si>
    <t>010403</t>
  </si>
  <si>
    <t>03. RIO SANTIAGO</t>
  </si>
  <si>
    <t>TUMAY HUARACA</t>
  </si>
  <si>
    <t>SAN JUAN DE SIGUAS</t>
  </si>
  <si>
    <t>TUTI</t>
  </si>
  <si>
    <t>TINTAY PUNCU</t>
  </si>
  <si>
    <t>MONOBAMBA</t>
  </si>
  <si>
    <t>SAÑA</t>
  </si>
  <si>
    <t>SAN JUAN DE TANTARANCHE</t>
  </si>
  <si>
    <t>MAGDALENA DEL MAR</t>
  </si>
  <si>
    <t>MADEAN</t>
  </si>
  <si>
    <t>010499</t>
  </si>
  <si>
    <t>SAN JUAN DE LOPECANCHA</t>
  </si>
  <si>
    <t>TURPO</t>
  </si>
  <si>
    <t>SAN JUAN DE TARUCANI</t>
  </si>
  <si>
    <t>YANQUE</t>
  </si>
  <si>
    <t>SANTA ANA DE HUAYCAHUACHO</t>
  </si>
  <si>
    <t>QUICHUAY</t>
  </si>
  <si>
    <t>MUQUI</t>
  </si>
  <si>
    <t>TUMAN</t>
  </si>
  <si>
    <t>SAN LORENZO DE QUINTI</t>
  </si>
  <si>
    <t>010501</t>
  </si>
  <si>
    <t>05. LUYA</t>
  </si>
  <si>
    <t>01. LAMUD</t>
  </si>
  <si>
    <t>SANTA CATALINA</t>
  </si>
  <si>
    <t>SANTA ISABEL DE SIGUAS</t>
  </si>
  <si>
    <t>QUILCAS</t>
  </si>
  <si>
    <t>MUQUIYAUYO</t>
  </si>
  <si>
    <t>SAN MATEO</t>
  </si>
  <si>
    <t>PACHACAMAC</t>
  </si>
  <si>
    <t>OMAS</t>
  </si>
  <si>
    <t>010502</t>
  </si>
  <si>
    <t>02. CAMPORREDONDO</t>
  </si>
  <si>
    <t>SANTA RITA DE SIGUAS</t>
  </si>
  <si>
    <t>SAN AGUSTIN</t>
  </si>
  <si>
    <t>PACA</t>
  </si>
  <si>
    <t>SAN MATEO DE OTAO</t>
  </si>
  <si>
    <t>PUCUSANA</t>
  </si>
  <si>
    <t>PUTINZA</t>
  </si>
  <si>
    <t>010503</t>
  </si>
  <si>
    <t>03. COCABAMBA</t>
  </si>
  <si>
    <t>TINGO</t>
  </si>
  <si>
    <t>SOCABAYA</t>
  </si>
  <si>
    <t>SAN JERONIMO DE TUNAN</t>
  </si>
  <si>
    <t>SAN PEDRO DE CASTA</t>
  </si>
  <si>
    <t>QUINCHES</t>
  </si>
  <si>
    <t>010504</t>
  </si>
  <si>
    <t>04. COLCAMAR</t>
  </si>
  <si>
    <t>TRITA</t>
  </si>
  <si>
    <t>TIABAYA</t>
  </si>
  <si>
    <t>SANTO DOMINGO DE ACOBAMBA</t>
  </si>
  <si>
    <t>PANCAN</t>
  </si>
  <si>
    <t>SAN PEDRO DE HUANCAYRE</t>
  </si>
  <si>
    <t>PUENTE PIEDRA</t>
  </si>
  <si>
    <t>QUINOCAY</t>
  </si>
  <si>
    <t>010505</t>
  </si>
  <si>
    <t>05. CONILA</t>
  </si>
  <si>
    <t>UCHUMAYO</t>
  </si>
  <si>
    <t>SAÑO</t>
  </si>
  <si>
    <t>PARCO</t>
  </si>
  <si>
    <t>SAN PEDRO DE LARAOS</t>
  </si>
  <si>
    <t>PUNTA HERMOSA</t>
  </si>
  <si>
    <t>SAN JOAQUIN</t>
  </si>
  <si>
    <t>010506</t>
  </si>
  <si>
    <t>06. INGUILPATA</t>
  </si>
  <si>
    <t>VITOR</t>
  </si>
  <si>
    <t>SAPALLANGA</t>
  </si>
  <si>
    <t>POMACANCHA</t>
  </si>
  <si>
    <t>SANGALLAYA</t>
  </si>
  <si>
    <t>PUNTA NEGRA</t>
  </si>
  <si>
    <t>SAN PEDRO DE PILAS</t>
  </si>
  <si>
    <t>010507</t>
  </si>
  <si>
    <t>07. LONGUITA</t>
  </si>
  <si>
    <t>YANAHUARA</t>
  </si>
  <si>
    <t>SICAYA</t>
  </si>
  <si>
    <t>RICRAN</t>
  </si>
  <si>
    <t>SANTA CRUZ DE COCACHACRA</t>
  </si>
  <si>
    <t>RIMAC</t>
  </si>
  <si>
    <t>TANTA</t>
  </si>
  <si>
    <t>010508</t>
  </si>
  <si>
    <t>08. LONYA CHICO</t>
  </si>
  <si>
    <t>YARABAMBA</t>
  </si>
  <si>
    <t>VIQUES</t>
  </si>
  <si>
    <t>SAN LORENZO</t>
  </si>
  <si>
    <t>SANTA EULALIA</t>
  </si>
  <si>
    <t>SAN BARTOLO</t>
  </si>
  <si>
    <t>TAURIPAMPA</t>
  </si>
  <si>
    <t>010509</t>
  </si>
  <si>
    <t>09. LUYA</t>
  </si>
  <si>
    <t>YURA</t>
  </si>
  <si>
    <t>SAN PEDRO DE CHUNAN</t>
  </si>
  <si>
    <t>SANTIAGO DE ANCHUCAYA</t>
  </si>
  <si>
    <t>SAN BORJA</t>
  </si>
  <si>
    <t>TOMAS</t>
  </si>
  <si>
    <t>010510</t>
  </si>
  <si>
    <t>10. LUYA VIEJO</t>
  </si>
  <si>
    <t>SAUSA</t>
  </si>
  <si>
    <t>SANTIAGO DE TUNA</t>
  </si>
  <si>
    <t>TUPE</t>
  </si>
  <si>
    <t>010511</t>
  </si>
  <si>
    <t>11. MARIA</t>
  </si>
  <si>
    <t>SINCOS</t>
  </si>
  <si>
    <t>SANTO DOMINGO DE LOS OLLEROS</t>
  </si>
  <si>
    <t>SAN JUAN DE LURIGANCHO</t>
  </si>
  <si>
    <t>VIÑAC</t>
  </si>
  <si>
    <t>010512</t>
  </si>
  <si>
    <t>12. OCALLI</t>
  </si>
  <si>
    <t>TUNAN MARCA</t>
  </si>
  <si>
    <t>SURCO</t>
  </si>
  <si>
    <t>VITIS</t>
  </si>
  <si>
    <t>010513</t>
  </si>
  <si>
    <t>13. OCUMAL</t>
  </si>
  <si>
    <t>010514</t>
  </si>
  <si>
    <t>14. PISUQUIA</t>
  </si>
  <si>
    <t>SAN MARTIN DE PORRES</t>
  </si>
  <si>
    <t>010515</t>
  </si>
  <si>
    <t>15. PROVIDENCIA</t>
  </si>
  <si>
    <t>010516</t>
  </si>
  <si>
    <t>16. SAN CRISTOBAL</t>
  </si>
  <si>
    <t>SANTA ANITA</t>
  </si>
  <si>
    <t>010517</t>
  </si>
  <si>
    <t>17. SAN FRANCISCO DEL YESO</t>
  </si>
  <si>
    <t>SANTA MARIA DEL MAR</t>
  </si>
  <si>
    <t>010518</t>
  </si>
  <si>
    <t>18. SAN JERONIMO</t>
  </si>
  <si>
    <t>010519</t>
  </si>
  <si>
    <t>19. SAN JUAN DE LOPECANCHA</t>
  </si>
  <si>
    <t>SANTIAGO DE SURCO</t>
  </si>
  <si>
    <t>010520</t>
  </si>
  <si>
    <t>20. SANTA CATALINA</t>
  </si>
  <si>
    <t>SURQUILLO</t>
  </si>
  <si>
    <t>010521</t>
  </si>
  <si>
    <t>21. SANTO TOMAS</t>
  </si>
  <si>
    <t>VILLA EL SALVADOR</t>
  </si>
  <si>
    <t>010522</t>
  </si>
  <si>
    <t>22</t>
  </si>
  <si>
    <t>22. TINGO</t>
  </si>
  <si>
    <t>VILLA MARIA DEL TRIUNFO</t>
  </si>
  <si>
    <t>010523</t>
  </si>
  <si>
    <t>23</t>
  </si>
  <si>
    <t>23. TRITA</t>
  </si>
  <si>
    <t>010599</t>
  </si>
  <si>
    <t>010601</t>
  </si>
  <si>
    <t>06. RODRIGUEZ DE MENDOZA</t>
  </si>
  <si>
    <t>01. SAN NICOLAS</t>
  </si>
  <si>
    <t>010602</t>
  </si>
  <si>
    <t>02. CHIRIMOTO</t>
  </si>
  <si>
    <t>010603</t>
  </si>
  <si>
    <t>03. COCHAMAL</t>
  </si>
  <si>
    <t>010604</t>
  </si>
  <si>
    <t>04. HUAMBO</t>
  </si>
  <si>
    <t>010605</t>
  </si>
  <si>
    <t>05. LIMABAMBA</t>
  </si>
  <si>
    <t>010606</t>
  </si>
  <si>
    <t>06. LONGAR</t>
  </si>
  <si>
    <t>010607</t>
  </si>
  <si>
    <t>07. MARISCAL BENAVIDES</t>
  </si>
  <si>
    <t>010608</t>
  </si>
  <si>
    <t>08. MILPUC</t>
  </si>
  <si>
    <t>010609</t>
  </si>
  <si>
    <t>09. OMIA</t>
  </si>
  <si>
    <t>010610</t>
  </si>
  <si>
    <t>10. SANTA ROSA</t>
  </si>
  <si>
    <t>010611</t>
  </si>
  <si>
    <t>11. TOTORA</t>
  </si>
  <si>
    <t>010612</t>
  </si>
  <si>
    <t>12. VISTA ALEGRE</t>
  </si>
  <si>
    <t>010699</t>
  </si>
  <si>
    <t>010701</t>
  </si>
  <si>
    <t>07. UTCUBAMBA</t>
  </si>
  <si>
    <t>01. BAGUA GRANDE</t>
  </si>
  <si>
    <t>010702</t>
  </si>
  <si>
    <t>02. CAJARURO</t>
  </si>
  <si>
    <t>010703</t>
  </si>
  <si>
    <t>03. CUMBA</t>
  </si>
  <si>
    <t>010704</t>
  </si>
  <si>
    <t>04. EL MILAGRO</t>
  </si>
  <si>
    <t>010705</t>
  </si>
  <si>
    <t>05. JAMALCA</t>
  </si>
  <si>
    <t>010706</t>
  </si>
  <si>
    <t>06. LONYA GRANDE</t>
  </si>
  <si>
    <t>010707</t>
  </si>
  <si>
    <t>07. YAMON</t>
  </si>
  <si>
    <t>010799</t>
  </si>
  <si>
    <t>020101</t>
  </si>
  <si>
    <t>02. ANCASH</t>
  </si>
  <si>
    <t>01. HUARAZ</t>
  </si>
  <si>
    <t>020102</t>
  </si>
  <si>
    <t>02. COCHABAMBA</t>
  </si>
  <si>
    <t>020103</t>
  </si>
  <si>
    <t>03. COLCABAMBA</t>
  </si>
  <si>
    <t>020104</t>
  </si>
  <si>
    <t>04. HUANCHAY</t>
  </si>
  <si>
    <t>020105</t>
  </si>
  <si>
    <t>05. INDEPENDENCIA</t>
  </si>
  <si>
    <t>020106</t>
  </si>
  <si>
    <t>06. JANGAS</t>
  </si>
  <si>
    <t>020107</t>
  </si>
  <si>
    <t>07. LA LIBERTAD</t>
  </si>
  <si>
    <t>020108</t>
  </si>
  <si>
    <t>08. OLLEROS</t>
  </si>
  <si>
    <t>020109</t>
  </si>
  <si>
    <t>09. PAMPAS</t>
  </si>
  <si>
    <t>020110</t>
  </si>
  <si>
    <t>10. PARIACOTO</t>
  </si>
  <si>
    <t>020111</t>
  </si>
  <si>
    <t>11. PIRA</t>
  </si>
  <si>
    <t>020112</t>
  </si>
  <si>
    <t>12. TARICA</t>
  </si>
  <si>
    <t>020199</t>
  </si>
  <si>
    <t>020201</t>
  </si>
  <si>
    <t>02. AIJA</t>
  </si>
  <si>
    <t>01. AIJA</t>
  </si>
  <si>
    <t>020202</t>
  </si>
  <si>
    <t>02. CORIS</t>
  </si>
  <si>
    <t>020203</t>
  </si>
  <si>
    <t>03. HUACLLAN</t>
  </si>
  <si>
    <t>020204</t>
  </si>
  <si>
    <t>04. LA MERCED</t>
  </si>
  <si>
    <t>020205</t>
  </si>
  <si>
    <t>05. SUCCHA</t>
  </si>
  <si>
    <t>020299</t>
  </si>
  <si>
    <t>020301</t>
  </si>
  <si>
    <t>03. ANTONIO RAIMONDI</t>
  </si>
  <si>
    <t>01. LLAMELLIN</t>
  </si>
  <si>
    <t>020302</t>
  </si>
  <si>
    <t>02. ACZO</t>
  </si>
  <si>
    <t>020303</t>
  </si>
  <si>
    <t>03. CHACCHO</t>
  </si>
  <si>
    <t>020304</t>
  </si>
  <si>
    <t>04. CHINGAS</t>
  </si>
  <si>
    <t>020305</t>
  </si>
  <si>
    <t>05. MIRGAS</t>
  </si>
  <si>
    <t>020306</t>
  </si>
  <si>
    <t>06. SAN JUAN DE RONTOY</t>
  </si>
  <si>
    <t>020399</t>
  </si>
  <si>
    <t>020401</t>
  </si>
  <si>
    <t>04. ASUNCION</t>
  </si>
  <si>
    <t>01. CHACAS</t>
  </si>
  <si>
    <t>020402</t>
  </si>
  <si>
    <t>02. ACOCHACA</t>
  </si>
  <si>
    <t>020499</t>
  </si>
  <si>
    <t>020501</t>
  </si>
  <si>
    <t>05. BOLOGNESI</t>
  </si>
  <si>
    <t>01. CHIQUIAN</t>
  </si>
  <si>
    <t>020502</t>
  </si>
  <si>
    <t>02. ABELARDO PARDO LEZAMETA</t>
  </si>
  <si>
    <t>020503</t>
  </si>
  <si>
    <t>03. ANTONIO RAYMONDI</t>
  </si>
  <si>
    <t>020504</t>
  </si>
  <si>
    <t>04. AQUIA</t>
  </si>
  <si>
    <t>020505</t>
  </si>
  <si>
    <t>05. CAJACAY</t>
  </si>
  <si>
    <t>020506</t>
  </si>
  <si>
    <t>06. CANIS</t>
  </si>
  <si>
    <t>020507</t>
  </si>
  <si>
    <t>07. COLQUIOC</t>
  </si>
  <si>
    <t>020508</t>
  </si>
  <si>
    <t>08. HUALLANCA</t>
  </si>
  <si>
    <t>020509</t>
  </si>
  <si>
    <t>09. HUASTA</t>
  </si>
  <si>
    <t>020510</t>
  </si>
  <si>
    <t>10. HUAYLLACAYAN</t>
  </si>
  <si>
    <t>020511</t>
  </si>
  <si>
    <t>11. LA PRIMAVERA</t>
  </si>
  <si>
    <t>020512</t>
  </si>
  <si>
    <t>12. MANGAS</t>
  </si>
  <si>
    <t>020513</t>
  </si>
  <si>
    <t>13. PACLLON</t>
  </si>
  <si>
    <t>020514</t>
  </si>
  <si>
    <t>14. SAN MIGUEL DE CORPANQUI</t>
  </si>
  <si>
    <t>020515</t>
  </si>
  <si>
    <t>15. TICLLOS</t>
  </si>
  <si>
    <t>020599</t>
  </si>
  <si>
    <t>020601</t>
  </si>
  <si>
    <t>06. CARHUAZ</t>
  </si>
  <si>
    <t>01. CARHUAZ</t>
  </si>
  <si>
    <t>020602</t>
  </si>
  <si>
    <t>02. ACOPAMPA</t>
  </si>
  <si>
    <t>020603</t>
  </si>
  <si>
    <t>03. AMASHCA</t>
  </si>
  <si>
    <t>020604</t>
  </si>
  <si>
    <t>04. ANTA</t>
  </si>
  <si>
    <t>020605</t>
  </si>
  <si>
    <t>05. ATAQUERO</t>
  </si>
  <si>
    <t>020606</t>
  </si>
  <si>
    <t>06. MARCARA</t>
  </si>
  <si>
    <t>020607</t>
  </si>
  <si>
    <t>07. PARIAHUANCA</t>
  </si>
  <si>
    <t>020608</t>
  </si>
  <si>
    <t>08. SAN MIGUEL DE ACO</t>
  </si>
  <si>
    <t>020609</t>
  </si>
  <si>
    <t>09. SHILLA</t>
  </si>
  <si>
    <t>020610</t>
  </si>
  <si>
    <t>10. TINCO</t>
  </si>
  <si>
    <t>020611</t>
  </si>
  <si>
    <t>11. YUNGAR</t>
  </si>
  <si>
    <t>020699</t>
  </si>
  <si>
    <t>020701</t>
  </si>
  <si>
    <t>07. CARLOS FERMIN FITZCARRALD</t>
  </si>
  <si>
    <t>01. SAN LUIS</t>
  </si>
  <si>
    <t>020702</t>
  </si>
  <si>
    <t>02. SAN NICOLAS</t>
  </si>
  <si>
    <t>020703</t>
  </si>
  <si>
    <t>03. YAUYA</t>
  </si>
  <si>
    <t>020799</t>
  </si>
  <si>
    <t>020801</t>
  </si>
  <si>
    <t>08. CASMA</t>
  </si>
  <si>
    <t>01. CASMA</t>
  </si>
  <si>
    <t>020802</t>
  </si>
  <si>
    <t>02. BUENA VISTA ALTA</t>
  </si>
  <si>
    <t>020803</t>
  </si>
  <si>
    <t>03. COMANDANTE NOEL</t>
  </si>
  <si>
    <t>020804</t>
  </si>
  <si>
    <t>04. YAUTAN</t>
  </si>
  <si>
    <t>020899</t>
  </si>
  <si>
    <t>020901</t>
  </si>
  <si>
    <t>09. CORONGO</t>
  </si>
  <si>
    <t>01. CORONGO</t>
  </si>
  <si>
    <t>020902</t>
  </si>
  <si>
    <t>02. ACO</t>
  </si>
  <si>
    <t>020903</t>
  </si>
  <si>
    <t>03. BAMBAS</t>
  </si>
  <si>
    <t>020904</t>
  </si>
  <si>
    <t>04. CUSCA</t>
  </si>
  <si>
    <t>020905</t>
  </si>
  <si>
    <t>05. LA PAMPA</t>
  </si>
  <si>
    <t>020906</t>
  </si>
  <si>
    <t>06. YANAC</t>
  </si>
  <si>
    <t>020907</t>
  </si>
  <si>
    <t>07. YUPAN</t>
  </si>
  <si>
    <t>020999</t>
  </si>
  <si>
    <t>021001</t>
  </si>
  <si>
    <t>10. HUARI</t>
  </si>
  <si>
    <t>01. HUARI</t>
  </si>
  <si>
    <t>021002</t>
  </si>
  <si>
    <t>02. ANRA</t>
  </si>
  <si>
    <t>021003</t>
  </si>
  <si>
    <t>03. CAJAY</t>
  </si>
  <si>
    <t>021004</t>
  </si>
  <si>
    <t>04. CHAVIN DE HUANTAR</t>
  </si>
  <si>
    <t>021005</t>
  </si>
  <si>
    <t>05. HUACACHI</t>
  </si>
  <si>
    <t>021006</t>
  </si>
  <si>
    <t>06. HUACCHIS</t>
  </si>
  <si>
    <t>021007</t>
  </si>
  <si>
    <t>07. HUACHIS</t>
  </si>
  <si>
    <t>021008</t>
  </si>
  <si>
    <t>08. HUANTAR</t>
  </si>
  <si>
    <t>021009</t>
  </si>
  <si>
    <t>09. MASIN</t>
  </si>
  <si>
    <t>021010</t>
  </si>
  <si>
    <t>10. PAUCAS</t>
  </si>
  <si>
    <t>021011</t>
  </si>
  <si>
    <t>11. PONTO</t>
  </si>
  <si>
    <t>021012</t>
  </si>
  <si>
    <t>12. RAHUAPAMPA</t>
  </si>
  <si>
    <t>021013</t>
  </si>
  <si>
    <t>13. RAPAYAN</t>
  </si>
  <si>
    <t>021014</t>
  </si>
  <si>
    <t>14. SAN MARCOS</t>
  </si>
  <si>
    <t>021015</t>
  </si>
  <si>
    <t>15. SAN PEDRO DE CHANA</t>
  </si>
  <si>
    <t>021016</t>
  </si>
  <si>
    <t>16. UCO</t>
  </si>
  <si>
    <t>021099</t>
  </si>
  <si>
    <t>021101</t>
  </si>
  <si>
    <t>11. HUARMEY</t>
  </si>
  <si>
    <t>01. HUARMEY</t>
  </si>
  <si>
    <t>021102</t>
  </si>
  <si>
    <t>02. COCHAPETI</t>
  </si>
  <si>
    <t>021103</t>
  </si>
  <si>
    <t>03. CULEBRAS</t>
  </si>
  <si>
    <t>021104</t>
  </si>
  <si>
    <t>04. HUAYAN</t>
  </si>
  <si>
    <t>021105</t>
  </si>
  <si>
    <t>05. MALVAS</t>
  </si>
  <si>
    <t>021199</t>
  </si>
  <si>
    <t>021201</t>
  </si>
  <si>
    <t>12. HUAYLAS</t>
  </si>
  <si>
    <t>01. CARAZ</t>
  </si>
  <si>
    <t>021202</t>
  </si>
  <si>
    <t>02. HUALLANCA</t>
  </si>
  <si>
    <t>021203</t>
  </si>
  <si>
    <t>03. HUATA</t>
  </si>
  <si>
    <t>021204</t>
  </si>
  <si>
    <t>04. HUAYLAS</t>
  </si>
  <si>
    <t>021205</t>
  </si>
  <si>
    <t>05. MATO</t>
  </si>
  <si>
    <t>021206</t>
  </si>
  <si>
    <t>06. PAMPAROMAS</t>
  </si>
  <si>
    <t>021207</t>
  </si>
  <si>
    <t>07. PUEBLO LIBRE</t>
  </si>
  <si>
    <t>021208</t>
  </si>
  <si>
    <t>08. SANTA CRUZ</t>
  </si>
  <si>
    <t>021209</t>
  </si>
  <si>
    <t>09. SANTO TORIBIO</t>
  </si>
  <si>
    <t>021210</t>
  </si>
  <si>
    <t>10. YURACMARCA</t>
  </si>
  <si>
    <t>021299</t>
  </si>
  <si>
    <t>021301</t>
  </si>
  <si>
    <t>13. MARISCAL LUZURIAGA</t>
  </si>
  <si>
    <t>01. PISCOBAMBA</t>
  </si>
  <si>
    <t>021302</t>
  </si>
  <si>
    <t>02. CASCA</t>
  </si>
  <si>
    <t>021303</t>
  </si>
  <si>
    <t>03. ELEAZAR GUZMAN BARRON</t>
  </si>
  <si>
    <t>021304</t>
  </si>
  <si>
    <t>04. FIDEL OLIVAS ESCUDERO</t>
  </si>
  <si>
    <t>021305</t>
  </si>
  <si>
    <t>05. LLAMA</t>
  </si>
  <si>
    <t>021306</t>
  </si>
  <si>
    <t>06. LLUMPA</t>
  </si>
  <si>
    <t>021307</t>
  </si>
  <si>
    <t>07. LUCMA</t>
  </si>
  <si>
    <t>021308</t>
  </si>
  <si>
    <t>08. MUSGA</t>
  </si>
  <si>
    <t>021399</t>
  </si>
  <si>
    <t>021401</t>
  </si>
  <si>
    <t>14. OCROS</t>
  </si>
  <si>
    <t>01. OCROS</t>
  </si>
  <si>
    <t>021402</t>
  </si>
  <si>
    <t>02. ACAS</t>
  </si>
  <si>
    <t>021403</t>
  </si>
  <si>
    <t>03. CAJAMARQUILLA</t>
  </si>
  <si>
    <t>021404</t>
  </si>
  <si>
    <t>04. CARHUAPAMPA</t>
  </si>
  <si>
    <t>021405</t>
  </si>
  <si>
    <t>05. COCHAS</t>
  </si>
  <si>
    <t>021406</t>
  </si>
  <si>
    <t>06. CONGAS</t>
  </si>
  <si>
    <t>021407</t>
  </si>
  <si>
    <t>07. LLIPA</t>
  </si>
  <si>
    <t>021408</t>
  </si>
  <si>
    <t>08. SAN CRISTOBAL DE RAJAN</t>
  </si>
  <si>
    <t>021409</t>
  </si>
  <si>
    <t>09. SAN PEDRO</t>
  </si>
  <si>
    <t>021410</t>
  </si>
  <si>
    <t>10. SANTIAGO DE CHILCAS</t>
  </si>
  <si>
    <t>021499</t>
  </si>
  <si>
    <t>021501</t>
  </si>
  <si>
    <t>15. PALLASCA</t>
  </si>
  <si>
    <t>01. CABANA</t>
  </si>
  <si>
    <t>021502</t>
  </si>
  <si>
    <t>02. BOLOGNESI</t>
  </si>
  <si>
    <t>021503</t>
  </si>
  <si>
    <t>03. CONCHUCOS</t>
  </si>
  <si>
    <t>021504</t>
  </si>
  <si>
    <t>04. HUACASCHUQUE</t>
  </si>
  <si>
    <t>021505</t>
  </si>
  <si>
    <t>05. HUANDOVAL</t>
  </si>
  <si>
    <t>021506</t>
  </si>
  <si>
    <t>06. LACABAMBA</t>
  </si>
  <si>
    <t>021507</t>
  </si>
  <si>
    <t>07. LLAPO</t>
  </si>
  <si>
    <t>021508</t>
  </si>
  <si>
    <t>08. PALLASCA</t>
  </si>
  <si>
    <t>021509</t>
  </si>
  <si>
    <t>021510</t>
  </si>
  <si>
    <t>021511</t>
  </si>
  <si>
    <t>11. TAUCA</t>
  </si>
  <si>
    <t>021599</t>
  </si>
  <si>
    <t>021601</t>
  </si>
  <si>
    <t>16. POMABAMBA</t>
  </si>
  <si>
    <t>01. POMABAMBA</t>
  </si>
  <si>
    <t>021602</t>
  </si>
  <si>
    <t>02. HUAYLLAN</t>
  </si>
  <si>
    <t>021603</t>
  </si>
  <si>
    <t>03. PAROBAMBA</t>
  </si>
  <si>
    <t>021604</t>
  </si>
  <si>
    <t>04. QUINUABAMBA</t>
  </si>
  <si>
    <t>021699</t>
  </si>
  <si>
    <t>021701</t>
  </si>
  <si>
    <t>17. RECUAY</t>
  </si>
  <si>
    <t>01. RECUAY</t>
  </si>
  <si>
    <t>021702</t>
  </si>
  <si>
    <t>02. CATAC</t>
  </si>
  <si>
    <t>021703</t>
  </si>
  <si>
    <t>03. COTAPARACO</t>
  </si>
  <si>
    <t>021704</t>
  </si>
  <si>
    <t>04. HUAYLLAPAMPA</t>
  </si>
  <si>
    <t>021705</t>
  </si>
  <si>
    <t>05. LLACLLIN</t>
  </si>
  <si>
    <t>021706</t>
  </si>
  <si>
    <t>06. MARCA</t>
  </si>
  <si>
    <t>021707</t>
  </si>
  <si>
    <t>07. PAMPAS CHICO</t>
  </si>
  <si>
    <t>021708</t>
  </si>
  <si>
    <t>08. PARARIN</t>
  </si>
  <si>
    <t>021709</t>
  </si>
  <si>
    <t>09. TAPACOCHA</t>
  </si>
  <si>
    <t>021710</t>
  </si>
  <si>
    <t>10. TICAPAMPA</t>
  </si>
  <si>
    <t>021799</t>
  </si>
  <si>
    <t>021801</t>
  </si>
  <si>
    <t>18. SANTA</t>
  </si>
  <si>
    <t>01. CHIMBOTE</t>
  </si>
  <si>
    <t>021802</t>
  </si>
  <si>
    <t>02. CACERES DEL PERU</t>
  </si>
  <si>
    <t>021803</t>
  </si>
  <si>
    <t>03. COISHCO</t>
  </si>
  <si>
    <t>021804</t>
  </si>
  <si>
    <t>04. MACATE</t>
  </si>
  <si>
    <t>021805</t>
  </si>
  <si>
    <t>05. MORO</t>
  </si>
  <si>
    <t>021806</t>
  </si>
  <si>
    <t>06. NEPEÑA</t>
  </si>
  <si>
    <t>021807</t>
  </si>
  <si>
    <t>07. SAMANCO</t>
  </si>
  <si>
    <t>021808</t>
  </si>
  <si>
    <t>08. SANTA</t>
  </si>
  <si>
    <t>021809</t>
  </si>
  <si>
    <t>09. NUEVO CHIMBOTE</t>
  </si>
  <si>
    <t>021899</t>
  </si>
  <si>
    <t>021901</t>
  </si>
  <si>
    <t>19. SIHUAS</t>
  </si>
  <si>
    <t>01. SIHUAS</t>
  </si>
  <si>
    <t>021902</t>
  </si>
  <si>
    <t>02. ACOBAMBA</t>
  </si>
  <si>
    <t>021903</t>
  </si>
  <si>
    <t>03. ALFONSO UGARTE</t>
  </si>
  <si>
    <t>021904</t>
  </si>
  <si>
    <t>04. CASHAPAMPA</t>
  </si>
  <si>
    <t>021905</t>
  </si>
  <si>
    <t>05. CHINGALPO</t>
  </si>
  <si>
    <t>021906</t>
  </si>
  <si>
    <t>06. HUAYLLABAMBA</t>
  </si>
  <si>
    <t>021907</t>
  </si>
  <si>
    <t>07. QUICHES</t>
  </si>
  <si>
    <t>021908</t>
  </si>
  <si>
    <t>08. RAGASH</t>
  </si>
  <si>
    <t>021909</t>
  </si>
  <si>
    <t>09. SAN JUAN</t>
  </si>
  <si>
    <t>021910</t>
  </si>
  <si>
    <t>10. SICSIBAMBA</t>
  </si>
  <si>
    <t>021999</t>
  </si>
  <si>
    <t>022001</t>
  </si>
  <si>
    <t>20. YUNGAY</t>
  </si>
  <si>
    <t>01. YUNGAY</t>
  </si>
  <si>
    <t>022002</t>
  </si>
  <si>
    <t>02. CASCAPARA</t>
  </si>
  <si>
    <t>022003</t>
  </si>
  <si>
    <t>03. MANCOS</t>
  </si>
  <si>
    <t>022004</t>
  </si>
  <si>
    <t>04. MATACOTO</t>
  </si>
  <si>
    <t>022005</t>
  </si>
  <si>
    <t>05. QUILLO</t>
  </si>
  <si>
    <t>022006</t>
  </si>
  <si>
    <t>06. RANRAHIRCA</t>
  </si>
  <si>
    <t>022007</t>
  </si>
  <si>
    <t>07. SHUPLUY</t>
  </si>
  <si>
    <t>022008</t>
  </si>
  <si>
    <t>08. YANAMA</t>
  </si>
  <si>
    <t>022099</t>
  </si>
  <si>
    <t>030101</t>
  </si>
  <si>
    <t>03. APURIMAC</t>
  </si>
  <si>
    <t>01. ABANCAY</t>
  </si>
  <si>
    <t>030102</t>
  </si>
  <si>
    <t>02. CHACOCHE</t>
  </si>
  <si>
    <t>030103</t>
  </si>
  <si>
    <t>03. CIRCA</t>
  </si>
  <si>
    <t>030104</t>
  </si>
  <si>
    <t>04. CURAHUASI</t>
  </si>
  <si>
    <t>030105</t>
  </si>
  <si>
    <t>05. HUANIPACA</t>
  </si>
  <si>
    <t>030106</t>
  </si>
  <si>
    <t>06. LAMBRAMA</t>
  </si>
  <si>
    <t>030107</t>
  </si>
  <si>
    <t>07. PICHIRHUA</t>
  </si>
  <si>
    <t>030108</t>
  </si>
  <si>
    <t>08. SAN PEDRO DE CACHORA</t>
  </si>
  <si>
    <t>030109</t>
  </si>
  <si>
    <t>09. TAMBURCO</t>
  </si>
  <si>
    <t>030199</t>
  </si>
  <si>
    <t>030201</t>
  </si>
  <si>
    <t>02. ANDAHUAYLAS</t>
  </si>
  <si>
    <t>01. ANDAHUAYLAS</t>
  </si>
  <si>
    <t>030202</t>
  </si>
  <si>
    <t>02. ANDARAPA</t>
  </si>
  <si>
    <t>INFLUENCIA</t>
  </si>
  <si>
    <t>030203</t>
  </si>
  <si>
    <t>03. CHIARA</t>
  </si>
  <si>
    <t>030204</t>
  </si>
  <si>
    <t>04. HUANCARAMA</t>
  </si>
  <si>
    <t>030205</t>
  </si>
  <si>
    <t>05. HUANCARAY</t>
  </si>
  <si>
    <t>030206</t>
  </si>
  <si>
    <t>06. HUAYANA</t>
  </si>
  <si>
    <t>030207</t>
  </si>
  <si>
    <t>07. KISHUARA</t>
  </si>
  <si>
    <t>030208</t>
  </si>
  <si>
    <t>08. PACOBAMBA</t>
  </si>
  <si>
    <t>030209</t>
  </si>
  <si>
    <t>09. PACUCHA</t>
  </si>
  <si>
    <t>030210</t>
  </si>
  <si>
    <t>10. PAMPACHIRI</t>
  </si>
  <si>
    <t>030211</t>
  </si>
  <si>
    <t>11. POMACOCHA</t>
  </si>
  <si>
    <t>030212</t>
  </si>
  <si>
    <t>12. SAN ANTONIO DE CACHI</t>
  </si>
  <si>
    <t>030213</t>
  </si>
  <si>
    <t>13. SAN JERONIMO</t>
  </si>
  <si>
    <t>030214</t>
  </si>
  <si>
    <t>14. SAN MIGUEL DE CHACCRAMPA</t>
  </si>
  <si>
    <t>030215</t>
  </si>
  <si>
    <t>15. SANTA MARIA DE CHICMO</t>
  </si>
  <si>
    <t>030216</t>
  </si>
  <si>
    <t>16. TALAVERA</t>
  </si>
  <si>
    <t>030217</t>
  </si>
  <si>
    <t>17. TUMAY HUARACA</t>
  </si>
  <si>
    <t>030218</t>
  </si>
  <si>
    <t>18. TURPO</t>
  </si>
  <si>
    <t>030219</t>
  </si>
  <si>
    <t>19. KAQUIABAMBA</t>
  </si>
  <si>
    <t>030220</t>
  </si>
  <si>
    <t>20. JOSE MARÍA ARGUEDAS</t>
  </si>
  <si>
    <t>030299</t>
  </si>
  <si>
    <t>030301</t>
  </si>
  <si>
    <t>03. ANTABAMBA</t>
  </si>
  <si>
    <t>01. ANTABAMBA</t>
  </si>
  <si>
    <t>030302</t>
  </si>
  <si>
    <t>02. EL ORO</t>
  </si>
  <si>
    <t>030303</t>
  </si>
  <si>
    <t>03. HUAQUIRCA</t>
  </si>
  <si>
    <t>030304</t>
  </si>
  <si>
    <t>04. JUAN ESPINOZA MEDRANO</t>
  </si>
  <si>
    <t>030305</t>
  </si>
  <si>
    <t>05. OROPESA</t>
  </si>
  <si>
    <t>030306</t>
  </si>
  <si>
    <t>06. PACHACONAS</t>
  </si>
  <si>
    <t>030307</t>
  </si>
  <si>
    <t>07. SABAINO</t>
  </si>
  <si>
    <t>030399</t>
  </si>
  <si>
    <t>030401</t>
  </si>
  <si>
    <t>04. AYMARAES</t>
  </si>
  <si>
    <t>01. CHALHUANCA</t>
  </si>
  <si>
    <t>030402</t>
  </si>
  <si>
    <t>02. CAPAYA</t>
  </si>
  <si>
    <t>030403</t>
  </si>
  <si>
    <t>03. CARAYBAMBA</t>
  </si>
  <si>
    <t>030404</t>
  </si>
  <si>
    <t>04. CHAPIMARCA</t>
  </si>
  <si>
    <t>030405</t>
  </si>
  <si>
    <t>05. COLCABAMBA</t>
  </si>
  <si>
    <t>030406</t>
  </si>
  <si>
    <t>06. COTARUSE</t>
  </si>
  <si>
    <t>030407</t>
  </si>
  <si>
    <t>07. IHUAYLLO</t>
  </si>
  <si>
    <t>030408</t>
  </si>
  <si>
    <t>08. JUSTO APU SAHUARAURA</t>
  </si>
  <si>
    <t>030409</t>
  </si>
  <si>
    <t>09. LUCRE</t>
  </si>
  <si>
    <t>030410</t>
  </si>
  <si>
    <t>10. POCOHUANCA</t>
  </si>
  <si>
    <t>030411</t>
  </si>
  <si>
    <t>11. SAN JUAN DE CHACÑA</t>
  </si>
  <si>
    <t>030412</t>
  </si>
  <si>
    <t>12. SAÑAYCA</t>
  </si>
  <si>
    <t>030413</t>
  </si>
  <si>
    <t>13. SORAYA</t>
  </si>
  <si>
    <t>030414</t>
  </si>
  <si>
    <t>14. TAPAIRIHUA</t>
  </si>
  <si>
    <t>030415</t>
  </si>
  <si>
    <t>15. TINTAY</t>
  </si>
  <si>
    <t>030416</t>
  </si>
  <si>
    <t>16. TORAYA</t>
  </si>
  <si>
    <t>030417</t>
  </si>
  <si>
    <t>17. YANACA</t>
  </si>
  <si>
    <t>030499</t>
  </si>
  <si>
    <t>030501</t>
  </si>
  <si>
    <t>05. COTABAMBAS</t>
  </si>
  <si>
    <t>01. TAMBOBAMBA</t>
  </si>
  <si>
    <t>1. CORREDOR MINERO</t>
  </si>
  <si>
    <t>030502</t>
  </si>
  <si>
    <t>02. COTABAMBAS</t>
  </si>
  <si>
    <t>030503</t>
  </si>
  <si>
    <t>03. COYLLURQUI</t>
  </si>
  <si>
    <t>030504</t>
  </si>
  <si>
    <t>04. HAQUIRA</t>
  </si>
  <si>
    <t>030505</t>
  </si>
  <si>
    <t>05. MARA</t>
  </si>
  <si>
    <t>030506</t>
  </si>
  <si>
    <t>06. CHALLHUAHUACHO</t>
  </si>
  <si>
    <t>030599</t>
  </si>
  <si>
    <t>030601</t>
  </si>
  <si>
    <t>06. CHINCHEROS</t>
  </si>
  <si>
    <t>01. CHINCHEROS</t>
  </si>
  <si>
    <t>030602</t>
  </si>
  <si>
    <t>02. ANCO-HUALLO</t>
  </si>
  <si>
    <t>030603</t>
  </si>
  <si>
    <t>03. COCHARCAS</t>
  </si>
  <si>
    <t>030604</t>
  </si>
  <si>
    <t>04. HUACCANA</t>
  </si>
  <si>
    <t>030605</t>
  </si>
  <si>
    <t>05. OCOBAMBA</t>
  </si>
  <si>
    <t>030606</t>
  </si>
  <si>
    <t>06. ONGOY</t>
  </si>
  <si>
    <t>030607</t>
  </si>
  <si>
    <t>07. URANMARCA</t>
  </si>
  <si>
    <t>030608</t>
  </si>
  <si>
    <t>08. RANRACANCHA</t>
  </si>
  <si>
    <t>030609</t>
  </si>
  <si>
    <t>09. ROCCHACC</t>
  </si>
  <si>
    <t>030610</t>
  </si>
  <si>
    <t>10. EL PORVENIR</t>
  </si>
  <si>
    <t>030611</t>
  </si>
  <si>
    <t>11. LOS CHANKAS</t>
  </si>
  <si>
    <t>030699</t>
  </si>
  <si>
    <t>030701</t>
  </si>
  <si>
    <t>07. GRAU</t>
  </si>
  <si>
    <t>01. CHUQUIBAMBILLA</t>
  </si>
  <si>
    <t>030702</t>
  </si>
  <si>
    <t>02. CURPAHUASI</t>
  </si>
  <si>
    <t>030703</t>
  </si>
  <si>
    <t>03. GAMARRA</t>
  </si>
  <si>
    <t>030704</t>
  </si>
  <si>
    <t>04. HUAYLLATI</t>
  </si>
  <si>
    <t>030705</t>
  </si>
  <si>
    <t>05. MAMARA</t>
  </si>
  <si>
    <t>030706</t>
  </si>
  <si>
    <t>06. MICAELA BASTIDAS</t>
  </si>
  <si>
    <t>030707</t>
  </si>
  <si>
    <t>07. PATAYPAMPA</t>
  </si>
  <si>
    <t>030708</t>
  </si>
  <si>
    <t>08. PROGRESO</t>
  </si>
  <si>
    <t>030709</t>
  </si>
  <si>
    <t>09. SAN ANTONIO</t>
  </si>
  <si>
    <t>030710</t>
  </si>
  <si>
    <t>030711</t>
  </si>
  <si>
    <t>11. TURPAY</t>
  </si>
  <si>
    <t>030712</t>
  </si>
  <si>
    <t>12. VILCABAMBA</t>
  </si>
  <si>
    <t>030713</t>
  </si>
  <si>
    <t>13. VIRUNDO</t>
  </si>
  <si>
    <t>030714</t>
  </si>
  <si>
    <t>14. CURASCO</t>
  </si>
  <si>
    <t>030799</t>
  </si>
  <si>
    <t>040101</t>
  </si>
  <si>
    <t>04. AREQUIPA</t>
  </si>
  <si>
    <t>01. AREQUIPA</t>
  </si>
  <si>
    <t>040102</t>
  </si>
  <si>
    <t>02. ALTO SELVA ALEGRE</t>
  </si>
  <si>
    <t>040103</t>
  </si>
  <si>
    <t>03. CAYMA</t>
  </si>
  <si>
    <t>040104</t>
  </si>
  <si>
    <t>04. CERRO COLORADO</t>
  </si>
  <si>
    <t>040105</t>
  </si>
  <si>
    <t>05. CHARACATO</t>
  </si>
  <si>
    <t>040106</t>
  </si>
  <si>
    <t>06. CHIGUATA</t>
  </si>
  <si>
    <t>040107</t>
  </si>
  <si>
    <t>07. JACOBO HUNTER</t>
  </si>
  <si>
    <t>040108</t>
  </si>
  <si>
    <t>08. LA JOYA</t>
  </si>
  <si>
    <t>040109</t>
  </si>
  <si>
    <t>09. MARIANO MELGAR</t>
  </si>
  <si>
    <t>040110</t>
  </si>
  <si>
    <t>10. MIRAFLORES</t>
  </si>
  <si>
    <t>040111</t>
  </si>
  <si>
    <t>11. MOLLEBAYA</t>
  </si>
  <si>
    <t>040112</t>
  </si>
  <si>
    <t>12. PAUCARPATA</t>
  </si>
  <si>
    <t>040113</t>
  </si>
  <si>
    <t>13. POCSI</t>
  </si>
  <si>
    <t>040114</t>
  </si>
  <si>
    <t>14. POLOBAYA</t>
  </si>
  <si>
    <t>040115</t>
  </si>
  <si>
    <t>15. QUEQUEÑA</t>
  </si>
  <si>
    <t>040116</t>
  </si>
  <si>
    <t>16. SABANDIA</t>
  </si>
  <si>
    <t>040117</t>
  </si>
  <si>
    <t>17. SACHACA</t>
  </si>
  <si>
    <t>040118</t>
  </si>
  <si>
    <t>18. SAN JUAN DE SIGUAS</t>
  </si>
  <si>
    <t>040119</t>
  </si>
  <si>
    <t>19. SAN JUAN DE TARUCANI</t>
  </si>
  <si>
    <t>040120</t>
  </si>
  <si>
    <t>20. SANTA ISABEL DE SIGUAS</t>
  </si>
  <si>
    <t>040121</t>
  </si>
  <si>
    <t>21. SANTA RITA DE SIGUAS</t>
  </si>
  <si>
    <t>040122</t>
  </si>
  <si>
    <t>22. SOCABAYA</t>
  </si>
  <si>
    <t>040123</t>
  </si>
  <si>
    <t>23. TIABAYA</t>
  </si>
  <si>
    <t>040124</t>
  </si>
  <si>
    <t>24</t>
  </si>
  <si>
    <t>24. UCHUMAYO</t>
  </si>
  <si>
    <t>040125</t>
  </si>
  <si>
    <t>25</t>
  </si>
  <si>
    <t>25. VITOR</t>
  </si>
  <si>
    <t>040126</t>
  </si>
  <si>
    <t>26</t>
  </si>
  <si>
    <t>26. YANAHUARA</t>
  </si>
  <si>
    <t>040127</t>
  </si>
  <si>
    <t>27</t>
  </si>
  <si>
    <t>27. YARABAMBA</t>
  </si>
  <si>
    <t>040128</t>
  </si>
  <si>
    <t>28</t>
  </si>
  <si>
    <t>28. YURA</t>
  </si>
  <si>
    <t>040129</t>
  </si>
  <si>
    <t>29</t>
  </si>
  <si>
    <t>29. JOSE LUIS BUSTAMANTE Y RIVERO</t>
  </si>
  <si>
    <t>040199</t>
  </si>
  <si>
    <t>040201</t>
  </si>
  <si>
    <t>02. CAMANA</t>
  </si>
  <si>
    <t>01. CAMANA</t>
  </si>
  <si>
    <t>040202</t>
  </si>
  <si>
    <t>02. JOSE MARIA QUIMPER</t>
  </si>
  <si>
    <t>040203</t>
  </si>
  <si>
    <t>03. MARIANO NICOLAS VALCARCEL</t>
  </si>
  <si>
    <t>040204</t>
  </si>
  <si>
    <t>04. MARISCAL CACERES</t>
  </si>
  <si>
    <t>040205</t>
  </si>
  <si>
    <t>05. NICOLAS DE PIEROLA</t>
  </si>
  <si>
    <t>040206</t>
  </si>
  <si>
    <t>06. OCOÑA</t>
  </si>
  <si>
    <t>040207</t>
  </si>
  <si>
    <t>07. QUILCA</t>
  </si>
  <si>
    <t>040208</t>
  </si>
  <si>
    <t>08. SAMUEL PASTOR</t>
  </si>
  <si>
    <t>040299</t>
  </si>
  <si>
    <t>040301</t>
  </si>
  <si>
    <t>03. CARAVELI</t>
  </si>
  <si>
    <t>01. CARAVELI</t>
  </si>
  <si>
    <t>040302</t>
  </si>
  <si>
    <t>02. ACARI</t>
  </si>
  <si>
    <t>040303</t>
  </si>
  <si>
    <t>03. ATICO</t>
  </si>
  <si>
    <t>040304</t>
  </si>
  <si>
    <t>04. ATIQUIPA</t>
  </si>
  <si>
    <t>040305</t>
  </si>
  <si>
    <t>05. BELLA UNION</t>
  </si>
  <si>
    <t>040306</t>
  </si>
  <si>
    <t>06. CAHUACHO</t>
  </si>
  <si>
    <t>040307</t>
  </si>
  <si>
    <t>07. CHALA</t>
  </si>
  <si>
    <t>040308</t>
  </si>
  <si>
    <t>08. CHAPARRA</t>
  </si>
  <si>
    <t>040309</t>
  </si>
  <si>
    <t>09. HUANUHUANU</t>
  </si>
  <si>
    <t>040310</t>
  </si>
  <si>
    <t>10. JAQUI</t>
  </si>
  <si>
    <t>040311</t>
  </si>
  <si>
    <t>11. LOMAS</t>
  </si>
  <si>
    <t>040312</t>
  </si>
  <si>
    <t>12. QUICACHA</t>
  </si>
  <si>
    <t>040313</t>
  </si>
  <si>
    <t>13. YAUCA</t>
  </si>
  <si>
    <t>040399</t>
  </si>
  <si>
    <t>040401</t>
  </si>
  <si>
    <t>04. CASTILLA</t>
  </si>
  <si>
    <t>01. APLAO</t>
  </si>
  <si>
    <t>040402</t>
  </si>
  <si>
    <t>02. ANDAGUA</t>
  </si>
  <si>
    <t>040403</t>
  </si>
  <si>
    <t>03. AYO</t>
  </si>
  <si>
    <t>040404</t>
  </si>
  <si>
    <t>04. CHACHAS</t>
  </si>
  <si>
    <t>040405</t>
  </si>
  <si>
    <t>05. CHILCAYMARCA</t>
  </si>
  <si>
    <t>040406</t>
  </si>
  <si>
    <t>06. CHOCO</t>
  </si>
  <si>
    <t>040407</t>
  </si>
  <si>
    <t>07. HUANCARQUI</t>
  </si>
  <si>
    <t>040408</t>
  </si>
  <si>
    <t>08. MACHAGUAY</t>
  </si>
  <si>
    <t>040409</t>
  </si>
  <si>
    <t>09. ORCOPAMPA</t>
  </si>
  <si>
    <t>040410</t>
  </si>
  <si>
    <t>10. PAMPACOLCA</t>
  </si>
  <si>
    <t>040411</t>
  </si>
  <si>
    <t>11. TIPAN</t>
  </si>
  <si>
    <t>040412</t>
  </si>
  <si>
    <t>12. UÑON</t>
  </si>
  <si>
    <t>040413</t>
  </si>
  <si>
    <t>13. URACA</t>
  </si>
  <si>
    <t>040414</t>
  </si>
  <si>
    <t>14. VIRACO</t>
  </si>
  <si>
    <t>040499</t>
  </si>
  <si>
    <t>040501</t>
  </si>
  <si>
    <t>05. CAYLLOMA</t>
  </si>
  <si>
    <t>01. CHIVAY</t>
  </si>
  <si>
    <t>040502</t>
  </si>
  <si>
    <t>02. ACHOMA</t>
  </si>
  <si>
    <t>040503</t>
  </si>
  <si>
    <t>03. CABANACONDE</t>
  </si>
  <si>
    <t>040504</t>
  </si>
  <si>
    <t>04. CALLALLI</t>
  </si>
  <si>
    <t>040505</t>
  </si>
  <si>
    <t>040506</t>
  </si>
  <si>
    <t>06. COPORAQUE</t>
  </si>
  <si>
    <t>040507</t>
  </si>
  <si>
    <t>07. HUAMBO</t>
  </si>
  <si>
    <t>040508</t>
  </si>
  <si>
    <t>08. HUANCA</t>
  </si>
  <si>
    <t>040509</t>
  </si>
  <si>
    <t>09. ICHUPAMPA</t>
  </si>
  <si>
    <t>040510</t>
  </si>
  <si>
    <t>10. LARI</t>
  </si>
  <si>
    <t>040511</t>
  </si>
  <si>
    <t>11. LLUTA</t>
  </si>
  <si>
    <t>040512</t>
  </si>
  <si>
    <t>12. MACA</t>
  </si>
  <si>
    <t>040513</t>
  </si>
  <si>
    <t>13. MADRIGAL</t>
  </si>
  <si>
    <t>040514</t>
  </si>
  <si>
    <t>14. SAN ANTONIO DE CHUCA</t>
  </si>
  <si>
    <t>040515</t>
  </si>
  <si>
    <t>15. SIBAYO</t>
  </si>
  <si>
    <t>040516</t>
  </si>
  <si>
    <t>16. TAPAY</t>
  </si>
  <si>
    <t>040517</t>
  </si>
  <si>
    <t>17. TISCO</t>
  </si>
  <si>
    <t>040518</t>
  </si>
  <si>
    <t>18. TUTI</t>
  </si>
  <si>
    <t>040519</t>
  </si>
  <si>
    <t>19. YANQUE</t>
  </si>
  <si>
    <t>040520</t>
  </si>
  <si>
    <t>20. MAJES</t>
  </si>
  <si>
    <t>040599</t>
  </si>
  <si>
    <t>040601</t>
  </si>
  <si>
    <t>06. CONDESUYOS</t>
  </si>
  <si>
    <t>01. CHUQUIBAMBA</t>
  </si>
  <si>
    <t>040602</t>
  </si>
  <si>
    <t>02. ANDARAY</t>
  </si>
  <si>
    <t>040603</t>
  </si>
  <si>
    <t>03. CAYARANI</t>
  </si>
  <si>
    <t>040604</t>
  </si>
  <si>
    <t>04. CHICHAS</t>
  </si>
  <si>
    <t>040605</t>
  </si>
  <si>
    <t>05. IRAY</t>
  </si>
  <si>
    <t>040606</t>
  </si>
  <si>
    <t>06. RIO GRANDE</t>
  </si>
  <si>
    <t>040607</t>
  </si>
  <si>
    <t>07. SALAMANCA</t>
  </si>
  <si>
    <t>040608</t>
  </si>
  <si>
    <t>08. YANAQUIHUA</t>
  </si>
  <si>
    <t>040699</t>
  </si>
  <si>
    <t>040701</t>
  </si>
  <si>
    <t>07. ISLAY</t>
  </si>
  <si>
    <t>01. MOLLENDO</t>
  </si>
  <si>
    <t>8. ZONA ISLAY</t>
  </si>
  <si>
    <t>040702</t>
  </si>
  <si>
    <t>02. COCACHACRA</t>
  </si>
  <si>
    <t>040703</t>
  </si>
  <si>
    <t>03. DEAN VALDIVIA</t>
  </si>
  <si>
    <t>040704</t>
  </si>
  <si>
    <t>04. ISLAY</t>
  </si>
  <si>
    <t>040705</t>
  </si>
  <si>
    <t>05. MEJIA</t>
  </si>
  <si>
    <t>040706</t>
  </si>
  <si>
    <t>06. PUNTA DE BOMBON</t>
  </si>
  <si>
    <t>040799</t>
  </si>
  <si>
    <t>040801</t>
  </si>
  <si>
    <t>08. LA UNION</t>
  </si>
  <si>
    <t>01. COTAHUASI</t>
  </si>
  <si>
    <t>040802</t>
  </si>
  <si>
    <t>02. ALCA</t>
  </si>
  <si>
    <t>040803</t>
  </si>
  <si>
    <t>03. CHARCANA</t>
  </si>
  <si>
    <t>040804</t>
  </si>
  <si>
    <t>04. HUAYNACOTAS</t>
  </si>
  <si>
    <t>040805</t>
  </si>
  <si>
    <t>05. PAMPAMARCA</t>
  </si>
  <si>
    <t>040806</t>
  </si>
  <si>
    <t>06. PUYCA</t>
  </si>
  <si>
    <t>040807</t>
  </si>
  <si>
    <t>07. QUECHUALLA</t>
  </si>
  <si>
    <t>040808</t>
  </si>
  <si>
    <t>08. SAYLA</t>
  </si>
  <si>
    <t>040809</t>
  </si>
  <si>
    <t>09. TAURIA</t>
  </si>
  <si>
    <t>040810</t>
  </si>
  <si>
    <t>10. TOMEPAMPA</t>
  </si>
  <si>
    <t>040811</t>
  </si>
  <si>
    <t>11. TORO</t>
  </si>
  <si>
    <t>040899</t>
  </si>
  <si>
    <t>050101</t>
  </si>
  <si>
    <t>05. AYACUCHO</t>
  </si>
  <si>
    <t>01. HUAMANGA</t>
  </si>
  <si>
    <t>01. AYACUCHO</t>
  </si>
  <si>
    <t>050102</t>
  </si>
  <si>
    <t>02. ACOCRO</t>
  </si>
  <si>
    <t>050103</t>
  </si>
  <si>
    <t>03. ACOS VINCHOS</t>
  </si>
  <si>
    <t>050104</t>
  </si>
  <si>
    <t>04. CARMEN ALTO</t>
  </si>
  <si>
    <t>050105</t>
  </si>
  <si>
    <t>05. CHIARA</t>
  </si>
  <si>
    <t>050106</t>
  </si>
  <si>
    <t>06. OCROS</t>
  </si>
  <si>
    <t>050107</t>
  </si>
  <si>
    <t>07. PACAYCASA</t>
  </si>
  <si>
    <t>050108</t>
  </si>
  <si>
    <t>08. QUINUA</t>
  </si>
  <si>
    <t>050109</t>
  </si>
  <si>
    <t>09. SAN JOSE DE TICLLAS</t>
  </si>
  <si>
    <t>050110</t>
  </si>
  <si>
    <t>10. SAN JUAN BAUTISTA</t>
  </si>
  <si>
    <t>050111</t>
  </si>
  <si>
    <t>11. SANTIAGO DE PISCHA</t>
  </si>
  <si>
    <t>050112</t>
  </si>
  <si>
    <t>12. SOCOS</t>
  </si>
  <si>
    <t>050113</t>
  </si>
  <si>
    <t>13. TAMBILLO</t>
  </si>
  <si>
    <t>050114</t>
  </si>
  <si>
    <t>14. VINCHOS</t>
  </si>
  <si>
    <t>050115</t>
  </si>
  <si>
    <t>15. JESUS NAZARENO</t>
  </si>
  <si>
    <t>050116</t>
  </si>
  <si>
    <t>16. ANDRES AVELINO CACERES DORREGARAY</t>
  </si>
  <si>
    <t>050199</t>
  </si>
  <si>
    <t>050201</t>
  </si>
  <si>
    <t>02. CANGALLO</t>
  </si>
  <si>
    <t>01. CANGALLO</t>
  </si>
  <si>
    <t>050202</t>
  </si>
  <si>
    <t>02. CHUSCHI</t>
  </si>
  <si>
    <t>050203</t>
  </si>
  <si>
    <t>03. LOS MOROCHUCOS</t>
  </si>
  <si>
    <t>050204</t>
  </si>
  <si>
    <t>04. MARIA PARADO DE BELLIDO</t>
  </si>
  <si>
    <t>050205</t>
  </si>
  <si>
    <t>05. PARAS</t>
  </si>
  <si>
    <t>050206</t>
  </si>
  <si>
    <t>06. TOTOS</t>
  </si>
  <si>
    <t>050299</t>
  </si>
  <si>
    <t>050301</t>
  </si>
  <si>
    <t>03. HUANCA SANCOS</t>
  </si>
  <si>
    <t>01. SANCOS</t>
  </si>
  <si>
    <t>050302</t>
  </si>
  <si>
    <t>02. CARAPO</t>
  </si>
  <si>
    <t>050303</t>
  </si>
  <si>
    <t>03. SACSAMARCA</t>
  </si>
  <si>
    <t>050304</t>
  </si>
  <si>
    <t>04. SANTIAGO DE LUCANAMARCA</t>
  </si>
  <si>
    <t>050399</t>
  </si>
  <si>
    <t>050401</t>
  </si>
  <si>
    <t>04. HUANTA</t>
  </si>
  <si>
    <t>01. HUANTA</t>
  </si>
  <si>
    <t>050402</t>
  </si>
  <si>
    <t>02. AYAHUANCO</t>
  </si>
  <si>
    <t>INTERVENCIÓN DIRECTA</t>
  </si>
  <si>
    <t>7. VRAEM</t>
  </si>
  <si>
    <t>050403</t>
  </si>
  <si>
    <t>03. HUAMANGUILLA</t>
  </si>
  <si>
    <t>050404</t>
  </si>
  <si>
    <t>04. IGUAIN</t>
  </si>
  <si>
    <t>050405</t>
  </si>
  <si>
    <t>05. LURICOCHA</t>
  </si>
  <si>
    <t>050406</t>
  </si>
  <si>
    <t>06. SANTILLANA</t>
  </si>
  <si>
    <t>050407</t>
  </si>
  <si>
    <t>07. SIVIA</t>
  </si>
  <si>
    <t>050408</t>
  </si>
  <si>
    <t>08. LLOCHEGUA</t>
  </si>
  <si>
    <t>050409</t>
  </si>
  <si>
    <t>09. CANAYRE</t>
  </si>
  <si>
    <t>050410</t>
  </si>
  <si>
    <t>10. UCHURACCAY</t>
  </si>
  <si>
    <t>050411</t>
  </si>
  <si>
    <t>11. PUCACOLPA</t>
  </si>
  <si>
    <t>050412</t>
  </si>
  <si>
    <t>12. CHACA</t>
  </si>
  <si>
    <t>050499</t>
  </si>
  <si>
    <t>050501</t>
  </si>
  <si>
    <t>05. LA MAR</t>
  </si>
  <si>
    <t>01. SAN MIGUEL</t>
  </si>
  <si>
    <t>050502</t>
  </si>
  <si>
    <t>02. ANCO</t>
  </si>
  <si>
    <t>050503</t>
  </si>
  <si>
    <t>03. AYNA</t>
  </si>
  <si>
    <t>050504</t>
  </si>
  <si>
    <t>04. CHILCAS</t>
  </si>
  <si>
    <t>050505</t>
  </si>
  <si>
    <t>05. CHUNGUI</t>
  </si>
  <si>
    <t>050506</t>
  </si>
  <si>
    <t>06. LUIS CARRANZA</t>
  </si>
  <si>
    <t>050507</t>
  </si>
  <si>
    <t>07. SANTA ROSA</t>
  </si>
  <si>
    <t>050508</t>
  </si>
  <si>
    <t>08. TAMBO</t>
  </si>
  <si>
    <t>050509</t>
  </si>
  <si>
    <t>09. SAMUGARI</t>
  </si>
  <si>
    <t>050510</t>
  </si>
  <si>
    <t>10. ANCHIHUAY</t>
  </si>
  <si>
    <t>050511</t>
  </si>
  <si>
    <t>11. ORONCCOY</t>
  </si>
  <si>
    <t>050599</t>
  </si>
  <si>
    <t>050601</t>
  </si>
  <si>
    <t>06. LUCANAS</t>
  </si>
  <si>
    <t>01. PUQUIO</t>
  </si>
  <si>
    <t>050602</t>
  </si>
  <si>
    <t>02. AUCARA</t>
  </si>
  <si>
    <t>050603</t>
  </si>
  <si>
    <t>03. CABANA</t>
  </si>
  <si>
    <t>050604</t>
  </si>
  <si>
    <t>04. CARMEN SALCEDO</t>
  </si>
  <si>
    <t>050605</t>
  </si>
  <si>
    <t>05. CHAVIÑA</t>
  </si>
  <si>
    <t>050606</t>
  </si>
  <si>
    <t>06. CHIPAO</t>
  </si>
  <si>
    <t>050607</t>
  </si>
  <si>
    <t>07. HUAC-HUAS</t>
  </si>
  <si>
    <t>050608</t>
  </si>
  <si>
    <t>08. LARAMATE</t>
  </si>
  <si>
    <t>050609</t>
  </si>
  <si>
    <t>09. LEONCIO PRADO</t>
  </si>
  <si>
    <t>050610</t>
  </si>
  <si>
    <t>10. LLAUTA</t>
  </si>
  <si>
    <t>050611</t>
  </si>
  <si>
    <t>11. LUCANAS</t>
  </si>
  <si>
    <t>050612</t>
  </si>
  <si>
    <t>12. OCAÑA</t>
  </si>
  <si>
    <t>050613</t>
  </si>
  <si>
    <t>13. OTOCA</t>
  </si>
  <si>
    <t>050614</t>
  </si>
  <si>
    <t>14. SAISA</t>
  </si>
  <si>
    <t>050615</t>
  </si>
  <si>
    <t>15. SAN CRISTOBAL</t>
  </si>
  <si>
    <t>050616</t>
  </si>
  <si>
    <t>16. SAN JUAN</t>
  </si>
  <si>
    <t>050617</t>
  </si>
  <si>
    <t>17. SAN PEDRO</t>
  </si>
  <si>
    <t>050618</t>
  </si>
  <si>
    <t>18. SAN PEDRO DE PALCO</t>
  </si>
  <si>
    <t>050619</t>
  </si>
  <si>
    <t>19. SANCOS</t>
  </si>
  <si>
    <t>050620</t>
  </si>
  <si>
    <t>20. SANTA ANA DE HUAYCAHUACHO</t>
  </si>
  <si>
    <t>050621</t>
  </si>
  <si>
    <t>21. SANTA LUCIA</t>
  </si>
  <si>
    <t>050699</t>
  </si>
  <si>
    <t>050701</t>
  </si>
  <si>
    <t>07. PARINACOCHAS</t>
  </si>
  <si>
    <t>01. CORACORA</t>
  </si>
  <si>
    <t>050702</t>
  </si>
  <si>
    <t>02. CHUMPI</t>
  </si>
  <si>
    <t>050703</t>
  </si>
  <si>
    <t>03. CORONEL CASTAÑEDA</t>
  </si>
  <si>
    <t>050704</t>
  </si>
  <si>
    <t>04. PACAPAUSA</t>
  </si>
  <si>
    <t>050705</t>
  </si>
  <si>
    <t>05. PULLO</t>
  </si>
  <si>
    <t>050706</t>
  </si>
  <si>
    <t>06. PUYUSCA</t>
  </si>
  <si>
    <t>050707</t>
  </si>
  <si>
    <t>07. SAN FRANCISCO DE RAVACAYCO</t>
  </si>
  <si>
    <t>050708</t>
  </si>
  <si>
    <t>08. UPAHUACHO</t>
  </si>
  <si>
    <t>050799</t>
  </si>
  <si>
    <t>050801</t>
  </si>
  <si>
    <t>08. PAUCAR DEL SARA SARA</t>
  </si>
  <si>
    <t>01. PAUSA</t>
  </si>
  <si>
    <t>050802</t>
  </si>
  <si>
    <t>02. COLTA</t>
  </si>
  <si>
    <t>050803</t>
  </si>
  <si>
    <t>03. CORCULLA</t>
  </si>
  <si>
    <t>050804</t>
  </si>
  <si>
    <t>04. LAMPA</t>
  </si>
  <si>
    <t>050805</t>
  </si>
  <si>
    <t>05. MARCABAMBA</t>
  </si>
  <si>
    <t>050806</t>
  </si>
  <si>
    <t>06. OYOLO</t>
  </si>
  <si>
    <t>050807</t>
  </si>
  <si>
    <t>07. PARARCA</t>
  </si>
  <si>
    <t>050808</t>
  </si>
  <si>
    <t>08. SAN JAVIER DE ALPABAMBA</t>
  </si>
  <si>
    <t>050809</t>
  </si>
  <si>
    <t>09. SAN JOSE DE USHUA</t>
  </si>
  <si>
    <t>050810</t>
  </si>
  <si>
    <t>10. SARA SARA</t>
  </si>
  <si>
    <t>050899</t>
  </si>
  <si>
    <t>050901</t>
  </si>
  <si>
    <t>09. SUCRE</t>
  </si>
  <si>
    <t>01. QUEROBAMBA</t>
  </si>
  <si>
    <t>050902</t>
  </si>
  <si>
    <t>02. BELEN</t>
  </si>
  <si>
    <t>050903</t>
  </si>
  <si>
    <t>03. CHALCOS</t>
  </si>
  <si>
    <t>050904</t>
  </si>
  <si>
    <t>04. CHILCAYOC</t>
  </si>
  <si>
    <t>050905</t>
  </si>
  <si>
    <t>05. HUACAÑA</t>
  </si>
  <si>
    <t>050906</t>
  </si>
  <si>
    <t>06. MORCOLLA</t>
  </si>
  <si>
    <t>050907</t>
  </si>
  <si>
    <t>07. PAICO</t>
  </si>
  <si>
    <t>050908</t>
  </si>
  <si>
    <t>08. SAN PEDRO DE LARCAY</t>
  </si>
  <si>
    <t>050909</t>
  </si>
  <si>
    <t>09. SAN SALVADOR DE QUIJE</t>
  </si>
  <si>
    <t>050910</t>
  </si>
  <si>
    <t>10. SANTIAGO DE PAUCARAY</t>
  </si>
  <si>
    <t>050911</t>
  </si>
  <si>
    <t>11. SORAS</t>
  </si>
  <si>
    <t>050999</t>
  </si>
  <si>
    <t>051001</t>
  </si>
  <si>
    <t>10. VICTOR FAJARDO</t>
  </si>
  <si>
    <t>01. HUANCAPI</t>
  </si>
  <si>
    <t>051002</t>
  </si>
  <si>
    <t>02. ALCAMENCA</t>
  </si>
  <si>
    <t>051003</t>
  </si>
  <si>
    <t>03. APONGO</t>
  </si>
  <si>
    <t>051004</t>
  </si>
  <si>
    <t>04. ASQUIPATA</t>
  </si>
  <si>
    <t>051005</t>
  </si>
  <si>
    <t>05. CANARIA</t>
  </si>
  <si>
    <t>051006</t>
  </si>
  <si>
    <t>06. CAYARA</t>
  </si>
  <si>
    <t>051007</t>
  </si>
  <si>
    <t>07. COLCA</t>
  </si>
  <si>
    <t>051008</t>
  </si>
  <si>
    <t>08. HUAMANQUIQUIA</t>
  </si>
  <si>
    <t>051009</t>
  </si>
  <si>
    <t>09. HUANCARAYLLA</t>
  </si>
  <si>
    <t>051010</t>
  </si>
  <si>
    <t>10. HUAYA</t>
  </si>
  <si>
    <t>051011</t>
  </si>
  <si>
    <t>11. SARHUA</t>
  </si>
  <si>
    <t>051012</t>
  </si>
  <si>
    <t>12. VILCANCHOS</t>
  </si>
  <si>
    <t>051099</t>
  </si>
  <si>
    <t>051101</t>
  </si>
  <si>
    <t>11. VILCAS HUAMAN</t>
  </si>
  <si>
    <t>01. VILCAS HUAMAN</t>
  </si>
  <si>
    <t>051102</t>
  </si>
  <si>
    <t>02. ACCOMARCA</t>
  </si>
  <si>
    <t>051103</t>
  </si>
  <si>
    <t>03. CARHUANCA</t>
  </si>
  <si>
    <t>051104</t>
  </si>
  <si>
    <t>04. CONCEPCION</t>
  </si>
  <si>
    <t>051105</t>
  </si>
  <si>
    <t>05. HUAMBALPA</t>
  </si>
  <si>
    <t>051106</t>
  </si>
  <si>
    <t>06. INDEPENDENCIA</t>
  </si>
  <si>
    <t>051107</t>
  </si>
  <si>
    <t>07. SAURAMA</t>
  </si>
  <si>
    <t>051108</t>
  </si>
  <si>
    <t>08. VISCHONGO</t>
  </si>
  <si>
    <t>051199</t>
  </si>
  <si>
    <t>060101</t>
  </si>
  <si>
    <t>06. CAJAMARCA</t>
  </si>
  <si>
    <t>01. CAJAMARCA</t>
  </si>
  <si>
    <t>060102</t>
  </si>
  <si>
    <t>060103</t>
  </si>
  <si>
    <t>03. CHETILLA</t>
  </si>
  <si>
    <t>060104</t>
  </si>
  <si>
    <t>04. COSPAN</t>
  </si>
  <si>
    <t>060105</t>
  </si>
  <si>
    <t>05. ENCAÑADA</t>
  </si>
  <si>
    <t>060106</t>
  </si>
  <si>
    <t>06. JESUS</t>
  </si>
  <si>
    <t>060107</t>
  </si>
  <si>
    <t>07. LLACANORA</t>
  </si>
  <si>
    <t>060108</t>
  </si>
  <si>
    <t>08. LOS BAÑOS DEL INCA</t>
  </si>
  <si>
    <t>060109</t>
  </si>
  <si>
    <t>09. MAGDALENA</t>
  </si>
  <si>
    <t>060110</t>
  </si>
  <si>
    <t>10. MATARA</t>
  </si>
  <si>
    <t>060111</t>
  </si>
  <si>
    <t>11. NAMORA</t>
  </si>
  <si>
    <t>060112</t>
  </si>
  <si>
    <t>12. SAN JUAN</t>
  </si>
  <si>
    <t>060199</t>
  </si>
  <si>
    <t>060201</t>
  </si>
  <si>
    <t>02. CAJABAMBA</t>
  </si>
  <si>
    <t>01. CAJABAMBA</t>
  </si>
  <si>
    <t>060202</t>
  </si>
  <si>
    <t>02. CACHACHI</t>
  </si>
  <si>
    <t>060203</t>
  </si>
  <si>
    <t>03. CONDEBAMBA</t>
  </si>
  <si>
    <t>060204</t>
  </si>
  <si>
    <t>04. SITACOCHA</t>
  </si>
  <si>
    <t>060299</t>
  </si>
  <si>
    <t>060301</t>
  </si>
  <si>
    <t>03. CELENDIN</t>
  </si>
  <si>
    <t>01. CELENDIN</t>
  </si>
  <si>
    <t>060302</t>
  </si>
  <si>
    <t>02. CHUMUCH</t>
  </si>
  <si>
    <t>060303</t>
  </si>
  <si>
    <t>03. CORTEGANA</t>
  </si>
  <si>
    <t>060304</t>
  </si>
  <si>
    <t>04. HUASMIN</t>
  </si>
  <si>
    <t>060305</t>
  </si>
  <si>
    <t>05. JORGE CHAVEZ</t>
  </si>
  <si>
    <t>060306</t>
  </si>
  <si>
    <t>06. JOSE GALVEZ</t>
  </si>
  <si>
    <t>060307</t>
  </si>
  <si>
    <t>07. MIGUEL IGLESIAS</t>
  </si>
  <si>
    <t>060308</t>
  </si>
  <si>
    <t>08. OXAMARCA</t>
  </si>
  <si>
    <t>060309</t>
  </si>
  <si>
    <t>09. SOROCHUCO</t>
  </si>
  <si>
    <t>060310</t>
  </si>
  <si>
    <t>10. SUCRE</t>
  </si>
  <si>
    <t>060311</t>
  </si>
  <si>
    <t>11. UTCO</t>
  </si>
  <si>
    <t>060312</t>
  </si>
  <si>
    <t>12. LA LIBERTAD DE PALLAN</t>
  </si>
  <si>
    <t>060399</t>
  </si>
  <si>
    <t>060401</t>
  </si>
  <si>
    <t>04. CHOTA</t>
  </si>
  <si>
    <t>01. CHOTA</t>
  </si>
  <si>
    <t>060402</t>
  </si>
  <si>
    <t>02. ANGUIA</t>
  </si>
  <si>
    <t>060403</t>
  </si>
  <si>
    <t>03. CHADIN</t>
  </si>
  <si>
    <t>060404</t>
  </si>
  <si>
    <t>04. CHIGUIRIP</t>
  </si>
  <si>
    <t>060405</t>
  </si>
  <si>
    <t>05. CHIMBAN</t>
  </si>
  <si>
    <t>060406</t>
  </si>
  <si>
    <t>06. CHOROPAMPA</t>
  </si>
  <si>
    <t>060407</t>
  </si>
  <si>
    <t>07. COCHABAMBA</t>
  </si>
  <si>
    <t>060408</t>
  </si>
  <si>
    <t>08. CONCHAN</t>
  </si>
  <si>
    <t>060409</t>
  </si>
  <si>
    <t>09. HUAMBOS</t>
  </si>
  <si>
    <t>060410</t>
  </si>
  <si>
    <t>10. LAJAS</t>
  </si>
  <si>
    <t>060411</t>
  </si>
  <si>
    <t>11. LLAMA</t>
  </si>
  <si>
    <t>060412</t>
  </si>
  <si>
    <t>12. MIRACOSTA</t>
  </si>
  <si>
    <t>060413</t>
  </si>
  <si>
    <t>13. PACCHA</t>
  </si>
  <si>
    <t>060414</t>
  </si>
  <si>
    <t>14. PION</t>
  </si>
  <si>
    <t>060415</t>
  </si>
  <si>
    <t>15. QUEROCOTO</t>
  </si>
  <si>
    <t>060416</t>
  </si>
  <si>
    <t>16. SAN JUAN DE LICUPIS</t>
  </si>
  <si>
    <t>060417</t>
  </si>
  <si>
    <t>17. TACABAMBA</t>
  </si>
  <si>
    <t>060418</t>
  </si>
  <si>
    <t>18. TOCMOCHE</t>
  </si>
  <si>
    <t>060419</t>
  </si>
  <si>
    <t>19. CHALAMARCA</t>
  </si>
  <si>
    <t>060499</t>
  </si>
  <si>
    <t>060501</t>
  </si>
  <si>
    <t>05. CONTUMAZA</t>
  </si>
  <si>
    <t>01. CONTUMAZA</t>
  </si>
  <si>
    <t>060502</t>
  </si>
  <si>
    <t>02. CHILETE</t>
  </si>
  <si>
    <t>060503</t>
  </si>
  <si>
    <t>03. CUPISNIQUE</t>
  </si>
  <si>
    <t>060504</t>
  </si>
  <si>
    <t>04. GUZMANGO</t>
  </si>
  <si>
    <t>060505</t>
  </si>
  <si>
    <t>05. SAN BENITO</t>
  </si>
  <si>
    <t>060506</t>
  </si>
  <si>
    <t>06. SANTA CRUZ DE TOLEDO</t>
  </si>
  <si>
    <t>060507</t>
  </si>
  <si>
    <t>07. TANTARICA</t>
  </si>
  <si>
    <t>060508</t>
  </si>
  <si>
    <t>08. YONAN</t>
  </si>
  <si>
    <t>060599</t>
  </si>
  <si>
    <t>060601</t>
  </si>
  <si>
    <t>06. CUTERVO</t>
  </si>
  <si>
    <t>01. CUTERVO</t>
  </si>
  <si>
    <t>060602</t>
  </si>
  <si>
    <t>02. CALLAYUC</t>
  </si>
  <si>
    <t>060603</t>
  </si>
  <si>
    <t>03. CHOROS</t>
  </si>
  <si>
    <t>060604</t>
  </si>
  <si>
    <t>04. CUJILLO</t>
  </si>
  <si>
    <t>060605</t>
  </si>
  <si>
    <t>05. LA RAMADA</t>
  </si>
  <si>
    <t>060606</t>
  </si>
  <si>
    <t>06. PIMPINGOS</t>
  </si>
  <si>
    <t>060607</t>
  </si>
  <si>
    <t>07. QUEROCOTILLO</t>
  </si>
  <si>
    <t>060608</t>
  </si>
  <si>
    <t>08. SAN ANDRES DE CUTERVO</t>
  </si>
  <si>
    <t>060609</t>
  </si>
  <si>
    <t>09. SAN JUAN DE CUTERVO</t>
  </si>
  <si>
    <t>060610</t>
  </si>
  <si>
    <t>10. SAN LUIS DE LUCMA</t>
  </si>
  <si>
    <t>060611</t>
  </si>
  <si>
    <t>11. SANTA CRUZ</t>
  </si>
  <si>
    <t>060612</t>
  </si>
  <si>
    <t>12. SANTO DOMINGO DE LA CAPILLA</t>
  </si>
  <si>
    <t>060613</t>
  </si>
  <si>
    <t>13. SANTO TOMAS</t>
  </si>
  <si>
    <t>060614</t>
  </si>
  <si>
    <t>14. SOCOTA</t>
  </si>
  <si>
    <t>060615</t>
  </si>
  <si>
    <t>15. TORIBIO CASANOVA</t>
  </si>
  <si>
    <t>060699</t>
  </si>
  <si>
    <t>060701</t>
  </si>
  <si>
    <t>07. HUALGAYOC</t>
  </si>
  <si>
    <t>01. BAMBAMARCA</t>
  </si>
  <si>
    <t>060702</t>
  </si>
  <si>
    <t>02. CHUGUR</t>
  </si>
  <si>
    <t>060703</t>
  </si>
  <si>
    <t>03. HUALGAYOC</t>
  </si>
  <si>
    <t>060799</t>
  </si>
  <si>
    <t>060801</t>
  </si>
  <si>
    <t>08. JAEN</t>
  </si>
  <si>
    <t>01. JAEN</t>
  </si>
  <si>
    <t>060802</t>
  </si>
  <si>
    <t>02. BELLAVISTA</t>
  </si>
  <si>
    <t>060803</t>
  </si>
  <si>
    <t>03. CHONTALI</t>
  </si>
  <si>
    <t>060804</t>
  </si>
  <si>
    <t>04. COLASAY</t>
  </si>
  <si>
    <t>060805</t>
  </si>
  <si>
    <t>05. HUABAL</t>
  </si>
  <si>
    <t>060806</t>
  </si>
  <si>
    <t>06. LAS PIRIAS</t>
  </si>
  <si>
    <t>060807</t>
  </si>
  <si>
    <t>07. POMAHUACA</t>
  </si>
  <si>
    <t>060808</t>
  </si>
  <si>
    <t>08. PUCARA</t>
  </si>
  <si>
    <t>060809</t>
  </si>
  <si>
    <t>09. SALLIQUE</t>
  </si>
  <si>
    <t>060810</t>
  </si>
  <si>
    <t>10. SAN FELIPE</t>
  </si>
  <si>
    <t>060811</t>
  </si>
  <si>
    <t>11. SAN JOSE DEL ALTO</t>
  </si>
  <si>
    <t>060812</t>
  </si>
  <si>
    <t>12. SANTA ROSA</t>
  </si>
  <si>
    <t>060899</t>
  </si>
  <si>
    <t>060901</t>
  </si>
  <si>
    <t>09. SAN IGNACIO</t>
  </si>
  <si>
    <t>01. SAN IGNACIO</t>
  </si>
  <si>
    <t>060902</t>
  </si>
  <si>
    <t>02. CHIRINOS</t>
  </si>
  <si>
    <t>060903</t>
  </si>
  <si>
    <t>03. HUARANGO</t>
  </si>
  <si>
    <t>060904</t>
  </si>
  <si>
    <t>04. LA COIPA</t>
  </si>
  <si>
    <t>060905</t>
  </si>
  <si>
    <t>05. NAMBALLE</t>
  </si>
  <si>
    <t>060906</t>
  </si>
  <si>
    <t>06. SAN JOSE DE LOURDES</t>
  </si>
  <si>
    <t>060907</t>
  </si>
  <si>
    <t>07. TABACONAS</t>
  </si>
  <si>
    <t>060999</t>
  </si>
  <si>
    <t>061001</t>
  </si>
  <si>
    <t>10. SAN MARCOS</t>
  </si>
  <si>
    <t>01. PEDRO GALVEZ</t>
  </si>
  <si>
    <t>061002</t>
  </si>
  <si>
    <t>02. CHANCAY</t>
  </si>
  <si>
    <t>061003</t>
  </si>
  <si>
    <t>03. EDUARDO VILLANUEVA</t>
  </si>
  <si>
    <t>061004</t>
  </si>
  <si>
    <t>04. GREGORIO PITA</t>
  </si>
  <si>
    <t>061005</t>
  </si>
  <si>
    <t>05. ICHOCAN</t>
  </si>
  <si>
    <t>061006</t>
  </si>
  <si>
    <t>06. JOSE MANUEL QUIROZ</t>
  </si>
  <si>
    <t>061007</t>
  </si>
  <si>
    <t>07. JOSE SABOGAL</t>
  </si>
  <si>
    <t>061099</t>
  </si>
  <si>
    <t>061101</t>
  </si>
  <si>
    <t>11. SAN MIGUEL</t>
  </si>
  <si>
    <t>061102</t>
  </si>
  <si>
    <t>02. BOLIVAR</t>
  </si>
  <si>
    <t>061103</t>
  </si>
  <si>
    <t>03. CALQUIS</t>
  </si>
  <si>
    <t>061104</t>
  </si>
  <si>
    <t>04. CATILLUC</t>
  </si>
  <si>
    <t>061105</t>
  </si>
  <si>
    <t>05. EL PRADO</t>
  </si>
  <si>
    <t>061106</t>
  </si>
  <si>
    <t>06. LA FLORIDA</t>
  </si>
  <si>
    <t>061107</t>
  </si>
  <si>
    <t>07. LLAPA</t>
  </si>
  <si>
    <t>061108</t>
  </si>
  <si>
    <t>08. NANCHOC</t>
  </si>
  <si>
    <t>061109</t>
  </si>
  <si>
    <t>09. NIEPOS</t>
  </si>
  <si>
    <t>061110</t>
  </si>
  <si>
    <t>10. SAN GREGORIO</t>
  </si>
  <si>
    <t>061111</t>
  </si>
  <si>
    <t>11. SAN SILVESTRE DE COCHAN</t>
  </si>
  <si>
    <t>061112</t>
  </si>
  <si>
    <t>12. TONGOD</t>
  </si>
  <si>
    <t>061113</t>
  </si>
  <si>
    <t>13. UNION AGUA BLANCA</t>
  </si>
  <si>
    <t>061199</t>
  </si>
  <si>
    <t>061201</t>
  </si>
  <si>
    <t>12. SAN PABLO</t>
  </si>
  <si>
    <t>01. SAN PABLO</t>
  </si>
  <si>
    <t>061202</t>
  </si>
  <si>
    <t>02. SAN BERNARDINO</t>
  </si>
  <si>
    <t>061203</t>
  </si>
  <si>
    <t>03. SAN LUIS</t>
  </si>
  <si>
    <t>061204</t>
  </si>
  <si>
    <t>04. TUMBADEN</t>
  </si>
  <si>
    <t>061299</t>
  </si>
  <si>
    <t>061301</t>
  </si>
  <si>
    <t>13. SANTA CRUZ</t>
  </si>
  <si>
    <t>01. SANTA CRUZ</t>
  </si>
  <si>
    <t>061302</t>
  </si>
  <si>
    <t>02. ANDABAMBA</t>
  </si>
  <si>
    <t>061303</t>
  </si>
  <si>
    <t>03. CATACHE</t>
  </si>
  <si>
    <t>061304</t>
  </si>
  <si>
    <t>04. CHANCAYBAÑOS</t>
  </si>
  <si>
    <t>061305</t>
  </si>
  <si>
    <t>05. LA ESPERANZA</t>
  </si>
  <si>
    <t>061306</t>
  </si>
  <si>
    <t>06. NINABAMBA</t>
  </si>
  <si>
    <t>061307</t>
  </si>
  <si>
    <t>07. PULAN</t>
  </si>
  <si>
    <t>061308</t>
  </si>
  <si>
    <t>08. SAUCEPAMPA</t>
  </si>
  <si>
    <t>061309</t>
  </si>
  <si>
    <t>09. SEXI</t>
  </si>
  <si>
    <t>061310</t>
  </si>
  <si>
    <t>10. UTICYACU</t>
  </si>
  <si>
    <t>061311</t>
  </si>
  <si>
    <t>11. YAUYUCAN</t>
  </si>
  <si>
    <t>061399</t>
  </si>
  <si>
    <t>070101</t>
  </si>
  <si>
    <t>07. PROV.CONSTITUCIONAL DEL CALLAO</t>
  </si>
  <si>
    <t>01. PROV.CONSTITUCIONAL DEL CALLAO</t>
  </si>
  <si>
    <t>01. CALLAO</t>
  </si>
  <si>
    <t>PROV.CONSTITUCIONAL_DEL_CALLAO</t>
  </si>
  <si>
    <t>070102</t>
  </si>
  <si>
    <t>070103</t>
  </si>
  <si>
    <t>03. CARMEN DE LA LEGUA REYNOSO</t>
  </si>
  <si>
    <t>070104</t>
  </si>
  <si>
    <t>04. LA PERLA</t>
  </si>
  <si>
    <t>070105</t>
  </si>
  <si>
    <t>05. LA PUNTA</t>
  </si>
  <si>
    <t>070106</t>
  </si>
  <si>
    <t>06. VENTANILLA</t>
  </si>
  <si>
    <t>070107</t>
  </si>
  <si>
    <t>07. MI PERU</t>
  </si>
  <si>
    <t>070199</t>
  </si>
  <si>
    <t>080101</t>
  </si>
  <si>
    <t>08. CUSCO</t>
  </si>
  <si>
    <t>01. CUSCO</t>
  </si>
  <si>
    <t>080102</t>
  </si>
  <si>
    <t>02. CCORCA</t>
  </si>
  <si>
    <t>080103</t>
  </si>
  <si>
    <t>03. POROY</t>
  </si>
  <si>
    <t>080104</t>
  </si>
  <si>
    <t>04. SAN JERONIMO</t>
  </si>
  <si>
    <t>080105</t>
  </si>
  <si>
    <t>05. SAN SEBASTIAN</t>
  </si>
  <si>
    <t>080106</t>
  </si>
  <si>
    <t>06. SANTIAGO</t>
  </si>
  <si>
    <t>080107</t>
  </si>
  <si>
    <t>07. SAYLLA</t>
  </si>
  <si>
    <t>080108</t>
  </si>
  <si>
    <t>08. WANCHAQ</t>
  </si>
  <si>
    <t>080199</t>
  </si>
  <si>
    <t>080201</t>
  </si>
  <si>
    <t>02. ACOMAYO</t>
  </si>
  <si>
    <t>01. ACOMAYO</t>
  </si>
  <si>
    <t>080202</t>
  </si>
  <si>
    <t>02. ACOPIA</t>
  </si>
  <si>
    <t>080203</t>
  </si>
  <si>
    <t>03. ACOS</t>
  </si>
  <si>
    <t>080204</t>
  </si>
  <si>
    <t>04. MOSOC LLACTA</t>
  </si>
  <si>
    <t>080205</t>
  </si>
  <si>
    <t>05. POMACANCHI</t>
  </si>
  <si>
    <t>080206</t>
  </si>
  <si>
    <t>06. RONDOCAN</t>
  </si>
  <si>
    <t>080207</t>
  </si>
  <si>
    <t>07. SANGARARA</t>
  </si>
  <si>
    <t>080299</t>
  </si>
  <si>
    <t>080301</t>
  </si>
  <si>
    <t>03. ANTA</t>
  </si>
  <si>
    <t>01. ANTA</t>
  </si>
  <si>
    <t>080302</t>
  </si>
  <si>
    <t>02. ANCAHUASI</t>
  </si>
  <si>
    <t>080303</t>
  </si>
  <si>
    <t>03. CACHIMAYO</t>
  </si>
  <si>
    <t>080304</t>
  </si>
  <si>
    <t>04. CHINCHAYPUJIO</t>
  </si>
  <si>
    <t>080305</t>
  </si>
  <si>
    <t>05. HUAROCONDO</t>
  </si>
  <si>
    <t>080306</t>
  </si>
  <si>
    <t>06. LIMATAMBO</t>
  </si>
  <si>
    <t>080307</t>
  </si>
  <si>
    <t>07. MOLLEPATA</t>
  </si>
  <si>
    <t>080308</t>
  </si>
  <si>
    <t>08. PUCYURA</t>
  </si>
  <si>
    <t>080309</t>
  </si>
  <si>
    <t>09. ZURITE</t>
  </si>
  <si>
    <t>080399</t>
  </si>
  <si>
    <t>080401</t>
  </si>
  <si>
    <t>04. CALCA</t>
  </si>
  <si>
    <t>01. CALCA</t>
  </si>
  <si>
    <t>080402</t>
  </si>
  <si>
    <t>02. COYA</t>
  </si>
  <si>
    <t>080403</t>
  </si>
  <si>
    <t>03. LAMAY</t>
  </si>
  <si>
    <t>080404</t>
  </si>
  <si>
    <t>04. LARES</t>
  </si>
  <si>
    <t>080405</t>
  </si>
  <si>
    <t>05. PISAC</t>
  </si>
  <si>
    <t>080406</t>
  </si>
  <si>
    <t>06. SAN SALVADOR</t>
  </si>
  <si>
    <t>080407</t>
  </si>
  <si>
    <t>07. TARAY</t>
  </si>
  <si>
    <t>080408</t>
  </si>
  <si>
    <t>08. YANATILE</t>
  </si>
  <si>
    <t>080499</t>
  </si>
  <si>
    <t>080501</t>
  </si>
  <si>
    <t>05. CANAS</t>
  </si>
  <si>
    <t>01. YANAOCA</t>
  </si>
  <si>
    <t>080502</t>
  </si>
  <si>
    <t>02. CHECCA</t>
  </si>
  <si>
    <t>080503</t>
  </si>
  <si>
    <t>03. KUNTURKANKI</t>
  </si>
  <si>
    <t>080504</t>
  </si>
  <si>
    <t>04. LANGUI</t>
  </si>
  <si>
    <t>080505</t>
  </si>
  <si>
    <t>05. LAYO</t>
  </si>
  <si>
    <t>080506</t>
  </si>
  <si>
    <t>06. PAMPAMARCA</t>
  </si>
  <si>
    <t>080507</t>
  </si>
  <si>
    <t>07. QUEHUE</t>
  </si>
  <si>
    <t>080508</t>
  </si>
  <si>
    <t>08. TUPAC AMARU</t>
  </si>
  <si>
    <t>080599</t>
  </si>
  <si>
    <t>080601</t>
  </si>
  <si>
    <t>06. CANCHIS</t>
  </si>
  <si>
    <t>01. SICUANI</t>
  </si>
  <si>
    <t>080602</t>
  </si>
  <si>
    <t>02. CHECACUPE</t>
  </si>
  <si>
    <t>080603</t>
  </si>
  <si>
    <t>03. COMBAPATA</t>
  </si>
  <si>
    <t>080604</t>
  </si>
  <si>
    <t>04. MARANGANI</t>
  </si>
  <si>
    <t>080605</t>
  </si>
  <si>
    <t>05. PITUMARCA</t>
  </si>
  <si>
    <t>080606</t>
  </si>
  <si>
    <t>06. SAN PABLO</t>
  </si>
  <si>
    <t>080607</t>
  </si>
  <si>
    <t>07. SAN PEDRO</t>
  </si>
  <si>
    <t>080608</t>
  </si>
  <si>
    <t>08. TINTA</t>
  </si>
  <si>
    <t>080699</t>
  </si>
  <si>
    <t>080701</t>
  </si>
  <si>
    <t>07. CHUMBIVILCAS</t>
  </si>
  <si>
    <t>01. SANTO TOMAS</t>
  </si>
  <si>
    <t>080702</t>
  </si>
  <si>
    <t>02. CAPACMARCA</t>
  </si>
  <si>
    <t>080703</t>
  </si>
  <si>
    <t>03. CHAMACA</t>
  </si>
  <si>
    <t>080704</t>
  </si>
  <si>
    <t>04. COLQUEMARCA</t>
  </si>
  <si>
    <t>080705</t>
  </si>
  <si>
    <t>05. LIVITACA</t>
  </si>
  <si>
    <t>080706</t>
  </si>
  <si>
    <t>06. LLUSCO</t>
  </si>
  <si>
    <t>080707</t>
  </si>
  <si>
    <t>07. QUIÑOTA</t>
  </si>
  <si>
    <t>080708</t>
  </si>
  <si>
    <t>08. VELILLE</t>
  </si>
  <si>
    <t>080799</t>
  </si>
  <si>
    <t>080801</t>
  </si>
  <si>
    <t>08. ESPINAR</t>
  </si>
  <si>
    <t>01. ESPINAR</t>
  </si>
  <si>
    <t>080802</t>
  </si>
  <si>
    <t>02. CONDOROMA</t>
  </si>
  <si>
    <t>080803</t>
  </si>
  <si>
    <t>03. COPORAQUE</t>
  </si>
  <si>
    <t>080804</t>
  </si>
  <si>
    <t>04. OCORURO</t>
  </si>
  <si>
    <t>080805</t>
  </si>
  <si>
    <t>05. PALLPATA</t>
  </si>
  <si>
    <t>080806</t>
  </si>
  <si>
    <t>06. PICHIGUA</t>
  </si>
  <si>
    <t>080807</t>
  </si>
  <si>
    <t>07. SUYCKUTAMBO</t>
  </si>
  <si>
    <t>080808</t>
  </si>
  <si>
    <t>08. ALTO PICHIGUA</t>
  </si>
  <si>
    <t>080899</t>
  </si>
  <si>
    <t>080901</t>
  </si>
  <si>
    <t>09. LA CONVENCION</t>
  </si>
  <si>
    <t>01. SANTA ANA</t>
  </si>
  <si>
    <t>080902</t>
  </si>
  <si>
    <t>02. ECHARATE</t>
  </si>
  <si>
    <t>080903</t>
  </si>
  <si>
    <t>03. HUAYOPATA</t>
  </si>
  <si>
    <t>080904</t>
  </si>
  <si>
    <t>04. MARANURA</t>
  </si>
  <si>
    <t>080905</t>
  </si>
  <si>
    <t>080906</t>
  </si>
  <si>
    <t>06. QUELLOUNO</t>
  </si>
  <si>
    <t>080907</t>
  </si>
  <si>
    <t>07. KIMBIRI</t>
  </si>
  <si>
    <t>080908</t>
  </si>
  <si>
    <t>08. SANTA TERESA</t>
  </si>
  <si>
    <t>080909</t>
  </si>
  <si>
    <t>09. VILCABAMBA</t>
  </si>
  <si>
    <t>080910</t>
  </si>
  <si>
    <t>10. PICHARI</t>
  </si>
  <si>
    <t>080911</t>
  </si>
  <si>
    <t>11. INKAWASI</t>
  </si>
  <si>
    <t>080912</t>
  </si>
  <si>
    <t>12. VILLA VIRGEN</t>
  </si>
  <si>
    <t>080913</t>
  </si>
  <si>
    <t>13. VILLA KINTIARINA</t>
  </si>
  <si>
    <t>080914</t>
  </si>
  <si>
    <t>14. MEGANTONI</t>
  </si>
  <si>
    <t>080999</t>
  </si>
  <si>
    <t>081001</t>
  </si>
  <si>
    <t>10. PARURO</t>
  </si>
  <si>
    <t>01. PARURO</t>
  </si>
  <si>
    <t>081002</t>
  </si>
  <si>
    <t>02. ACCHA</t>
  </si>
  <si>
    <t>081003</t>
  </si>
  <si>
    <t>03. CCAPI</t>
  </si>
  <si>
    <t>081004</t>
  </si>
  <si>
    <t>04. COLCHA</t>
  </si>
  <si>
    <t>081005</t>
  </si>
  <si>
    <t>05. HUANOQUITE</t>
  </si>
  <si>
    <t>081006</t>
  </si>
  <si>
    <t>06. OMACHA</t>
  </si>
  <si>
    <t>081007</t>
  </si>
  <si>
    <t>07. PACCARITAMBO</t>
  </si>
  <si>
    <t>081008</t>
  </si>
  <si>
    <t>08. PILLPINTO</t>
  </si>
  <si>
    <t>081009</t>
  </si>
  <si>
    <t>09. YAURISQUE</t>
  </si>
  <si>
    <t>081099</t>
  </si>
  <si>
    <t>081101</t>
  </si>
  <si>
    <t>11. PAUCARTAMBO</t>
  </si>
  <si>
    <t>01. PAUCARTAMBO</t>
  </si>
  <si>
    <t>081102</t>
  </si>
  <si>
    <t>02. CAICAY</t>
  </si>
  <si>
    <t>081103</t>
  </si>
  <si>
    <t>03. CHALLABAMBA</t>
  </si>
  <si>
    <t>081104</t>
  </si>
  <si>
    <t>04. COLQUEPATA</t>
  </si>
  <si>
    <t>081105</t>
  </si>
  <si>
    <t>05. HUANCARANI</t>
  </si>
  <si>
    <t>081106</t>
  </si>
  <si>
    <t>06. KOSÑIPATA</t>
  </si>
  <si>
    <t>081199</t>
  </si>
  <si>
    <t>081201</t>
  </si>
  <si>
    <t>12. QUISPICANCHI</t>
  </si>
  <si>
    <t>01. URCOS</t>
  </si>
  <si>
    <t>081202</t>
  </si>
  <si>
    <t>02. ANDAHUAYLILLAS</t>
  </si>
  <si>
    <t>081203</t>
  </si>
  <si>
    <t>03. CAMANTI</t>
  </si>
  <si>
    <t>081204</t>
  </si>
  <si>
    <t>04. CCARHUAYO</t>
  </si>
  <si>
    <t>081205</t>
  </si>
  <si>
    <t>05. CCATCA</t>
  </si>
  <si>
    <t>081206</t>
  </si>
  <si>
    <t>06. CUSIPATA</t>
  </si>
  <si>
    <t>081207</t>
  </si>
  <si>
    <t>07. HUARO</t>
  </si>
  <si>
    <t>081208</t>
  </si>
  <si>
    <t>08. LUCRE</t>
  </si>
  <si>
    <t>081209</t>
  </si>
  <si>
    <t>09. MARCAPATA</t>
  </si>
  <si>
    <t>081210</t>
  </si>
  <si>
    <t>10. OCONGATE</t>
  </si>
  <si>
    <t>081211</t>
  </si>
  <si>
    <t>11. OROPESA</t>
  </si>
  <si>
    <t>081212</t>
  </si>
  <si>
    <t>12. QUIQUIJANA</t>
  </si>
  <si>
    <t>081299</t>
  </si>
  <si>
    <t>081301</t>
  </si>
  <si>
    <t>13. URUBAMBA</t>
  </si>
  <si>
    <t>01. URUBAMBA</t>
  </si>
  <si>
    <t>081302</t>
  </si>
  <si>
    <t>02. CHINCHERO</t>
  </si>
  <si>
    <t>081303</t>
  </si>
  <si>
    <t>03. HUAYLLABAMBA</t>
  </si>
  <si>
    <t>081304</t>
  </si>
  <si>
    <t>04. MACHUPICCHU</t>
  </si>
  <si>
    <t>081305</t>
  </si>
  <si>
    <t>05. MARAS</t>
  </si>
  <si>
    <t>081306</t>
  </si>
  <si>
    <t>06. OLLANTAYTAMBO</t>
  </si>
  <si>
    <t>081307</t>
  </si>
  <si>
    <t>07. YUCAY</t>
  </si>
  <si>
    <t>081399</t>
  </si>
  <si>
    <t>090101</t>
  </si>
  <si>
    <t>09. HUANCAVELICA</t>
  </si>
  <si>
    <t>01. HUANCAVELICA</t>
  </si>
  <si>
    <t>090102</t>
  </si>
  <si>
    <t>02. ACOBAMBILLA</t>
  </si>
  <si>
    <t>090103</t>
  </si>
  <si>
    <t>03. ACORIA</t>
  </si>
  <si>
    <t>090104</t>
  </si>
  <si>
    <t>04. CONAYCA</t>
  </si>
  <si>
    <t>090105</t>
  </si>
  <si>
    <t>05. CUENCA</t>
  </si>
  <si>
    <t>090106</t>
  </si>
  <si>
    <t>06. HUACHOCOLPA</t>
  </si>
  <si>
    <t>090107</t>
  </si>
  <si>
    <t>07. HUAYLLAHUARA</t>
  </si>
  <si>
    <t>090108</t>
  </si>
  <si>
    <t>08. IZCUCHACA</t>
  </si>
  <si>
    <t>090109</t>
  </si>
  <si>
    <t>09. LARIA</t>
  </si>
  <si>
    <t>090110</t>
  </si>
  <si>
    <t>10. MANTA</t>
  </si>
  <si>
    <t>090111</t>
  </si>
  <si>
    <t>11. MARISCAL CACERES</t>
  </si>
  <si>
    <t>090112</t>
  </si>
  <si>
    <t>12. MOYA</t>
  </si>
  <si>
    <t>090113</t>
  </si>
  <si>
    <t>13. NUEVO OCCORO</t>
  </si>
  <si>
    <t>090114</t>
  </si>
  <si>
    <t>14. PALCA</t>
  </si>
  <si>
    <t>090115</t>
  </si>
  <si>
    <t>15. PILCHACA</t>
  </si>
  <si>
    <t>090116</t>
  </si>
  <si>
    <t>16. VILCA</t>
  </si>
  <si>
    <t>090117</t>
  </si>
  <si>
    <t>17. YAULI</t>
  </si>
  <si>
    <t>090118</t>
  </si>
  <si>
    <t>18. ASCENSION</t>
  </si>
  <si>
    <t>090119</t>
  </si>
  <si>
    <t>19. HUANDO</t>
  </si>
  <si>
    <t>090199</t>
  </si>
  <si>
    <t>090201</t>
  </si>
  <si>
    <t>01. ACOBAMBA</t>
  </si>
  <si>
    <t>090202</t>
  </si>
  <si>
    <t>090203</t>
  </si>
  <si>
    <t>090204</t>
  </si>
  <si>
    <t>04. CAJA</t>
  </si>
  <si>
    <t>090205</t>
  </si>
  <si>
    <t>05. MARCAS</t>
  </si>
  <si>
    <t>090206</t>
  </si>
  <si>
    <t>06. PAUCARA</t>
  </si>
  <si>
    <t>090207</t>
  </si>
  <si>
    <t>07. POMACOCHA</t>
  </si>
  <si>
    <t>090208</t>
  </si>
  <si>
    <t>08. ROSARIO</t>
  </si>
  <si>
    <t>090299</t>
  </si>
  <si>
    <t>090301</t>
  </si>
  <si>
    <t>03. ANGARAES</t>
  </si>
  <si>
    <t>01. LIRCAY</t>
  </si>
  <si>
    <t>090302</t>
  </si>
  <si>
    <t>02. ANCHONGA</t>
  </si>
  <si>
    <t>090303</t>
  </si>
  <si>
    <t>03. CALLANMARCA</t>
  </si>
  <si>
    <t>090304</t>
  </si>
  <si>
    <t>04. CCOCHACCASA</t>
  </si>
  <si>
    <t>090305</t>
  </si>
  <si>
    <t>05. CHINCHO</t>
  </si>
  <si>
    <t>090306</t>
  </si>
  <si>
    <t>06. CONGALLA</t>
  </si>
  <si>
    <t>090307</t>
  </si>
  <si>
    <t>07. HUANCA-HUANCA</t>
  </si>
  <si>
    <t>090308</t>
  </si>
  <si>
    <t>08. HUAYLLAY GRANDE</t>
  </si>
  <si>
    <t>090309</t>
  </si>
  <si>
    <t>09. JULCAMARCA</t>
  </si>
  <si>
    <t>090310</t>
  </si>
  <si>
    <t>10. SAN ANTONIO DE ANTAPARCO</t>
  </si>
  <si>
    <t>090311</t>
  </si>
  <si>
    <t>11. SANTO TOMAS DE PATA</t>
  </si>
  <si>
    <t>090312</t>
  </si>
  <si>
    <t>12. SECCLLA</t>
  </si>
  <si>
    <t>090399</t>
  </si>
  <si>
    <t>090401</t>
  </si>
  <si>
    <t>04. CASTROVIRREYNA</t>
  </si>
  <si>
    <t>01. CASTROVIRREYNA</t>
  </si>
  <si>
    <t>090402</t>
  </si>
  <si>
    <t>02. ARMA</t>
  </si>
  <si>
    <t>090403</t>
  </si>
  <si>
    <t>03. AURAHUA</t>
  </si>
  <si>
    <t>090404</t>
  </si>
  <si>
    <t>04. CAPILLAS</t>
  </si>
  <si>
    <t>090405</t>
  </si>
  <si>
    <t>05. CHUPAMARCA</t>
  </si>
  <si>
    <t>090406</t>
  </si>
  <si>
    <t>06. COCAS</t>
  </si>
  <si>
    <t>090407</t>
  </si>
  <si>
    <t>07. HUACHOS</t>
  </si>
  <si>
    <t>090408</t>
  </si>
  <si>
    <t>08. HUAMATAMBO</t>
  </si>
  <si>
    <t>090409</t>
  </si>
  <si>
    <t>09. MOLLEPAMPA</t>
  </si>
  <si>
    <t>090410</t>
  </si>
  <si>
    <t>10. SAN JUAN</t>
  </si>
  <si>
    <t>090411</t>
  </si>
  <si>
    <t>11. SANTA ANA</t>
  </si>
  <si>
    <t>090412</t>
  </si>
  <si>
    <t>12. TANTARA</t>
  </si>
  <si>
    <t>090413</t>
  </si>
  <si>
    <t>13. TICRAPO</t>
  </si>
  <si>
    <t>090499</t>
  </si>
  <si>
    <t>090501</t>
  </si>
  <si>
    <t>05. CHURCAMPA</t>
  </si>
  <si>
    <t>01. CHURCAMPA</t>
  </si>
  <si>
    <t>090502</t>
  </si>
  <si>
    <t>090503</t>
  </si>
  <si>
    <t>03. CHINCHIHUASI</t>
  </si>
  <si>
    <t>090504</t>
  </si>
  <si>
    <t>04. EL CARMEN</t>
  </si>
  <si>
    <t>090505</t>
  </si>
  <si>
    <t>05. LA MERCED</t>
  </si>
  <si>
    <t>090506</t>
  </si>
  <si>
    <t>06. LOCROJA</t>
  </si>
  <si>
    <t>090507</t>
  </si>
  <si>
    <t>07. PAUCARBAMBA</t>
  </si>
  <si>
    <t>090508</t>
  </si>
  <si>
    <t>08. SAN MIGUEL DE MAYOCC</t>
  </si>
  <si>
    <t>090509</t>
  </si>
  <si>
    <t>09. SAN PEDRO DE CORIS</t>
  </si>
  <si>
    <t>090510</t>
  </si>
  <si>
    <t>10. PACHAMARCA</t>
  </si>
  <si>
    <t>090511</t>
  </si>
  <si>
    <t>11. COSME</t>
  </si>
  <si>
    <t>090599</t>
  </si>
  <si>
    <t>090601</t>
  </si>
  <si>
    <t>06. HUAYTARA</t>
  </si>
  <si>
    <t>01. HUAYTARA</t>
  </si>
  <si>
    <t>090602</t>
  </si>
  <si>
    <t>02. AYAVI</t>
  </si>
  <si>
    <t>090603</t>
  </si>
  <si>
    <t>03. CORDOVA</t>
  </si>
  <si>
    <t>090604</t>
  </si>
  <si>
    <t>04. HUAYACUNDO ARMA</t>
  </si>
  <si>
    <t>090605</t>
  </si>
  <si>
    <t>05. LARAMARCA</t>
  </si>
  <si>
    <t>090606</t>
  </si>
  <si>
    <t>06. OCOYO</t>
  </si>
  <si>
    <t>090607</t>
  </si>
  <si>
    <t>07. PILPICHACA</t>
  </si>
  <si>
    <t>090608</t>
  </si>
  <si>
    <t>08. QUERCO</t>
  </si>
  <si>
    <t>090609</t>
  </si>
  <si>
    <t>09. QUITO-ARMA</t>
  </si>
  <si>
    <t>090610</t>
  </si>
  <si>
    <t>10. SAN ANTONIO DE CUSICANCHA</t>
  </si>
  <si>
    <t>090611</t>
  </si>
  <si>
    <t>11. SAN FRANCISCO DE SANGAYAICO</t>
  </si>
  <si>
    <t>090612</t>
  </si>
  <si>
    <t>12. SAN ISIDRO</t>
  </si>
  <si>
    <t>090613</t>
  </si>
  <si>
    <t>13. SANTIAGO DE CHOCORVOS</t>
  </si>
  <si>
    <t>090614</t>
  </si>
  <si>
    <t>14. SANTIAGO DE QUIRAHUARA</t>
  </si>
  <si>
    <t>090615</t>
  </si>
  <si>
    <t>15. SANTO DOMINGO DE CAPILLAS</t>
  </si>
  <si>
    <t>090616</t>
  </si>
  <si>
    <t>16. TAMBO</t>
  </si>
  <si>
    <t>090699</t>
  </si>
  <si>
    <t>090701</t>
  </si>
  <si>
    <t>07. TAYACAJA</t>
  </si>
  <si>
    <t>01. PAMPAS</t>
  </si>
  <si>
    <t>090702</t>
  </si>
  <si>
    <t>02. ACOSTAMBO</t>
  </si>
  <si>
    <t>090703</t>
  </si>
  <si>
    <t>03. ACRAQUIA</t>
  </si>
  <si>
    <t>090704</t>
  </si>
  <si>
    <t>04. AHUAYCHA</t>
  </si>
  <si>
    <t>090705</t>
  </si>
  <si>
    <t>090706</t>
  </si>
  <si>
    <t>06. DANIEL HERNANDEZ</t>
  </si>
  <si>
    <t>090707</t>
  </si>
  <si>
    <t>07. HUACHOCOLPA</t>
  </si>
  <si>
    <t>090709</t>
  </si>
  <si>
    <t>09. HUARIBAMBA</t>
  </si>
  <si>
    <t>090710</t>
  </si>
  <si>
    <t>10. ÑAHUIMPUQUIO</t>
  </si>
  <si>
    <t>090711</t>
  </si>
  <si>
    <t>11. PAZOS</t>
  </si>
  <si>
    <t>090713</t>
  </si>
  <si>
    <t>13. QUISHUAR</t>
  </si>
  <si>
    <t>090714</t>
  </si>
  <si>
    <t>14. SALCABAMBA</t>
  </si>
  <si>
    <t>090715</t>
  </si>
  <si>
    <t>15. SALCAHUASI</t>
  </si>
  <si>
    <t>090716</t>
  </si>
  <si>
    <t>16. SAN MARCOS DE ROCCHAC</t>
  </si>
  <si>
    <t>090717</t>
  </si>
  <si>
    <t>17. SURCUBAMBA</t>
  </si>
  <si>
    <t>090718</t>
  </si>
  <si>
    <t>18. TINTAY PUNCU</t>
  </si>
  <si>
    <t>090719</t>
  </si>
  <si>
    <t>19. QUICHUAS</t>
  </si>
  <si>
    <t>090720</t>
  </si>
  <si>
    <t>20. ANDAYMARCA</t>
  </si>
  <si>
    <t>090721</t>
  </si>
  <si>
    <t>21. ROBLE</t>
  </si>
  <si>
    <t>090722</t>
  </si>
  <si>
    <t>22. PICHOS</t>
  </si>
  <si>
    <t>090723</t>
  </si>
  <si>
    <t>23. SANTIAGO DE TUCUMA</t>
  </si>
  <si>
    <t>090799</t>
  </si>
  <si>
    <t>100101</t>
  </si>
  <si>
    <t>10. HUANUCO</t>
  </si>
  <si>
    <t>01. HUANUCO</t>
  </si>
  <si>
    <t>100102</t>
  </si>
  <si>
    <t>02. AMARILIS</t>
  </si>
  <si>
    <t>100103</t>
  </si>
  <si>
    <t>03. CHINCHAO</t>
  </si>
  <si>
    <t>100104</t>
  </si>
  <si>
    <t>04. CHURUBAMBA</t>
  </si>
  <si>
    <t>100105</t>
  </si>
  <si>
    <t>05. MARGOS</t>
  </si>
  <si>
    <t>100106</t>
  </si>
  <si>
    <t>06. QUISQUI</t>
  </si>
  <si>
    <t>100107</t>
  </si>
  <si>
    <t>07. SAN FRANCISCO DE CAYRAN</t>
  </si>
  <si>
    <t>100108</t>
  </si>
  <si>
    <t>08. SAN PEDRO DE CHAULAN</t>
  </si>
  <si>
    <t>100109</t>
  </si>
  <si>
    <t>09. SANTA MARIA DEL VALLE</t>
  </si>
  <si>
    <t>100110</t>
  </si>
  <si>
    <t>10. YARUMAYO</t>
  </si>
  <si>
    <t>100111</t>
  </si>
  <si>
    <t>11. PILLCO MARCA</t>
  </si>
  <si>
    <t>100112</t>
  </si>
  <si>
    <t>12. YACUS</t>
  </si>
  <si>
    <t>100113</t>
  </si>
  <si>
    <t>13. SAN PABLO DE PILLAO</t>
  </si>
  <si>
    <t>100199</t>
  </si>
  <si>
    <t>100201</t>
  </si>
  <si>
    <t>02. AMBO</t>
  </si>
  <si>
    <t>01. AMBO</t>
  </si>
  <si>
    <t>100202</t>
  </si>
  <si>
    <t>02. CAYNA</t>
  </si>
  <si>
    <t>100203</t>
  </si>
  <si>
    <t>03. COLPAS</t>
  </si>
  <si>
    <t>100204</t>
  </si>
  <si>
    <t>04. CONCHAMARCA</t>
  </si>
  <si>
    <t>100205</t>
  </si>
  <si>
    <t>05. HUACAR</t>
  </si>
  <si>
    <t>100206</t>
  </si>
  <si>
    <t>06. SAN FRANCISCO</t>
  </si>
  <si>
    <t>100207</t>
  </si>
  <si>
    <t>07. SAN RAFAEL</t>
  </si>
  <si>
    <t>100208</t>
  </si>
  <si>
    <t>08. TOMAY KICHWA</t>
  </si>
  <si>
    <t>100299</t>
  </si>
  <si>
    <t>100301</t>
  </si>
  <si>
    <t>03. DOS DE MAYO</t>
  </si>
  <si>
    <t>01. LA UNION</t>
  </si>
  <si>
    <t>100307</t>
  </si>
  <si>
    <t>07. CHUQUIS</t>
  </si>
  <si>
    <t>100311</t>
  </si>
  <si>
    <t>11. MARIAS</t>
  </si>
  <si>
    <t>100313</t>
  </si>
  <si>
    <t>13. PACHAS</t>
  </si>
  <si>
    <t>100316</t>
  </si>
  <si>
    <t>16. QUIVILLA</t>
  </si>
  <si>
    <t>100317</t>
  </si>
  <si>
    <t>17. RIPAN</t>
  </si>
  <si>
    <t>100321</t>
  </si>
  <si>
    <t>21. SHUNQUI</t>
  </si>
  <si>
    <t>100322</t>
  </si>
  <si>
    <t>22. SILLAPATA</t>
  </si>
  <si>
    <t>100323</t>
  </si>
  <si>
    <t>23. YANAS</t>
  </si>
  <si>
    <t>100399</t>
  </si>
  <si>
    <t>100401</t>
  </si>
  <si>
    <t>04. HUACAYBAMBA</t>
  </si>
  <si>
    <t>01. HUACAYBAMBA</t>
  </si>
  <si>
    <t>100402</t>
  </si>
  <si>
    <t>02. CANCHABAMBA</t>
  </si>
  <si>
    <t>100403</t>
  </si>
  <si>
    <t>03. COCHABAMBA</t>
  </si>
  <si>
    <t>100404</t>
  </si>
  <si>
    <t>04. PINRA</t>
  </si>
  <si>
    <t>100499</t>
  </si>
  <si>
    <t>100501</t>
  </si>
  <si>
    <t>05. HUAMALIES</t>
  </si>
  <si>
    <t>01. LLATA</t>
  </si>
  <si>
    <t>100502</t>
  </si>
  <si>
    <t>02. ARANCAY</t>
  </si>
  <si>
    <t>100503</t>
  </si>
  <si>
    <t>03. CHAVIN DE PARIARCA</t>
  </si>
  <si>
    <t>100504</t>
  </si>
  <si>
    <t>04. JACAS GRANDE</t>
  </si>
  <si>
    <t>100505</t>
  </si>
  <si>
    <t>05. JIRCAN</t>
  </si>
  <si>
    <t>100506</t>
  </si>
  <si>
    <t>06. MIRAFLORES</t>
  </si>
  <si>
    <t>100507</t>
  </si>
  <si>
    <t>07. MONZON</t>
  </si>
  <si>
    <t>100508</t>
  </si>
  <si>
    <t>08. PUNCHAO</t>
  </si>
  <si>
    <t>100509</t>
  </si>
  <si>
    <t>09. PUÑOS</t>
  </si>
  <si>
    <t>100510</t>
  </si>
  <si>
    <t>10. SINGA</t>
  </si>
  <si>
    <t>100511</t>
  </si>
  <si>
    <t>11. TANTAMAYO</t>
  </si>
  <si>
    <t>100599</t>
  </si>
  <si>
    <t>100601</t>
  </si>
  <si>
    <t>06. LEONCIO PRADO</t>
  </si>
  <si>
    <t>01. RUPA-RUPA</t>
  </si>
  <si>
    <t>100602</t>
  </si>
  <si>
    <t>02. DANIEL ALOMIA ROBLES</t>
  </si>
  <si>
    <t>100603</t>
  </si>
  <si>
    <t>03. HERMILIO VALDIZAN</t>
  </si>
  <si>
    <t>100604</t>
  </si>
  <si>
    <t>04. JOSE CRESPO Y CASTILLO</t>
  </si>
  <si>
    <t>100605</t>
  </si>
  <si>
    <t>05. LUYANDO</t>
  </si>
  <si>
    <t>100606</t>
  </si>
  <si>
    <t>06. MARIANO DAMASO BERAUN</t>
  </si>
  <si>
    <t>100607</t>
  </si>
  <si>
    <t>07. PUCAYACU</t>
  </si>
  <si>
    <t>100608</t>
  </si>
  <si>
    <t>08. CASTILLO GRANDE</t>
  </si>
  <si>
    <t>100609</t>
  </si>
  <si>
    <t>09. PUEBLO NUEVO</t>
  </si>
  <si>
    <t>100610</t>
  </si>
  <si>
    <t>10. SANTO DOMINGO DE ANDA</t>
  </si>
  <si>
    <t>100699</t>
  </si>
  <si>
    <t>100701</t>
  </si>
  <si>
    <t>07. MARAÑON</t>
  </si>
  <si>
    <t>01. HUACRACHUCO</t>
  </si>
  <si>
    <t>100702</t>
  </si>
  <si>
    <t>02. CHOLON</t>
  </si>
  <si>
    <t>100703</t>
  </si>
  <si>
    <t>03. SAN BUENAVENTURA</t>
  </si>
  <si>
    <t>100704</t>
  </si>
  <si>
    <t>04. LA MORADA</t>
  </si>
  <si>
    <t>100705</t>
  </si>
  <si>
    <t>05. SANTA ROSA DE ALTO YANAJANCA</t>
  </si>
  <si>
    <t>100799</t>
  </si>
  <si>
    <t>100801</t>
  </si>
  <si>
    <t>08. PACHITEA</t>
  </si>
  <si>
    <t>01. PANAO</t>
  </si>
  <si>
    <t>100802</t>
  </si>
  <si>
    <t>02. CHAGLLA</t>
  </si>
  <si>
    <t>100803</t>
  </si>
  <si>
    <t>03. MOLINO</t>
  </si>
  <si>
    <t>100804</t>
  </si>
  <si>
    <t>04. UMARI</t>
  </si>
  <si>
    <t>100899</t>
  </si>
  <si>
    <t>100901</t>
  </si>
  <si>
    <t>09. PUERTO INCA</t>
  </si>
  <si>
    <t>01. PUERTO INCA</t>
  </si>
  <si>
    <t>100902</t>
  </si>
  <si>
    <t>02. CODO DEL POZUZO</t>
  </si>
  <si>
    <t>100903</t>
  </si>
  <si>
    <t>03. HONORIA</t>
  </si>
  <si>
    <t>100904</t>
  </si>
  <si>
    <t>04. TOURNAVISTA</t>
  </si>
  <si>
    <t>100905</t>
  </si>
  <si>
    <t>05. YUYAPICHIS</t>
  </si>
  <si>
    <t>100999</t>
  </si>
  <si>
    <t>101001</t>
  </si>
  <si>
    <t>10. LAURICOCHA</t>
  </si>
  <si>
    <t>01. JESUS</t>
  </si>
  <si>
    <t>101002</t>
  </si>
  <si>
    <t>02. BAÑOS</t>
  </si>
  <si>
    <t>101003</t>
  </si>
  <si>
    <t>03. JIVIA</t>
  </si>
  <si>
    <t>101004</t>
  </si>
  <si>
    <t>04. QUEROPALCA</t>
  </si>
  <si>
    <t>101005</t>
  </si>
  <si>
    <t>05. RONDOS</t>
  </si>
  <si>
    <t>101006</t>
  </si>
  <si>
    <t>06. SAN FRANCISCO DE ASIS</t>
  </si>
  <si>
    <t>101007</t>
  </si>
  <si>
    <t>07. SAN MIGUEL DE CAURI</t>
  </si>
  <si>
    <t>101099</t>
  </si>
  <si>
    <t>101101</t>
  </si>
  <si>
    <t>11. YAROWILCA</t>
  </si>
  <si>
    <t>01. CHAVINILLO</t>
  </si>
  <si>
    <t>101102</t>
  </si>
  <si>
    <t>02. CAHUAC</t>
  </si>
  <si>
    <t>101103</t>
  </si>
  <si>
    <t>03. CHACABAMBA</t>
  </si>
  <si>
    <t>101104</t>
  </si>
  <si>
    <t>04. APARICIO POMARES</t>
  </si>
  <si>
    <t>101105</t>
  </si>
  <si>
    <t>05. JACAS CHICO</t>
  </si>
  <si>
    <t>101106</t>
  </si>
  <si>
    <t>06. OBAS</t>
  </si>
  <si>
    <t>101107</t>
  </si>
  <si>
    <t>07. PAMPAMARCA</t>
  </si>
  <si>
    <t>101108</t>
  </si>
  <si>
    <t>08. CHORAS</t>
  </si>
  <si>
    <t>101199</t>
  </si>
  <si>
    <t>110101</t>
  </si>
  <si>
    <t>11. ICA</t>
  </si>
  <si>
    <t>01. ICA</t>
  </si>
  <si>
    <t>110102</t>
  </si>
  <si>
    <t>02. LA TINGUIÑA</t>
  </si>
  <si>
    <t>110103</t>
  </si>
  <si>
    <t>03. LOS AQUIJES</t>
  </si>
  <si>
    <t>110104</t>
  </si>
  <si>
    <t>04. OCUCAJE</t>
  </si>
  <si>
    <t>110105</t>
  </si>
  <si>
    <t>05. PACHACUTEC</t>
  </si>
  <si>
    <t>110106</t>
  </si>
  <si>
    <t>06. PARCONA</t>
  </si>
  <si>
    <t>110107</t>
  </si>
  <si>
    <t>07. PUEBLO NUEVO</t>
  </si>
  <si>
    <t>110108</t>
  </si>
  <si>
    <t>08. SALAS</t>
  </si>
  <si>
    <t>110109</t>
  </si>
  <si>
    <t>09. SAN JOSE DE LOS MOLINOS</t>
  </si>
  <si>
    <t>110110</t>
  </si>
  <si>
    <t>110111</t>
  </si>
  <si>
    <t>11. SANTIAGO</t>
  </si>
  <si>
    <t>110112</t>
  </si>
  <si>
    <t>12. SUBTANJALLA</t>
  </si>
  <si>
    <t>110113</t>
  </si>
  <si>
    <t>13. TATE</t>
  </si>
  <si>
    <t>110114</t>
  </si>
  <si>
    <t>14. YAUCA DEL ROSARIO</t>
  </si>
  <si>
    <t>110199</t>
  </si>
  <si>
    <t>110201</t>
  </si>
  <si>
    <t>02. CHINCHA</t>
  </si>
  <si>
    <t>01. CHINCHA ALTA</t>
  </si>
  <si>
    <t>110202</t>
  </si>
  <si>
    <t>02. ALTO LARAN</t>
  </si>
  <si>
    <t>110203</t>
  </si>
  <si>
    <t>03. CHAVIN</t>
  </si>
  <si>
    <t>110204</t>
  </si>
  <si>
    <t>04. CHINCHA BAJA</t>
  </si>
  <si>
    <t>110205</t>
  </si>
  <si>
    <t>05. EL CARMEN</t>
  </si>
  <si>
    <t>110206</t>
  </si>
  <si>
    <t>06. GROCIO PRADO</t>
  </si>
  <si>
    <t>110207</t>
  </si>
  <si>
    <t>110208</t>
  </si>
  <si>
    <t>08. SAN JUAN DE YANAC</t>
  </si>
  <si>
    <t>110209</t>
  </si>
  <si>
    <t>09. SAN PEDRO DE HUACARPANA</t>
  </si>
  <si>
    <t>110210</t>
  </si>
  <si>
    <t>10. SUNAMPE</t>
  </si>
  <si>
    <t>110211</t>
  </si>
  <si>
    <t>11. TAMBO DE MORA</t>
  </si>
  <si>
    <t>110299</t>
  </si>
  <si>
    <t>110301</t>
  </si>
  <si>
    <t>03. NASCA</t>
  </si>
  <si>
    <t>01. NASCA</t>
  </si>
  <si>
    <t>110302</t>
  </si>
  <si>
    <t>02. CHANGUILLO</t>
  </si>
  <si>
    <t>110303</t>
  </si>
  <si>
    <t>03. EL INGENIO</t>
  </si>
  <si>
    <t>110304</t>
  </si>
  <si>
    <t>04. MARCONA</t>
  </si>
  <si>
    <t>110305</t>
  </si>
  <si>
    <t>05. VISTA ALEGRE</t>
  </si>
  <si>
    <t>110399</t>
  </si>
  <si>
    <t>110401</t>
  </si>
  <si>
    <t>04. PALPA</t>
  </si>
  <si>
    <t>01. PALPA</t>
  </si>
  <si>
    <t>110402</t>
  </si>
  <si>
    <t>02. LLIPATA</t>
  </si>
  <si>
    <t>110403</t>
  </si>
  <si>
    <t>03. RIO GRANDE</t>
  </si>
  <si>
    <t>110404</t>
  </si>
  <si>
    <t>04. SANTA CRUZ</t>
  </si>
  <si>
    <t>110405</t>
  </si>
  <si>
    <t>05. TIBILLO</t>
  </si>
  <si>
    <t>110499</t>
  </si>
  <si>
    <t>110501</t>
  </si>
  <si>
    <t>05. PISCO</t>
  </si>
  <si>
    <t>01. PISCO</t>
  </si>
  <si>
    <t>110502</t>
  </si>
  <si>
    <t>02. HUANCANO</t>
  </si>
  <si>
    <t>110503</t>
  </si>
  <si>
    <t>03. HUMAY</t>
  </si>
  <si>
    <t>110504</t>
  </si>
  <si>
    <t>04. INDEPENDENCIA</t>
  </si>
  <si>
    <t>110505</t>
  </si>
  <si>
    <t>05. PARACAS</t>
  </si>
  <si>
    <t>110506</t>
  </si>
  <si>
    <t>06. SAN ANDRES</t>
  </si>
  <si>
    <t>110507</t>
  </si>
  <si>
    <t>07. SAN CLEMENTE</t>
  </si>
  <si>
    <t>110508</t>
  </si>
  <si>
    <t>08. TUPAC AMARU INCA</t>
  </si>
  <si>
    <t>110599</t>
  </si>
  <si>
    <t>120101</t>
  </si>
  <si>
    <t>12. JUNIN</t>
  </si>
  <si>
    <t>01. HUANCAYO</t>
  </si>
  <si>
    <t>120104</t>
  </si>
  <si>
    <t>04. CARHUACALLANGA</t>
  </si>
  <si>
    <t>120105</t>
  </si>
  <si>
    <t>05. CHACAPAMPA</t>
  </si>
  <si>
    <t>120106</t>
  </si>
  <si>
    <t>06. CHICCHE</t>
  </si>
  <si>
    <t>120107</t>
  </si>
  <si>
    <t>07. CHILCA</t>
  </si>
  <si>
    <t>120108</t>
  </si>
  <si>
    <t>08. CHONGOS ALTO</t>
  </si>
  <si>
    <t>120111</t>
  </si>
  <si>
    <t>11. CHUPURO</t>
  </si>
  <si>
    <t>120112</t>
  </si>
  <si>
    <t>12. COLCA</t>
  </si>
  <si>
    <t>120113</t>
  </si>
  <si>
    <t>13. CULLHUAS</t>
  </si>
  <si>
    <t>120114</t>
  </si>
  <si>
    <t>14. EL TAMBO</t>
  </si>
  <si>
    <t>120116</t>
  </si>
  <si>
    <t>16. HUACRAPUQUIO</t>
  </si>
  <si>
    <t>120117</t>
  </si>
  <si>
    <t>17. HUALHUAS</t>
  </si>
  <si>
    <t>120119</t>
  </si>
  <si>
    <t>19. HUANCAN</t>
  </si>
  <si>
    <t>120120</t>
  </si>
  <si>
    <t>20. HUASICANCHA</t>
  </si>
  <si>
    <t>120121</t>
  </si>
  <si>
    <t>21. HUAYUCACHI</t>
  </si>
  <si>
    <t>120122</t>
  </si>
  <si>
    <t>22. INGENIO</t>
  </si>
  <si>
    <t>120124</t>
  </si>
  <si>
    <t>24. PARIAHUANCA</t>
  </si>
  <si>
    <t>120125</t>
  </si>
  <si>
    <t>25. PILCOMAYO</t>
  </si>
  <si>
    <t>120126</t>
  </si>
  <si>
    <t>26. PUCARA</t>
  </si>
  <si>
    <t>120127</t>
  </si>
  <si>
    <t>27. QUICHUAY</t>
  </si>
  <si>
    <t>120128</t>
  </si>
  <si>
    <t>28. QUILCAS</t>
  </si>
  <si>
    <t>120129</t>
  </si>
  <si>
    <t>29. SAN AGUSTIN</t>
  </si>
  <si>
    <t>120130</t>
  </si>
  <si>
    <t>30</t>
  </si>
  <si>
    <t>30. SAN JERONIMO DE TUNAN</t>
  </si>
  <si>
    <t>120132</t>
  </si>
  <si>
    <t>32</t>
  </si>
  <si>
    <t>32. SAÑO</t>
  </si>
  <si>
    <t>120133</t>
  </si>
  <si>
    <t>33</t>
  </si>
  <si>
    <t>33. SAPALLANGA</t>
  </si>
  <si>
    <t>120134</t>
  </si>
  <si>
    <t>34</t>
  </si>
  <si>
    <t>34. SICAYA</t>
  </si>
  <si>
    <t>120135</t>
  </si>
  <si>
    <t>35</t>
  </si>
  <si>
    <t>35. SANTO DOMINGO DE ACOBAMBA</t>
  </si>
  <si>
    <t>120136</t>
  </si>
  <si>
    <t>36</t>
  </si>
  <si>
    <t>36. VIQUES</t>
  </si>
  <si>
    <t>120199</t>
  </si>
  <si>
    <t>120201</t>
  </si>
  <si>
    <t>02. CONCEPCION</t>
  </si>
  <si>
    <t>01. CONCEPCION</t>
  </si>
  <si>
    <t>120202</t>
  </si>
  <si>
    <t>120203</t>
  </si>
  <si>
    <t>03. ANDAMARCA</t>
  </si>
  <si>
    <t>120204</t>
  </si>
  <si>
    <t>04. CHAMBARA</t>
  </si>
  <si>
    <t>120205</t>
  </si>
  <si>
    <t>120206</t>
  </si>
  <si>
    <t>06. COMAS</t>
  </si>
  <si>
    <t>120207</t>
  </si>
  <si>
    <t>07. HEROINAS TOLEDO</t>
  </si>
  <si>
    <t>120208</t>
  </si>
  <si>
    <t>08. MANZANARES</t>
  </si>
  <si>
    <t>120209</t>
  </si>
  <si>
    <t>09. MARISCAL CASTILLA</t>
  </si>
  <si>
    <t>120210</t>
  </si>
  <si>
    <t>10. MATAHUASI</t>
  </si>
  <si>
    <t>120211</t>
  </si>
  <si>
    <t>11. MITO</t>
  </si>
  <si>
    <t>120212</t>
  </si>
  <si>
    <t>12. NUEVE DE JULIO</t>
  </si>
  <si>
    <t>120213</t>
  </si>
  <si>
    <t>13. ORCOTUNA</t>
  </si>
  <si>
    <t>120214</t>
  </si>
  <si>
    <t>14. SAN JOSE DE QUERO</t>
  </si>
  <si>
    <t>120215</t>
  </si>
  <si>
    <t>15. SANTA ROSA DE OCOPA</t>
  </si>
  <si>
    <t>120299</t>
  </si>
  <si>
    <t>120301</t>
  </si>
  <si>
    <t>03. CHANCHAMAYO</t>
  </si>
  <si>
    <t>01. CHANCHAMAYO</t>
  </si>
  <si>
    <t>120302</t>
  </si>
  <si>
    <t>02. PERENE</t>
  </si>
  <si>
    <t>120303</t>
  </si>
  <si>
    <t>03. PICHANAQUI</t>
  </si>
  <si>
    <t>120304</t>
  </si>
  <si>
    <t>04. SAN LUIS DE SHUARO</t>
  </si>
  <si>
    <t>120305</t>
  </si>
  <si>
    <t>05. SAN RAMON</t>
  </si>
  <si>
    <t>120306</t>
  </si>
  <si>
    <t>06. VITOC</t>
  </si>
  <si>
    <t>120399</t>
  </si>
  <si>
    <t>120401</t>
  </si>
  <si>
    <t>04. JAUJA</t>
  </si>
  <si>
    <t>01. JAUJA</t>
  </si>
  <si>
    <t>120402</t>
  </si>
  <si>
    <t>02. ACOLLA</t>
  </si>
  <si>
    <t>120403</t>
  </si>
  <si>
    <t>03. APATA</t>
  </si>
  <si>
    <t>120404</t>
  </si>
  <si>
    <t>04. ATAURA</t>
  </si>
  <si>
    <t>120405</t>
  </si>
  <si>
    <t>05. CANCHAYLLO</t>
  </si>
  <si>
    <t>120406</t>
  </si>
  <si>
    <t>06. CURICACA</t>
  </si>
  <si>
    <t>120407</t>
  </si>
  <si>
    <t>07. EL MANTARO</t>
  </si>
  <si>
    <t>120408</t>
  </si>
  <si>
    <t>08. HUAMALI</t>
  </si>
  <si>
    <t>120409</t>
  </si>
  <si>
    <t>09. HUARIPAMPA</t>
  </si>
  <si>
    <t>120410</t>
  </si>
  <si>
    <t>10. HUERTAS</t>
  </si>
  <si>
    <t>120411</t>
  </si>
  <si>
    <t>11. JANJAILLO</t>
  </si>
  <si>
    <t>120412</t>
  </si>
  <si>
    <t>12. JULCAN</t>
  </si>
  <si>
    <t>120413</t>
  </si>
  <si>
    <t>13. LEONOR ORDOÑEZ</t>
  </si>
  <si>
    <t>120414</t>
  </si>
  <si>
    <t>14. LLOCLLAPAMPA</t>
  </si>
  <si>
    <t>120415</t>
  </si>
  <si>
    <t>15. MARCO</t>
  </si>
  <si>
    <t>120416</t>
  </si>
  <si>
    <t>16. MASMA</t>
  </si>
  <si>
    <t>120417</t>
  </si>
  <si>
    <t>17. MASMA CHICCHE</t>
  </si>
  <si>
    <t>120418</t>
  </si>
  <si>
    <t>18. MOLINOS</t>
  </si>
  <si>
    <t>120419</t>
  </si>
  <si>
    <t>19. MONOBAMBA</t>
  </si>
  <si>
    <t>120420</t>
  </si>
  <si>
    <t>20. MUQUI</t>
  </si>
  <si>
    <t>120421</t>
  </si>
  <si>
    <t>21. MUQUIYAUYO</t>
  </si>
  <si>
    <t>120422</t>
  </si>
  <si>
    <t>22. PACA</t>
  </si>
  <si>
    <t>120423</t>
  </si>
  <si>
    <t>23. PACCHA</t>
  </si>
  <si>
    <t>120424</t>
  </si>
  <si>
    <t>24. PANCAN</t>
  </si>
  <si>
    <t>120425</t>
  </si>
  <si>
    <t>25. PARCO</t>
  </si>
  <si>
    <t>120426</t>
  </si>
  <si>
    <t>26. POMACANCHA</t>
  </si>
  <si>
    <t>120427</t>
  </si>
  <si>
    <t>27. RICRAN</t>
  </si>
  <si>
    <t>120428</t>
  </si>
  <si>
    <t>28. SAN LORENZO</t>
  </si>
  <si>
    <t>120429</t>
  </si>
  <si>
    <t>29. SAN PEDRO DE CHUNAN</t>
  </si>
  <si>
    <t>120430</t>
  </si>
  <si>
    <t>30. SAUSA</t>
  </si>
  <si>
    <t>120431</t>
  </si>
  <si>
    <t>31</t>
  </si>
  <si>
    <t>31. SINCOS</t>
  </si>
  <si>
    <t>120432</t>
  </si>
  <si>
    <t>32. TUNAN MARCA</t>
  </si>
  <si>
    <t>120433</t>
  </si>
  <si>
    <t>33. YAULI</t>
  </si>
  <si>
    <t>120434</t>
  </si>
  <si>
    <t>34. YAUYOS</t>
  </si>
  <si>
    <t>120499</t>
  </si>
  <si>
    <t>120501</t>
  </si>
  <si>
    <t>05. JUNIN</t>
  </si>
  <si>
    <t>01. JUNIN</t>
  </si>
  <si>
    <t>120502</t>
  </si>
  <si>
    <t>02. CARHUAMAYO</t>
  </si>
  <si>
    <t>120503</t>
  </si>
  <si>
    <t>03. ONDORES</t>
  </si>
  <si>
    <t>120504</t>
  </si>
  <si>
    <t>04. ULCUMAYO</t>
  </si>
  <si>
    <t>120599</t>
  </si>
  <si>
    <t>120601</t>
  </si>
  <si>
    <t>06. SATIPO</t>
  </si>
  <si>
    <t>01. SATIPO</t>
  </si>
  <si>
    <t>120602</t>
  </si>
  <si>
    <t>02. COVIRIALI</t>
  </si>
  <si>
    <t>120603</t>
  </si>
  <si>
    <t>03. LLAYLLA</t>
  </si>
  <si>
    <t>120604</t>
  </si>
  <si>
    <t>04. MAZAMARI</t>
  </si>
  <si>
    <t>120605</t>
  </si>
  <si>
    <t>05. PAMPA HERMOSA</t>
  </si>
  <si>
    <t>120606</t>
  </si>
  <si>
    <t>06. PANGOA</t>
  </si>
  <si>
    <t>120607</t>
  </si>
  <si>
    <t>07. RIO NEGRO</t>
  </si>
  <si>
    <t>120608</t>
  </si>
  <si>
    <t>08. RIO TAMBO</t>
  </si>
  <si>
    <t>120609</t>
  </si>
  <si>
    <t>09. VIZCATÁN DEL ENE</t>
  </si>
  <si>
    <t>120699</t>
  </si>
  <si>
    <t>120701</t>
  </si>
  <si>
    <t>07. TARMA</t>
  </si>
  <si>
    <t>01. TARMA</t>
  </si>
  <si>
    <t>120702</t>
  </si>
  <si>
    <t>120703</t>
  </si>
  <si>
    <t>03. HUARICOLCA</t>
  </si>
  <si>
    <t>120704</t>
  </si>
  <si>
    <t>04. HUASAHUASI</t>
  </si>
  <si>
    <t>120705</t>
  </si>
  <si>
    <t>05. LA UNION</t>
  </si>
  <si>
    <t>120706</t>
  </si>
  <si>
    <t>06. PALCA</t>
  </si>
  <si>
    <t>120707</t>
  </si>
  <si>
    <t>07. PALCAMAYO</t>
  </si>
  <si>
    <t>120708</t>
  </si>
  <si>
    <t>08. SAN PEDRO DE CAJAS</t>
  </si>
  <si>
    <t>120709</t>
  </si>
  <si>
    <t>09. TAPO</t>
  </si>
  <si>
    <t>120799</t>
  </si>
  <si>
    <t>120801</t>
  </si>
  <si>
    <t>08. YAULI</t>
  </si>
  <si>
    <t>01. LA OROYA</t>
  </si>
  <si>
    <t>120802</t>
  </si>
  <si>
    <t>02. CHACAPALPA</t>
  </si>
  <si>
    <t>120803</t>
  </si>
  <si>
    <t>03. HUAY-HUAY</t>
  </si>
  <si>
    <t>120804</t>
  </si>
  <si>
    <t>04. MARCAPOMACOCHA</t>
  </si>
  <si>
    <t>120805</t>
  </si>
  <si>
    <t>05. MOROCOCHA</t>
  </si>
  <si>
    <t>120806</t>
  </si>
  <si>
    <t>06. PACCHA</t>
  </si>
  <si>
    <t>120807</t>
  </si>
  <si>
    <t>07. SANTA BARBARA DE CARHUACAYAN</t>
  </si>
  <si>
    <t>120808</t>
  </si>
  <si>
    <t>08. SANTA ROSA DE SACCO</t>
  </si>
  <si>
    <t>120809</t>
  </si>
  <si>
    <t>09. SUITUCANCHA</t>
  </si>
  <si>
    <t>120810</t>
  </si>
  <si>
    <t>10. YAULI</t>
  </si>
  <si>
    <t>120899</t>
  </si>
  <si>
    <t>120901</t>
  </si>
  <si>
    <t>09. CHUPACA</t>
  </si>
  <si>
    <t>01. CHUPACA</t>
  </si>
  <si>
    <t>120902</t>
  </si>
  <si>
    <t>02. AHUAC</t>
  </si>
  <si>
    <t>120903</t>
  </si>
  <si>
    <t>03. CHONGOS BAJO</t>
  </si>
  <si>
    <t>120904</t>
  </si>
  <si>
    <t>04. HUACHAC</t>
  </si>
  <si>
    <t>120905</t>
  </si>
  <si>
    <t>05. HUAMANCACA CHICO</t>
  </si>
  <si>
    <t>120906</t>
  </si>
  <si>
    <t>06. SAN JUAN DE ISCOS</t>
  </si>
  <si>
    <t>120907</t>
  </si>
  <si>
    <t>07. SAN JUAN DE JARPA</t>
  </si>
  <si>
    <t>120908</t>
  </si>
  <si>
    <t>08. TRES DE DICIEMBRE</t>
  </si>
  <si>
    <t>120909</t>
  </si>
  <si>
    <t>09. YANACANCHA</t>
  </si>
  <si>
    <t>120999</t>
  </si>
  <si>
    <t>130101</t>
  </si>
  <si>
    <t>13. LA LIBERTAD</t>
  </si>
  <si>
    <t>01. TRUJILLO</t>
  </si>
  <si>
    <t>130102</t>
  </si>
  <si>
    <t>02. EL PORVENIR</t>
  </si>
  <si>
    <t>130103</t>
  </si>
  <si>
    <t>03. FLORENCIA DE MORA</t>
  </si>
  <si>
    <t>130104</t>
  </si>
  <si>
    <t>04. HUANCHACO</t>
  </si>
  <si>
    <t>130105</t>
  </si>
  <si>
    <t>130106</t>
  </si>
  <si>
    <t>06. LAREDO</t>
  </si>
  <si>
    <t>130107</t>
  </si>
  <si>
    <t>07. MOCHE</t>
  </si>
  <si>
    <t>130108</t>
  </si>
  <si>
    <t>08. POROTO</t>
  </si>
  <si>
    <t>130109</t>
  </si>
  <si>
    <t>09. SALAVERRY</t>
  </si>
  <si>
    <t>130110</t>
  </si>
  <si>
    <t>10. SIMBAL</t>
  </si>
  <si>
    <t>130111</t>
  </si>
  <si>
    <t>11. VICTOR LARCO HERRERA</t>
  </si>
  <si>
    <t>130199</t>
  </si>
  <si>
    <t>130201</t>
  </si>
  <si>
    <t>02. ASCOPE</t>
  </si>
  <si>
    <t>01. ASCOPE</t>
  </si>
  <si>
    <t>130202</t>
  </si>
  <si>
    <t>02. CHICAMA</t>
  </si>
  <si>
    <t>130203</t>
  </si>
  <si>
    <t>03. CHOCOPE</t>
  </si>
  <si>
    <t>130204</t>
  </si>
  <si>
    <t>04. MAGDALENA DE CAO</t>
  </si>
  <si>
    <t>130205</t>
  </si>
  <si>
    <t>05. PAIJAN</t>
  </si>
  <si>
    <t>130206</t>
  </si>
  <si>
    <t>06. RAZURI</t>
  </si>
  <si>
    <t>130207</t>
  </si>
  <si>
    <t>07. SANTIAGO DE CAO</t>
  </si>
  <si>
    <t>130208</t>
  </si>
  <si>
    <t>08. CASA GRANDE</t>
  </si>
  <si>
    <t>130299</t>
  </si>
  <si>
    <t>130301</t>
  </si>
  <si>
    <t>03. BOLIVAR</t>
  </si>
  <si>
    <t>01. BOLIVAR</t>
  </si>
  <si>
    <t>130302</t>
  </si>
  <si>
    <t>02. BAMBAMARCA</t>
  </si>
  <si>
    <t>130303</t>
  </si>
  <si>
    <t>03. CONDORMARCA</t>
  </si>
  <si>
    <t>130304</t>
  </si>
  <si>
    <t>04. LONGOTEA</t>
  </si>
  <si>
    <t>130305</t>
  </si>
  <si>
    <t>05. UCHUMARCA</t>
  </si>
  <si>
    <t>130306</t>
  </si>
  <si>
    <t>06. UCUNCHA</t>
  </si>
  <si>
    <t>130399</t>
  </si>
  <si>
    <t>130401</t>
  </si>
  <si>
    <t>04. CHEPEN</t>
  </si>
  <si>
    <t>01. CHEPEN</t>
  </si>
  <si>
    <t>130402</t>
  </si>
  <si>
    <t>02. PACANGA</t>
  </si>
  <si>
    <t>130403</t>
  </si>
  <si>
    <t>03. PUEBLO NUEVO</t>
  </si>
  <si>
    <t>130499</t>
  </si>
  <si>
    <t>130501</t>
  </si>
  <si>
    <t>05. JULCAN</t>
  </si>
  <si>
    <t>01. JULCAN</t>
  </si>
  <si>
    <t>130502</t>
  </si>
  <si>
    <t>02. CALAMARCA</t>
  </si>
  <si>
    <t>130503</t>
  </si>
  <si>
    <t>03. CARABAMBA</t>
  </si>
  <si>
    <t>130504</t>
  </si>
  <si>
    <t>04. HUASO</t>
  </si>
  <si>
    <t>130599</t>
  </si>
  <si>
    <t>130601</t>
  </si>
  <si>
    <t>06. OTUZCO</t>
  </si>
  <si>
    <t>01. OTUZCO</t>
  </si>
  <si>
    <t>130602</t>
  </si>
  <si>
    <t>02. AGALLPAMPA</t>
  </si>
  <si>
    <t>130604</t>
  </si>
  <si>
    <t>04. CHARAT</t>
  </si>
  <si>
    <t>130605</t>
  </si>
  <si>
    <t>05. HUARANCHAL</t>
  </si>
  <si>
    <t>130606</t>
  </si>
  <si>
    <t>06. LA CUESTA</t>
  </si>
  <si>
    <t>130608</t>
  </si>
  <si>
    <t>08. MACHE</t>
  </si>
  <si>
    <t>130610</t>
  </si>
  <si>
    <t>10. PARANDAY</t>
  </si>
  <si>
    <t>130611</t>
  </si>
  <si>
    <t>11. SALPO</t>
  </si>
  <si>
    <t>130613</t>
  </si>
  <si>
    <t>13. SINSICAP</t>
  </si>
  <si>
    <t>130614</t>
  </si>
  <si>
    <t>14. USQUIL</t>
  </si>
  <si>
    <t>130699</t>
  </si>
  <si>
    <t>130701</t>
  </si>
  <si>
    <t>07. PACASMAYO</t>
  </si>
  <si>
    <t>01. SAN PEDRO DE LLOC</t>
  </si>
  <si>
    <t>130702</t>
  </si>
  <si>
    <t>02. GUADALUPE</t>
  </si>
  <si>
    <t>130703</t>
  </si>
  <si>
    <t>03. JEQUETEPEQUE</t>
  </si>
  <si>
    <t>130704</t>
  </si>
  <si>
    <t>04. PACASMAYO</t>
  </si>
  <si>
    <t>130705</t>
  </si>
  <si>
    <t>05. SAN JOSE</t>
  </si>
  <si>
    <t>130799</t>
  </si>
  <si>
    <t>130801</t>
  </si>
  <si>
    <t>08. PATAZ</t>
  </si>
  <si>
    <t>01. TAYABAMBA</t>
  </si>
  <si>
    <t>130802</t>
  </si>
  <si>
    <t>02. BULDIBUYO</t>
  </si>
  <si>
    <t>130803</t>
  </si>
  <si>
    <t>03. CHILLIA</t>
  </si>
  <si>
    <t>130804</t>
  </si>
  <si>
    <t>04. HUANCASPATA</t>
  </si>
  <si>
    <t>130805</t>
  </si>
  <si>
    <t>05. HUAYLILLAS</t>
  </si>
  <si>
    <t>130806</t>
  </si>
  <si>
    <t>06. HUAYO</t>
  </si>
  <si>
    <t>130807</t>
  </si>
  <si>
    <t>07. ONGON</t>
  </si>
  <si>
    <t>130808</t>
  </si>
  <si>
    <t>08. PARCOY</t>
  </si>
  <si>
    <t>130809</t>
  </si>
  <si>
    <t>09. PATAZ</t>
  </si>
  <si>
    <t>130810</t>
  </si>
  <si>
    <t>10. PIAS</t>
  </si>
  <si>
    <t>130811</t>
  </si>
  <si>
    <t>11. SANTIAGO DE CHALLAS</t>
  </si>
  <si>
    <t>130812</t>
  </si>
  <si>
    <t>12. TAURIJA</t>
  </si>
  <si>
    <t>130813</t>
  </si>
  <si>
    <t>13. URPAY</t>
  </si>
  <si>
    <t>130899</t>
  </si>
  <si>
    <t>130901</t>
  </si>
  <si>
    <t>09. SANCHEZ CARRION</t>
  </si>
  <si>
    <t>01. HUAMACHUCO</t>
  </si>
  <si>
    <t>130902</t>
  </si>
  <si>
    <t>02. CHUGAY</t>
  </si>
  <si>
    <t>130903</t>
  </si>
  <si>
    <t>03. COCHORCO</t>
  </si>
  <si>
    <t>130904</t>
  </si>
  <si>
    <t>04. CURGOS</t>
  </si>
  <si>
    <t>130905</t>
  </si>
  <si>
    <t>05. MARCABAL</t>
  </si>
  <si>
    <t>130906</t>
  </si>
  <si>
    <t>06. SANAGORAN</t>
  </si>
  <si>
    <t>130907</t>
  </si>
  <si>
    <t>07. SARIN</t>
  </si>
  <si>
    <t>130908</t>
  </si>
  <si>
    <t>08. SARTIMBAMBA</t>
  </si>
  <si>
    <t>130999</t>
  </si>
  <si>
    <t>131001</t>
  </si>
  <si>
    <t>10. SANTIAGO DE CHUCO</t>
  </si>
  <si>
    <t>01. SANTIAGO DE CHUCO</t>
  </si>
  <si>
    <t>131002</t>
  </si>
  <si>
    <t>02. ANGASMARCA</t>
  </si>
  <si>
    <t>131003</t>
  </si>
  <si>
    <t>03. CACHICADAN</t>
  </si>
  <si>
    <t>131004</t>
  </si>
  <si>
    <t>04. MOLLEBAMBA</t>
  </si>
  <si>
    <t>131005</t>
  </si>
  <si>
    <t>05. MOLLEPATA</t>
  </si>
  <si>
    <t>131006</t>
  </si>
  <si>
    <t>06. QUIRUVILCA</t>
  </si>
  <si>
    <t>131007</t>
  </si>
  <si>
    <t>07. SANTA CRUZ DE CHUCA</t>
  </si>
  <si>
    <t>131008</t>
  </si>
  <si>
    <t>08. SITABAMBA</t>
  </si>
  <si>
    <t>131099</t>
  </si>
  <si>
    <t>131101</t>
  </si>
  <si>
    <t>11. GRAN CHIMU</t>
  </si>
  <si>
    <t>01. CASCAS</t>
  </si>
  <si>
    <t>131102</t>
  </si>
  <si>
    <t>02. LUCMA</t>
  </si>
  <si>
    <t>131103</t>
  </si>
  <si>
    <t>03. MARMOT</t>
  </si>
  <si>
    <t>131104</t>
  </si>
  <si>
    <t>04. SAYAPULLO</t>
  </si>
  <si>
    <t>131199</t>
  </si>
  <si>
    <t>131201</t>
  </si>
  <si>
    <t>12. VIRU</t>
  </si>
  <si>
    <t>01. VIRU</t>
  </si>
  <si>
    <t>131202</t>
  </si>
  <si>
    <t>02. CHAO</t>
  </si>
  <si>
    <t>131203</t>
  </si>
  <si>
    <t>03. GUADALUPITO</t>
  </si>
  <si>
    <t>131299</t>
  </si>
  <si>
    <t>140101</t>
  </si>
  <si>
    <t>14. LAMBAYEQUE</t>
  </si>
  <si>
    <t>01. CHICLAYO</t>
  </si>
  <si>
    <t>140102</t>
  </si>
  <si>
    <t>02. CHONGOYAPE</t>
  </si>
  <si>
    <t>140103</t>
  </si>
  <si>
    <t>03. ETEN</t>
  </si>
  <si>
    <t>140104</t>
  </si>
  <si>
    <t>04. ETEN PUERTO</t>
  </si>
  <si>
    <t>140105</t>
  </si>
  <si>
    <t>05. JOSE LEONARDO ORTIZ</t>
  </si>
  <si>
    <t>140106</t>
  </si>
  <si>
    <t>06. LA VICTORIA</t>
  </si>
  <si>
    <t>140107</t>
  </si>
  <si>
    <t>07. LAGUNAS</t>
  </si>
  <si>
    <t>140108</t>
  </si>
  <si>
    <t>08. MONSEFU</t>
  </si>
  <si>
    <t>140109</t>
  </si>
  <si>
    <t>09. NUEVA ARICA</t>
  </si>
  <si>
    <t>140110</t>
  </si>
  <si>
    <t>10. OYOTUN</t>
  </si>
  <si>
    <t>140111</t>
  </si>
  <si>
    <t>11. PICSI</t>
  </si>
  <si>
    <t>140112</t>
  </si>
  <si>
    <t>12. PIMENTEL</t>
  </si>
  <si>
    <t>140113</t>
  </si>
  <si>
    <t>13. REQUE</t>
  </si>
  <si>
    <t>140114</t>
  </si>
  <si>
    <t>14. SANTA ROSA</t>
  </si>
  <si>
    <t>140115</t>
  </si>
  <si>
    <t>15. SAÑA</t>
  </si>
  <si>
    <t>140116</t>
  </si>
  <si>
    <t>16. CAYALTI</t>
  </si>
  <si>
    <t>140117</t>
  </si>
  <si>
    <t>17. PATAPO</t>
  </si>
  <si>
    <t>140118</t>
  </si>
  <si>
    <t>18. POMALCA</t>
  </si>
  <si>
    <t>140119</t>
  </si>
  <si>
    <t>19. PUCALA</t>
  </si>
  <si>
    <t>140120</t>
  </si>
  <si>
    <t>20. TUMAN</t>
  </si>
  <si>
    <t>140199</t>
  </si>
  <si>
    <t>140201</t>
  </si>
  <si>
    <t>02. FERREÑAFE</t>
  </si>
  <si>
    <t>01. FERREÑAFE</t>
  </si>
  <si>
    <t>140202</t>
  </si>
  <si>
    <t>02. CAÑARIS</t>
  </si>
  <si>
    <t>140203</t>
  </si>
  <si>
    <t>03. INCAHUASI</t>
  </si>
  <si>
    <t>140204</t>
  </si>
  <si>
    <t>04. MANUEL ANTONIO MESONES MURO</t>
  </si>
  <si>
    <t>140205</t>
  </si>
  <si>
    <t>05. PITIPO</t>
  </si>
  <si>
    <t>140206</t>
  </si>
  <si>
    <t>06. PUEBLO NUEVO</t>
  </si>
  <si>
    <t>140299</t>
  </si>
  <si>
    <t>140301</t>
  </si>
  <si>
    <t>03. LAMBAYEQUE</t>
  </si>
  <si>
    <t>01. LAMBAYEQUE</t>
  </si>
  <si>
    <t>140302</t>
  </si>
  <si>
    <t>02. CHOCHOPE</t>
  </si>
  <si>
    <t>140303</t>
  </si>
  <si>
    <t>03. ILLIMO</t>
  </si>
  <si>
    <t>140304</t>
  </si>
  <si>
    <t>04. JAYANCA</t>
  </si>
  <si>
    <t>140305</t>
  </si>
  <si>
    <t>05. MOCHUMI</t>
  </si>
  <si>
    <t>140306</t>
  </si>
  <si>
    <t>06. MORROPE</t>
  </si>
  <si>
    <t>140307</t>
  </si>
  <si>
    <t>07. MOTUPE</t>
  </si>
  <si>
    <t>140308</t>
  </si>
  <si>
    <t>08. OLMOS</t>
  </si>
  <si>
    <t>140309</t>
  </si>
  <si>
    <t>09. PACORA</t>
  </si>
  <si>
    <t>140310</t>
  </si>
  <si>
    <t>10. SALAS</t>
  </si>
  <si>
    <t>140311</t>
  </si>
  <si>
    <t>11. SAN JOSE</t>
  </si>
  <si>
    <t>140312</t>
  </si>
  <si>
    <t>12. TUCUME</t>
  </si>
  <si>
    <t>140399</t>
  </si>
  <si>
    <t>150101</t>
  </si>
  <si>
    <t>15. LIMA</t>
  </si>
  <si>
    <t>01. LIMA</t>
  </si>
  <si>
    <t>150102</t>
  </si>
  <si>
    <t>02. ANCON</t>
  </si>
  <si>
    <t>150103</t>
  </si>
  <si>
    <t>03. ATE</t>
  </si>
  <si>
    <t>150104</t>
  </si>
  <si>
    <t>04. BARRANCO</t>
  </si>
  <si>
    <t>150105</t>
  </si>
  <si>
    <t>05. BREÑA</t>
  </si>
  <si>
    <t>150106</t>
  </si>
  <si>
    <t>06. CARABAYLLO</t>
  </si>
  <si>
    <t>150107</t>
  </si>
  <si>
    <t>07. CHACLACAYO</t>
  </si>
  <si>
    <t>150108</t>
  </si>
  <si>
    <t>08. CHORRILLOS</t>
  </si>
  <si>
    <t>150109</t>
  </si>
  <si>
    <t>09. CIENEGUILLA</t>
  </si>
  <si>
    <t>150110</t>
  </si>
  <si>
    <t>10. COMAS</t>
  </si>
  <si>
    <t>150111</t>
  </si>
  <si>
    <t>11. EL AGUSTINO</t>
  </si>
  <si>
    <t>150112</t>
  </si>
  <si>
    <t>12. INDEPENDENCIA</t>
  </si>
  <si>
    <t>150113</t>
  </si>
  <si>
    <t>13. JESUS MARIA</t>
  </si>
  <si>
    <t>150114</t>
  </si>
  <si>
    <t>14. LA MOLINA</t>
  </si>
  <si>
    <t>150115</t>
  </si>
  <si>
    <t>15. LA VICTORIA</t>
  </si>
  <si>
    <t>150116</t>
  </si>
  <si>
    <t>16. LINCE</t>
  </si>
  <si>
    <t>150117</t>
  </si>
  <si>
    <t>17. LOS OLIVOS</t>
  </si>
  <si>
    <t>150118</t>
  </si>
  <si>
    <t>18. LURIGANCHO</t>
  </si>
  <si>
    <t>150119</t>
  </si>
  <si>
    <t>19. LURIN</t>
  </si>
  <si>
    <t>150120</t>
  </si>
  <si>
    <t>20. MAGDALENA DEL MAR</t>
  </si>
  <si>
    <t>150121</t>
  </si>
  <si>
    <t>21. PUEBLO LIBRE</t>
  </si>
  <si>
    <t>150122</t>
  </si>
  <si>
    <t>22. MIRAFLORES</t>
  </si>
  <si>
    <t>150123</t>
  </si>
  <si>
    <t>23. PACHACAMAC</t>
  </si>
  <si>
    <t>150124</t>
  </si>
  <si>
    <t>24. PUCUSANA</t>
  </si>
  <si>
    <t>150125</t>
  </si>
  <si>
    <t>25. PUENTE PIEDRA</t>
  </si>
  <si>
    <t>150126</t>
  </si>
  <si>
    <t>26. PUNTA HERMOSA</t>
  </si>
  <si>
    <t>150127</t>
  </si>
  <si>
    <t>27. PUNTA NEGRA</t>
  </si>
  <si>
    <t>150128</t>
  </si>
  <si>
    <t>28. RIMAC</t>
  </si>
  <si>
    <t>150129</t>
  </si>
  <si>
    <t>29. SAN BARTOLO</t>
  </si>
  <si>
    <t>150130</t>
  </si>
  <si>
    <t>30. SAN BORJA</t>
  </si>
  <si>
    <t>150131</t>
  </si>
  <si>
    <t>31. SAN ISIDRO</t>
  </si>
  <si>
    <t>150132</t>
  </si>
  <si>
    <t>32. SAN JUAN DE LURIGANCHO</t>
  </si>
  <si>
    <t>150133</t>
  </si>
  <si>
    <t>33. SAN JUAN DE MIRAFLORES</t>
  </si>
  <si>
    <t>150134</t>
  </si>
  <si>
    <t>34. SAN LUIS</t>
  </si>
  <si>
    <t>150135</t>
  </si>
  <si>
    <t>35. SAN MARTIN DE PORRES</t>
  </si>
  <si>
    <t>150136</t>
  </si>
  <si>
    <t>36. SAN MIGUEL</t>
  </si>
  <si>
    <t>150137</t>
  </si>
  <si>
    <t>37</t>
  </si>
  <si>
    <t>37. SANTA ANITA</t>
  </si>
  <si>
    <t>150138</t>
  </si>
  <si>
    <t>38</t>
  </si>
  <si>
    <t>38. SANTA MARIA DEL MAR</t>
  </si>
  <si>
    <t>150139</t>
  </si>
  <si>
    <t>39</t>
  </si>
  <si>
    <t>39. SANTA ROSA</t>
  </si>
  <si>
    <t>150140</t>
  </si>
  <si>
    <t>40</t>
  </si>
  <si>
    <t>40. SANTIAGO DE SURCO</t>
  </si>
  <si>
    <t>150141</t>
  </si>
  <si>
    <t>41</t>
  </si>
  <si>
    <t>41. SURQUILLO</t>
  </si>
  <si>
    <t>150142</t>
  </si>
  <si>
    <t>42</t>
  </si>
  <si>
    <t>42. VILLA EL SALVADOR</t>
  </si>
  <si>
    <t>150143</t>
  </si>
  <si>
    <t>43</t>
  </si>
  <si>
    <t>43. VILLA MARIA DEL TRIUNFO</t>
  </si>
  <si>
    <t>150199</t>
  </si>
  <si>
    <t>150201</t>
  </si>
  <si>
    <t>02. BARRANCA</t>
  </si>
  <si>
    <t>01. BARRANCA</t>
  </si>
  <si>
    <t>150202</t>
  </si>
  <si>
    <t>02. PARAMONGA</t>
  </si>
  <si>
    <t>150203</t>
  </si>
  <si>
    <t>03. PATIVILCA</t>
  </si>
  <si>
    <t>150204</t>
  </si>
  <si>
    <t>04. SUPE</t>
  </si>
  <si>
    <t>150205</t>
  </si>
  <si>
    <t>05. SUPE PUERTO</t>
  </si>
  <si>
    <t>150299</t>
  </si>
  <si>
    <t>150301</t>
  </si>
  <si>
    <t>03. CAJATAMBO</t>
  </si>
  <si>
    <t>01. CAJATAMBO</t>
  </si>
  <si>
    <t>150302</t>
  </si>
  <si>
    <t>02. COPA</t>
  </si>
  <si>
    <t>150303</t>
  </si>
  <si>
    <t>03. GORGOR</t>
  </si>
  <si>
    <t>150304</t>
  </si>
  <si>
    <t>04. HUANCAPON</t>
  </si>
  <si>
    <t>150305</t>
  </si>
  <si>
    <t>05. MANAS</t>
  </si>
  <si>
    <t>150399</t>
  </si>
  <si>
    <t>150401</t>
  </si>
  <si>
    <t>04. CANTA</t>
  </si>
  <si>
    <t>01. CANTA</t>
  </si>
  <si>
    <t>150402</t>
  </si>
  <si>
    <t>02. ARAHUAY</t>
  </si>
  <si>
    <t>150403</t>
  </si>
  <si>
    <t>03. HUAMANTANGA</t>
  </si>
  <si>
    <t>150404</t>
  </si>
  <si>
    <t>04. HUAROS</t>
  </si>
  <si>
    <t>150405</t>
  </si>
  <si>
    <t>05. LACHAQUI</t>
  </si>
  <si>
    <t>150406</t>
  </si>
  <si>
    <t>06. SAN BUENAVENTURA</t>
  </si>
  <si>
    <t>150407</t>
  </si>
  <si>
    <t>07. SANTA ROSA DE QUIVES</t>
  </si>
  <si>
    <t>150499</t>
  </si>
  <si>
    <t>150501</t>
  </si>
  <si>
    <t>05. CAÑETE</t>
  </si>
  <si>
    <t>01. SAN VICENTE DE CAÑETE</t>
  </si>
  <si>
    <t>150502</t>
  </si>
  <si>
    <t>02. ASIA</t>
  </si>
  <si>
    <t>150503</t>
  </si>
  <si>
    <t>03. CALANGO</t>
  </si>
  <si>
    <t>150504</t>
  </si>
  <si>
    <t>04. CERRO AZUL</t>
  </si>
  <si>
    <t>150505</t>
  </si>
  <si>
    <t>05. CHILCA</t>
  </si>
  <si>
    <t>150506</t>
  </si>
  <si>
    <t>06. COAYLLO</t>
  </si>
  <si>
    <t>150507</t>
  </si>
  <si>
    <t>07. IMPERIAL</t>
  </si>
  <si>
    <t>150508</t>
  </si>
  <si>
    <t>08. LUNAHUANA</t>
  </si>
  <si>
    <t>150509</t>
  </si>
  <si>
    <t>09. MALA</t>
  </si>
  <si>
    <t>150510</t>
  </si>
  <si>
    <t>10. NUEVO IMPERIAL</t>
  </si>
  <si>
    <t>150511</t>
  </si>
  <si>
    <t>11. PACARAN</t>
  </si>
  <si>
    <t>150512</t>
  </si>
  <si>
    <t>12. QUILMANA</t>
  </si>
  <si>
    <t>150513</t>
  </si>
  <si>
    <t>13. SAN ANTONIO</t>
  </si>
  <si>
    <t>150514</t>
  </si>
  <si>
    <t>14. SAN LUIS</t>
  </si>
  <si>
    <t>150515</t>
  </si>
  <si>
    <t>15. SANTA CRUZ DE FLORES</t>
  </si>
  <si>
    <t>150516</t>
  </si>
  <si>
    <t>16. ZUÑIGA</t>
  </si>
  <si>
    <t>150599</t>
  </si>
  <si>
    <t>150601</t>
  </si>
  <si>
    <t>06. HUARAL</t>
  </si>
  <si>
    <t>01. HUARAL</t>
  </si>
  <si>
    <t>150602</t>
  </si>
  <si>
    <t>02. ATAVILLOS ALTO</t>
  </si>
  <si>
    <t>150603</t>
  </si>
  <si>
    <t>03. ATAVILLOS BAJO</t>
  </si>
  <si>
    <t>150604</t>
  </si>
  <si>
    <t>04. AUCALLAMA</t>
  </si>
  <si>
    <t>150605</t>
  </si>
  <si>
    <t>05. CHANCAY</t>
  </si>
  <si>
    <t>150606</t>
  </si>
  <si>
    <t>06. IHUARI</t>
  </si>
  <si>
    <t>150607</t>
  </si>
  <si>
    <t>07. LAMPIAN</t>
  </si>
  <si>
    <t>150608</t>
  </si>
  <si>
    <t>08. PACARAOS</t>
  </si>
  <si>
    <t>150609</t>
  </si>
  <si>
    <t>09. SAN MIGUEL DE ACOS</t>
  </si>
  <si>
    <t>150610</t>
  </si>
  <si>
    <t>10. SANTA CRUZ DE ANDAMARCA</t>
  </si>
  <si>
    <t>150611</t>
  </si>
  <si>
    <t>11. SUMBILCA</t>
  </si>
  <si>
    <t>150612</t>
  </si>
  <si>
    <t>12. VEINTISIETE DE NOVIEMBRE</t>
  </si>
  <si>
    <t>150699</t>
  </si>
  <si>
    <t>150701</t>
  </si>
  <si>
    <t>07. HUAROCHIRI</t>
  </si>
  <si>
    <t>01. MATUCANA</t>
  </si>
  <si>
    <t>150702</t>
  </si>
  <si>
    <t>02. ANTIOQUIA</t>
  </si>
  <si>
    <t>150703</t>
  </si>
  <si>
    <t>03. CALLAHUANCA</t>
  </si>
  <si>
    <t>150704</t>
  </si>
  <si>
    <t>04. CARAMPOMA</t>
  </si>
  <si>
    <t>150705</t>
  </si>
  <si>
    <t>05. CHICLA</t>
  </si>
  <si>
    <t>150706</t>
  </si>
  <si>
    <t>06. CUENCA</t>
  </si>
  <si>
    <t>150707</t>
  </si>
  <si>
    <t>07. HUACHUPAMPA</t>
  </si>
  <si>
    <t>150708</t>
  </si>
  <si>
    <t>08. HUANZA</t>
  </si>
  <si>
    <t>150709</t>
  </si>
  <si>
    <t>09. HUAROCHIRI</t>
  </si>
  <si>
    <t>150710</t>
  </si>
  <si>
    <t>10. LAHUAYTAMBO</t>
  </si>
  <si>
    <t>150711</t>
  </si>
  <si>
    <t>11. LANGA</t>
  </si>
  <si>
    <t>150712</t>
  </si>
  <si>
    <t>12. SAN PEDRO DE LARAOS</t>
  </si>
  <si>
    <t>150713</t>
  </si>
  <si>
    <t>13. MARIATANA</t>
  </si>
  <si>
    <t>150714</t>
  </si>
  <si>
    <t>14. RICARDO PALMA</t>
  </si>
  <si>
    <t>150715</t>
  </si>
  <si>
    <t>15. SAN ANDRES DE TUPICOCHA</t>
  </si>
  <si>
    <t>150716</t>
  </si>
  <si>
    <t>16. SAN ANTONIO</t>
  </si>
  <si>
    <t>150717</t>
  </si>
  <si>
    <t>17. SAN BARTOLOME</t>
  </si>
  <si>
    <t>150718</t>
  </si>
  <si>
    <t>18. SAN DAMIAN</t>
  </si>
  <si>
    <t>150719</t>
  </si>
  <si>
    <t>19. SAN JUAN DE IRIS</t>
  </si>
  <si>
    <t>150720</t>
  </si>
  <si>
    <t>20. SAN JUAN DE TANTARANCHE</t>
  </si>
  <si>
    <t>150721</t>
  </si>
  <si>
    <t>21. SAN LORENZO DE QUINTI</t>
  </si>
  <si>
    <t>150722</t>
  </si>
  <si>
    <t>22. SAN MATEO</t>
  </si>
  <si>
    <t>150723</t>
  </si>
  <si>
    <t>23. SAN MATEO DE OTAO</t>
  </si>
  <si>
    <t>150724</t>
  </si>
  <si>
    <t>24. SAN PEDRO DE CASTA</t>
  </si>
  <si>
    <t>150725</t>
  </si>
  <si>
    <t>25. SAN PEDRO DE HUANCAYRE</t>
  </si>
  <si>
    <t>150726</t>
  </si>
  <si>
    <t>26. SANGALLAYA</t>
  </si>
  <si>
    <t>150727</t>
  </si>
  <si>
    <t>27. SANTA CRUZ DE COCACHACRA</t>
  </si>
  <si>
    <t>150728</t>
  </si>
  <si>
    <t>28. SANTA EULALIA</t>
  </si>
  <si>
    <t>150729</t>
  </si>
  <si>
    <t>29. SANTIAGO DE ANCHUCAYA</t>
  </si>
  <si>
    <t>150730</t>
  </si>
  <si>
    <t>30. SANTIAGO DE TUNA</t>
  </si>
  <si>
    <t>150731</t>
  </si>
  <si>
    <t>31. SANTO DOMINGO DE LOS OLLEROS</t>
  </si>
  <si>
    <t>150732</t>
  </si>
  <si>
    <t>32. SURCO</t>
  </si>
  <si>
    <t>150799</t>
  </si>
  <si>
    <t>150801</t>
  </si>
  <si>
    <t>08. HUAURA</t>
  </si>
  <si>
    <t>01. HUACHO</t>
  </si>
  <si>
    <t>150802</t>
  </si>
  <si>
    <t>02. AMBAR</t>
  </si>
  <si>
    <t>150803</t>
  </si>
  <si>
    <t>03. CALETA DE CARQUIN</t>
  </si>
  <si>
    <t>150804</t>
  </si>
  <si>
    <t>04. CHECRAS</t>
  </si>
  <si>
    <t>150805</t>
  </si>
  <si>
    <t>05. HUALMAY</t>
  </si>
  <si>
    <t>150806</t>
  </si>
  <si>
    <t>06. HUAURA</t>
  </si>
  <si>
    <t>150807</t>
  </si>
  <si>
    <t>07. LEONCIO PRADO</t>
  </si>
  <si>
    <t>150808</t>
  </si>
  <si>
    <t>08. PACCHO</t>
  </si>
  <si>
    <t>150809</t>
  </si>
  <si>
    <t>09. SANTA LEONOR</t>
  </si>
  <si>
    <t>150810</t>
  </si>
  <si>
    <t>10. SANTA MARIA</t>
  </si>
  <si>
    <t>150811</t>
  </si>
  <si>
    <t>11. SAYAN</t>
  </si>
  <si>
    <t>150812</t>
  </si>
  <si>
    <t>12. VEGUETA</t>
  </si>
  <si>
    <t>150899</t>
  </si>
  <si>
    <t>150901</t>
  </si>
  <si>
    <t>09. OYON</t>
  </si>
  <si>
    <t>01. OYON</t>
  </si>
  <si>
    <t>150902</t>
  </si>
  <si>
    <t>02. ANDAJES</t>
  </si>
  <si>
    <t>150903</t>
  </si>
  <si>
    <t>03. CAUJUL</t>
  </si>
  <si>
    <t>150904</t>
  </si>
  <si>
    <t>04. COCHAMARCA</t>
  </si>
  <si>
    <t>150905</t>
  </si>
  <si>
    <t>05. NAVAN</t>
  </si>
  <si>
    <t>150906</t>
  </si>
  <si>
    <t>06. PACHANGARA</t>
  </si>
  <si>
    <t>150999</t>
  </si>
  <si>
    <t>151001</t>
  </si>
  <si>
    <t>10. YAUYOS</t>
  </si>
  <si>
    <t>01. YAUYOS</t>
  </si>
  <si>
    <t>151002</t>
  </si>
  <si>
    <t>02. ALIS</t>
  </si>
  <si>
    <t>151003</t>
  </si>
  <si>
    <t>03. AYAUCA</t>
  </si>
  <si>
    <t>151004</t>
  </si>
  <si>
    <t>04. AYAVIRI</t>
  </si>
  <si>
    <t>151005</t>
  </si>
  <si>
    <t>05. AZANGARO</t>
  </si>
  <si>
    <t>151006</t>
  </si>
  <si>
    <t>06. CACRA</t>
  </si>
  <si>
    <t>151007</t>
  </si>
  <si>
    <t>07. CARANIA</t>
  </si>
  <si>
    <t>151008</t>
  </si>
  <si>
    <t>08. CATAHUASI</t>
  </si>
  <si>
    <t>151009</t>
  </si>
  <si>
    <t>09. CHOCOS</t>
  </si>
  <si>
    <t>151010</t>
  </si>
  <si>
    <t>10. COCHAS</t>
  </si>
  <si>
    <t>151011</t>
  </si>
  <si>
    <t>11. COLONIA</t>
  </si>
  <si>
    <t>151012</t>
  </si>
  <si>
    <t>12. HONGOS</t>
  </si>
  <si>
    <t>151013</t>
  </si>
  <si>
    <t>13. HUAMPARA</t>
  </si>
  <si>
    <t>151014</t>
  </si>
  <si>
    <t>14. HUANCAYA</t>
  </si>
  <si>
    <t>151015</t>
  </si>
  <si>
    <t>15. HUANGASCAR</t>
  </si>
  <si>
    <t>151016</t>
  </si>
  <si>
    <t>16. HUANTAN</t>
  </si>
  <si>
    <t>151017</t>
  </si>
  <si>
    <t>17. HUAÑEC</t>
  </si>
  <si>
    <t>151018</t>
  </si>
  <si>
    <t>18. LARAOS</t>
  </si>
  <si>
    <t>151019</t>
  </si>
  <si>
    <t>19. LINCHA</t>
  </si>
  <si>
    <t>151020</t>
  </si>
  <si>
    <t>20. MADEAN</t>
  </si>
  <si>
    <t>151021</t>
  </si>
  <si>
    <t>21. MIRAFLORES</t>
  </si>
  <si>
    <t>151022</t>
  </si>
  <si>
    <t>22. OMAS</t>
  </si>
  <si>
    <t>151023</t>
  </si>
  <si>
    <t>23. PUTINZA</t>
  </si>
  <si>
    <t>151024</t>
  </si>
  <si>
    <t>24. QUINCHES</t>
  </si>
  <si>
    <t>151025</t>
  </si>
  <si>
    <t>25. QUINOCAY</t>
  </si>
  <si>
    <t>151026</t>
  </si>
  <si>
    <t>26. SAN JOAQUIN</t>
  </si>
  <si>
    <t>151027</t>
  </si>
  <si>
    <t>27. SAN PEDRO DE PILAS</t>
  </si>
  <si>
    <t>151028</t>
  </si>
  <si>
    <t>28. TANTA</t>
  </si>
  <si>
    <t>151029</t>
  </si>
  <si>
    <t>29. TAURIPAMPA</t>
  </si>
  <si>
    <t>151030</t>
  </si>
  <si>
    <t>30. TOMAS</t>
  </si>
  <si>
    <t>151031</t>
  </si>
  <si>
    <t>31. TUPE</t>
  </si>
  <si>
    <t>151032</t>
  </si>
  <si>
    <t>32. VIÑAC</t>
  </si>
  <si>
    <t>151033</t>
  </si>
  <si>
    <t>33. VITIS</t>
  </si>
  <si>
    <t>151099</t>
  </si>
  <si>
    <t>160101</t>
  </si>
  <si>
    <t>16. LORETO</t>
  </si>
  <si>
    <t>01. MAYNAS</t>
  </si>
  <si>
    <t>01. IQUITOS</t>
  </si>
  <si>
    <t>160102</t>
  </si>
  <si>
    <t>02. ALTO NANAY</t>
  </si>
  <si>
    <t>160103</t>
  </si>
  <si>
    <t>03. FERNANDO LORES</t>
  </si>
  <si>
    <t>160104</t>
  </si>
  <si>
    <t>04. INDIANA</t>
  </si>
  <si>
    <t>160105</t>
  </si>
  <si>
    <t>05. LAS AMAZONAS</t>
  </si>
  <si>
    <t>160106</t>
  </si>
  <si>
    <t>06. MAZAN</t>
  </si>
  <si>
    <t>160107</t>
  </si>
  <si>
    <t>07. NAPO</t>
  </si>
  <si>
    <t>160108</t>
  </si>
  <si>
    <t>08. PUNCHANA</t>
  </si>
  <si>
    <t>160109</t>
  </si>
  <si>
    <t>09. PUTUMAYO</t>
  </si>
  <si>
    <t>160110</t>
  </si>
  <si>
    <t>10. TORRES CAUSANA</t>
  </si>
  <si>
    <t>160112</t>
  </si>
  <si>
    <t>12. BELEN</t>
  </si>
  <si>
    <t>160113</t>
  </si>
  <si>
    <t>13. SAN JUAN BAUTISTA</t>
  </si>
  <si>
    <t>160114</t>
  </si>
  <si>
    <t>14. TENIENTE MANUEL CLAVERO</t>
  </si>
  <si>
    <t>160199</t>
  </si>
  <si>
    <t>160201</t>
  </si>
  <si>
    <t>02. ALTO AMAZONAS</t>
  </si>
  <si>
    <t>01. YURIMAGUAS</t>
  </si>
  <si>
    <t>160202</t>
  </si>
  <si>
    <t>02. BALSAPUERTO</t>
  </si>
  <si>
    <t>160205</t>
  </si>
  <si>
    <t>05. JEBEROS</t>
  </si>
  <si>
    <t>160206</t>
  </si>
  <si>
    <t>06. LAGUNAS</t>
  </si>
  <si>
    <t>160210</t>
  </si>
  <si>
    <t>10. SANTA CRUZ</t>
  </si>
  <si>
    <t>160211</t>
  </si>
  <si>
    <t>11. TENIENTE CESAR LOPEZ ROJAS</t>
  </si>
  <si>
    <t>160299</t>
  </si>
  <si>
    <t>160301</t>
  </si>
  <si>
    <t>03. LORETO</t>
  </si>
  <si>
    <t>01. NAUTA</t>
  </si>
  <si>
    <t>160302</t>
  </si>
  <si>
    <t>02. PARINARI</t>
  </si>
  <si>
    <t>160303</t>
  </si>
  <si>
    <t>03. TIGRE</t>
  </si>
  <si>
    <t>160304</t>
  </si>
  <si>
    <t>04. TROMPETEROS</t>
  </si>
  <si>
    <t>160305</t>
  </si>
  <si>
    <t>05. URARINAS</t>
  </si>
  <si>
    <t>160399</t>
  </si>
  <si>
    <t>160401</t>
  </si>
  <si>
    <t>04. MARISCAL RAMON CASTILLA</t>
  </si>
  <si>
    <t>01. RAMON CASTILLA</t>
  </si>
  <si>
    <t>160402</t>
  </si>
  <si>
    <t>02. PEBAS</t>
  </si>
  <si>
    <t>160403</t>
  </si>
  <si>
    <t>03. YAVARI</t>
  </si>
  <si>
    <t>160404</t>
  </si>
  <si>
    <t>04. SAN PABLO</t>
  </si>
  <si>
    <t>160499</t>
  </si>
  <si>
    <t>160501</t>
  </si>
  <si>
    <t>05. REQUENA</t>
  </si>
  <si>
    <t>01. REQUENA</t>
  </si>
  <si>
    <t>160502</t>
  </si>
  <si>
    <t>02. ALTO TAPICHE</t>
  </si>
  <si>
    <t>160503</t>
  </si>
  <si>
    <t>03. CAPELO</t>
  </si>
  <si>
    <t>160504</t>
  </si>
  <si>
    <t>04. EMILIO SAN MARTIN</t>
  </si>
  <si>
    <t>160505</t>
  </si>
  <si>
    <t>05. MAQUIA</t>
  </si>
  <si>
    <t>160506</t>
  </si>
  <si>
    <t>06. PUINAHUA</t>
  </si>
  <si>
    <t>160507</t>
  </si>
  <si>
    <t>07. SAQUENA</t>
  </si>
  <si>
    <t>160508</t>
  </si>
  <si>
    <t>08. SOPLIN</t>
  </si>
  <si>
    <t>160509</t>
  </si>
  <si>
    <t>09. TAPICHE</t>
  </si>
  <si>
    <t>160510</t>
  </si>
  <si>
    <t>10. JENARO HERRERA</t>
  </si>
  <si>
    <t>160511</t>
  </si>
  <si>
    <t>11. YAQUERANA</t>
  </si>
  <si>
    <t>160599</t>
  </si>
  <si>
    <t>160601</t>
  </si>
  <si>
    <t>06. UCAYALI</t>
  </si>
  <si>
    <t>01. CONTAMANA</t>
  </si>
  <si>
    <t>160602</t>
  </si>
  <si>
    <t>02. INAHUAYA</t>
  </si>
  <si>
    <t>160603</t>
  </si>
  <si>
    <t>03. PADRE MARQUEZ</t>
  </si>
  <si>
    <t>160604</t>
  </si>
  <si>
    <t>04. PAMPA HERMOSA</t>
  </si>
  <si>
    <t>160605</t>
  </si>
  <si>
    <t>05. SARAYACU</t>
  </si>
  <si>
    <t>160606</t>
  </si>
  <si>
    <t>06. VARGAS GUERRA</t>
  </si>
  <si>
    <t>160699</t>
  </si>
  <si>
    <t>160701</t>
  </si>
  <si>
    <t>07. DATEM DEL MARAÑON</t>
  </si>
  <si>
    <t>160702</t>
  </si>
  <si>
    <t>02. CAHUAPANAS</t>
  </si>
  <si>
    <t>160703</t>
  </si>
  <si>
    <t>03. MANSERICHE</t>
  </si>
  <si>
    <t>160704</t>
  </si>
  <si>
    <t>04. MORONA</t>
  </si>
  <si>
    <t>160705</t>
  </si>
  <si>
    <t>05. PASTAZA</t>
  </si>
  <si>
    <t>160706</t>
  </si>
  <si>
    <t>06. ANDOAS</t>
  </si>
  <si>
    <t>160799</t>
  </si>
  <si>
    <t>160801</t>
  </si>
  <si>
    <t>08. PUTUMAYO</t>
  </si>
  <si>
    <t>01. PUTUMAYO</t>
  </si>
  <si>
    <t>160802</t>
  </si>
  <si>
    <t>02. ROSA PANDURO</t>
  </si>
  <si>
    <t>160803</t>
  </si>
  <si>
    <t>03. TENIENTE MANUEL CLAVERO</t>
  </si>
  <si>
    <t>160804</t>
  </si>
  <si>
    <t>04. YAGUAS</t>
  </si>
  <si>
    <t>160899</t>
  </si>
  <si>
    <t>170101</t>
  </si>
  <si>
    <t>17. MADRE DE DIOS</t>
  </si>
  <si>
    <t>01. TAMBOPATA</t>
  </si>
  <si>
    <t>3. INTEROCÉANICA</t>
  </si>
  <si>
    <t>170102</t>
  </si>
  <si>
    <t>02. INAMBARI</t>
  </si>
  <si>
    <t>170103</t>
  </si>
  <si>
    <t>03. LAS PIEDRAS</t>
  </si>
  <si>
    <t>170104</t>
  </si>
  <si>
    <t>04. LABERINTO</t>
  </si>
  <si>
    <t>170199</t>
  </si>
  <si>
    <t>170201</t>
  </si>
  <si>
    <t>02. MANU</t>
  </si>
  <si>
    <t>01. MANU</t>
  </si>
  <si>
    <t>170202</t>
  </si>
  <si>
    <t>02. FITZCARRALD</t>
  </si>
  <si>
    <t>170203</t>
  </si>
  <si>
    <t>03. MADRE DE DIOS</t>
  </si>
  <si>
    <t>170204</t>
  </si>
  <si>
    <t>04. HUEPETUHE</t>
  </si>
  <si>
    <t>170299</t>
  </si>
  <si>
    <t>170301</t>
  </si>
  <si>
    <t>03. TAHUAMANU</t>
  </si>
  <si>
    <t>01. IÑAPARI</t>
  </si>
  <si>
    <t>170302</t>
  </si>
  <si>
    <t>02. IBERIA</t>
  </si>
  <si>
    <t>170303</t>
  </si>
  <si>
    <t>170399</t>
  </si>
  <si>
    <t>180101</t>
  </si>
  <si>
    <t>18. MOQUEGUA</t>
  </si>
  <si>
    <t>01. MARISCAL NIETO</t>
  </si>
  <si>
    <t>01. MOQUEGUA</t>
  </si>
  <si>
    <t>180102</t>
  </si>
  <si>
    <t>02. CARUMAS</t>
  </si>
  <si>
    <t>4. LIMÍTROFES PUNO MOQUEGUA</t>
  </si>
  <si>
    <t>180103</t>
  </si>
  <si>
    <t>03. CUCHUMBAYA</t>
  </si>
  <si>
    <t>180104</t>
  </si>
  <si>
    <t>04. SAMEGUA</t>
  </si>
  <si>
    <t>180105</t>
  </si>
  <si>
    <t>05. SAN CRISTOBAL</t>
  </si>
  <si>
    <t>180106</t>
  </si>
  <si>
    <t>06. TORATA</t>
  </si>
  <si>
    <t>180199</t>
  </si>
  <si>
    <t>180201</t>
  </si>
  <si>
    <t>02. GENERAL SANCHEZ CERRO</t>
  </si>
  <si>
    <t>01. OMATE</t>
  </si>
  <si>
    <t>180202</t>
  </si>
  <si>
    <t>02. CHOJATA</t>
  </si>
  <si>
    <t>180203</t>
  </si>
  <si>
    <t>03. COALAQUE</t>
  </si>
  <si>
    <t>180204</t>
  </si>
  <si>
    <t>04. ICHUÑA</t>
  </si>
  <si>
    <t>180205</t>
  </si>
  <si>
    <t>05. LA CAPILLA</t>
  </si>
  <si>
    <t>180206</t>
  </si>
  <si>
    <t>06. LLOQUE</t>
  </si>
  <si>
    <t>180207</t>
  </si>
  <si>
    <t>07. MATALAQUE</t>
  </si>
  <si>
    <t>180208</t>
  </si>
  <si>
    <t>08. PUQUINA</t>
  </si>
  <si>
    <t>180209</t>
  </si>
  <si>
    <t>09. QUINISTAQUILLAS</t>
  </si>
  <si>
    <t>180210</t>
  </si>
  <si>
    <t>10. UBINAS</t>
  </si>
  <si>
    <t>180211</t>
  </si>
  <si>
    <t>11. YUNGA</t>
  </si>
  <si>
    <t>180299</t>
  </si>
  <si>
    <t>180301</t>
  </si>
  <si>
    <t>03. ILO</t>
  </si>
  <si>
    <t>01. ILO</t>
  </si>
  <si>
    <t>180302</t>
  </si>
  <si>
    <t>02. EL ALGARROBAL</t>
  </si>
  <si>
    <t>180303</t>
  </si>
  <si>
    <t>03. PACOCHA</t>
  </si>
  <si>
    <t>180399</t>
  </si>
  <si>
    <t>190101</t>
  </si>
  <si>
    <t>19. PASCO</t>
  </si>
  <si>
    <t>01. PASCO</t>
  </si>
  <si>
    <t>01. CHAUPIMARCA</t>
  </si>
  <si>
    <t>190102</t>
  </si>
  <si>
    <t>02. HUACHON</t>
  </si>
  <si>
    <t>190103</t>
  </si>
  <si>
    <t>03. HUARIACA</t>
  </si>
  <si>
    <t>190104</t>
  </si>
  <si>
    <t>04. HUAYLLAY</t>
  </si>
  <si>
    <t>190105</t>
  </si>
  <si>
    <t>05. NINACACA</t>
  </si>
  <si>
    <t>190106</t>
  </si>
  <si>
    <t>06. PALLANCHACRA</t>
  </si>
  <si>
    <t>190107</t>
  </si>
  <si>
    <t>07. PAUCARTAMBO</t>
  </si>
  <si>
    <t>190108</t>
  </si>
  <si>
    <t>08. SAN FRANCISCO DE ASIS DE YARUSYACAN</t>
  </si>
  <si>
    <t>190109</t>
  </si>
  <si>
    <t>09. SIMON BOLIVAR</t>
  </si>
  <si>
    <t>190110</t>
  </si>
  <si>
    <t>10. TICLACAYAN</t>
  </si>
  <si>
    <t>190111</t>
  </si>
  <si>
    <t>11. TINYAHUARCO</t>
  </si>
  <si>
    <t>190112</t>
  </si>
  <si>
    <t>12. VICCO</t>
  </si>
  <si>
    <t>190113</t>
  </si>
  <si>
    <t>13. YANACANCHA</t>
  </si>
  <si>
    <t>190199</t>
  </si>
  <si>
    <t>190201</t>
  </si>
  <si>
    <t>02. DANIEL ALCIDES CARRION</t>
  </si>
  <si>
    <t>01. YANAHUANCA</t>
  </si>
  <si>
    <t>190202</t>
  </si>
  <si>
    <t>02. CHACAYAN</t>
  </si>
  <si>
    <t>190203</t>
  </si>
  <si>
    <t>03. GOYLLARISQUIZGA</t>
  </si>
  <si>
    <t>190204</t>
  </si>
  <si>
    <t>04. PAUCAR</t>
  </si>
  <si>
    <t>190205</t>
  </si>
  <si>
    <t>05. SAN PEDRO DE PILLAO</t>
  </si>
  <si>
    <t>190206</t>
  </si>
  <si>
    <t>06. SANTA ANA DE TUSI</t>
  </si>
  <si>
    <t>190207</t>
  </si>
  <si>
    <t>07. TAPUC</t>
  </si>
  <si>
    <t>190208</t>
  </si>
  <si>
    <t>08. VILCABAMBA</t>
  </si>
  <si>
    <t>190299</t>
  </si>
  <si>
    <t>190301</t>
  </si>
  <si>
    <t>03. OXAPAMPA</t>
  </si>
  <si>
    <t>01. OXAPAMPA</t>
  </si>
  <si>
    <t>190302</t>
  </si>
  <si>
    <t>02. CHONTABAMBA</t>
  </si>
  <si>
    <t>190303</t>
  </si>
  <si>
    <t>03. HUANCABAMBA</t>
  </si>
  <si>
    <t>190304</t>
  </si>
  <si>
    <t>04. PALCAZU</t>
  </si>
  <si>
    <t>190305</t>
  </si>
  <si>
    <t>05. POZUZO</t>
  </si>
  <si>
    <t>190306</t>
  </si>
  <si>
    <t>06. PUERTO BERMUDEZ</t>
  </si>
  <si>
    <t>190307</t>
  </si>
  <si>
    <t>07. VILLA RICA</t>
  </si>
  <si>
    <t>190308</t>
  </si>
  <si>
    <t>08. CONSTITUCION</t>
  </si>
  <si>
    <t>190399</t>
  </si>
  <si>
    <t>200101</t>
  </si>
  <si>
    <t>20. PIURA</t>
  </si>
  <si>
    <t>01. PIURA</t>
  </si>
  <si>
    <t>200104</t>
  </si>
  <si>
    <t>200105</t>
  </si>
  <si>
    <t>05. CATACAOS</t>
  </si>
  <si>
    <t>200107</t>
  </si>
  <si>
    <t>07. CURA MORI</t>
  </si>
  <si>
    <t>200108</t>
  </si>
  <si>
    <t>08. EL TALLAN</t>
  </si>
  <si>
    <t>200109</t>
  </si>
  <si>
    <t>09. LA ARENA</t>
  </si>
  <si>
    <t>200110</t>
  </si>
  <si>
    <t>10. LA UNION</t>
  </si>
  <si>
    <t>200111</t>
  </si>
  <si>
    <t>11. LAS LOMAS</t>
  </si>
  <si>
    <t>200114</t>
  </si>
  <si>
    <t>14. TAMBO GRANDE</t>
  </si>
  <si>
    <t>200115</t>
  </si>
  <si>
    <t>15. VEINTISEIS DE OCTUBRE</t>
  </si>
  <si>
    <t>200199</t>
  </si>
  <si>
    <t>200201</t>
  </si>
  <si>
    <t>02. AYABACA</t>
  </si>
  <si>
    <t>01. AYABACA</t>
  </si>
  <si>
    <t>200202</t>
  </si>
  <si>
    <t>02. FRIAS</t>
  </si>
  <si>
    <t>200203</t>
  </si>
  <si>
    <t>03. JILILI</t>
  </si>
  <si>
    <t>200204</t>
  </si>
  <si>
    <t>04. LAGUNAS</t>
  </si>
  <si>
    <t>200205</t>
  </si>
  <si>
    <t>05. MONTERO</t>
  </si>
  <si>
    <t>200206</t>
  </si>
  <si>
    <t>06. PACAIPAMPA</t>
  </si>
  <si>
    <t>200207</t>
  </si>
  <si>
    <t>07. PAIMAS</t>
  </si>
  <si>
    <t>200208</t>
  </si>
  <si>
    <t>08. SAPILLICA</t>
  </si>
  <si>
    <t>200209</t>
  </si>
  <si>
    <t>09. SICCHEZ</t>
  </si>
  <si>
    <t>200210</t>
  </si>
  <si>
    <t>10. SUYO</t>
  </si>
  <si>
    <t>200299</t>
  </si>
  <si>
    <t>200301</t>
  </si>
  <si>
    <t>01. HUANCABAMBA</t>
  </si>
  <si>
    <t>200302</t>
  </si>
  <si>
    <t>02. CANCHAQUE</t>
  </si>
  <si>
    <t>200303</t>
  </si>
  <si>
    <t>03. EL CARMEN DE LA FRONTERA</t>
  </si>
  <si>
    <t>200304</t>
  </si>
  <si>
    <t>04. HUARMACA</t>
  </si>
  <si>
    <t>200305</t>
  </si>
  <si>
    <t>05. LALAQUIZ</t>
  </si>
  <si>
    <t>200306</t>
  </si>
  <si>
    <t>06. SAN MIGUEL DE EL FAIQUE</t>
  </si>
  <si>
    <t>200307</t>
  </si>
  <si>
    <t>07. SONDOR</t>
  </si>
  <si>
    <t>200308</t>
  </si>
  <si>
    <t>08. SONDORILLO</t>
  </si>
  <si>
    <t>200399</t>
  </si>
  <si>
    <t>200401</t>
  </si>
  <si>
    <t>04. MORROPON</t>
  </si>
  <si>
    <t>01. CHULUCANAS</t>
  </si>
  <si>
    <t>200402</t>
  </si>
  <si>
    <t>02. BUENOS AIRES</t>
  </si>
  <si>
    <t>200403</t>
  </si>
  <si>
    <t>03. CHALACO</t>
  </si>
  <si>
    <t>200404</t>
  </si>
  <si>
    <t>04. LA MATANZA</t>
  </si>
  <si>
    <t>200405</t>
  </si>
  <si>
    <t>05. MORROPON</t>
  </si>
  <si>
    <t>200406</t>
  </si>
  <si>
    <t>06. SALITRAL</t>
  </si>
  <si>
    <t>200407</t>
  </si>
  <si>
    <t>07. SAN JUAN DE BIGOTE</t>
  </si>
  <si>
    <t>200408</t>
  </si>
  <si>
    <t>08. SANTA CATALINA DE MOSSA</t>
  </si>
  <si>
    <t>200409</t>
  </si>
  <si>
    <t>09. SANTO DOMINGO</t>
  </si>
  <si>
    <t>200410</t>
  </si>
  <si>
    <t>10. YAMANGO</t>
  </si>
  <si>
    <t>200499</t>
  </si>
  <si>
    <t>200501</t>
  </si>
  <si>
    <t>05. PAITA</t>
  </si>
  <si>
    <t>01. PAITA</t>
  </si>
  <si>
    <t>2. COSTA NORTE</t>
  </si>
  <si>
    <t>200502</t>
  </si>
  <si>
    <t>02. AMOTAPE</t>
  </si>
  <si>
    <t>200503</t>
  </si>
  <si>
    <t>03. ARENAL</t>
  </si>
  <si>
    <t>200504</t>
  </si>
  <si>
    <t>04. COLAN</t>
  </si>
  <si>
    <t>200505</t>
  </si>
  <si>
    <t>05. LA HUACA</t>
  </si>
  <si>
    <t>200506</t>
  </si>
  <si>
    <t>06. TAMARINDO</t>
  </si>
  <si>
    <t>200507</t>
  </si>
  <si>
    <t>07. VICHAYAL</t>
  </si>
  <si>
    <t>200599</t>
  </si>
  <si>
    <t>200601</t>
  </si>
  <si>
    <t>06. SULLANA</t>
  </si>
  <si>
    <t>01. SULLANA</t>
  </si>
  <si>
    <t>200602</t>
  </si>
  <si>
    <t>200603</t>
  </si>
  <si>
    <t>03. IGNACIO ESCUDERO</t>
  </si>
  <si>
    <t>200604</t>
  </si>
  <si>
    <t>04. LANCONES</t>
  </si>
  <si>
    <t>200605</t>
  </si>
  <si>
    <t>05. MARCAVELICA</t>
  </si>
  <si>
    <t>200606</t>
  </si>
  <si>
    <t>06. MIGUEL CHECA</t>
  </si>
  <si>
    <t>200607</t>
  </si>
  <si>
    <t>07. QUERECOTILLO</t>
  </si>
  <si>
    <t>200608</t>
  </si>
  <si>
    <t>08. SALITRAL</t>
  </si>
  <si>
    <t>200699</t>
  </si>
  <si>
    <t>200701</t>
  </si>
  <si>
    <t>07. TALARA</t>
  </si>
  <si>
    <t>01. PARIÑAS</t>
  </si>
  <si>
    <t>200702</t>
  </si>
  <si>
    <t>02. EL ALTO</t>
  </si>
  <si>
    <t>200703</t>
  </si>
  <si>
    <t>03. LA BREA</t>
  </si>
  <si>
    <t>200704</t>
  </si>
  <si>
    <t>04. LOBITOS</t>
  </si>
  <si>
    <t>200705</t>
  </si>
  <si>
    <t>05. LOS ORGANOS</t>
  </si>
  <si>
    <t>200706</t>
  </si>
  <si>
    <t>06. MANCORA</t>
  </si>
  <si>
    <t>200799</t>
  </si>
  <si>
    <t>200801</t>
  </si>
  <si>
    <t>08. SECHURA</t>
  </si>
  <si>
    <t>01. SECHURA</t>
  </si>
  <si>
    <t>200802</t>
  </si>
  <si>
    <t>02. BELLAVISTA DE LA UNION</t>
  </si>
  <si>
    <t>200803</t>
  </si>
  <si>
    <t>03. BERNAL</t>
  </si>
  <si>
    <t>200804</t>
  </si>
  <si>
    <t>04. CRISTO NOS VALGA</t>
  </si>
  <si>
    <t>200805</t>
  </si>
  <si>
    <t>05. VICE</t>
  </si>
  <si>
    <t>200806</t>
  </si>
  <si>
    <t>06. RINCONADA LLICUAR</t>
  </si>
  <si>
    <t>200899</t>
  </si>
  <si>
    <t>210101</t>
  </si>
  <si>
    <t>21. PUNO</t>
  </si>
  <si>
    <t>01. PUNO</t>
  </si>
  <si>
    <t>210102</t>
  </si>
  <si>
    <t>02. ACORA</t>
  </si>
  <si>
    <t>210103</t>
  </si>
  <si>
    <t>03. AMANTANI</t>
  </si>
  <si>
    <t>210104</t>
  </si>
  <si>
    <t>04. ATUNCOLLA</t>
  </si>
  <si>
    <t>210105</t>
  </si>
  <si>
    <t>05. CAPACHICA</t>
  </si>
  <si>
    <t>6. PUNO</t>
  </si>
  <si>
    <t>210106</t>
  </si>
  <si>
    <t>06. CHUCUITO</t>
  </si>
  <si>
    <t>210107</t>
  </si>
  <si>
    <t>07. COATA</t>
  </si>
  <si>
    <t>210108</t>
  </si>
  <si>
    <t>08. HUATA</t>
  </si>
  <si>
    <t>210109</t>
  </si>
  <si>
    <t>09. MAÑAZO</t>
  </si>
  <si>
    <t>210110</t>
  </si>
  <si>
    <t>10. PAUCARCOLLA</t>
  </si>
  <si>
    <t>210111</t>
  </si>
  <si>
    <t>11. PICHACANI</t>
  </si>
  <si>
    <t>210112</t>
  </si>
  <si>
    <t>12. PLATERIA</t>
  </si>
  <si>
    <t>210113</t>
  </si>
  <si>
    <t>210114</t>
  </si>
  <si>
    <t>14. TIQUILLACA</t>
  </si>
  <si>
    <t>210115</t>
  </si>
  <si>
    <t>15. VILQUE</t>
  </si>
  <si>
    <t>210199</t>
  </si>
  <si>
    <t>210201</t>
  </si>
  <si>
    <t>02. AZANGARO</t>
  </si>
  <si>
    <t>01. AZANGARO</t>
  </si>
  <si>
    <t>210202</t>
  </si>
  <si>
    <t>02. ACHAYA</t>
  </si>
  <si>
    <t>210203</t>
  </si>
  <si>
    <t>03. ARAPA</t>
  </si>
  <si>
    <t>210204</t>
  </si>
  <si>
    <t>04. ASILLO</t>
  </si>
  <si>
    <t>210205</t>
  </si>
  <si>
    <t>05. CAMINACA</t>
  </si>
  <si>
    <t>210206</t>
  </si>
  <si>
    <t>06. CHUPA</t>
  </si>
  <si>
    <t>210207</t>
  </si>
  <si>
    <t>07. JOSE DOMINGO CHOQUEHUANCA</t>
  </si>
  <si>
    <t>210208</t>
  </si>
  <si>
    <t>08. MUÑANI</t>
  </si>
  <si>
    <t>210209</t>
  </si>
  <si>
    <t>09. POTONI</t>
  </si>
  <si>
    <t>210210</t>
  </si>
  <si>
    <t>10. SAMAN</t>
  </si>
  <si>
    <t>210211</t>
  </si>
  <si>
    <t>11. SAN ANTON</t>
  </si>
  <si>
    <t>210212</t>
  </si>
  <si>
    <t>12. SAN JOSE</t>
  </si>
  <si>
    <t>210213</t>
  </si>
  <si>
    <t>13. SAN JUAN DE SALINAS</t>
  </si>
  <si>
    <t>210214</t>
  </si>
  <si>
    <t>14. SANTIAGO DE PUPUJA</t>
  </si>
  <si>
    <t>210215</t>
  </si>
  <si>
    <t>15. TIRAPATA</t>
  </si>
  <si>
    <t>210299</t>
  </si>
  <si>
    <t>210301</t>
  </si>
  <si>
    <t>03. CARABAYA</t>
  </si>
  <si>
    <t>01. MACUSANI</t>
  </si>
  <si>
    <t>210302</t>
  </si>
  <si>
    <t>02. AJOYANI</t>
  </si>
  <si>
    <t>210303</t>
  </si>
  <si>
    <t>03. AYAPATA</t>
  </si>
  <si>
    <t>210304</t>
  </si>
  <si>
    <t>04. COASA</t>
  </si>
  <si>
    <t>210305</t>
  </si>
  <si>
    <t>05. CORANI</t>
  </si>
  <si>
    <t>210306</t>
  </si>
  <si>
    <t>06. CRUCERO</t>
  </si>
  <si>
    <t>210307</t>
  </si>
  <si>
    <t>07. ITUATA</t>
  </si>
  <si>
    <t>210308</t>
  </si>
  <si>
    <t>08. OLLACHEA</t>
  </si>
  <si>
    <t>210309</t>
  </si>
  <si>
    <t>09. SAN GABAN</t>
  </si>
  <si>
    <t>210310</t>
  </si>
  <si>
    <t>10. USICAYOS</t>
  </si>
  <si>
    <t>210399</t>
  </si>
  <si>
    <t>210401</t>
  </si>
  <si>
    <t>04. CHUCUITO</t>
  </si>
  <si>
    <t>01. JULI</t>
  </si>
  <si>
    <t>210402</t>
  </si>
  <si>
    <t>02. DESAGUADERO</t>
  </si>
  <si>
    <t>210403</t>
  </si>
  <si>
    <t>03. HUACULLANI</t>
  </si>
  <si>
    <t>210404</t>
  </si>
  <si>
    <t>04. KELLUYO</t>
  </si>
  <si>
    <t>210405</t>
  </si>
  <si>
    <t>05. PISACOMA</t>
  </si>
  <si>
    <t>210406</t>
  </si>
  <si>
    <t>06. POMATA</t>
  </si>
  <si>
    <t>210407</t>
  </si>
  <si>
    <t>07. ZEPITA</t>
  </si>
  <si>
    <t>210499</t>
  </si>
  <si>
    <t>210501</t>
  </si>
  <si>
    <t>05. EL COLLAO</t>
  </si>
  <si>
    <t>01. ILAVE</t>
  </si>
  <si>
    <t>210502</t>
  </si>
  <si>
    <t>02. CAPASO</t>
  </si>
  <si>
    <t>210503</t>
  </si>
  <si>
    <t>03. PILCUYO</t>
  </si>
  <si>
    <t>210504</t>
  </si>
  <si>
    <t>04. SANTA ROSA</t>
  </si>
  <si>
    <t>210505</t>
  </si>
  <si>
    <t>05. CONDURIRI</t>
  </si>
  <si>
    <t>210599</t>
  </si>
  <si>
    <t>210601</t>
  </si>
  <si>
    <t>06. HUANCANE</t>
  </si>
  <si>
    <t>01. HUANCANE</t>
  </si>
  <si>
    <t>210602</t>
  </si>
  <si>
    <t>02. COJATA</t>
  </si>
  <si>
    <t>210603</t>
  </si>
  <si>
    <t>03. HUATASANI</t>
  </si>
  <si>
    <t>210604</t>
  </si>
  <si>
    <t>04. INCHUPALLA</t>
  </si>
  <si>
    <t>210605</t>
  </si>
  <si>
    <t>05. PUSI</t>
  </si>
  <si>
    <t>210606</t>
  </si>
  <si>
    <t>06. ROSASPATA</t>
  </si>
  <si>
    <t>210607</t>
  </si>
  <si>
    <t>07. TARACO</t>
  </si>
  <si>
    <t>210608</t>
  </si>
  <si>
    <t>08. VILQUE CHICO</t>
  </si>
  <si>
    <t>210699</t>
  </si>
  <si>
    <t>210701</t>
  </si>
  <si>
    <t>07. LAMPA</t>
  </si>
  <si>
    <t>01. LAMPA</t>
  </si>
  <si>
    <t>210702</t>
  </si>
  <si>
    <t>02. CABANILLA</t>
  </si>
  <si>
    <t>210703</t>
  </si>
  <si>
    <t>03. CALAPUJA</t>
  </si>
  <si>
    <t>210704</t>
  </si>
  <si>
    <t>04. NICASIO</t>
  </si>
  <si>
    <t>210705</t>
  </si>
  <si>
    <t>05. OCUVIRI</t>
  </si>
  <si>
    <t>210706</t>
  </si>
  <si>
    <t>210707</t>
  </si>
  <si>
    <t>07. PARATIA</t>
  </si>
  <si>
    <t>210708</t>
  </si>
  <si>
    <t>210709</t>
  </si>
  <si>
    <t>09. SANTA LUCIA</t>
  </si>
  <si>
    <t>210710</t>
  </si>
  <si>
    <t>10. VILAVILA</t>
  </si>
  <si>
    <t>210799</t>
  </si>
  <si>
    <t>210801</t>
  </si>
  <si>
    <t>08. MELGAR</t>
  </si>
  <si>
    <t>01. AYAVIRI</t>
  </si>
  <si>
    <t>210802</t>
  </si>
  <si>
    <t>02. ANTAUTA</t>
  </si>
  <si>
    <t>210803</t>
  </si>
  <si>
    <t>03. CUPI</t>
  </si>
  <si>
    <t>210804</t>
  </si>
  <si>
    <t>04. LLALLI</t>
  </si>
  <si>
    <t>210805</t>
  </si>
  <si>
    <t>05. MACARI</t>
  </si>
  <si>
    <t>210806</t>
  </si>
  <si>
    <t>06. NUÑOA</t>
  </si>
  <si>
    <t>210807</t>
  </si>
  <si>
    <t>07. ORURILLO</t>
  </si>
  <si>
    <t>210808</t>
  </si>
  <si>
    <t>08. SANTA ROSA</t>
  </si>
  <si>
    <t>210809</t>
  </si>
  <si>
    <t>09. UMACHIRI</t>
  </si>
  <si>
    <t>210899</t>
  </si>
  <si>
    <t>210901</t>
  </si>
  <si>
    <t>09. MOHO</t>
  </si>
  <si>
    <t>01. MOHO</t>
  </si>
  <si>
    <t>210902</t>
  </si>
  <si>
    <t>02. CONIMA</t>
  </si>
  <si>
    <t>210903</t>
  </si>
  <si>
    <t>03. HUAYRAPATA</t>
  </si>
  <si>
    <t>210904</t>
  </si>
  <si>
    <t>04. TILALI</t>
  </si>
  <si>
    <t>210999</t>
  </si>
  <si>
    <t>211001</t>
  </si>
  <si>
    <t>10. SAN ANTONIO DE PUTINA</t>
  </si>
  <si>
    <t>01. PUTINA</t>
  </si>
  <si>
    <t>211002</t>
  </si>
  <si>
    <t>02. ANANEA</t>
  </si>
  <si>
    <t>211003</t>
  </si>
  <si>
    <t>03. PEDRO VILCA APAZA</t>
  </si>
  <si>
    <t>211004</t>
  </si>
  <si>
    <t>04. QUILCAPUNCU</t>
  </si>
  <si>
    <t>211005</t>
  </si>
  <si>
    <t>05. SINA</t>
  </si>
  <si>
    <t>211099</t>
  </si>
  <si>
    <t>211101</t>
  </si>
  <si>
    <t>11. SAN ROMAN</t>
  </si>
  <si>
    <t>01. JULIACA</t>
  </si>
  <si>
    <t>211102</t>
  </si>
  <si>
    <t>02. CABANA</t>
  </si>
  <si>
    <t>211103</t>
  </si>
  <si>
    <t>03. CABANILLAS</t>
  </si>
  <si>
    <t>211104</t>
  </si>
  <si>
    <t>04. CARACOTO</t>
  </si>
  <si>
    <t>211105</t>
  </si>
  <si>
    <t>05. SAN MIGUEL</t>
  </si>
  <si>
    <t>211199</t>
  </si>
  <si>
    <t>211201</t>
  </si>
  <si>
    <t>12. SANDIA</t>
  </si>
  <si>
    <t>01. SANDIA</t>
  </si>
  <si>
    <t>211202</t>
  </si>
  <si>
    <t>02. CUYOCUYO</t>
  </si>
  <si>
    <t>211203</t>
  </si>
  <si>
    <t>03. LIMBANI</t>
  </si>
  <si>
    <t>211204</t>
  </si>
  <si>
    <t>04. PATAMBUCO</t>
  </si>
  <si>
    <t>211205</t>
  </si>
  <si>
    <t>05. PHARA</t>
  </si>
  <si>
    <t>211206</t>
  </si>
  <si>
    <t>06. QUIACA</t>
  </si>
  <si>
    <t>211207</t>
  </si>
  <si>
    <t>07. SAN JUAN DEL ORO</t>
  </si>
  <si>
    <t>211208</t>
  </si>
  <si>
    <t>08. YANAHUAYA</t>
  </si>
  <si>
    <t>211209</t>
  </si>
  <si>
    <t>09. ALTO INAMBARI</t>
  </si>
  <si>
    <t>211210</t>
  </si>
  <si>
    <t>10. SAN PEDRO DE PUTINA PUNCO</t>
  </si>
  <si>
    <t>211299</t>
  </si>
  <si>
    <t>211301</t>
  </si>
  <si>
    <t>13. YUNGUYO</t>
  </si>
  <si>
    <t>01. YUNGUYO</t>
  </si>
  <si>
    <t>211302</t>
  </si>
  <si>
    <t>02. ANAPIA</t>
  </si>
  <si>
    <t>211303</t>
  </si>
  <si>
    <t>03. COPANI</t>
  </si>
  <si>
    <t>211304</t>
  </si>
  <si>
    <t>04. CUTURAPI</t>
  </si>
  <si>
    <t>211305</t>
  </si>
  <si>
    <t>05. OLLARAYA</t>
  </si>
  <si>
    <t>211306</t>
  </si>
  <si>
    <t>06. TINICACHI</t>
  </si>
  <si>
    <t>211307</t>
  </si>
  <si>
    <t>07. UNICACHI</t>
  </si>
  <si>
    <t>211399</t>
  </si>
  <si>
    <t>220101</t>
  </si>
  <si>
    <t>22. SAN MARTIN</t>
  </si>
  <si>
    <t>01. MOYOBAMBA</t>
  </si>
  <si>
    <t>220102</t>
  </si>
  <si>
    <t>02. CALZADA</t>
  </si>
  <si>
    <t>220103</t>
  </si>
  <si>
    <t>03. HABANA</t>
  </si>
  <si>
    <t>220104</t>
  </si>
  <si>
    <t>04. JEPELACIO</t>
  </si>
  <si>
    <t>220105</t>
  </si>
  <si>
    <t>05. SORITOR</t>
  </si>
  <si>
    <t>220106</t>
  </si>
  <si>
    <t>06. YANTALO</t>
  </si>
  <si>
    <t>220199</t>
  </si>
  <si>
    <t>220201</t>
  </si>
  <si>
    <t>01. BELLAVISTA</t>
  </si>
  <si>
    <t>220202</t>
  </si>
  <si>
    <t>02. ALTO BIAVO</t>
  </si>
  <si>
    <t>220203</t>
  </si>
  <si>
    <t>03. BAJO BIAVO</t>
  </si>
  <si>
    <t>220204</t>
  </si>
  <si>
    <t>04. HUALLAGA</t>
  </si>
  <si>
    <t>220205</t>
  </si>
  <si>
    <t>05. SAN PABLO</t>
  </si>
  <si>
    <t>220206</t>
  </si>
  <si>
    <t>06. SAN RAFAEL</t>
  </si>
  <si>
    <t>220299</t>
  </si>
  <si>
    <t>220301</t>
  </si>
  <si>
    <t>03. EL DORADO</t>
  </si>
  <si>
    <t>01. SAN JOSE DE SISA</t>
  </si>
  <si>
    <t>220302</t>
  </si>
  <si>
    <t>02. AGUA BLANCA</t>
  </si>
  <si>
    <t>220303</t>
  </si>
  <si>
    <t>03. SAN MARTIN</t>
  </si>
  <si>
    <t>220304</t>
  </si>
  <si>
    <t>220305</t>
  </si>
  <si>
    <t>05. SHATOJA</t>
  </si>
  <si>
    <t>220399</t>
  </si>
  <si>
    <t>220401</t>
  </si>
  <si>
    <t>01. SAPOSOA</t>
  </si>
  <si>
    <t>220402</t>
  </si>
  <si>
    <t>02. ALTO SAPOSOA</t>
  </si>
  <si>
    <t>220403</t>
  </si>
  <si>
    <t>03. EL ESLABON</t>
  </si>
  <si>
    <t>220404</t>
  </si>
  <si>
    <t>04. PISCOYACU</t>
  </si>
  <si>
    <t>220405</t>
  </si>
  <si>
    <t>05. SACANCHE</t>
  </si>
  <si>
    <t>220406</t>
  </si>
  <si>
    <t>06. TINGO DE SAPOSOA</t>
  </si>
  <si>
    <t>220499</t>
  </si>
  <si>
    <t>220501</t>
  </si>
  <si>
    <t>05. LAMAS</t>
  </si>
  <si>
    <t>01. LAMAS</t>
  </si>
  <si>
    <t>220502</t>
  </si>
  <si>
    <t>02. ALONSO DE ALVARADO</t>
  </si>
  <si>
    <t>220503</t>
  </si>
  <si>
    <t>03. BARRANQUITA</t>
  </si>
  <si>
    <t>220504</t>
  </si>
  <si>
    <t>04. CAYNARACHI</t>
  </si>
  <si>
    <t>220505</t>
  </si>
  <si>
    <t>05. CUÑUMBUQUI</t>
  </si>
  <si>
    <t>220506</t>
  </si>
  <si>
    <t>06. PINTO RECODO</t>
  </si>
  <si>
    <t>220507</t>
  </si>
  <si>
    <t>07. RUMISAPA</t>
  </si>
  <si>
    <t>220508</t>
  </si>
  <si>
    <t>08. SAN ROQUE DE CUMBAZA</t>
  </si>
  <si>
    <t>220509</t>
  </si>
  <si>
    <t>09. SHANAO</t>
  </si>
  <si>
    <t>220510</t>
  </si>
  <si>
    <t>10. TABALOSOS</t>
  </si>
  <si>
    <t>220511</t>
  </si>
  <si>
    <t>11. ZAPATERO</t>
  </si>
  <si>
    <t>220599</t>
  </si>
  <si>
    <t>220601</t>
  </si>
  <si>
    <t>06. MARISCAL CACERES</t>
  </si>
  <si>
    <t>01. JUANJUI</t>
  </si>
  <si>
    <t>220602</t>
  </si>
  <si>
    <t>02. CAMPANILLA</t>
  </si>
  <si>
    <t>220603</t>
  </si>
  <si>
    <t>03. HUICUNGO</t>
  </si>
  <si>
    <t>220604</t>
  </si>
  <si>
    <t>04. PACHIZA</t>
  </si>
  <si>
    <t>220605</t>
  </si>
  <si>
    <t>05. PAJARILLO</t>
  </si>
  <si>
    <t>220699</t>
  </si>
  <si>
    <t>220701</t>
  </si>
  <si>
    <t>07. PICOTA</t>
  </si>
  <si>
    <t>01. PICOTA</t>
  </si>
  <si>
    <t>220702</t>
  </si>
  <si>
    <t>220703</t>
  </si>
  <si>
    <t>03. CASPISAPA</t>
  </si>
  <si>
    <t>220704</t>
  </si>
  <si>
    <t>04. PILLUANA</t>
  </si>
  <si>
    <t>220705</t>
  </si>
  <si>
    <t>05. PUCACACA</t>
  </si>
  <si>
    <t>220706</t>
  </si>
  <si>
    <t>06. SAN CRISTOBAL</t>
  </si>
  <si>
    <t>220707</t>
  </si>
  <si>
    <t>07. SAN HILARION</t>
  </si>
  <si>
    <t>220708</t>
  </si>
  <si>
    <t>08. SHAMBOYACU</t>
  </si>
  <si>
    <t>220709</t>
  </si>
  <si>
    <t>09. TINGO DE PONASA</t>
  </si>
  <si>
    <t>220710</t>
  </si>
  <si>
    <t>10. TRES UNIDOS</t>
  </si>
  <si>
    <t>220799</t>
  </si>
  <si>
    <t>220801</t>
  </si>
  <si>
    <t>08. RIOJA</t>
  </si>
  <si>
    <t>01. RIOJA</t>
  </si>
  <si>
    <t>220802</t>
  </si>
  <si>
    <t>02. AWAJUN</t>
  </si>
  <si>
    <t>220803</t>
  </si>
  <si>
    <t>03. ELIAS SOPLIN VARGAS</t>
  </si>
  <si>
    <t>220804</t>
  </si>
  <si>
    <t>04. NUEVA CAJAMARCA</t>
  </si>
  <si>
    <t>220805</t>
  </si>
  <si>
    <t>05. PARDO MIGUEL</t>
  </si>
  <si>
    <t>220806</t>
  </si>
  <si>
    <t>06. POSIC</t>
  </si>
  <si>
    <t>220807</t>
  </si>
  <si>
    <t>07. SAN FERNANDO</t>
  </si>
  <si>
    <t>220808</t>
  </si>
  <si>
    <t>08. YORONGOS</t>
  </si>
  <si>
    <t>220809</t>
  </si>
  <si>
    <t>09. YURACYACU</t>
  </si>
  <si>
    <t>220899</t>
  </si>
  <si>
    <t>220901</t>
  </si>
  <si>
    <t>09. SAN MARTIN</t>
  </si>
  <si>
    <t>01. TARAPOTO</t>
  </si>
  <si>
    <t>220902</t>
  </si>
  <si>
    <t>02. ALBERTO LEVEAU</t>
  </si>
  <si>
    <t>220903</t>
  </si>
  <si>
    <t>03. CACATACHI</t>
  </si>
  <si>
    <t>220904</t>
  </si>
  <si>
    <t>04. CHAZUTA</t>
  </si>
  <si>
    <t>220905</t>
  </si>
  <si>
    <t>05. CHIPURANA</t>
  </si>
  <si>
    <t>220906</t>
  </si>
  <si>
    <t>06. EL PORVENIR</t>
  </si>
  <si>
    <t>220907</t>
  </si>
  <si>
    <t>07. HUIMBAYOC</t>
  </si>
  <si>
    <t>220908</t>
  </si>
  <si>
    <t>08. JUAN GUERRA</t>
  </si>
  <si>
    <t>220909</t>
  </si>
  <si>
    <t>09. LA BANDA DE SHILCAYO</t>
  </si>
  <si>
    <t>220910</t>
  </si>
  <si>
    <t>10. MORALES</t>
  </si>
  <si>
    <t>220911</t>
  </si>
  <si>
    <t>11. PAPAPLAYA</t>
  </si>
  <si>
    <t>220912</t>
  </si>
  <si>
    <t>12. SAN ANTONIO</t>
  </si>
  <si>
    <t>220913</t>
  </si>
  <si>
    <t>13. SAUCE</t>
  </si>
  <si>
    <t>220914</t>
  </si>
  <si>
    <t>14. SHAPAJA</t>
  </si>
  <si>
    <t>220999</t>
  </si>
  <si>
    <t>221001</t>
  </si>
  <si>
    <t>10. TOCACHE</t>
  </si>
  <si>
    <t>01. TOCACHE</t>
  </si>
  <si>
    <t>221002</t>
  </si>
  <si>
    <t>02. NUEVO PROGRESO</t>
  </si>
  <si>
    <t>221003</t>
  </si>
  <si>
    <t>03. POLVORA</t>
  </si>
  <si>
    <t>221004</t>
  </si>
  <si>
    <t>04. SHUNTE</t>
  </si>
  <si>
    <t>221005</t>
  </si>
  <si>
    <t>05. UCHIZA</t>
  </si>
  <si>
    <t>221099</t>
  </si>
  <si>
    <t>230101</t>
  </si>
  <si>
    <t>23. TACNA</t>
  </si>
  <si>
    <t>01. TACNA</t>
  </si>
  <si>
    <t>230102</t>
  </si>
  <si>
    <t>02. ALTO DE LA ALIANZA</t>
  </si>
  <si>
    <t>230103</t>
  </si>
  <si>
    <t>03. CALANA</t>
  </si>
  <si>
    <t>230104</t>
  </si>
  <si>
    <t>04. CIUDAD NUEVA</t>
  </si>
  <si>
    <t>230105</t>
  </si>
  <si>
    <t>05. INCLAN</t>
  </si>
  <si>
    <t>230106</t>
  </si>
  <si>
    <t>06. PACHIA</t>
  </si>
  <si>
    <t>230107</t>
  </si>
  <si>
    <t>07. PALCA</t>
  </si>
  <si>
    <t>230108</t>
  </si>
  <si>
    <t>08. POCOLLAY</t>
  </si>
  <si>
    <t>230109</t>
  </si>
  <si>
    <t>09. SAMA</t>
  </si>
  <si>
    <t>230110</t>
  </si>
  <si>
    <t>10. CORONEL GREGORIO ALBARRACIN LANCHIPA</t>
  </si>
  <si>
    <t>230111</t>
  </si>
  <si>
    <t>11. LA YARADA LOS PALOS</t>
  </si>
  <si>
    <t>230199</t>
  </si>
  <si>
    <t>230201</t>
  </si>
  <si>
    <t>02. CANDARAVE</t>
  </si>
  <si>
    <t>01. CANDARAVE</t>
  </si>
  <si>
    <t>230202</t>
  </si>
  <si>
    <t>02. CAIRANI</t>
  </si>
  <si>
    <t>230203</t>
  </si>
  <si>
    <t>03. CAMILACA</t>
  </si>
  <si>
    <t>230204</t>
  </si>
  <si>
    <t>04. CURIBAYA</t>
  </si>
  <si>
    <t>230205</t>
  </si>
  <si>
    <t>05. HUANUARA</t>
  </si>
  <si>
    <t>230206</t>
  </si>
  <si>
    <t>06. QUILAHUANI</t>
  </si>
  <si>
    <t>230299</t>
  </si>
  <si>
    <t>230301</t>
  </si>
  <si>
    <t>03. JORGE BASADRE</t>
  </si>
  <si>
    <t>01. LOCUMBA</t>
  </si>
  <si>
    <t>230302</t>
  </si>
  <si>
    <t>02. ILABAYA</t>
  </si>
  <si>
    <t>230303</t>
  </si>
  <si>
    <t>03. ITE</t>
  </si>
  <si>
    <t>230399</t>
  </si>
  <si>
    <t>230401</t>
  </si>
  <si>
    <t>04. TARATA</t>
  </si>
  <si>
    <t>01. TARATA</t>
  </si>
  <si>
    <t>230402</t>
  </si>
  <si>
    <t>02. CHUCATAMANI</t>
  </si>
  <si>
    <t>230403</t>
  </si>
  <si>
    <t>03. ESTIQUE</t>
  </si>
  <si>
    <t>230404</t>
  </si>
  <si>
    <t>04. ESTIQUE-PAMPA</t>
  </si>
  <si>
    <t>230405</t>
  </si>
  <si>
    <t>05. SITAJARA</t>
  </si>
  <si>
    <t>230406</t>
  </si>
  <si>
    <t>06. SUSAPAYA</t>
  </si>
  <si>
    <t>230407</t>
  </si>
  <si>
    <t>07. TARUCACHI</t>
  </si>
  <si>
    <t>230408</t>
  </si>
  <si>
    <t>08. TICACO</t>
  </si>
  <si>
    <t>230499</t>
  </si>
  <si>
    <t>240101</t>
  </si>
  <si>
    <t>24. TUMBES</t>
  </si>
  <si>
    <t>01. TUMBES</t>
  </si>
  <si>
    <t>240102</t>
  </si>
  <si>
    <t>02. CORRALES</t>
  </si>
  <si>
    <t>240103</t>
  </si>
  <si>
    <t>03. LA CRUZ</t>
  </si>
  <si>
    <t>240104</t>
  </si>
  <si>
    <t>04. PAMPAS DE HOSPITAL</t>
  </si>
  <si>
    <t>240105</t>
  </si>
  <si>
    <t>05. SAN JACINTO</t>
  </si>
  <si>
    <t>240106</t>
  </si>
  <si>
    <t>06. SAN JUAN DE LA VIRGEN</t>
  </si>
  <si>
    <t>240199</t>
  </si>
  <si>
    <t>240201</t>
  </si>
  <si>
    <t>02. CONTRALMIRANTE VILLAR</t>
  </si>
  <si>
    <t>01. ZORRITOS</t>
  </si>
  <si>
    <t>240202</t>
  </si>
  <si>
    <t>02. CASITAS</t>
  </si>
  <si>
    <t>240203</t>
  </si>
  <si>
    <t>03. CANOAS DE PUNTA SAL</t>
  </si>
  <si>
    <t>240299</t>
  </si>
  <si>
    <t>240301</t>
  </si>
  <si>
    <t>03. ZARUMILLA</t>
  </si>
  <si>
    <t>01. ZARUMILLA</t>
  </si>
  <si>
    <t>240302</t>
  </si>
  <si>
    <t>02. AGUAS VERDES</t>
  </si>
  <si>
    <t>240303</t>
  </si>
  <si>
    <t>03. MATAPALO</t>
  </si>
  <si>
    <t>240304</t>
  </si>
  <si>
    <t>04. PAPAYAL</t>
  </si>
  <si>
    <t>240399</t>
  </si>
  <si>
    <t>250101</t>
  </si>
  <si>
    <t>25. UCAYALI</t>
  </si>
  <si>
    <t>01. CORONEL PORTILLO</t>
  </si>
  <si>
    <t>01. CALLERIA</t>
  </si>
  <si>
    <t>250102</t>
  </si>
  <si>
    <t>02. CAMPOVERDE</t>
  </si>
  <si>
    <t>250103</t>
  </si>
  <si>
    <t>03. IPARIA</t>
  </si>
  <si>
    <t>250104</t>
  </si>
  <si>
    <t>04. MASISEA</t>
  </si>
  <si>
    <t>250105</t>
  </si>
  <si>
    <t>05. YARINACOCHA</t>
  </si>
  <si>
    <t>250106</t>
  </si>
  <si>
    <t>06. NUEVA REQUENA</t>
  </si>
  <si>
    <t>250107</t>
  </si>
  <si>
    <t>07. MANANTAY</t>
  </si>
  <si>
    <t>250199</t>
  </si>
  <si>
    <t>250201</t>
  </si>
  <si>
    <t>02. ATALAYA</t>
  </si>
  <si>
    <t>01. RAIMONDI</t>
  </si>
  <si>
    <t>250202</t>
  </si>
  <si>
    <t>02. SEPAHUA</t>
  </si>
  <si>
    <t>250203</t>
  </si>
  <si>
    <t>03. TAHUANIA</t>
  </si>
  <si>
    <t>250204</t>
  </si>
  <si>
    <t>04. YURUA</t>
  </si>
  <si>
    <t>250299</t>
  </si>
  <si>
    <t>250301</t>
  </si>
  <si>
    <t>03. PADRE ABAD</t>
  </si>
  <si>
    <t>01. PADRE ABAD</t>
  </si>
  <si>
    <t>250302</t>
  </si>
  <si>
    <t>02. IRAZOLA</t>
  </si>
  <si>
    <t>250303</t>
  </si>
  <si>
    <t>03. CURIMANA</t>
  </si>
  <si>
    <t>250304</t>
  </si>
  <si>
    <t>04. NESHUYA</t>
  </si>
  <si>
    <t>250305</t>
  </si>
  <si>
    <t>05. ALEXANDER VON HUMBOLDT</t>
  </si>
  <si>
    <t>250399</t>
  </si>
  <si>
    <t>250401</t>
  </si>
  <si>
    <t>04. PURUS</t>
  </si>
  <si>
    <t>01. PURUS</t>
  </si>
  <si>
    <t>250499</t>
  </si>
  <si>
    <t>980101</t>
  </si>
  <si>
    <t>98</t>
  </si>
  <si>
    <t>98. EXTERIOR</t>
  </si>
  <si>
    <t>01. EXTERIOR</t>
  </si>
  <si>
    <t>N° OS</t>
  </si>
  <si>
    <t>1.1 DATOS GENERALES DEL SEAR</t>
  </si>
  <si>
    <t>1.1.1 Nombre del SEAR</t>
  </si>
  <si>
    <t>Tematica / Pasos</t>
  </si>
  <si>
    <t>Meta Total</t>
  </si>
  <si>
    <t>Hombres</t>
  </si>
  <si>
    <t>Mujeres</t>
  </si>
  <si>
    <t>Meta Ejecutada (productores)</t>
  </si>
  <si>
    <t>Nombre del Territorial</t>
  </si>
  <si>
    <t>Nombre del Macroregional</t>
  </si>
  <si>
    <t>Verifica que el productor ha implementado la tecnología</t>
  </si>
  <si>
    <t>Nombre del Extensionista</t>
  </si>
  <si>
    <t>Es dinámico, proactivo, desarrolla ejercicios participativos y genera atención</t>
  </si>
  <si>
    <t>INTERVENCION DEL SEAR</t>
  </si>
  <si>
    <t>El extensionista usa un lenguaje sencillo y fácil de entender y usa el idioma local de ser el caso</t>
  </si>
  <si>
    <t>Firma del Supervisor</t>
  </si>
  <si>
    <t>Nombres de Productores Entrevistados</t>
  </si>
  <si>
    <t>Especialista Territorial</t>
  </si>
  <si>
    <t>Especialista Macroregional</t>
  </si>
  <si>
    <t>Territoriales</t>
  </si>
  <si>
    <t>Macroregionales</t>
  </si>
  <si>
    <t>Fecha Registro</t>
  </si>
  <si>
    <t xml:space="preserve">Percepción de que el productor adoptará la tecnología </t>
  </si>
  <si>
    <t>Cumplimiento de objetivos</t>
  </si>
  <si>
    <t>Adopto</t>
  </si>
  <si>
    <t>En proceso</t>
  </si>
  <si>
    <t>No adopto</t>
  </si>
  <si>
    <t>Capacitado</t>
  </si>
  <si>
    <t>KPI de adopción tecnologia</t>
  </si>
  <si>
    <t>KPI de capacitación</t>
  </si>
  <si>
    <t>KPI de avance técnico y financiero</t>
  </si>
  <si>
    <t>KPI de logro de objetivos</t>
  </si>
  <si>
    <t>Adopción de tecnologia …</t>
  </si>
  <si>
    <t>Productor Capacitado …</t>
  </si>
  <si>
    <t>En proceso de adopción</t>
  </si>
  <si>
    <t>Adopto tecnologia</t>
  </si>
  <si>
    <t>En proceso de capacitación</t>
  </si>
  <si>
    <t>No adopto tecnologia</t>
  </si>
  <si>
    <t xml:space="preserve">Total </t>
  </si>
  <si>
    <t>Indicadores del SEAR (KPI)</t>
  </si>
  <si>
    <t>2°</t>
  </si>
  <si>
    <t>Ejecución Financiera</t>
  </si>
  <si>
    <t>Programado</t>
  </si>
  <si>
    <t>Ejecutado</t>
  </si>
  <si>
    <t>Presupuesto</t>
  </si>
  <si>
    <t>Acumulado Ejecución Financiera</t>
  </si>
  <si>
    <t>1° Ent Prog</t>
  </si>
  <si>
    <t>2° Ent Prog</t>
  </si>
  <si>
    <t>3° Ent Prog</t>
  </si>
  <si>
    <t>1° Ent Ejec</t>
  </si>
  <si>
    <t>2° Ent Ejec</t>
  </si>
  <si>
    <t>3° Ent Ejec</t>
  </si>
  <si>
    <t>Ejecución técnica</t>
  </si>
  <si>
    <t>1° Ent</t>
  </si>
  <si>
    <t>2° Ent</t>
  </si>
  <si>
    <t>3° Ent</t>
  </si>
  <si>
    <t>Asistencias Técnicas</t>
  </si>
  <si>
    <t>Padrón</t>
  </si>
  <si>
    <t>Fundamento / Comentario</t>
  </si>
  <si>
    <t>3°</t>
  </si>
  <si>
    <t>% de Entregable</t>
  </si>
  <si>
    <t>Monto de la OS</t>
  </si>
  <si>
    <t>Días de Entregable</t>
  </si>
  <si>
    <t>Unidad de medida de las unidades productivas de la cadena productiva beneficiarias del servicio</t>
  </si>
  <si>
    <t>Rendimiento promedio de la cadena productiva</t>
  </si>
  <si>
    <t>Gremios organizacionales a las que está vinculada la cadena productiva</t>
  </si>
  <si>
    <t>Volumen de producción de la cadena productiva</t>
  </si>
  <si>
    <t>1.3 DATOS DEL PROVEEDOR</t>
  </si>
  <si>
    <t>Forestal</t>
  </si>
  <si>
    <t>Producción de plantones forestales</t>
  </si>
  <si>
    <t>Manejo forestal</t>
  </si>
  <si>
    <t>Macroregión</t>
  </si>
  <si>
    <t>Regiones</t>
  </si>
  <si>
    <t>Macroregión 1</t>
  </si>
  <si>
    <t>San Ignacio</t>
  </si>
  <si>
    <t>AA de San Ignacio</t>
  </si>
  <si>
    <t>Jaén</t>
  </si>
  <si>
    <t>AA de Jaén</t>
  </si>
  <si>
    <t>Cutervo</t>
  </si>
  <si>
    <t>AA de Cutervo</t>
  </si>
  <si>
    <t>Chota</t>
  </si>
  <si>
    <t>AA de Chota</t>
  </si>
  <si>
    <t>AA de Cajamarca</t>
  </si>
  <si>
    <t>Morropón</t>
  </si>
  <si>
    <t>AA de Chulucanas</t>
  </si>
  <si>
    <t>AA de Piura</t>
  </si>
  <si>
    <t>Ayabaca</t>
  </si>
  <si>
    <t>AA de Ayabaca</t>
  </si>
  <si>
    <t>Huancabamba</t>
  </si>
  <si>
    <t>AA de Huancabamba</t>
  </si>
  <si>
    <t>Sullana</t>
  </si>
  <si>
    <t>AA de Chira</t>
  </si>
  <si>
    <t>Otuzco</t>
  </si>
  <si>
    <t>AA de Otuzco</t>
  </si>
  <si>
    <t>Gran Chimú</t>
  </si>
  <si>
    <t>AA de Gran Chimú</t>
  </si>
  <si>
    <t>Sánchez Carrión</t>
  </si>
  <si>
    <t>AA de Sánchez Carrión</t>
  </si>
  <si>
    <t>Chepén</t>
  </si>
  <si>
    <t>AA de Chepén</t>
  </si>
  <si>
    <t>Julcan</t>
  </si>
  <si>
    <t>AA de Julcan</t>
  </si>
  <si>
    <t>Macroregión 2</t>
  </si>
  <si>
    <t>San Martin</t>
  </si>
  <si>
    <t>Moyobamba</t>
  </si>
  <si>
    <t>AA de Moyobamba</t>
  </si>
  <si>
    <t>Bellavista</t>
  </si>
  <si>
    <t>AA de Bellavista</t>
  </si>
  <si>
    <t>Rioja</t>
  </si>
  <si>
    <t>AA de Rioja</t>
  </si>
  <si>
    <t>Lamas</t>
  </si>
  <si>
    <t>AA de Lamas</t>
  </si>
  <si>
    <t>AA de San Martin</t>
  </si>
  <si>
    <t>Bagua</t>
  </si>
  <si>
    <t>AA de Bagua</t>
  </si>
  <si>
    <t>Utcubamba</t>
  </si>
  <si>
    <t>AA de Utcubamba</t>
  </si>
  <si>
    <t>Rodríguez de Mendoza</t>
  </si>
  <si>
    <t>AA de Rodríguez de Mendoza</t>
  </si>
  <si>
    <t>Luya</t>
  </si>
  <si>
    <t>AA de Luya</t>
  </si>
  <si>
    <t>Condorcanqui</t>
  </si>
  <si>
    <t>AA de Condorcanqui</t>
  </si>
  <si>
    <t>Macroregión 3</t>
  </si>
  <si>
    <t>Satipo</t>
  </si>
  <si>
    <t>AA de Satipo</t>
  </si>
  <si>
    <t>Chanchamayo</t>
  </si>
  <si>
    <t>AA de Chanchamayo</t>
  </si>
  <si>
    <t>Tarma</t>
  </si>
  <si>
    <t>AA de Tarma</t>
  </si>
  <si>
    <t>AA de Junín</t>
  </si>
  <si>
    <t xml:space="preserve">Concepción </t>
  </si>
  <si>
    <t>AA de Concepción</t>
  </si>
  <si>
    <t>Tayacaja</t>
  </si>
  <si>
    <t>AA de Tayacaja</t>
  </si>
  <si>
    <t>Churcampa</t>
  </si>
  <si>
    <t>AA de Churcampa</t>
  </si>
  <si>
    <t>Acobamba</t>
  </si>
  <si>
    <t>AA de Acobamba</t>
  </si>
  <si>
    <t>Angaraes</t>
  </si>
  <si>
    <t>AA de Angaraes</t>
  </si>
  <si>
    <t>Huaytará</t>
  </si>
  <si>
    <t>AA de Huaytará</t>
  </si>
  <si>
    <t>La Mar</t>
  </si>
  <si>
    <t>AA de La Mar</t>
  </si>
  <si>
    <t>Huamanga</t>
  </si>
  <si>
    <t>AA de Huamanga</t>
  </si>
  <si>
    <t>Huanta</t>
  </si>
  <si>
    <t>AA de Huanta</t>
  </si>
  <si>
    <t>Lucanas</t>
  </si>
  <si>
    <t>AA de Lucanas</t>
  </si>
  <si>
    <t>Cangallo</t>
  </si>
  <si>
    <t>AA de Cangallo</t>
  </si>
  <si>
    <t>Macroregión 4</t>
  </si>
  <si>
    <t>La Convención</t>
  </si>
  <si>
    <t>AA de La Convención</t>
  </si>
  <si>
    <t>Calca</t>
  </si>
  <si>
    <t>AA de Calca</t>
  </si>
  <si>
    <t>Anta</t>
  </si>
  <si>
    <t>AA de Anta</t>
  </si>
  <si>
    <t>Paucartambo</t>
  </si>
  <si>
    <t>AA de Paucartambo</t>
  </si>
  <si>
    <t>Quispicanchis</t>
  </si>
  <si>
    <t>AA de Quispicanchis</t>
  </si>
  <si>
    <t>Andahuaylas</t>
  </si>
  <si>
    <t>Sub-Direc Andahuaylas</t>
  </si>
  <si>
    <t>Chincheros</t>
  </si>
  <si>
    <t>AA de Chincheros</t>
  </si>
  <si>
    <t>Abancay</t>
  </si>
  <si>
    <t>AA de Abancay</t>
  </si>
  <si>
    <t>Cotabambas</t>
  </si>
  <si>
    <t>AA de Cotabambas</t>
  </si>
  <si>
    <t>Aymaraes</t>
  </si>
  <si>
    <t>AA de Aymaraes</t>
  </si>
  <si>
    <t>Camaná</t>
  </si>
  <si>
    <t>AA de Camaná</t>
  </si>
  <si>
    <t>Caylloma</t>
  </si>
  <si>
    <t>AA de Caylloma</t>
  </si>
  <si>
    <t>Islay</t>
  </si>
  <si>
    <t>AA de Islay</t>
  </si>
  <si>
    <t>Caravelí</t>
  </si>
  <si>
    <t>AA de Caravelí</t>
  </si>
  <si>
    <t>AA de Arequipa</t>
  </si>
  <si>
    <t>Recibio capacitación y/o asistencia técnica</t>
  </si>
  <si>
    <t>Recibio CAP y/o AT</t>
  </si>
  <si>
    <t>% Recibieron CAP y/o AT</t>
  </si>
  <si>
    <t>1.3.4 N° DNI</t>
  </si>
  <si>
    <t>1.3.5 N° RUC</t>
  </si>
  <si>
    <t>1.3.7 Teléfono</t>
  </si>
  <si>
    <t xml:space="preserve">1.3.8 Celular </t>
  </si>
  <si>
    <t>1.3.9 Correo electrónico</t>
  </si>
  <si>
    <t>1.3.10 Página web</t>
  </si>
  <si>
    <t>1.3.6 Dirección</t>
  </si>
  <si>
    <t>1.3.1 Tipo de personeria juridica</t>
  </si>
  <si>
    <t>1.3.2 Nombre o razón social del proveedor</t>
  </si>
  <si>
    <t>1.3.3 Nombre del proveedor o representante legal</t>
  </si>
  <si>
    <t>Empresas</t>
  </si>
  <si>
    <t>Universidades</t>
  </si>
  <si>
    <t>Institutos superiores tecnológicos</t>
  </si>
  <si>
    <t>Institutos agropecuarios</t>
  </si>
  <si>
    <t xml:space="preserve">Organismos públicos </t>
  </si>
  <si>
    <t xml:space="preserve">Profesionales </t>
  </si>
  <si>
    <t>Técnicos</t>
  </si>
  <si>
    <t>Productores líderes</t>
  </si>
  <si>
    <t>Tipo de proveedor</t>
  </si>
  <si>
    <t>1.3.12 Especialidad o profesión del proveedor</t>
  </si>
  <si>
    <t>1.3.13 Tipo de proveedor</t>
  </si>
  <si>
    <t>Tipo de entidad beneficiaria</t>
  </si>
  <si>
    <t>Asociación de productores</t>
  </si>
  <si>
    <t>Comunidades campesinas</t>
  </si>
  <si>
    <t>Comunidades nativas</t>
  </si>
  <si>
    <t>Cooperativa de productores</t>
  </si>
  <si>
    <t>Cooperativa de servicios</t>
  </si>
  <si>
    <t>Distrito de riego</t>
  </si>
  <si>
    <t>Comité de riego</t>
  </si>
  <si>
    <t>Comisión de regantes</t>
  </si>
  <si>
    <t>Juntas de riego</t>
  </si>
  <si>
    <t>Productores individuales</t>
  </si>
  <si>
    <t>Productores organizados</t>
  </si>
  <si>
    <t>REQUISITOS</t>
  </si>
  <si>
    <t>CUMPLE</t>
  </si>
  <si>
    <t xml:space="preserve">1.4.2 Nombre del representante </t>
  </si>
  <si>
    <t>1.4.3 N° RUC</t>
  </si>
  <si>
    <t>1.4.5 Celuar</t>
  </si>
  <si>
    <t>1.4.6 Dirección</t>
  </si>
  <si>
    <t>1.4.7 Correo electrónico</t>
  </si>
  <si>
    <t>1.4.9 Tipo de organización</t>
  </si>
  <si>
    <t>1. LISTA DE CHEQUEO DE REQUISITOS</t>
  </si>
  <si>
    <r>
      <t xml:space="preserve">La </t>
    </r>
    <r>
      <rPr>
        <b/>
        <sz val="11"/>
        <color theme="1"/>
        <rFont val="Calibri"/>
        <family val="2"/>
        <scheme val="minor"/>
      </rPr>
      <t>ALIANZA ESTRATÉGICA</t>
    </r>
    <r>
      <rPr>
        <sz val="11"/>
        <color theme="1"/>
        <rFont val="Calibri"/>
        <family val="2"/>
        <scheme val="minor"/>
      </rPr>
      <t xml:space="preserve"> esta conformada por el proveedor del SEAR (extensionista) y los productores organizados (beneficiarios)</t>
    </r>
  </si>
  <si>
    <r>
      <t xml:space="preserve">La </t>
    </r>
    <r>
      <rPr>
        <b/>
        <sz val="11"/>
        <color theme="1"/>
        <rFont val="Calibri"/>
        <family val="2"/>
        <scheme val="minor"/>
      </rPr>
      <t>ACREDITACIÓN</t>
    </r>
    <r>
      <rPr>
        <sz val="11"/>
        <color theme="1"/>
        <rFont val="Calibri"/>
        <family val="2"/>
        <scheme val="minor"/>
      </rPr>
      <t>, es un compromiso asumido entre el proveedor del SEAR (extensionista) y los productores beneficiarios a fin de cumplir con la modalidad de postulación de las bases.</t>
    </r>
  </si>
  <si>
    <t xml:space="preserve">SI </t>
  </si>
  <si>
    <t>A. Que la propuesta presentada no es copia textual de otras propuestas evaluadas, en ejecución o culminados de otras fuentes de financiamiento</t>
  </si>
  <si>
    <t>B. Que el proveedor del SEAR no está observado por otra fuente de financiamiento a la que se tenga acceso por un mal desempeño o incumpliendo contractual en un proyecto culminado o en ejecución.</t>
  </si>
  <si>
    <t>C. Que el proveedor del SEAR no se encuentre impedido de contratar con el Estado.</t>
  </si>
  <si>
    <t>D. Que el proveedor del SEAR no presenta deudas coactivas con el Estado reportadas por la SUNAT</t>
  </si>
  <si>
    <t>E. Que el proveedor del SEAR cumple con las condiciones establecidas en el Ítems 1.10.1 condiciones del proveedor, de las presentes bases.</t>
  </si>
  <si>
    <t>F. Que los beneficiarios cumplen con las condiciones establecidas en el Ítems 1.10.2 condiciones del proveedor, de las presentes bases.</t>
  </si>
  <si>
    <t>TENER EN CUENTA:</t>
  </si>
  <si>
    <t>Si no cumple con algunos de requisitos, absténgase de participar. El presente documento forma parte integral de las bases de la presente convocatoria, y su contenido no puede ser modificado parcial o totalmente.</t>
  </si>
  <si>
    <t>En caso de descubrirse que la información entregada es falsa o no estuviera acreditada, el proveedor del SEAR (extensionista) y la propuesta quedan descalificados en forma automática.</t>
  </si>
  <si>
    <t>AGRO RURAL tiene la facultad de realizar la fiscalización o validación, en cualquier etapa del concurso, de la información declarada en el presente formato, según Ley de Procedimiento Administrativo General.</t>
  </si>
  <si>
    <t xml:space="preserve">Apellido Paterno: </t>
  </si>
  <si>
    <t xml:space="preserve">Apellido Materno: </t>
  </si>
  <si>
    <t>Dirección:</t>
  </si>
  <si>
    <t>Nº Celular:</t>
  </si>
  <si>
    <t>Correo Electrónico:</t>
  </si>
  <si>
    <t xml:space="preserve">DNI: </t>
  </si>
  <si>
    <t>RUC:</t>
  </si>
  <si>
    <t>Nivel</t>
  </si>
  <si>
    <t>Centro de estudios</t>
  </si>
  <si>
    <t>Especialidad</t>
  </si>
  <si>
    <t>EXPERIENCIA ESPECÍFICA</t>
  </si>
  <si>
    <t>Nombre de la entidad</t>
  </si>
  <si>
    <t>Fecha de inicio</t>
  </si>
  <si>
    <t>ANEXO N° 1. LISTA DE CHEQUEO DE REQUISITOS</t>
  </si>
  <si>
    <t>Firma del Proveedor</t>
  </si>
  <si>
    <t>Nombre del Proveedor</t>
  </si>
  <si>
    <t>ANEXO N° 4. CURRICULUM VITAE</t>
  </si>
  <si>
    <t>Técnico</t>
  </si>
  <si>
    <t>Profesional</t>
  </si>
  <si>
    <t>Bachiller</t>
  </si>
  <si>
    <t>Maestría</t>
  </si>
  <si>
    <t>Diplomado</t>
  </si>
  <si>
    <t>Doctorado</t>
  </si>
  <si>
    <t xml:space="preserve">Superior </t>
  </si>
  <si>
    <t>Nivel educativo</t>
  </si>
  <si>
    <t>Pre grado</t>
  </si>
  <si>
    <t>Post grado</t>
  </si>
  <si>
    <t>Tipo de educación</t>
  </si>
  <si>
    <t>Básica regular</t>
  </si>
  <si>
    <t>Alternativa</t>
  </si>
  <si>
    <t>Curso</t>
  </si>
  <si>
    <t>Taller</t>
  </si>
  <si>
    <t>Seminario</t>
  </si>
  <si>
    <t>Educación</t>
  </si>
  <si>
    <t>Pre Grado</t>
  </si>
  <si>
    <t>Post Grado</t>
  </si>
  <si>
    <t>Otros Cursos</t>
  </si>
  <si>
    <t xml:space="preserve">Nombres: </t>
  </si>
  <si>
    <t xml:space="preserve">Cargo / Servicio </t>
  </si>
  <si>
    <t>Fecha de termino</t>
  </si>
  <si>
    <t>Duración (Años)</t>
  </si>
  <si>
    <t>Producto o servicio agricola desarrollado</t>
  </si>
  <si>
    <t>Debe de registrar toda su experiencia laboral especifica en la cadena productiva presentada en el SEAR. Iniciar con la experiencia mas reciente. Lo registrado debe coincidir con la constancia, certifiado, orden de servicio u contrato que adjunta.</t>
  </si>
  <si>
    <t>Total años</t>
  </si>
  <si>
    <t xml:space="preserve">Actividades o responsabilidades especificas </t>
  </si>
  <si>
    <t>Puntaje Total</t>
  </si>
  <si>
    <t>Criterio de Evaluación</t>
  </si>
  <si>
    <t xml:space="preserve">Puntaje Parcial </t>
  </si>
  <si>
    <t>Ponderación</t>
  </si>
  <si>
    <t>Consideraciones del Criterio</t>
  </si>
  <si>
    <t>Medio Verificación</t>
  </si>
  <si>
    <t>Justificación del Puntaje</t>
  </si>
  <si>
    <t xml:space="preserve">Análisis de la necesidad </t>
  </si>
  <si>
    <t>Identificación de la necesidad del servicio</t>
  </si>
  <si>
    <t xml:space="preserve">Análisis descriptivo de la necesidad 
Arbol de problemas 
Diagnostico de la cadena
Acta o lista de compromiso </t>
  </si>
  <si>
    <t>Debera mencionar con detalle las razones que  justifican el puntaje obtenido</t>
  </si>
  <si>
    <r>
      <t xml:space="preserve">Se considera </t>
    </r>
    <r>
      <rPr>
        <b/>
        <sz val="9"/>
        <color theme="1"/>
        <rFont val="Calibri"/>
        <family val="2"/>
        <scheme val="minor"/>
      </rPr>
      <t>(0)</t>
    </r>
    <r>
      <rPr>
        <sz val="9"/>
        <color theme="1"/>
        <rFont val="Calibri"/>
        <family val="2"/>
        <scheme val="minor"/>
      </rPr>
      <t xml:space="preserve"> cuando no hay justificaciones logicas para la implementación del servicio o no se detalla o precisa de manera coherente el problema de la cadena productiva</t>
    </r>
  </si>
  <si>
    <t>No se encuentra ningún medio de verificación valido que muestre el interes de los productores</t>
  </si>
  <si>
    <t>Mas del 75% de productores no recibió ningún tipo de capacitación o asistencia técnica en el cultivo</t>
  </si>
  <si>
    <t>Declaración jurada de la organización de productores de que tienen más del 75% de productores que no recibieron ningún tipo de capacitación o asistencia técnica</t>
  </si>
  <si>
    <t>No presenta declaración jurada de la organización de contar con menos del 25% de productores que recibieron capacitación</t>
  </si>
  <si>
    <t>Viabilidad del servicio</t>
  </si>
  <si>
    <t>Pertinencia y coherencia entre el problema, objetivos, indicadores y actividades</t>
  </si>
  <si>
    <t>El plan de capacitación es pertinente a la necesidad de los productores y facilita la adopción de tecnología propuesta en los objetivos del SEAR</t>
  </si>
  <si>
    <t>La propuesta SEAR plantea servicios de asistencia técnica para la totalidad de beneficiarios con un mínimo de 05 asistencia técnicas por productor durante la ejecución del SEAR</t>
  </si>
  <si>
    <t>La propuesta SEAR presenta una metodología adaptada al público objetivo que permite el aprendizaje</t>
  </si>
  <si>
    <t>Proveedor del servicio</t>
  </si>
  <si>
    <t>Cuenta con experiencia especifica en el tema del servicio</t>
  </si>
  <si>
    <r>
      <t xml:space="preserve">Se considera </t>
    </r>
    <r>
      <rPr>
        <b/>
        <sz val="9"/>
        <color theme="1"/>
        <rFont val="Calibri"/>
        <family val="2"/>
        <scheme val="minor"/>
      </rPr>
      <t>(2)</t>
    </r>
    <r>
      <rPr>
        <sz val="9"/>
        <color theme="1"/>
        <rFont val="Calibri"/>
        <family val="2"/>
        <scheme val="minor"/>
      </rPr>
      <t xml:space="preserve"> cuando el proveedor cuenta con más de 2 años de experiencia en manejo del bien o servicio especifico del tema de la propuesta SEAR</t>
    </r>
  </si>
  <si>
    <t>Contratos de trabajo, ordenes de servicio, certificados o constancias de trabajo en el tema especifico del SEAR</t>
  </si>
  <si>
    <r>
      <t xml:space="preserve">Se considera </t>
    </r>
    <r>
      <rPr>
        <b/>
        <sz val="9"/>
        <color theme="1"/>
        <rFont val="Calibri"/>
        <family val="2"/>
        <scheme val="minor"/>
      </rPr>
      <t>(1)</t>
    </r>
    <r>
      <rPr>
        <sz val="9"/>
        <color theme="1"/>
        <rFont val="Calibri"/>
        <family val="2"/>
        <scheme val="minor"/>
      </rPr>
      <t xml:space="preserve"> cuando el proveedor cuenta con experiencia en temas similares a la cadena productiva propuesta en el SEAR</t>
    </r>
  </si>
  <si>
    <r>
      <t xml:space="preserve">Se considera </t>
    </r>
    <r>
      <rPr>
        <b/>
        <sz val="9"/>
        <color theme="1"/>
        <rFont val="Calibri"/>
        <family val="2"/>
        <scheme val="minor"/>
      </rPr>
      <t>(0)</t>
    </r>
    <r>
      <rPr>
        <sz val="9"/>
        <color theme="1"/>
        <rFont val="Calibri"/>
        <family val="2"/>
        <scheme val="minor"/>
      </rPr>
      <t xml:space="preserve"> cuando el proveedor no cuenta con experiencia en el tema especifico o similares del SEAR propuesto</t>
    </r>
  </si>
  <si>
    <t>Los medios de verificación que presenta no corresponden al tema especifico de la cadena productiva del SEAR propuesto</t>
  </si>
  <si>
    <t>Cuenta con experiencia en manejo de metodologías de capacitación</t>
  </si>
  <si>
    <r>
      <t xml:space="preserve">Se considera </t>
    </r>
    <r>
      <rPr>
        <b/>
        <sz val="9"/>
        <color theme="1"/>
        <rFont val="Calibri"/>
        <family val="2"/>
        <scheme val="minor"/>
      </rPr>
      <t>(2)</t>
    </r>
    <r>
      <rPr>
        <sz val="9"/>
        <color theme="1"/>
        <rFont val="Calibri"/>
        <family val="2"/>
        <scheme val="minor"/>
      </rPr>
      <t xml:space="preserve"> cuando el proveedor cuenta con experiencia en manejo de metodologias de capacitación o educación para adultos con mas de 50 horas de capacitación (a excepción de los productores lideres)</t>
    </r>
  </si>
  <si>
    <t>Constancias, certificados, diplomas u otro documento que certifique el conocimiento y que precise las horas de capacitación</t>
  </si>
  <si>
    <r>
      <t xml:space="preserve">Se considera </t>
    </r>
    <r>
      <rPr>
        <b/>
        <sz val="9"/>
        <color theme="1"/>
        <rFont val="Calibri"/>
        <family val="2"/>
        <scheme val="minor"/>
      </rPr>
      <t>(1)</t>
    </r>
    <r>
      <rPr>
        <sz val="9"/>
        <color theme="1"/>
        <rFont val="Calibri"/>
        <family val="2"/>
        <scheme val="minor"/>
      </rPr>
      <t xml:space="preserve"> cuando el proveedor cuenta con experiencia en manejo de metodologias de capacitación o educación para adultos con menos de 50 horas de capacitación (a excepción de los productores lideres)</t>
    </r>
  </si>
  <si>
    <r>
      <t xml:space="preserve">Se considera </t>
    </r>
    <r>
      <rPr>
        <b/>
        <sz val="9"/>
        <color theme="1"/>
        <rFont val="Calibri"/>
        <family val="2"/>
        <scheme val="minor"/>
      </rPr>
      <t xml:space="preserve">(0) </t>
    </r>
    <r>
      <rPr>
        <sz val="9"/>
        <color theme="1"/>
        <rFont val="Calibri"/>
        <family val="2"/>
        <scheme val="minor"/>
      </rPr>
      <t>cuando el proveedor no cuenta con experiencia en manejo de metodologias de capacitación o educación para adultos (a excepción de los productores lideres)</t>
    </r>
  </si>
  <si>
    <t>Los medios de verificación que presenta no corresponden a la experiencia en manejo de metodologias de capacitación</t>
  </si>
  <si>
    <t>Conocimiento en el tema del servicio</t>
  </si>
  <si>
    <r>
      <t xml:space="preserve">Se considera </t>
    </r>
    <r>
      <rPr>
        <b/>
        <sz val="9"/>
        <color theme="1"/>
        <rFont val="Calibri"/>
        <family val="2"/>
        <scheme val="minor"/>
      </rPr>
      <t>(2)</t>
    </r>
    <r>
      <rPr>
        <sz val="9"/>
        <color theme="1"/>
        <rFont val="Calibri"/>
        <family val="2"/>
        <scheme val="minor"/>
      </rPr>
      <t xml:space="preserve"> cuando el proveedor tiene conocimiento sobre el bien o servicio especifico propuesto del tema del SEAR</t>
    </r>
  </si>
  <si>
    <t>Constancias, certificados, diplomas u otro documento que certifique el conocimiento del tema del SEAR</t>
  </si>
  <si>
    <r>
      <t xml:space="preserve">Se considera </t>
    </r>
    <r>
      <rPr>
        <b/>
        <sz val="9"/>
        <color theme="1"/>
        <rFont val="Calibri"/>
        <family val="2"/>
        <scheme val="minor"/>
      </rPr>
      <t>(1)</t>
    </r>
    <r>
      <rPr>
        <sz val="9"/>
        <color theme="1"/>
        <rFont val="Calibri"/>
        <family val="2"/>
        <scheme val="minor"/>
      </rPr>
      <t xml:space="preserve"> cuando el proveedor tiene conocimiento sobre temas similares a la cadena productiva propuesta en el SEAR</t>
    </r>
  </si>
  <si>
    <t xml:space="preserve">Constancias, certificados, diplomas u otro documento que certifique el conocimiento de temas similares </t>
  </si>
  <si>
    <r>
      <t xml:space="preserve">Se considera </t>
    </r>
    <r>
      <rPr>
        <b/>
        <sz val="9"/>
        <color theme="1"/>
        <rFont val="Calibri"/>
        <family val="2"/>
        <scheme val="minor"/>
      </rPr>
      <t xml:space="preserve">(0) </t>
    </r>
    <r>
      <rPr>
        <sz val="9"/>
        <color theme="1"/>
        <rFont val="Calibri"/>
        <family val="2"/>
        <scheme val="minor"/>
      </rPr>
      <t>cuando el proveedor no cuenta con conocimiento del tema del SEAR propuesto</t>
    </r>
  </si>
  <si>
    <t>Los medios de verificación que presenta no corresponden al conocimiento del tema del SEAR</t>
  </si>
  <si>
    <t>Participación de productores</t>
  </si>
  <si>
    <t>La propuesta promueve la participación de mínimo 20% de mujeres</t>
  </si>
  <si>
    <r>
      <t xml:space="preserve">Se califica con </t>
    </r>
    <r>
      <rPr>
        <b/>
        <sz val="9"/>
        <color theme="1"/>
        <rFont val="Calibri"/>
        <family val="2"/>
        <scheme val="minor"/>
      </rPr>
      <t>(1)</t>
    </r>
    <r>
      <rPr>
        <sz val="9"/>
        <color theme="1"/>
        <rFont val="Calibri"/>
        <family val="2"/>
        <scheme val="minor"/>
      </rPr>
      <t xml:space="preserve"> si la propuesta considera la participación mínima de 20% de mujeres inscritas como beneficiarias</t>
    </r>
  </si>
  <si>
    <t>Porcentaje de participación de mujeres que se encuentra en la ficha ténica del SEAR igual o mayor a 20%</t>
  </si>
  <si>
    <r>
      <t xml:space="preserve">Se califica con </t>
    </r>
    <r>
      <rPr>
        <b/>
        <sz val="9"/>
        <color theme="1"/>
        <rFont val="Calibri"/>
        <family val="2"/>
        <scheme val="minor"/>
      </rPr>
      <t>(0)</t>
    </r>
    <r>
      <rPr>
        <sz val="9"/>
        <color theme="1"/>
        <rFont val="Calibri"/>
        <family val="2"/>
        <scheme val="minor"/>
      </rPr>
      <t xml:space="preserve"> si la propuesta considera menos de 20% de particpación de mujeres inscritas como beneficiarias</t>
    </r>
  </si>
  <si>
    <t>Porcentaje de participación de mujeres que se encuentra en la ficha ténica del SEAR menor a 20%</t>
  </si>
  <si>
    <t>La propuesta promueve la participación de mínimo 20% de jóvenes</t>
  </si>
  <si>
    <r>
      <t xml:space="preserve">Se califica con </t>
    </r>
    <r>
      <rPr>
        <b/>
        <sz val="9"/>
        <color theme="1"/>
        <rFont val="Calibri"/>
        <family val="2"/>
        <scheme val="minor"/>
      </rPr>
      <t>(1)</t>
    </r>
    <r>
      <rPr>
        <sz val="9"/>
        <color theme="1"/>
        <rFont val="Calibri"/>
        <family val="2"/>
        <scheme val="minor"/>
      </rPr>
      <t xml:space="preserve"> si la propuesta considera la participación mínima de 20% de jovenes inscritos como beneficiarios</t>
    </r>
  </si>
  <si>
    <t>Porcentaje de participación de jovenes que se encuentra en la ficha ténica del SEAR igual o mayor a 20%</t>
  </si>
  <si>
    <r>
      <t xml:space="preserve">Se califica con </t>
    </r>
    <r>
      <rPr>
        <b/>
        <sz val="9"/>
        <color theme="1"/>
        <rFont val="Calibri"/>
        <family val="2"/>
        <scheme val="minor"/>
      </rPr>
      <t>(0)</t>
    </r>
    <r>
      <rPr>
        <sz val="9"/>
        <color theme="1"/>
        <rFont val="Calibri"/>
        <family val="2"/>
        <scheme val="minor"/>
      </rPr>
      <t xml:space="preserve"> si la propuesta considera la participación mínima de 20% de jovenes inscritos como beneficiarios</t>
    </r>
  </si>
  <si>
    <t>Porcentaje de participación de jovenes que se encuentra en la ficha ténica del SEAR menor a 20%</t>
  </si>
  <si>
    <t>La propuesta promueve la participación activa de comunidades campesinas / nativas</t>
  </si>
  <si>
    <r>
      <t xml:space="preserve">Se califica con </t>
    </r>
    <r>
      <rPr>
        <b/>
        <sz val="9"/>
        <color theme="1"/>
        <rFont val="Calibri"/>
        <family val="2"/>
        <scheme val="minor"/>
      </rPr>
      <t>(1)</t>
    </r>
    <r>
      <rPr>
        <sz val="9"/>
        <color theme="1"/>
        <rFont val="Calibri"/>
        <family val="2"/>
        <scheme val="minor"/>
      </rPr>
      <t xml:space="preserve"> si la propuesta considera la participación de comunidades campesinas y nativas en el SEAR</t>
    </r>
  </si>
  <si>
    <t>Acta, constancia o documento que acredite que la organización de productores es considerada como comunidad campesina o nativa</t>
  </si>
  <si>
    <r>
      <t xml:space="preserve">Se califica con </t>
    </r>
    <r>
      <rPr>
        <b/>
        <sz val="9"/>
        <color theme="1"/>
        <rFont val="Calibri"/>
        <family val="2"/>
        <scheme val="minor"/>
      </rPr>
      <t>(0)</t>
    </r>
    <r>
      <rPr>
        <sz val="9"/>
        <color theme="1"/>
        <rFont val="Calibri"/>
        <family val="2"/>
        <scheme val="minor"/>
      </rPr>
      <t xml:space="preserve"> si la propuesta no considera la participación de comunidades campesinas y nativas en el SEAR</t>
    </r>
  </si>
  <si>
    <t>Los documentos que presenta no acreditan que la organización de productores es considerada como comunidad campesina o nativa</t>
  </si>
  <si>
    <r>
      <t xml:space="preserve">Se considera </t>
    </r>
    <r>
      <rPr>
        <b/>
        <sz val="9"/>
        <color theme="1"/>
        <rFont val="Calibri"/>
        <family val="2"/>
        <scheme val="minor"/>
      </rPr>
      <t>(2)</t>
    </r>
    <r>
      <rPr>
        <sz val="9"/>
        <color theme="1"/>
        <rFont val="Calibri"/>
        <family val="2"/>
        <scheme val="minor"/>
      </rPr>
      <t xml:space="preserve"> cuando la necesidad ha sido bien identificada, quiere decir que se cuenta con una definición clara y precisa del problema o cuello de botella de la cadena productiva priorizada y esta es relevante para el desarrollo de los productores </t>
    </r>
  </si>
  <si>
    <r>
      <t xml:space="preserve">Se considera </t>
    </r>
    <r>
      <rPr>
        <b/>
        <sz val="9"/>
        <color theme="1"/>
        <rFont val="Calibri"/>
        <family val="2"/>
        <scheme val="minor"/>
      </rPr>
      <t>(1)</t>
    </r>
    <r>
      <rPr>
        <sz val="9"/>
        <color theme="1"/>
        <rFont val="Calibri"/>
        <family val="2"/>
        <scheme val="minor"/>
      </rPr>
      <t xml:space="preserve"> cuando la necesidad ha sido identificada, pero falta precisión respecto al cuello de botella de la cadena productiva priorizada</t>
    </r>
  </si>
  <si>
    <t>Análisis descriptivo de la necesidad 
Arbol de problemas incompleto
Diagnostico de la cadena no preciso
Acta o lista de compromiso con observaciones</t>
  </si>
  <si>
    <t>FICHA DE EVALUACIÓN</t>
  </si>
  <si>
    <t>Calificación del Cómite</t>
  </si>
  <si>
    <t>Puntaje</t>
  </si>
  <si>
    <t>Evaluación</t>
  </si>
  <si>
    <t>Evaluador 1 (Especialista Territorial)</t>
  </si>
  <si>
    <t>Evaluador 1 (Especialista Unidad Zonal)</t>
  </si>
  <si>
    <t>Evaluador 1 (Especialista DRA o AA</t>
  </si>
  <si>
    <t>FICHA DE EVALUACIÓN COMITÉ</t>
  </si>
  <si>
    <t>Calificación del Comite</t>
  </si>
  <si>
    <t>Nombre y Firma Representante Agencia Agraria</t>
  </si>
  <si>
    <t xml:space="preserve"> Nombre y Firma Especialista Territorial</t>
  </si>
  <si>
    <t>Fecha:</t>
  </si>
  <si>
    <t>Nombre y Firma del Representante Unidad Zonal AGRORURAL</t>
  </si>
  <si>
    <t>ANEXO N° 2 Acta de Alianza Estrategica</t>
  </si>
  <si>
    <t>En la ciudad de ………………………., Provincia de …….…………….., y Departamento de ………………………..; siendo las ………….. horas del día ………… del mes de ……………. del año 2022, los señores productores:</t>
  </si>
  <si>
    <t>Firma</t>
  </si>
  <si>
    <t>ANEXO N° 3 Acta de Compromiso de Asociación</t>
  </si>
  <si>
    <t>la coherencia de la descripción de la situación actual, la identificación del problema central, causa y efectos y la definición del objetivo, sus indicadores y actividades</t>
  </si>
  <si>
    <r>
      <t xml:space="preserve">Se considera </t>
    </r>
    <r>
      <rPr>
        <b/>
        <sz val="9"/>
        <color theme="1"/>
        <rFont val="Calibri"/>
        <family val="2"/>
        <scheme val="minor"/>
      </rPr>
      <t>(2)</t>
    </r>
    <r>
      <rPr>
        <sz val="9"/>
        <color theme="1"/>
        <rFont val="Calibri"/>
        <family val="2"/>
        <scheme val="minor"/>
      </rPr>
      <t xml:space="preserve"> cuando existe coherencia entre el problema central y sus causas, los objetivos planteados, sus indicadores y actividades responden al problema central y sus causas y la población requiere la tecnología planteada</t>
    </r>
  </si>
  <si>
    <t>Se considera (0) cuando no hay justificación logica entre el problema con sus causas como también entre los objetivos con sus indicadores y actividades</t>
  </si>
  <si>
    <t>No se encuentra logica y el planteamiento no responde a una metodo analitico de identificación de problemas y planteamiento de objetivos</t>
  </si>
  <si>
    <r>
      <t xml:space="preserve">Se considera </t>
    </r>
    <r>
      <rPr>
        <b/>
        <sz val="9"/>
        <color theme="1"/>
        <rFont val="Calibri"/>
        <family val="2"/>
        <scheme val="minor"/>
      </rPr>
      <t>(0)</t>
    </r>
    <r>
      <rPr>
        <sz val="9"/>
        <color theme="1"/>
        <rFont val="Calibri"/>
        <family val="2"/>
        <scheme val="minor"/>
      </rPr>
      <t xml:space="preserve"> cuando más del 50% de productores recibio capacitación y asistencia técnica por alguna institución en el tema del SEAR propuesto</t>
    </r>
  </si>
  <si>
    <r>
      <t xml:space="preserve">Se considera </t>
    </r>
    <r>
      <rPr>
        <b/>
        <sz val="9"/>
        <color theme="1"/>
        <rFont val="Calibri"/>
        <family val="2"/>
        <scheme val="minor"/>
      </rPr>
      <t>(1)</t>
    </r>
    <r>
      <rPr>
        <sz val="9"/>
        <color theme="1"/>
        <rFont val="Calibri"/>
        <family val="2"/>
        <scheme val="minor"/>
      </rPr>
      <t xml:space="preserve"> cuando más del 75% de los productores declara que no recibio ningún tipo de capacitación o asistencia técnica en el bien o servicio del SEAR propuesto por ninguna otra institición</t>
    </r>
  </si>
  <si>
    <t xml:space="preserve">Se considera (1) cuando se ha identificado bien el problema y sus causas y estas guardan coherencia con el objetivo sin embargo, falta precisar los indicadores o las actividades </t>
  </si>
  <si>
    <t>Se considera (2) cuando las sesiones contempladas en el plan de capacitación desarrollan competencias que permiten lograr los objetivos e indicadores, y cuando estas sesiones son factibles de implementar en el contexto del ámbito de intervención</t>
  </si>
  <si>
    <t>Se considera (0) cuando no las sesiones del plan de capacitación no permiten desarrollar las competencias de los productores y tampoco permiten lograr los objetivos e indicadores, y no son faciles de implementar en el ámbito de intervención</t>
  </si>
  <si>
    <t>Revisión de los objetivos, indicadores y actividades
Revisión del cronograma de actividades
Revisión del plan de capacitación</t>
  </si>
  <si>
    <t xml:space="preserve">Se considera (1) cuando las sesiones del plan de capacitación desarrollan competencias pero no estan bien descritas y falta precisión de los modulos de capacitación </t>
  </si>
  <si>
    <t>Se considera (3) cuando la propuesta contempla 5 asistencias técnicas por cada productor durante el tiempo de ejecución del SEAR</t>
  </si>
  <si>
    <t>Se considera (2) cuando la propuesta contempla 4 asistencias técnicas por cada productor durante el tiempo de ejecución del SEAR</t>
  </si>
  <si>
    <t>Se considera (1) cuando la propuesta contempla 3 asistencias técnicas por cada productor durante el tiempo de ejecución del SEAR</t>
  </si>
  <si>
    <t>Se considera (0) cuando la propuesta contempla menos de 3 asistencias técnicas por cada productor durante el tiempo de ejecución del SEAR</t>
  </si>
  <si>
    <t>Se considera (1) cuando la propuesta presenta una metodologia adaptada al publico objetivo y esta pertmite el aprendizaje considerando el ser, saber y saber hacer</t>
  </si>
  <si>
    <t>GUIA DE EVALUACIÓN DE PROPUESTAS SEAR</t>
  </si>
  <si>
    <t>Plan de capacitación y asistencia técnica</t>
  </si>
  <si>
    <t>Número de AT por Productor</t>
  </si>
  <si>
    <t>Cronograma de actividades en lo que corresponde a asistencias técnicas, total de asistencias técnicas por productor</t>
  </si>
  <si>
    <t>Nombres y Apellidos</t>
  </si>
  <si>
    <t>Genero</t>
  </si>
  <si>
    <t>Fecha de Nacimiento</t>
  </si>
  <si>
    <t>Estado Civil</t>
  </si>
  <si>
    <t>Nivel Estudio</t>
  </si>
  <si>
    <t>Dirección de Residencia</t>
  </si>
  <si>
    <t>Centro Poblado</t>
  </si>
  <si>
    <t>Telefono fijo</t>
  </si>
  <si>
    <t>Pertenece comunidad nativa</t>
  </si>
  <si>
    <t>Pertenece comunidad campesina</t>
  </si>
  <si>
    <t>Pertenece a organización</t>
  </si>
  <si>
    <t>Con qué lengua o idioma aprendió hablar</t>
  </si>
  <si>
    <t>N°parcelas</t>
  </si>
  <si>
    <t xml:space="preserve">Superficie (Ha) </t>
  </si>
  <si>
    <t>DATOS GENERALES DEL PROVEEDOR (EXTENSIONISTA)</t>
  </si>
  <si>
    <t>FORMACIÓN</t>
  </si>
  <si>
    <t>Tecnológia idonea para los productores (las que necesita el productor)</t>
  </si>
  <si>
    <t>Número de paquetes tecnologicos implementados</t>
  </si>
  <si>
    <t>Número de productores que implementan tecnologias</t>
  </si>
  <si>
    <t>Número de unidades productivas que implementan tecnologias</t>
  </si>
  <si>
    <t>Zona UTM</t>
  </si>
  <si>
    <t>Coordenadas UTM (Norte)</t>
  </si>
  <si>
    <t>Coordenadas UTM (Este)</t>
  </si>
  <si>
    <t>1.4 DATOS DE LOS BENEFICIARIOS</t>
  </si>
  <si>
    <t>Organización 1</t>
  </si>
  <si>
    <t>Organización 3</t>
  </si>
  <si>
    <t>Organización 2</t>
  </si>
  <si>
    <t>INSTRUCTIVO DEL SISTEMA SEAR</t>
  </si>
  <si>
    <t>Se precisa que el registro de la fecha de inicio del SEAR es importante para que el sistema SEAR funcione de manera automática, por lo que la fecha de inicio que debe registrarse es la fecha de la orden de servicio (el día siguiente de la fecha de emisión de la OS).</t>
  </si>
  <si>
    <t xml:space="preserve">Meta </t>
  </si>
  <si>
    <t>SISTEMA SEAR</t>
  </si>
  <si>
    <t>Formulación</t>
  </si>
  <si>
    <t xml:space="preserve">Evaluación </t>
  </si>
  <si>
    <t xml:space="preserve">Ejecución </t>
  </si>
  <si>
    <t xml:space="preserve">Supervisión </t>
  </si>
  <si>
    <t>Documentos de acreditación</t>
  </si>
  <si>
    <t>Guía de evaluación</t>
  </si>
  <si>
    <t>Orden de servicio</t>
  </si>
  <si>
    <t>Supervisión 
a las capacitaciones</t>
  </si>
  <si>
    <t>Anexo N° 1</t>
  </si>
  <si>
    <t>Anexo N° 2</t>
  </si>
  <si>
    <t>Ficha de evaluación</t>
  </si>
  <si>
    <t>Ejecución Técnica financiera</t>
  </si>
  <si>
    <t>Supervisión 
a las Asistencias Técnicas</t>
  </si>
  <si>
    <t>Anexo N° 3</t>
  </si>
  <si>
    <t>Anexo N° 4</t>
  </si>
  <si>
    <t>Registro RUC</t>
  </si>
  <si>
    <t>Reporte entregables</t>
  </si>
  <si>
    <t>Informe de supervisión</t>
  </si>
  <si>
    <t>RNP</t>
  </si>
  <si>
    <t>Copia simple del estatuto o partida registral.</t>
  </si>
  <si>
    <t>Acreditación del ext. como parte de su staff</t>
  </si>
  <si>
    <t>Padrón de beneficiarios</t>
  </si>
  <si>
    <t>Ficha Técnica SEAR</t>
  </si>
  <si>
    <t>Información general</t>
  </si>
  <si>
    <t>Identificación</t>
  </si>
  <si>
    <t>Cronograma</t>
  </si>
  <si>
    <t>Costos</t>
  </si>
  <si>
    <t>Plan de capacitación</t>
  </si>
  <si>
    <t>Plan de asistencia técnica</t>
  </si>
  <si>
    <t>Los documentos de acreditación determinan el cumplimiento de los requisitos por parte del proveedor del servicio (extensionista) y de los productores</t>
  </si>
  <si>
    <t>a. Anexo N° 1: Lista de chequeo de requisitos</t>
  </si>
  <si>
    <t>b. Anexo N° 2: Acta de Alianza Estratégica</t>
  </si>
  <si>
    <t xml:space="preserve">Sigue los siguientes pasos: </t>
  </si>
  <si>
    <t>Descarga el archivo</t>
  </si>
  <si>
    <t>Imprime el archivo</t>
  </si>
  <si>
    <t>Registra la información que se solicita</t>
  </si>
  <si>
    <t>Scanea el archivo</t>
  </si>
  <si>
    <t>c. Anexo N° 3: Acta de compromiso de asociación</t>
  </si>
  <si>
    <t xml:space="preserve">SOLO SE PRESENTA CUANDO SE INCORPORAN A LA ALIANZA ESTRATÉGICA PRODUCTORES INDIVIDUALES QUE NO PERTENECEN A NINGUNA ORGANIZACIÓN </t>
  </si>
  <si>
    <t>d. Anexo N° 4: Curriculum Vitae</t>
  </si>
  <si>
    <t>e. Registro RUC</t>
  </si>
  <si>
    <t xml:space="preserve">Dale click al enlace: </t>
  </si>
  <si>
    <t>https://e-consultaruc.sunat.gob.pe/cl-ti-itmrconsruc/FrameCriterioBusquedaWeb.jsp</t>
  </si>
  <si>
    <t>f. Registro Nacional de Proveedores (RNP)</t>
  </si>
  <si>
    <t>https://www.rnp.gob.pe/Constancia/RNP_Constancia/ValidaCertificadoTodos.asp</t>
  </si>
  <si>
    <t>g. Copia simple del estatuto o partida registral</t>
  </si>
  <si>
    <t>SOLO EN CASO DE QUE EL PROVEEDOR SEA PERSONA JURÍDICA</t>
  </si>
  <si>
    <t>h. Acreditación del especialista (extensionista) perteneciente al staff de la empresa</t>
  </si>
  <si>
    <t>Una vez generados los documentos de acreditación sigue los siguientes pasos:</t>
  </si>
  <si>
    <r>
      <rPr>
        <b/>
        <sz val="11"/>
        <color theme="1"/>
        <rFont val="Calibri"/>
        <family val="2"/>
        <scheme val="minor"/>
      </rPr>
      <t>GUARDA</t>
    </r>
    <r>
      <rPr>
        <sz val="11"/>
        <color theme="1"/>
        <rFont val="Calibri"/>
        <family val="2"/>
        <scheme val="minor"/>
      </rPr>
      <t xml:space="preserve"> los archivos en un carpeta</t>
    </r>
  </si>
  <si>
    <r>
      <rPr>
        <b/>
        <sz val="11"/>
        <color theme="1"/>
        <rFont val="Calibri"/>
        <family val="2"/>
        <scheme val="minor"/>
      </rPr>
      <t>RENOMBRA</t>
    </r>
    <r>
      <rPr>
        <sz val="11"/>
        <color theme="1"/>
        <rFont val="Calibri"/>
        <family val="2"/>
        <scheme val="minor"/>
      </rPr>
      <t xml:space="preserve"> la carpeta de la siguiente manera: Acreditación_(nombre de la región)_(nombre de la agencia agraria)_(nombre de la cadena productiva). </t>
    </r>
    <r>
      <rPr>
        <i/>
        <sz val="10"/>
        <color theme="1"/>
        <rFont val="Calibri"/>
        <family val="2"/>
        <scheme val="minor"/>
      </rPr>
      <t>Ejemplo: Acreditación_Piura_Sullana_Limón.</t>
    </r>
  </si>
  <si>
    <r>
      <rPr>
        <b/>
        <sz val="11"/>
        <color theme="1"/>
        <rFont val="Calibri"/>
        <family val="2"/>
        <scheme val="minor"/>
      </rPr>
      <t>COMPRIME</t>
    </r>
    <r>
      <rPr>
        <sz val="11"/>
        <color theme="1"/>
        <rFont val="Calibri"/>
        <family val="2"/>
        <scheme val="minor"/>
      </rPr>
      <t xml:space="preserve"> la carpeta usando el software compresor de archivos (WinZip ó WinRAR).</t>
    </r>
  </si>
  <si>
    <t xml:space="preserve">Documento elaborado por el extensionista que contempla el plan de capacitación y el plan de asistencia técnica de un paquete tecnológico, dirigido a solucionar un problema específico del productor agrario.   </t>
  </si>
  <si>
    <t>a. Información General</t>
  </si>
  <si>
    <t>Se registra los datos generales de la propuesta del servicio SEAR que se va brindar. Tener en cuenta que algunos registros permite llenar otras celdas de manera automática.</t>
  </si>
  <si>
    <t>b. Identificación</t>
  </si>
  <si>
    <t>Plantea la descripción de la situación actual de la población objetivo, las tecnologías y/o prácticas utilizadas, las que existen el mercado y aquellas idóneas para los productores.</t>
  </si>
  <si>
    <t>Así mismo, plantea la identificación del problema, sus causas, y la solución del mismo, precisando el objetivo que se espera alcanzar con el servicio a través del desarrollo de actividades de capacitación y asistencia técnica.</t>
  </si>
  <si>
    <t>Deberá describir cada actividad tanto de capacitación como asistencia técnica, señalando unidad de medida, meta y medio de verificación</t>
  </si>
  <si>
    <t>Solo se tiene para registrar máximo 9 actividades, por lo que deberá agrupar si tuviera más de 9.</t>
  </si>
  <si>
    <t>c. Cronograma</t>
  </si>
  <si>
    <t>Sobre la base de las actividades de capacitación y de asistencia técnica registradas en la identificación (2.4.1), deberá programar de manera diaria a lo largo del período del servicio, dichas capacitaciones y asistencias técnicas de acuerdo a la meta total.</t>
  </si>
  <si>
    <t>d. Costos</t>
  </si>
  <si>
    <t>Se debe registrar el costo que genera desarrollar cada actividad, indicando:</t>
  </si>
  <si>
    <t>1. El tipo de gasto elegible (servicios personales, servicios de terceros, materiales e insumos)</t>
  </si>
  <si>
    <t>Es importante seleccionar primero el tipo de gasto elegible con la finalidad de para que el sistema pueda hacer los cálculos que se muestran en la parte inferior.</t>
  </si>
  <si>
    <t>2. Descripción del gasto</t>
  </si>
  <si>
    <t>3. Unidad de medida</t>
  </si>
  <si>
    <t>4. Cantidad</t>
  </si>
  <si>
    <t>5. Costo unitario</t>
  </si>
  <si>
    <t>Para cada actividad puedes registrar hasta un maximo de 10 gastos elegibles. En caso que tengan más gastos elegibles, deberán agrupar los gastos indicando un rubro que los agrupe.</t>
  </si>
  <si>
    <t>e. Plan de capacitación</t>
  </si>
  <si>
    <t>Desarrolla a detalle cada una de las actividades del plan de capacitación que se registro desde la identificación y cronograma.</t>
  </si>
  <si>
    <t>f.Plan de asistencia técnica</t>
  </si>
  <si>
    <t>Desarrolla a detalle cada una de las actividades del plan de asistencia técnica que se registro desde la identificación y cronograma.</t>
  </si>
  <si>
    <t>La presentación de la propuesta SEAR será a través de correo electrónico (e-mail) y deberán tener en cuenta las siguientes recomendaciones:</t>
  </si>
  <si>
    <t>Concepto</t>
  </si>
  <si>
    <t>Para:</t>
  </si>
  <si>
    <t>propuesta_sear@agrorural.gob.pe</t>
  </si>
  <si>
    <t>Con copia:
CC:</t>
  </si>
  <si>
    <t>Depende del ámbito donde interviene la propuesta:</t>
  </si>
  <si>
    <t>macroregion_cpl@agrorural.gob.pe</t>
  </si>
  <si>
    <t>macroregion_as@agrorural.gob.pe</t>
  </si>
  <si>
    <t>macroregion_hja@agrorural.gob.pe</t>
  </si>
  <si>
    <t>macroregion_caa@agrorural.gob.pe</t>
  </si>
  <si>
    <t>Asunto:</t>
  </si>
  <si>
    <t xml:space="preserve">SEAR_(nombre de la región)_(nombre de la agencia agraria)_(nombre de la cadena productiva) </t>
  </si>
  <si>
    <t>Archivos a adjuntar:</t>
  </si>
  <si>
    <t xml:space="preserve">1. Carpeta comprimida en archivo ZIP o RAR, que contenga todos los archivos solicitados en el ítems 3.3.1 de las bases.
Tendrá el siguiente nombre: Acreditación_(nombre de la región)_(nombre de la agencia agraria)_(nombre de la cadena productiva).
2. Archivo en formato Excel de la Ficha Técnica.
Tendrá el siguiente nombre: FT_(nombre de la región)_(nombre de la agencia agraria)_(nombre de la cadena productiva). </t>
  </si>
  <si>
    <t>Contenido:</t>
  </si>
  <si>
    <t xml:space="preserve">Señores, 
Adjunto 02 archivos correspondiente a mi propuesta SEAR "(nombre de la propuesta)":
1. Acreditación_(nombre de la región)_(nombre de la agencia agraria)_(nombre de la cadena productiva).
2. FT_(nombre de la región)_(nombre de la agencia agraria)_(nombre de la cadena productiva).
Saludos cordiales, </t>
  </si>
  <si>
    <t>Firma del Representante de los Productores 1</t>
  </si>
  <si>
    <t>Firma del Representante de los Productores 2</t>
  </si>
  <si>
    <t>Nombredel Representante de los Productores 1</t>
  </si>
  <si>
    <t>Nombredel Representante de los Productores 2</t>
  </si>
  <si>
    <t>Firma del Representante de los Productores 3</t>
  </si>
  <si>
    <t>Nombredel Representante de los Productores 3</t>
  </si>
  <si>
    <t>Nombre de la organización a la que pertenece</t>
  </si>
  <si>
    <t>En calidad de “Beneficiarios” por mutuo acuerdo deciden participar en el Servicios de Extensión Agraria Rural SEAR 2022.
Así mismo, el Sr. ……………………………………………………………………………. Identificado con número de DNI Nº …………………. y RUC Nº …………………………..…….decide participar en calidad de “Proveedor del SEAR – Extensionista”.
Formalización de la Alianza Estratégica
Al respecto, “los beneficiarios” y el “Proveedor del SEAR”, luego de evaluar la importancia de participar en el 3.er concurso de los Servicios de Extensión Agraria Rural SEAR 2022, formalizan su participación a través de la propuesta “……………………(Nombre de la propuesta) …………………..”, para cuyo efecto proceden a suscribir la presente Acta.
Sin haber otro punto a tratar y leída esta acta, se levantó la sesión, siendo las ………………………. horas del mismo día, los presentes firmaron en señal de conformidad.
_____________________________                                        ______________________________________________     ______________________________________________
Nombre y Apellido:                                                               Nombre y Apellido:                                                               Nombre y Apellido:
Representante de la Organización de Productores 1   Representante de la Organización de Productores 2    Representante de la Organización de Productores 3
_____________________________
Nombre y Apellido: 
Proveedor del SEAR – Extensionista</t>
  </si>
  <si>
    <t>…</t>
  </si>
  <si>
    <t>….</t>
  </si>
  <si>
    <t xml:space="preserve"> </t>
  </si>
  <si>
    <t>El SISTEMA SEAR es una herramienta dinámica que permite gestionar la información generada durante todo el proceso de implementación de la propuesta SEAR permitiendo a los extensionistas presentar sus propuestas de servicios de extensión de manera rápida y fácil, cuya información será procesada y evaluada asegurando una adecuada gestión y acompañamiento a los servicios de capacitación y asistencia técnica presentados.</t>
  </si>
  <si>
    <t xml:space="preserve">I. ACCESO AL SISTEMA </t>
  </si>
  <si>
    <t>El SISTEMA SEAR 2022 ha sido desarrollado en el programa informático EXCEL</t>
  </si>
  <si>
    <t xml:space="preserve">Accede al Portal Web del SEAR </t>
  </si>
  <si>
    <t>www.agrorural.gob.pe/3ra-convocatoria-sear/</t>
  </si>
  <si>
    <t xml:space="preserve">Descarga el archivo denominado "SISTEMA SEAR". </t>
  </si>
  <si>
    <t>Guarda el archivo en tu computador</t>
  </si>
  <si>
    <t>II. ESTRUCTURA DEL SISTEMA</t>
  </si>
  <si>
    <t>El SISTEMA SEAR, consta de 04 módulos que contienen formularios y fichas relacionadas a la propuesta SEAR.</t>
  </si>
  <si>
    <r>
      <t xml:space="preserve">Módulo de Formulación; </t>
    </r>
    <r>
      <rPr>
        <i/>
        <sz val="10"/>
        <color theme="1"/>
        <rFont val="Calibri"/>
        <family val="2"/>
        <scheme val="minor"/>
      </rPr>
      <t>comprende la elaboración y la presentación de la propuesta técnica SEAR por parte de la Alianza Estratégica a través del extensionista</t>
    </r>
  </si>
  <si>
    <r>
      <rPr>
        <b/>
        <sz val="10"/>
        <color theme="1"/>
        <rFont val="Calibri"/>
        <family val="2"/>
        <scheme val="minor"/>
      </rPr>
      <t>Módulo de Evaluación;</t>
    </r>
    <r>
      <rPr>
        <sz val="10"/>
        <color theme="1"/>
        <rFont val="Calibri"/>
        <family val="2"/>
        <scheme val="minor"/>
      </rPr>
      <t xml:space="preserve"> </t>
    </r>
    <r>
      <rPr>
        <i/>
        <sz val="10"/>
        <color theme="1"/>
        <rFont val="Calibri"/>
        <family val="2"/>
        <scheme val="minor"/>
      </rPr>
      <t>comprende la evaluación de la propuesta realizada por el Comité de Evaluación Técnica - CET</t>
    </r>
  </si>
  <si>
    <r>
      <t>Módulo de Ejecución;</t>
    </r>
    <r>
      <rPr>
        <sz val="10"/>
        <color theme="1"/>
        <rFont val="Calibri"/>
        <family val="2"/>
        <scheme val="minor"/>
      </rPr>
      <t xml:space="preserve"> </t>
    </r>
    <r>
      <rPr>
        <i/>
        <sz val="10"/>
        <color theme="1"/>
        <rFont val="Calibri"/>
        <family val="2"/>
        <scheme val="minor"/>
      </rPr>
      <t xml:space="preserve">comprende la ejecución del servicio SEAR por el extensionista </t>
    </r>
  </si>
  <si>
    <r>
      <t xml:space="preserve">Módulo de Supervisión; </t>
    </r>
    <r>
      <rPr>
        <i/>
        <sz val="10"/>
        <color theme="1"/>
        <rFont val="Calibri"/>
        <family val="2"/>
        <scheme val="minor"/>
      </rPr>
      <t>comprende las actividades de supervisión realizadas por los especialistas territoriales</t>
    </r>
  </si>
  <si>
    <t xml:space="preserve">III. INDICACIONES </t>
  </si>
  <si>
    <t>Registrar la información en LETRAS MAYÚSCULAS en las casillas de color VERDE.
El contenido del SISTEMA SEAR esta PROTEGIDO a fin de garantizar su buen funcionamiento 
NO INTENTE modificar los formatos, eliminar datos, modificar fórmulas, insertar o eliminar filas y columnas del SISTEMA</t>
  </si>
  <si>
    <t xml:space="preserve">IV. MÓDULO DE FORMULACIÓN </t>
  </si>
  <si>
    <r>
      <t xml:space="preserve">El presente módulo comprende la elaboración y la presentación de la </t>
    </r>
    <r>
      <rPr>
        <b/>
        <sz val="11"/>
        <color theme="1"/>
        <rFont val="Calibri"/>
        <family val="2"/>
        <scheme val="minor"/>
      </rPr>
      <t xml:space="preserve">PROPUESTA SEAR </t>
    </r>
    <r>
      <rPr>
        <sz val="11"/>
        <color theme="1"/>
        <rFont val="Calibri"/>
        <family val="2"/>
        <scheme val="minor"/>
      </rPr>
      <t xml:space="preserve">por parte de la Alianza Estratégica a través del extensionista.
</t>
    </r>
  </si>
  <si>
    <r>
      <t xml:space="preserve">La </t>
    </r>
    <r>
      <rPr>
        <b/>
        <sz val="11"/>
        <color theme="1"/>
        <rFont val="Calibri"/>
        <family val="2"/>
        <scheme val="minor"/>
      </rPr>
      <t>PROPUESTA SEAR</t>
    </r>
    <r>
      <rPr>
        <sz val="11"/>
        <color theme="1"/>
        <rFont val="Calibri"/>
        <family val="2"/>
        <scheme val="minor"/>
      </rPr>
      <t xml:space="preserve"> consta de 02 archivos: i) los documentos de acreditación; y ii) la ficha técnica SEAR </t>
    </r>
  </si>
  <si>
    <t>4.1. ELABORACIÓN DE LOS DOCUMENTOS DE ACREDITACIÓN</t>
  </si>
  <si>
    <t>Si el proveedor no cumple con presentar todos los requisitos solicitados se asumirá como no presentada, y si la información no es veraz, el proveedor no podrá presentarse en ningún concurso futuro.</t>
  </si>
  <si>
    <t>A continuación presentamos los documentos de acreditación y la secuencia de pasos para su registro:</t>
  </si>
  <si>
    <t>Descarga el archivo del SISTEMA</t>
  </si>
  <si>
    <t>Registra la información en el SISTEMA</t>
  </si>
  <si>
    <t>4.2. ELABORACIÓN DE LA FICHA TÉCNICA SEAR</t>
  </si>
  <si>
    <t>Para la elaboración de la Ficha Técnica solo debes REGISTRAR y GUARDAR la información en cada formulario del SISTEMA.
A continuación presentamos los formularios y la secuencia de pasos para su registro:</t>
  </si>
  <si>
    <t>Se ha diseñado 09 fichas de actividades. De ser necesario el formato permite copiar más fichas de actividades hacia la derecha. En caso que una actividad tuviera más de un módulo o tema, estos se copiarán debajo de la actividad principal.</t>
  </si>
  <si>
    <t>Para el seguimiento del plan de asistencia técnica, cada extensionista elabora su propia ficha de asistencia técnica, la misma que deberá de entregar al productor luego de finalizada la visita, y que servirá como evidencia en la supervisión.</t>
  </si>
  <si>
    <t>4.3. PRESENTACIÓN DE LA PROPUESTA SEAR</t>
  </si>
  <si>
    <t xml:space="preserve">Número de unidades productivas de la cadena productiva beneficiarias del servicio </t>
  </si>
  <si>
    <t>Guarda el archivo en formato PDF en tu computador</t>
  </si>
  <si>
    <t>Al respecto, en calidad de “Beneficiarios” por mutuo acuerdo deciden participar en el 3.er concurso de los Servicios de Extensión Agraria Rural SEAR 2022, formalizan su participación a través de la propuesta “……………………(Nombre de la propuesta) …………………..”, para cuyo efecto proceden a suscribir la presente Acta.
_____________________________
Nombre y Apellido: 
Proveedor del SEAR – Extensionista</t>
  </si>
  <si>
    <t>EXPERIENCIA GENERAL</t>
  </si>
  <si>
    <t>Debe de registrar toda su experiencia laboral general. Iniciar con la experiencia mas reciente. Lo registrado debe coincidir con la constancia, certificado, orden de servicio u contrato que adjunta.</t>
  </si>
  <si>
    <t>Descarga el archivo en formato PDF</t>
  </si>
  <si>
    <t>Adjunta el DNI y documentos que evidencien la formación académica, la experiencia general y específica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</si>
</sst>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_-;\-* #,##0_-;_-* &quot;-&quot;??_-;_-@_-"/>
    <numFmt numFmtId="165" formatCode="0.0"/>
    <numFmt numFmtId="166" formatCode="_ * #,##0.00_ ;_ * \-#,##0.00_ ;_ * &quot;-&quot;??_ ;_ @_ "/>
    <numFmt numFmtId="167" formatCode="_ * #,##0_ ;_ * \-#,##0_ ;_ * &quot;-&quot;??_ ;_ @_ "/>
    <numFmt numFmtId="168" formatCode="00000000"/>
  </numFmts>
  <fonts count="6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sz val="11"/>
      <name val="Calibri"/>
      <family val="2"/>
      <scheme val="minor"/>
    </font>
    <font>
      <sz val="9"/>
      <color indexed="81"/>
      <name val="Tahoma"/>
      <family val="2"/>
    </font>
    <font>
      <b/>
      <sz val="9"/>
      <color indexed="81"/>
      <name val="Tahoma"/>
      <family val="2"/>
    </font>
    <font>
      <sz val="10"/>
      <color theme="1"/>
      <name val="Calibri"/>
      <family val="2"/>
      <scheme val="minor"/>
    </font>
    <font>
      <sz val="11"/>
      <name val="Calibri"/>
      <family val="2"/>
    </font>
    <font>
      <b/>
      <sz val="18"/>
      <color theme="1"/>
      <name val="Calibri"/>
      <family val="2"/>
      <scheme val="minor"/>
    </font>
    <font>
      <sz val="16"/>
      <name val="Calibri"/>
      <family val="2"/>
      <scheme val="minor"/>
    </font>
    <font>
      <sz val="8"/>
      <name val="Calibri"/>
      <family val="2"/>
      <scheme val="minor"/>
    </font>
    <font>
      <sz val="10"/>
      <name val="Arial"/>
      <family val="2"/>
    </font>
    <font>
      <u/>
      <sz val="11"/>
      <color theme="10"/>
      <name val="Calibri"/>
      <family val="2"/>
      <scheme val="minor"/>
    </font>
    <font>
      <sz val="11"/>
      <color theme="1"/>
      <name val="Century Gothic"/>
      <family val="2"/>
    </font>
    <font>
      <sz val="9"/>
      <color theme="1"/>
      <name val="Calibri"/>
      <family val="2"/>
      <scheme val="minor"/>
    </font>
    <font>
      <b/>
      <sz val="9"/>
      <color theme="1"/>
      <name val="Calibri"/>
      <family val="2"/>
      <scheme val="minor"/>
    </font>
    <font>
      <sz val="11"/>
      <color rgb="FF000000"/>
      <name val="Calibri"/>
      <family val="2"/>
      <scheme val="minor"/>
    </font>
    <font>
      <sz val="9"/>
      <name val="Calibri"/>
      <family val="2"/>
      <scheme val="minor"/>
    </font>
    <font>
      <sz val="9"/>
      <color rgb="FFFF0000"/>
      <name val="Calibri"/>
      <family val="2"/>
      <scheme val="minor"/>
    </font>
    <font>
      <b/>
      <sz val="14"/>
      <color theme="1"/>
      <name val="Calibri"/>
      <family val="2"/>
      <scheme val="minor"/>
    </font>
    <font>
      <b/>
      <sz val="20"/>
      <color theme="1"/>
      <name val="Calibri"/>
      <family val="2"/>
      <scheme val="minor"/>
    </font>
    <font>
      <sz val="5"/>
      <color theme="1"/>
      <name val="Calibri"/>
      <family val="2"/>
      <scheme val="minor"/>
    </font>
    <font>
      <sz val="8"/>
      <color rgb="FFFF0000"/>
      <name val="Calibri"/>
      <family val="2"/>
      <scheme val="minor"/>
    </font>
    <font>
      <sz val="8"/>
      <color theme="1"/>
      <name val="Calibri"/>
      <family val="2"/>
      <scheme val="minor"/>
    </font>
    <font>
      <b/>
      <sz val="10"/>
      <color theme="1"/>
      <name val="Calibri"/>
      <family val="2"/>
      <scheme val="minor"/>
    </font>
    <font>
      <b/>
      <sz val="16"/>
      <color theme="1"/>
      <name val="Calibri"/>
      <family val="2"/>
      <scheme val="minor"/>
    </font>
    <font>
      <b/>
      <sz val="9"/>
      <name val="Calibri"/>
      <family val="2"/>
      <scheme val="minor"/>
    </font>
    <font>
      <sz val="10"/>
      <color indexed="12"/>
      <name val="Arial Narrow"/>
      <family val="2"/>
    </font>
    <font>
      <sz val="10"/>
      <name val="Arial Narrow"/>
      <family val="2"/>
    </font>
    <font>
      <sz val="10"/>
      <color indexed="72"/>
      <name val="Arial Narrow"/>
      <family val="2"/>
    </font>
    <font>
      <b/>
      <sz val="10"/>
      <name val="Arial Narrow"/>
      <family val="2"/>
    </font>
    <font>
      <sz val="5"/>
      <color theme="0" tint="-0.249977111117893"/>
      <name val="Calibri"/>
      <family val="2"/>
      <scheme val="minor"/>
    </font>
    <font>
      <b/>
      <sz val="11"/>
      <color theme="0"/>
      <name val="Calibri"/>
      <family val="2"/>
      <scheme val="minor"/>
    </font>
    <font>
      <sz val="11"/>
      <color theme="0"/>
      <name val="Calibri"/>
      <family val="2"/>
      <scheme val="minor"/>
    </font>
    <font>
      <sz val="9"/>
      <color rgb="FF000000"/>
      <name val="Calibri"/>
      <family val="2"/>
      <scheme val="minor"/>
    </font>
    <font>
      <b/>
      <sz val="16"/>
      <name val="Calibri"/>
      <family val="2"/>
    </font>
    <font>
      <b/>
      <sz val="12"/>
      <name val="Calibri"/>
      <family val="2"/>
      <scheme val="minor"/>
    </font>
    <font>
      <sz val="9"/>
      <color rgb="FFFFFFFF"/>
      <name val="Calibri"/>
      <family val="2"/>
      <scheme val="minor"/>
    </font>
    <font>
      <b/>
      <sz val="16"/>
      <name val="Calibri"/>
      <family val="2"/>
      <scheme val="minor"/>
    </font>
    <font>
      <b/>
      <sz val="11"/>
      <color rgb="FFFF0000"/>
      <name val="Calibri"/>
      <family val="2"/>
      <scheme val="minor"/>
    </font>
    <font>
      <b/>
      <sz val="16"/>
      <color theme="0"/>
      <name val="Calibri"/>
      <family val="2"/>
      <scheme val="minor"/>
    </font>
    <font>
      <b/>
      <sz val="12"/>
      <color theme="0"/>
      <name val="Calibri"/>
      <family val="2"/>
      <scheme val="minor"/>
    </font>
    <font>
      <b/>
      <sz val="10"/>
      <color theme="0"/>
      <name val="Calibri"/>
      <family val="2"/>
      <scheme val="minor"/>
    </font>
    <font>
      <b/>
      <sz val="8"/>
      <color theme="1"/>
      <name val="Calibri"/>
      <family val="2"/>
      <scheme val="minor"/>
    </font>
    <font>
      <i/>
      <sz val="9"/>
      <color theme="1"/>
      <name val="Calibri"/>
      <family val="2"/>
      <scheme val="minor"/>
    </font>
    <font>
      <i/>
      <sz val="10"/>
      <color theme="1"/>
      <name val="Calibri"/>
      <family val="2"/>
      <scheme val="minor"/>
    </font>
    <font>
      <sz val="11"/>
      <color theme="10"/>
      <name val="Calibri"/>
      <family val="2"/>
      <scheme val="minor"/>
    </font>
    <font>
      <sz val="10"/>
      <color theme="1"/>
      <name val="Century Gothic"/>
      <family val="2"/>
    </font>
    <font>
      <sz val="9.5"/>
      <color theme="1"/>
      <name val="Century Gothic"/>
      <family val="2"/>
    </font>
    <font>
      <u/>
      <sz val="10"/>
      <color rgb="FF0070C0"/>
      <name val="Calibri"/>
      <family val="2"/>
      <scheme val="minor"/>
    </font>
    <font>
      <b/>
      <sz val="18"/>
      <color theme="1"/>
      <name val="Univers Condensed Light"/>
      <family val="2"/>
    </font>
    <font>
      <sz val="11"/>
      <color theme="1"/>
      <name val="Univers Light"/>
      <family val="2"/>
    </font>
    <font>
      <sz val="5"/>
      <color theme="1"/>
      <name val="Univers Light"/>
      <family val="2"/>
    </font>
    <font>
      <sz val="10"/>
      <name val="Univers Light"/>
      <family val="2"/>
    </font>
    <font>
      <u/>
      <sz val="11"/>
      <color theme="10"/>
      <name val="Univers Light"/>
      <family val="2"/>
    </font>
    <font>
      <sz val="5"/>
      <color theme="0" tint="-0.249977111117893"/>
      <name val="Univers Light"/>
      <family val="2"/>
    </font>
    <font>
      <sz val="10"/>
      <color theme="1"/>
      <name val="Univers Light"/>
      <family val="2"/>
    </font>
    <font>
      <sz val="11"/>
      <color rgb="FF000000"/>
      <name val="Univers Light"/>
      <family val="2"/>
    </font>
    <font>
      <b/>
      <sz val="22"/>
      <color theme="0"/>
      <name val="Univers"/>
      <family val="2"/>
    </font>
    <font>
      <b/>
      <sz val="11"/>
      <color theme="0"/>
      <name val="Univers Condensed Light"/>
      <family val="2"/>
    </font>
    <font>
      <b/>
      <sz val="11"/>
      <color theme="0"/>
      <name val="Univers Light"/>
      <family val="2"/>
    </font>
    <font>
      <b/>
      <sz val="18"/>
      <color theme="0"/>
      <name val="Calibri"/>
      <family val="2"/>
      <scheme val="minor"/>
    </font>
    <font>
      <b/>
      <sz val="16"/>
      <name val="Univers Light"/>
      <family val="2"/>
    </font>
    <font>
      <b/>
      <sz val="11"/>
      <name val="Calibri"/>
      <family val="2"/>
      <scheme val="minor"/>
    </font>
    <font>
      <sz val="11"/>
      <name val="Univers Light"/>
      <family val="2"/>
    </font>
  </fonts>
  <fills count="27">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FFC000"/>
        <bgColor indexed="64"/>
      </patternFill>
    </fill>
    <fill>
      <patternFill patternType="solid">
        <fgColor rgb="FF00B0F0"/>
        <bgColor indexed="64"/>
      </patternFill>
    </fill>
    <fill>
      <patternFill patternType="solid">
        <fgColor rgb="FF00B050"/>
        <bgColor indexed="64"/>
      </patternFill>
    </fill>
    <fill>
      <patternFill patternType="solid">
        <fgColor theme="0" tint="-0.249977111117893"/>
        <bgColor indexed="64"/>
      </patternFill>
    </fill>
    <fill>
      <patternFill patternType="solid">
        <fgColor rgb="FF99CCFF"/>
        <bgColor indexed="64"/>
      </patternFill>
    </fill>
    <fill>
      <patternFill patternType="solid">
        <fgColor rgb="FFFF9999"/>
        <bgColor indexed="64"/>
      </patternFill>
    </fill>
    <fill>
      <patternFill patternType="solid">
        <fgColor theme="0" tint="-0.14999847407452621"/>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E7E6E6"/>
        <bgColor indexed="64"/>
      </patternFill>
    </fill>
    <fill>
      <patternFill patternType="solid">
        <fgColor rgb="FFC00000"/>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72AEA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9" tint="-0.249977111117893"/>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8"/>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theme="8" tint="-0.499984740745262"/>
      </bottom>
      <diagonal/>
    </border>
    <border>
      <left style="thin">
        <color theme="8" tint="-0.499984740745262"/>
      </left>
      <right/>
      <top/>
      <bottom style="thin">
        <color theme="8" tint="-0.499984740745262"/>
      </bottom>
      <diagonal/>
    </border>
    <border>
      <left style="thin">
        <color theme="8" tint="-0.499984740745262"/>
      </left>
      <right/>
      <top style="thin">
        <color theme="8" tint="-0.499984740745262"/>
      </top>
      <bottom/>
      <diagonal/>
    </border>
    <border>
      <left style="thin">
        <color theme="8" tint="-0.499984740745262"/>
      </left>
      <right/>
      <top/>
      <bottom/>
      <diagonal/>
    </border>
    <border>
      <left/>
      <right style="thin">
        <color theme="8" tint="-0.499984740745262"/>
      </right>
      <top/>
      <bottom style="thin">
        <color theme="8" tint="-0.499984740745262"/>
      </bottom>
      <diagonal/>
    </border>
    <border>
      <left/>
      <right style="thin">
        <color theme="8" tint="-0.499984740745262"/>
      </right>
      <top/>
      <bottom/>
      <diagonal/>
    </border>
    <border>
      <left/>
      <right/>
      <top style="thin">
        <color theme="8" tint="-0.499984740745262"/>
      </top>
      <bottom/>
      <diagonal/>
    </border>
    <border>
      <left style="thin">
        <color indexed="64"/>
      </left>
      <right/>
      <top/>
      <bottom style="thin">
        <color theme="8" tint="-0.499984740745262"/>
      </bottom>
      <diagonal/>
    </border>
    <border>
      <left/>
      <right/>
      <top style="thin">
        <color theme="0"/>
      </top>
      <bottom style="thin">
        <color theme="0"/>
      </bottom>
      <diagonal/>
    </border>
    <border>
      <left/>
      <right/>
      <top/>
      <bottom style="thin">
        <color theme="0"/>
      </bottom>
      <diagonal/>
    </border>
    <border>
      <left/>
      <right style="medium">
        <color theme="0"/>
      </right>
      <top/>
      <bottom/>
      <diagonal/>
    </border>
    <border>
      <left style="medium">
        <color theme="0"/>
      </left>
      <right/>
      <top/>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style="medium">
        <color theme="0"/>
      </bottom>
      <diagonal/>
    </border>
    <border>
      <left style="medium">
        <color theme="0"/>
      </left>
      <right style="medium">
        <color theme="0"/>
      </right>
      <top/>
      <bottom style="medium">
        <color theme="0"/>
      </bottom>
      <diagonal/>
    </border>
    <border>
      <left style="thin">
        <color rgb="FFA5CF61"/>
      </left>
      <right/>
      <top/>
      <bottom/>
      <diagonal/>
    </border>
    <border>
      <left/>
      <right/>
      <top/>
      <bottom style="thin">
        <color rgb="FFA5CF61"/>
      </bottom>
      <diagonal/>
    </border>
    <border>
      <left style="thin">
        <color rgb="FFA5CF61"/>
      </left>
      <right style="thin">
        <color rgb="FFA5CF61"/>
      </right>
      <top style="thin">
        <color rgb="FFA5CF61"/>
      </top>
      <bottom style="medium">
        <color theme="0"/>
      </bottom>
      <diagonal/>
    </border>
    <border>
      <left style="thin">
        <color rgb="FFA5CF61"/>
      </left>
      <right style="thin">
        <color rgb="FFA5CF61"/>
      </right>
      <top style="thin">
        <color rgb="FFA5CF61"/>
      </top>
      <bottom/>
      <diagonal/>
    </border>
    <border>
      <left style="thin">
        <color rgb="FFA5CF61"/>
      </left>
      <right style="thin">
        <color rgb="FFA5CF61"/>
      </right>
      <top/>
      <bottom style="medium">
        <color theme="0"/>
      </bottom>
      <diagonal/>
    </border>
    <border>
      <left/>
      <right style="thin">
        <color rgb="FFA5CF61"/>
      </right>
      <top style="thin">
        <color rgb="FFA5CF61"/>
      </top>
      <bottom style="thin">
        <color rgb="FFA5CF61"/>
      </bottom>
      <diagonal/>
    </border>
    <border>
      <left/>
      <right/>
      <top style="thin">
        <color rgb="FFA5CF61"/>
      </top>
      <bottom style="thin">
        <color rgb="FFA5CF61"/>
      </bottom>
      <diagonal/>
    </border>
    <border>
      <left/>
      <right style="thin">
        <color rgb="FFA5CF61"/>
      </right>
      <top style="thin">
        <color rgb="FFA5CF61"/>
      </top>
      <bottom style="medium">
        <color theme="0"/>
      </bottom>
      <diagonal/>
    </border>
    <border>
      <left/>
      <right style="thin">
        <color rgb="FFA5CF61"/>
      </right>
      <top style="thin">
        <color rgb="FFA5CF61"/>
      </top>
      <bottom/>
      <diagonal/>
    </border>
    <border>
      <left/>
      <right style="thin">
        <color rgb="FFA5CF61"/>
      </right>
      <top/>
      <bottom style="medium">
        <color theme="0"/>
      </bottom>
      <diagonal/>
    </border>
    <border>
      <left/>
      <right/>
      <top style="thin">
        <color rgb="FFA5CF61"/>
      </top>
      <bottom style="medium">
        <color theme="0"/>
      </bottom>
      <diagonal/>
    </border>
    <border>
      <left/>
      <right style="thin">
        <color rgb="FFA5CF61"/>
      </right>
      <top/>
      <bottom/>
      <diagonal/>
    </border>
    <border>
      <left style="medium">
        <color theme="0"/>
      </left>
      <right style="medium">
        <color theme="0"/>
      </right>
      <top style="thin">
        <color rgb="FFA5CF61"/>
      </top>
      <bottom/>
      <diagonal/>
    </border>
    <border>
      <left style="thin">
        <color indexed="64"/>
      </left>
      <right/>
      <top style="medium">
        <color theme="0"/>
      </top>
      <bottom style="medium">
        <color theme="0"/>
      </bottom>
      <diagonal/>
    </border>
    <border>
      <left/>
      <right style="thin">
        <color rgb="FFA5CF61"/>
      </right>
      <top style="medium">
        <color theme="0"/>
      </top>
      <bottom style="medium">
        <color theme="0"/>
      </bottom>
      <diagonal/>
    </border>
    <border>
      <left style="thin">
        <color rgb="FFA5CF61"/>
      </left>
      <right style="thin">
        <color rgb="FFA5CF61"/>
      </right>
      <top style="medium">
        <color theme="0"/>
      </top>
      <bottom style="medium">
        <color theme="0"/>
      </bottom>
      <diagonal/>
    </border>
    <border>
      <left style="thin">
        <color rgb="FFA5CF61"/>
      </left>
      <right/>
      <top style="thin">
        <color rgb="FFA5CF61"/>
      </top>
      <bottom/>
      <diagonal/>
    </border>
    <border>
      <left style="thin">
        <color rgb="FFA5CF61"/>
      </left>
      <right/>
      <top style="thin">
        <color rgb="FFA5CF61"/>
      </top>
      <bottom style="medium">
        <color theme="0"/>
      </bottom>
      <diagonal/>
    </border>
    <border>
      <left/>
      <right style="thin">
        <color rgb="FFA5CF61"/>
      </right>
      <top style="medium">
        <color theme="0"/>
      </top>
      <bottom/>
      <diagonal/>
    </border>
    <border>
      <left style="thin">
        <color rgb="FFA5CF61"/>
      </left>
      <right style="thin">
        <color rgb="FFA5CF61"/>
      </right>
      <top style="thin">
        <color rgb="FFA5CF61"/>
      </top>
      <bottom style="thin">
        <color rgb="FFA5CF61"/>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thin">
        <color rgb="FFA5CF61"/>
      </left>
      <right/>
      <top style="thin">
        <color rgb="FFA5CF61"/>
      </top>
      <bottom style="thin">
        <color rgb="FFA5CF61"/>
      </bottom>
      <diagonal/>
    </border>
    <border>
      <left style="thin">
        <color rgb="FFA5CF61"/>
      </left>
      <right style="thin">
        <color rgb="FFA5CF61"/>
      </right>
      <top/>
      <bottom style="thin">
        <color rgb="FFA5CF61"/>
      </bottom>
      <diagonal/>
    </border>
  </borders>
  <cellStyleXfs count="6">
    <xf numFmtId="0" fontId="0" fillId="0" borderId="0"/>
    <xf numFmtId="43" fontId="1" fillId="0" borderId="0" applyFont="0" applyFill="0" applyBorder="0" applyAlignment="0" applyProtection="0"/>
    <xf numFmtId="0" fontId="13" fillId="0" borderId="0"/>
    <xf numFmtId="0" fontId="14" fillId="0" borderId="0" applyNumberFormat="0" applyFill="0" applyBorder="0" applyAlignment="0" applyProtection="0"/>
    <xf numFmtId="9" fontId="1" fillId="0" borderId="0" applyFont="0" applyFill="0" applyBorder="0" applyAlignment="0" applyProtection="0"/>
    <xf numFmtId="166" fontId="13" fillId="0" borderId="0" applyFont="0" applyFill="0" applyBorder="0" applyAlignment="0" applyProtection="0"/>
  </cellStyleXfs>
  <cellXfs count="1082">
    <xf numFmtId="0" fontId="0" fillId="0" borderId="0" xfId="0"/>
    <xf numFmtId="0" fontId="3" fillId="0" borderId="0" xfId="0" applyFont="1"/>
    <xf numFmtId="0" fontId="0" fillId="0" borderId="0" xfId="0" applyAlignment="1">
      <alignment horizontal="left" indent="1"/>
    </xf>
    <xf numFmtId="0" fontId="0" fillId="0" borderId="0" xfId="0" applyAlignment="1">
      <alignment vertical="center"/>
    </xf>
    <xf numFmtId="0" fontId="0" fillId="0" borderId="0" xfId="0" applyAlignment="1">
      <alignment horizontal="center" vertical="center"/>
    </xf>
    <xf numFmtId="0" fontId="5" fillId="0" borderId="0" xfId="0" applyFont="1" applyBorder="1" applyAlignment="1">
      <alignment horizontal="left" vertical="center"/>
    </xf>
    <xf numFmtId="0" fontId="0" fillId="0" borderId="0" xfId="0" applyAlignment="1">
      <alignment vertical="center" wrapText="1"/>
    </xf>
    <xf numFmtId="0" fontId="5" fillId="6" borderId="1" xfId="0" applyFont="1" applyFill="1" applyBorder="1" applyAlignment="1">
      <alignment horizontal="center" vertical="center" wrapText="1"/>
    </xf>
    <xf numFmtId="0" fontId="5" fillId="6" borderId="1" xfId="0" applyFont="1" applyFill="1" applyBorder="1" applyAlignment="1">
      <alignment vertical="center"/>
    </xf>
    <xf numFmtId="0" fontId="5" fillId="7" borderId="1" xfId="0" applyFont="1" applyFill="1" applyBorder="1" applyAlignment="1">
      <alignment vertical="center"/>
    </xf>
    <xf numFmtId="0" fontId="5" fillId="8" borderId="1" xfId="0" applyFont="1" applyFill="1" applyBorder="1" applyAlignment="1">
      <alignment vertical="center" wrapText="1"/>
    </xf>
    <xf numFmtId="43" fontId="5" fillId="8" borderId="1" xfId="1" applyFont="1" applyFill="1" applyBorder="1" applyAlignment="1">
      <alignment horizontal="left" vertical="center" wrapText="1"/>
    </xf>
    <xf numFmtId="43" fontId="0" fillId="0" borderId="0" xfId="1" applyFont="1" applyAlignment="1">
      <alignment horizontal="left" vertical="center"/>
    </xf>
    <xf numFmtId="43" fontId="5" fillId="6" borderId="1" xfId="1" applyFont="1" applyFill="1" applyBorder="1" applyAlignment="1">
      <alignment horizontal="left" vertical="center"/>
    </xf>
    <xf numFmtId="0" fontId="0" fillId="7" borderId="1" xfId="1" applyNumberFormat="1" applyFont="1" applyFill="1" applyBorder="1" applyAlignment="1">
      <alignment horizontal="left" vertical="center"/>
    </xf>
    <xf numFmtId="0" fontId="0" fillId="8" borderId="1" xfId="1" applyNumberFormat="1" applyFont="1" applyFill="1" applyBorder="1" applyAlignment="1">
      <alignment horizontal="left" vertical="center"/>
    </xf>
    <xf numFmtId="0" fontId="5" fillId="8" borderId="1" xfId="1" applyNumberFormat="1" applyFont="1" applyFill="1" applyBorder="1" applyAlignment="1">
      <alignment horizontal="left" vertical="center" wrapText="1"/>
    </xf>
    <xf numFmtId="43" fontId="0" fillId="6" borderId="1" xfId="1" applyFont="1" applyFill="1" applyBorder="1" applyAlignment="1">
      <alignment horizontal="left" vertical="center"/>
    </xf>
    <xf numFmtId="0" fontId="0" fillId="6" borderId="1" xfId="0" applyFill="1" applyBorder="1" applyAlignment="1">
      <alignment vertical="center"/>
    </xf>
    <xf numFmtId="0" fontId="0" fillId="6" borderId="1" xfId="0" applyFill="1" applyBorder="1" applyAlignment="1">
      <alignment horizontal="center" vertical="center"/>
    </xf>
    <xf numFmtId="43" fontId="5" fillId="7" borderId="1" xfId="1" applyFont="1" applyFill="1" applyBorder="1" applyAlignment="1">
      <alignment vertical="center"/>
    </xf>
    <xf numFmtId="43" fontId="5" fillId="7" borderId="4" xfId="1" applyFont="1" applyFill="1" applyBorder="1" applyAlignment="1">
      <alignment horizontal="center" vertical="center"/>
    </xf>
    <xf numFmtId="43" fontId="5" fillId="8" borderId="4" xfId="1" applyFont="1" applyFill="1" applyBorder="1" applyAlignment="1">
      <alignment horizontal="center" vertical="center" wrapText="1"/>
    </xf>
    <xf numFmtId="0" fontId="16" fillId="0" borderId="0" xfId="0" applyFont="1" applyAlignment="1">
      <alignment vertical="center"/>
    </xf>
    <xf numFmtId="43" fontId="16" fillId="0" borderId="0" xfId="1" applyFont="1" applyAlignment="1">
      <alignment vertical="center"/>
    </xf>
    <xf numFmtId="43" fontId="16" fillId="0" borderId="0" xfId="1" applyFont="1" applyAlignment="1">
      <alignment horizontal="center" vertical="center"/>
    </xf>
    <xf numFmtId="0" fontId="16" fillId="0" borderId="0" xfId="0" applyFont="1" applyAlignment="1">
      <alignment horizontal="center" vertical="center"/>
    </xf>
    <xf numFmtId="43" fontId="16" fillId="0" borderId="0" xfId="1" applyFont="1" applyAlignment="1">
      <alignment horizontal="left" vertical="center"/>
    </xf>
    <xf numFmtId="0" fontId="0" fillId="0" borderId="0" xfId="0" applyBorder="1"/>
    <xf numFmtId="164" fontId="0" fillId="0" borderId="0" xfId="1" applyNumberFormat="1" applyFont="1" applyAlignment="1">
      <alignment horizontal="center" vertical="center"/>
    </xf>
    <xf numFmtId="0" fontId="3" fillId="0" borderId="0" xfId="0" applyFont="1" applyBorder="1"/>
    <xf numFmtId="0" fontId="0" fillId="0" borderId="0" xfId="0" applyFont="1" applyAlignment="1">
      <alignment vertical="center"/>
    </xf>
    <xf numFmtId="0" fontId="0" fillId="0" borderId="0" xfId="0" applyFont="1" applyAlignment="1">
      <alignment horizontal="center" vertical="center"/>
    </xf>
    <xf numFmtId="0" fontId="0" fillId="0" borderId="0" xfId="0" applyFont="1" applyAlignment="1">
      <alignment vertical="center" wrapText="1"/>
    </xf>
    <xf numFmtId="0" fontId="0" fillId="0" borderId="0" xfId="0" applyAlignment="1">
      <alignment horizontal="center" vertical="center"/>
    </xf>
    <xf numFmtId="0" fontId="23" fillId="0" borderId="0" xfId="0" applyFont="1" applyAlignment="1">
      <alignment vertical="center"/>
    </xf>
    <xf numFmtId="0" fontId="16" fillId="0" borderId="0" xfId="0" applyFont="1" applyAlignment="1">
      <alignment horizontal="left" vertical="center"/>
    </xf>
    <xf numFmtId="0" fontId="0" fillId="0" borderId="0" xfId="0" applyFont="1" applyAlignment="1">
      <alignment horizontal="left" vertical="center"/>
    </xf>
    <xf numFmtId="0" fontId="0" fillId="0" borderId="0" xfId="0" applyAlignment="1">
      <alignment horizontal="center" vertical="center"/>
    </xf>
    <xf numFmtId="164" fontId="0" fillId="0" borderId="0" xfId="1" applyNumberFormat="1" applyFont="1" applyAlignment="1">
      <alignment vertical="center"/>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0" fillId="0" borderId="0" xfId="0" applyAlignment="1">
      <alignment horizontal="center" vertical="center"/>
    </xf>
    <xf numFmtId="43" fontId="0" fillId="8" borderId="0" xfId="1" applyFont="1" applyFill="1" applyAlignment="1">
      <alignment horizontal="left" vertical="center"/>
    </xf>
    <xf numFmtId="0" fontId="0" fillId="8" borderId="0" xfId="0" applyFill="1" applyAlignment="1">
      <alignment vertical="center"/>
    </xf>
    <xf numFmtId="0" fontId="0" fillId="8" borderId="0" xfId="0" applyFill="1" applyAlignment="1">
      <alignment horizontal="center" vertical="center"/>
    </xf>
    <xf numFmtId="0" fontId="10" fillId="8" borderId="0" xfId="0" applyFont="1" applyFill="1" applyAlignment="1">
      <alignment vertical="center"/>
    </xf>
    <xf numFmtId="0" fontId="16" fillId="0" borderId="0" xfId="1" applyNumberFormat="1" applyFont="1" applyAlignment="1">
      <alignment horizontal="center" vertical="center"/>
    </xf>
    <xf numFmtId="0" fontId="16" fillId="8" borderId="0" xfId="0" applyFont="1" applyFill="1" applyAlignment="1">
      <alignment vertical="center"/>
    </xf>
    <xf numFmtId="41" fontId="19" fillId="9" borderId="1" xfId="1" applyNumberFormat="1" applyFont="1" applyFill="1" applyBorder="1" applyAlignment="1">
      <alignment horizontal="center" vertical="center" wrapText="1"/>
    </xf>
    <xf numFmtId="41" fontId="19" fillId="9" borderId="1" xfId="1" quotePrefix="1" applyNumberFormat="1" applyFont="1" applyFill="1" applyBorder="1" applyAlignment="1">
      <alignment horizontal="center" vertical="center" wrapText="1"/>
    </xf>
    <xf numFmtId="41" fontId="20" fillId="9" borderId="1" xfId="1" quotePrefix="1" applyNumberFormat="1" applyFont="1" applyFill="1" applyBorder="1" applyAlignment="1">
      <alignment horizontal="center" vertical="center" wrapText="1"/>
    </xf>
    <xf numFmtId="14" fontId="0" fillId="0" borderId="0" xfId="0" applyNumberFormat="1" applyAlignment="1">
      <alignment horizontal="center" vertical="center"/>
    </xf>
    <xf numFmtId="41" fontId="0" fillId="0" borderId="0" xfId="1" applyNumberFormat="1" applyFont="1" applyAlignment="1">
      <alignment vertical="center"/>
    </xf>
    <xf numFmtId="41" fontId="5" fillId="6" borderId="1" xfId="1" applyNumberFormat="1" applyFont="1" applyFill="1" applyBorder="1" applyAlignment="1">
      <alignment horizontal="center" vertical="center" wrapText="1"/>
    </xf>
    <xf numFmtId="41" fontId="5" fillId="7" borderId="1" xfId="1" applyNumberFormat="1" applyFont="1" applyFill="1" applyBorder="1" applyAlignment="1">
      <alignment vertical="center"/>
    </xf>
    <xf numFmtId="41" fontId="5" fillId="8" borderId="4" xfId="1" applyNumberFormat="1" applyFont="1" applyFill="1" applyBorder="1" applyAlignment="1">
      <alignment horizontal="center" vertical="center" wrapText="1"/>
    </xf>
    <xf numFmtId="41" fontId="5" fillId="7" borderId="4" xfId="1" applyNumberFormat="1" applyFont="1" applyFill="1" applyBorder="1" applyAlignment="1">
      <alignment horizontal="center" vertical="center"/>
    </xf>
    <xf numFmtId="41" fontId="0" fillId="6" borderId="1" xfId="1" applyNumberFormat="1" applyFont="1" applyFill="1" applyBorder="1" applyAlignment="1">
      <alignment vertical="center"/>
    </xf>
    <xf numFmtId="43" fontId="0" fillId="0" borderId="0" xfId="1" applyFont="1" applyAlignment="1">
      <alignment horizontal="center" vertical="center"/>
    </xf>
    <xf numFmtId="0" fontId="5" fillId="6" borderId="1" xfId="0" applyFont="1" applyFill="1" applyBorder="1" applyAlignment="1">
      <alignment vertical="center" wrapText="1"/>
    </xf>
    <xf numFmtId="41" fontId="0" fillId="7" borderId="0" xfId="1" applyNumberFormat="1" applyFont="1" applyFill="1" applyAlignment="1">
      <alignment horizontal="center" vertical="center"/>
    </xf>
    <xf numFmtId="41" fontId="0" fillId="6" borderId="1" xfId="1" applyNumberFormat="1" applyFont="1" applyFill="1" applyBorder="1" applyAlignment="1">
      <alignment horizontal="center" vertical="center"/>
    </xf>
    <xf numFmtId="9" fontId="0" fillId="6" borderId="1" xfId="4" applyFont="1" applyFill="1" applyBorder="1" applyAlignment="1">
      <alignment horizontal="center" vertical="center"/>
    </xf>
    <xf numFmtId="41" fontId="5" fillId="8" borderId="3" xfId="1" applyNumberFormat="1" applyFont="1" applyFill="1" applyBorder="1" applyAlignment="1">
      <alignment horizontal="center" vertical="center" wrapText="1"/>
    </xf>
    <xf numFmtId="41" fontId="5" fillId="8" borderId="13" xfId="1" applyNumberFormat="1" applyFont="1" applyFill="1" applyBorder="1" applyAlignment="1">
      <alignment horizontal="center" vertical="center" wrapText="1"/>
    </xf>
    <xf numFmtId="41" fontId="0" fillId="6" borderId="2" xfId="1" applyNumberFormat="1" applyFont="1" applyFill="1" applyBorder="1" applyAlignment="1">
      <alignment horizontal="center" vertical="center"/>
    </xf>
    <xf numFmtId="41" fontId="0" fillId="7" borderId="1" xfId="1" applyNumberFormat="1" applyFont="1" applyFill="1" applyBorder="1" applyAlignment="1">
      <alignment horizontal="center" vertical="center"/>
    </xf>
    <xf numFmtId="9" fontId="0" fillId="7" borderId="1" xfId="4" applyFont="1" applyFill="1" applyBorder="1" applyAlignment="1">
      <alignment horizontal="center" vertical="center"/>
    </xf>
    <xf numFmtId="164" fontId="0" fillId="7" borderId="1" xfId="1" applyNumberFormat="1" applyFont="1" applyFill="1" applyBorder="1" applyAlignment="1">
      <alignment vertical="center"/>
    </xf>
    <xf numFmtId="41" fontId="5" fillId="8" borderId="1" xfId="1" applyNumberFormat="1" applyFont="1" applyFill="1" applyBorder="1" applyAlignment="1">
      <alignment horizontal="center" vertical="center" wrapText="1"/>
    </xf>
    <xf numFmtId="164" fontId="0" fillId="8" borderId="1" xfId="1" applyNumberFormat="1" applyFont="1" applyFill="1" applyBorder="1" applyAlignment="1">
      <alignment vertical="center"/>
    </xf>
    <xf numFmtId="9" fontId="0" fillId="8" borderId="1" xfId="4" applyFont="1" applyFill="1" applyBorder="1" applyAlignment="1">
      <alignment horizontal="center" vertical="center"/>
    </xf>
    <xf numFmtId="41" fontId="0" fillId="8" borderId="0" xfId="1" applyNumberFormat="1" applyFont="1" applyFill="1" applyAlignment="1">
      <alignment vertical="center"/>
    </xf>
    <xf numFmtId="41" fontId="10" fillId="8" borderId="0" xfId="1" applyNumberFormat="1" applyFont="1" applyFill="1" applyAlignment="1">
      <alignment vertical="center"/>
    </xf>
    <xf numFmtId="164" fontId="0" fillId="11" borderId="1" xfId="1" applyNumberFormat="1" applyFont="1" applyFill="1" applyBorder="1" applyAlignment="1">
      <alignment vertical="center"/>
    </xf>
    <xf numFmtId="9" fontId="0" fillId="11" borderId="1" xfId="4" applyFont="1" applyFill="1" applyBorder="1" applyAlignment="1">
      <alignment horizontal="center" vertical="center"/>
    </xf>
    <xf numFmtId="0" fontId="5" fillId="11" borderId="1" xfId="0" applyFont="1" applyFill="1" applyBorder="1" applyAlignment="1">
      <alignment vertical="center" wrapText="1"/>
    </xf>
    <xf numFmtId="0" fontId="5" fillId="11" borderId="1" xfId="0" applyFont="1" applyFill="1" applyBorder="1" applyAlignment="1">
      <alignment horizontal="center" vertical="center" wrapText="1"/>
    </xf>
    <xf numFmtId="164" fontId="0" fillId="8" borderId="1" xfId="1" applyNumberFormat="1" applyFont="1" applyFill="1" applyBorder="1" applyAlignment="1">
      <alignment horizontal="center" vertical="center"/>
    </xf>
    <xf numFmtId="164" fontId="0" fillId="7" borderId="1" xfId="1" applyNumberFormat="1" applyFont="1" applyFill="1" applyBorder="1" applyAlignment="1">
      <alignment horizontal="center" vertical="center"/>
    </xf>
    <xf numFmtId="164" fontId="0" fillId="11" borderId="1" xfId="1" applyNumberFormat="1" applyFont="1" applyFill="1" applyBorder="1" applyAlignment="1">
      <alignment horizontal="center" vertical="center"/>
    </xf>
    <xf numFmtId="0" fontId="16" fillId="0" borderId="9" xfId="0" applyFont="1" applyBorder="1" applyAlignment="1">
      <alignment vertical="center"/>
    </xf>
    <xf numFmtId="0" fontId="16" fillId="0" borderId="9" xfId="0" applyFont="1" applyBorder="1" applyAlignment="1">
      <alignment horizontal="center" vertical="center"/>
    </xf>
    <xf numFmtId="0" fontId="16" fillId="0" borderId="1" xfId="0" applyFont="1" applyBorder="1" applyAlignment="1">
      <alignment vertical="center"/>
    </xf>
    <xf numFmtId="14" fontId="16" fillId="0" borderId="1" xfId="0" applyNumberFormat="1" applyFont="1" applyBorder="1" applyAlignment="1">
      <alignment vertical="center"/>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2" fillId="0" borderId="0" xfId="0" applyFont="1" applyAlignment="1">
      <alignment vertical="center"/>
    </xf>
    <xf numFmtId="0" fontId="5" fillId="6" borderId="1" xfId="0" applyFont="1" applyFill="1" applyBorder="1" applyAlignment="1">
      <alignment horizontal="center" vertical="center" wrapText="1"/>
    </xf>
    <xf numFmtId="43" fontId="1" fillId="8" borderId="1" xfId="1" applyNumberFormat="1" applyFont="1" applyFill="1" applyBorder="1" applyAlignment="1">
      <alignment vertical="center"/>
    </xf>
    <xf numFmtId="43" fontId="1" fillId="6" borderId="1" xfId="1" applyNumberFormat="1" applyFont="1" applyFill="1" applyBorder="1" applyAlignment="1">
      <alignment vertical="center"/>
    </xf>
    <xf numFmtId="43" fontId="1" fillId="7" borderId="1" xfId="1" applyNumberFormat="1" applyFont="1" applyFill="1" applyBorder="1" applyAlignment="1">
      <alignment vertical="center"/>
    </xf>
    <xf numFmtId="43" fontId="0" fillId="7" borderId="1" xfId="1" applyNumberFormat="1" applyFont="1" applyFill="1" applyBorder="1" applyAlignment="1">
      <alignment vertical="center"/>
    </xf>
    <xf numFmtId="43" fontId="0" fillId="8" borderId="1" xfId="1" applyNumberFormat="1" applyFont="1" applyFill="1" applyBorder="1" applyAlignment="1">
      <alignment vertical="center"/>
    </xf>
    <xf numFmtId="43" fontId="0" fillId="11" borderId="1" xfId="1" applyNumberFormat="1" applyFont="1" applyFill="1" applyBorder="1" applyAlignment="1">
      <alignment vertical="center"/>
    </xf>
    <xf numFmtId="43" fontId="1" fillId="11" borderId="1" xfId="1" applyNumberFormat="1" applyFont="1" applyFill="1" applyBorder="1" applyAlignment="1">
      <alignment vertical="center"/>
    </xf>
    <xf numFmtId="41" fontId="0" fillId="7" borderId="7" xfId="1" applyNumberFormat="1" applyFont="1" applyFill="1" applyBorder="1" applyAlignment="1">
      <alignment horizontal="center" vertical="center"/>
    </xf>
    <xf numFmtId="0" fontId="29" fillId="0" borderId="19" xfId="2" applyFont="1" applyBorder="1"/>
    <xf numFmtId="0" fontId="29" fillId="0" borderId="19" xfId="2" applyFont="1" applyBorder="1" applyAlignment="1">
      <alignment horizontal="center"/>
    </xf>
    <xf numFmtId="4" fontId="29" fillId="0" borderId="19" xfId="2" applyNumberFormat="1" applyFont="1" applyBorder="1" applyAlignment="1">
      <alignment horizontal="center"/>
    </xf>
    <xf numFmtId="0" fontId="29" fillId="0" borderId="0" xfId="2" applyFont="1"/>
    <xf numFmtId="0" fontId="30" fillId="0" borderId="0" xfId="2" applyFont="1"/>
    <xf numFmtId="0" fontId="31" fillId="0" borderId="0" xfId="2" quotePrefix="1" applyFont="1" applyAlignment="1">
      <alignment horizontal="left"/>
    </xf>
    <xf numFmtId="0" fontId="31" fillId="0" borderId="0" xfId="2" applyFont="1" applyAlignment="1">
      <alignment horizontal="left"/>
    </xf>
    <xf numFmtId="166" fontId="31" fillId="0" borderId="0" xfId="5" applyFont="1" applyAlignment="1">
      <alignment horizontal="right"/>
    </xf>
    <xf numFmtId="166" fontId="31" fillId="0" borderId="0" xfId="5" applyFont="1" applyAlignment="1">
      <alignment horizontal="left"/>
    </xf>
    <xf numFmtId="0" fontId="31" fillId="0" borderId="0" xfId="5" applyNumberFormat="1" applyFont="1" applyAlignment="1">
      <alignment horizontal="left"/>
    </xf>
    <xf numFmtId="0" fontId="32" fillId="0" borderId="0" xfId="2" applyFont="1"/>
    <xf numFmtId="0" fontId="30" fillId="5" borderId="1" xfId="2" applyFont="1" applyFill="1" applyBorder="1"/>
    <xf numFmtId="167" fontId="31" fillId="0" borderId="0" xfId="5" applyNumberFormat="1" applyFont="1" applyAlignment="1">
      <alignment horizontal="left"/>
    </xf>
    <xf numFmtId="0" fontId="0" fillId="13" borderId="0" xfId="0" applyFill="1" applyAlignment="1">
      <alignment vertical="center"/>
    </xf>
    <xf numFmtId="0" fontId="0" fillId="13" borderId="0" xfId="0" applyFill="1" applyAlignment="1">
      <alignment horizontal="center" vertical="center"/>
    </xf>
    <xf numFmtId="0" fontId="23" fillId="13" borderId="0" xfId="0" applyFont="1" applyFill="1" applyAlignment="1">
      <alignment vertical="center"/>
    </xf>
    <xf numFmtId="0" fontId="0" fillId="13" borderId="1" xfId="0" applyFill="1" applyBorder="1" applyAlignment="1">
      <alignment vertical="center"/>
    </xf>
    <xf numFmtId="14" fontId="0" fillId="13" borderId="1" xfId="0" applyNumberFormat="1" applyFill="1" applyBorder="1" applyAlignment="1">
      <alignment horizontal="center" vertical="center"/>
    </xf>
    <xf numFmtId="0" fontId="0" fillId="13" borderId="0" xfId="0" applyFill="1" applyAlignment="1">
      <alignment horizontal="left" vertical="center"/>
    </xf>
    <xf numFmtId="0" fontId="0" fillId="13" borderId="1" xfId="0" applyFill="1" applyBorder="1" applyAlignment="1">
      <alignment horizontal="center" vertical="center"/>
    </xf>
    <xf numFmtId="0" fontId="0" fillId="13" borderId="0" xfId="0" applyFill="1" applyAlignment="1">
      <alignment horizontal="center"/>
    </xf>
    <xf numFmtId="0" fontId="0" fillId="13" borderId="1" xfId="1" applyNumberFormat="1" applyFont="1" applyFill="1" applyBorder="1" applyAlignment="1">
      <alignment horizontal="center" vertical="center"/>
    </xf>
    <xf numFmtId="9" fontId="0" fillId="13" borderId="1" xfId="4" applyFont="1" applyFill="1" applyBorder="1" applyAlignment="1">
      <alignment horizontal="center" vertical="center"/>
    </xf>
    <xf numFmtId="0" fontId="0" fillId="13" borderId="0" xfId="0" applyFill="1" applyAlignment="1">
      <alignment vertical="center" wrapText="1"/>
    </xf>
    <xf numFmtId="0" fontId="0" fillId="13" borderId="1" xfId="0" applyFill="1" applyBorder="1" applyAlignment="1">
      <alignment vertical="center" wrapText="1"/>
    </xf>
    <xf numFmtId="0" fontId="5" fillId="13" borderId="1" xfId="0" applyFont="1" applyFill="1" applyBorder="1" applyAlignment="1">
      <alignment horizontal="center" vertical="center"/>
    </xf>
    <xf numFmtId="0" fontId="0" fillId="13" borderId="1" xfId="0" applyFont="1" applyFill="1" applyBorder="1" applyAlignment="1">
      <alignment horizontal="center" vertical="center" wrapText="1"/>
    </xf>
    <xf numFmtId="0" fontId="0" fillId="13" borderId="1" xfId="0" applyFill="1" applyBorder="1" applyAlignment="1">
      <alignment horizontal="center" vertical="center" wrapText="1"/>
    </xf>
    <xf numFmtId="0" fontId="5" fillId="13" borderId="1" xfId="0" applyFont="1" applyFill="1" applyBorder="1" applyAlignment="1">
      <alignment horizontal="left" vertical="center"/>
    </xf>
    <xf numFmtId="43" fontId="0" fillId="13" borderId="0" xfId="1" applyFont="1" applyFill="1" applyAlignment="1">
      <alignment horizontal="left" vertical="center"/>
    </xf>
    <xf numFmtId="0" fontId="3" fillId="13" borderId="0" xfId="0" applyFont="1" applyFill="1" applyAlignment="1">
      <alignment vertical="center"/>
    </xf>
    <xf numFmtId="0" fontId="0" fillId="13" borderId="0" xfId="0" applyFont="1" applyFill="1" applyAlignment="1">
      <alignment vertical="center"/>
    </xf>
    <xf numFmtId="0" fontId="0" fillId="13" borderId="1" xfId="0" applyFont="1" applyFill="1" applyBorder="1" applyAlignment="1">
      <alignment vertical="center"/>
    </xf>
    <xf numFmtId="0" fontId="0" fillId="13" borderId="1" xfId="0" applyFont="1" applyFill="1" applyBorder="1" applyAlignment="1">
      <alignment horizontal="center" vertical="center"/>
    </xf>
    <xf numFmtId="0" fontId="0" fillId="13" borderId="0" xfId="0" applyFont="1" applyFill="1" applyAlignment="1">
      <alignment horizontal="left" vertical="center"/>
    </xf>
    <xf numFmtId="0" fontId="0" fillId="13" borderId="1" xfId="0" applyFont="1" applyFill="1" applyBorder="1" applyAlignment="1">
      <alignment horizontal="left" vertical="center" wrapText="1"/>
    </xf>
    <xf numFmtId="0" fontId="0" fillId="13" borderId="0" xfId="0" applyFont="1" applyFill="1" applyAlignment="1">
      <alignment horizontal="left" vertical="center" wrapText="1"/>
    </xf>
    <xf numFmtId="0" fontId="0" fillId="13" borderId="0" xfId="0" applyFont="1" applyFill="1" applyAlignment="1">
      <alignment vertical="center" wrapText="1"/>
    </xf>
    <xf numFmtId="0" fontId="0" fillId="13" borderId="0" xfId="0" applyFill="1"/>
    <xf numFmtId="0" fontId="0" fillId="13" borderId="2" xfId="0" applyFont="1" applyFill="1" applyBorder="1" applyAlignment="1">
      <alignment horizontal="left" vertical="center"/>
    </xf>
    <xf numFmtId="0" fontId="0" fillId="13" borderId="4" xfId="0" applyFont="1" applyFill="1" applyBorder="1" applyAlignment="1">
      <alignment horizontal="left" vertical="center"/>
    </xf>
    <xf numFmtId="0" fontId="27" fillId="13" borderId="0" xfId="0" applyFont="1" applyFill="1" applyAlignment="1">
      <alignment horizontal="left" vertical="center"/>
    </xf>
    <xf numFmtId="0" fontId="2" fillId="13" borderId="0" xfId="0" applyFont="1" applyFill="1" applyAlignment="1">
      <alignment horizontal="center" vertical="center"/>
    </xf>
    <xf numFmtId="14" fontId="0" fillId="13" borderId="0" xfId="0" applyNumberFormat="1" applyFill="1" applyAlignment="1">
      <alignment horizontal="center" vertical="center"/>
    </xf>
    <xf numFmtId="4" fontId="0" fillId="13" borderId="1" xfId="0" applyNumberFormat="1" applyFill="1" applyBorder="1" applyAlignment="1">
      <alignment horizontal="center" vertical="center"/>
    </xf>
    <xf numFmtId="14" fontId="2" fillId="13" borderId="0" xfId="0" applyNumberFormat="1" applyFont="1" applyFill="1" applyAlignment="1">
      <alignment horizontal="center" vertical="center"/>
    </xf>
    <xf numFmtId="14" fontId="0" fillId="13" borderId="1" xfId="0" applyNumberFormat="1" applyFont="1" applyFill="1" applyBorder="1" applyAlignment="1">
      <alignment horizontal="center" vertical="center"/>
    </xf>
    <xf numFmtId="9" fontId="0" fillId="13" borderId="1" xfId="0" applyNumberFormat="1" applyFont="1" applyFill="1" applyBorder="1" applyAlignment="1">
      <alignment horizontal="center" vertical="center"/>
    </xf>
    <xf numFmtId="4" fontId="0" fillId="13" borderId="1" xfId="0" applyNumberFormat="1" applyFont="1" applyFill="1" applyBorder="1" applyAlignment="1">
      <alignment horizontal="center" vertical="center"/>
    </xf>
    <xf numFmtId="0" fontId="0" fillId="13" borderId="0" xfId="0" applyFont="1" applyFill="1" applyAlignment="1">
      <alignment horizontal="center" vertical="center"/>
    </xf>
    <xf numFmtId="43" fontId="0" fillId="13" borderId="0" xfId="1" applyFont="1" applyFill="1" applyAlignment="1">
      <alignment horizontal="center" vertical="center"/>
    </xf>
    <xf numFmtId="0" fontId="21" fillId="13" borderId="0" xfId="0" applyFont="1" applyFill="1" applyAlignment="1">
      <alignment vertical="center"/>
    </xf>
    <xf numFmtId="43" fontId="21" fillId="13" borderId="0" xfId="1" applyFont="1" applyFill="1" applyAlignment="1">
      <alignment horizontal="center" vertical="center"/>
    </xf>
    <xf numFmtId="0" fontId="3" fillId="13" borderId="0" xfId="0" applyFont="1" applyFill="1" applyAlignment="1">
      <alignment horizontal="center" vertical="center"/>
    </xf>
    <xf numFmtId="9" fontId="5" fillId="13" borderId="1" xfId="4" applyFont="1" applyFill="1" applyBorder="1" applyAlignment="1">
      <alignment horizontal="center" vertical="center"/>
    </xf>
    <xf numFmtId="0" fontId="5" fillId="13" borderId="0" xfId="0" applyFont="1" applyFill="1" applyBorder="1" applyAlignment="1">
      <alignment horizontal="left" vertical="center" wrapText="1"/>
    </xf>
    <xf numFmtId="0" fontId="5" fillId="13" borderId="0" xfId="0" applyFont="1" applyFill="1" applyBorder="1" applyAlignment="1">
      <alignment vertical="center"/>
    </xf>
    <xf numFmtId="0" fontId="5" fillId="13" borderId="0" xfId="0" applyFont="1" applyFill="1" applyBorder="1" applyAlignment="1">
      <alignment horizontal="center" vertical="center"/>
    </xf>
    <xf numFmtId="0" fontId="0" fillId="13" borderId="0" xfId="0" applyFont="1" applyFill="1" applyBorder="1" applyAlignment="1">
      <alignment horizontal="center" vertical="center"/>
    </xf>
    <xf numFmtId="0" fontId="0" fillId="13" borderId="0" xfId="0" applyFont="1" applyFill="1" applyBorder="1" applyAlignment="1">
      <alignment vertical="center"/>
    </xf>
    <xf numFmtId="43" fontId="0" fillId="13" borderId="0" xfId="1" applyFont="1" applyFill="1" applyBorder="1" applyAlignment="1">
      <alignment horizontal="center" vertical="center"/>
    </xf>
    <xf numFmtId="43" fontId="5" fillId="13" borderId="1" xfId="1" applyFont="1" applyFill="1" applyBorder="1" applyAlignment="1">
      <alignment vertical="center"/>
    </xf>
    <xf numFmtId="0" fontId="5" fillId="13" borderId="1" xfId="1" applyNumberFormat="1" applyFont="1" applyFill="1" applyBorder="1" applyAlignment="1">
      <alignment horizontal="center" vertical="center"/>
    </xf>
    <xf numFmtId="0" fontId="0" fillId="13" borderId="1" xfId="1" applyNumberFormat="1" applyFont="1" applyFill="1" applyBorder="1" applyAlignment="1">
      <alignment horizontal="left" vertical="center"/>
    </xf>
    <xf numFmtId="43" fontId="5" fillId="13" borderId="1" xfId="1" applyFont="1" applyFill="1" applyBorder="1" applyAlignment="1">
      <alignment horizontal="center" vertical="center"/>
    </xf>
    <xf numFmtId="0" fontId="0" fillId="13" borderId="7" xfId="1" applyNumberFormat="1" applyFont="1" applyFill="1" applyBorder="1" applyAlignment="1">
      <alignment horizontal="center" vertical="center"/>
    </xf>
    <xf numFmtId="0" fontId="5" fillId="13" borderId="1" xfId="1" applyNumberFormat="1" applyFont="1" applyFill="1" applyBorder="1" applyAlignment="1">
      <alignment horizontal="left" vertical="center"/>
    </xf>
    <xf numFmtId="0" fontId="0" fillId="13" borderId="5" xfId="1" applyNumberFormat="1" applyFont="1" applyFill="1" applyBorder="1" applyAlignment="1">
      <alignment horizontal="left" vertical="center"/>
    </xf>
    <xf numFmtId="43" fontId="0" fillId="13" borderId="2" xfId="1" applyFont="1" applyFill="1" applyBorder="1" applyAlignment="1">
      <alignment horizontal="left" vertical="center"/>
    </xf>
    <xf numFmtId="0" fontId="0" fillId="13" borderId="3" xfId="0" applyFont="1" applyFill="1" applyBorder="1" applyAlignment="1">
      <alignment vertical="center"/>
    </xf>
    <xf numFmtId="0" fontId="0" fillId="13" borderId="4" xfId="0" applyFont="1" applyFill="1" applyBorder="1" applyAlignment="1">
      <alignment vertical="center"/>
    </xf>
    <xf numFmtId="0" fontId="0" fillId="13" borderId="4" xfId="0" applyFont="1" applyFill="1" applyBorder="1" applyAlignment="1">
      <alignment horizontal="center" vertical="center"/>
    </xf>
    <xf numFmtId="0" fontId="0" fillId="13" borderId="1" xfId="0" applyNumberFormat="1" applyFont="1" applyFill="1" applyBorder="1" applyAlignment="1">
      <alignment horizontal="center" vertical="center"/>
    </xf>
    <xf numFmtId="43" fontId="3" fillId="13" borderId="0" xfId="1" applyFont="1" applyFill="1" applyAlignment="1">
      <alignment horizontal="center" vertical="center"/>
    </xf>
    <xf numFmtId="9" fontId="5" fillId="13" borderId="1" xfId="4" applyFont="1" applyFill="1" applyBorder="1" applyAlignment="1">
      <alignment vertical="center"/>
    </xf>
    <xf numFmtId="0" fontId="3" fillId="13" borderId="0" xfId="0" applyFont="1" applyFill="1" applyAlignment="1">
      <alignment horizontal="left" vertical="center"/>
    </xf>
    <xf numFmtId="43" fontId="3" fillId="13" borderId="0" xfId="1" applyFont="1" applyFill="1" applyAlignment="1">
      <alignment horizontal="left" vertical="center"/>
    </xf>
    <xf numFmtId="0" fontId="5" fillId="14" borderId="1" xfId="0" applyFont="1" applyFill="1" applyBorder="1" applyAlignment="1">
      <alignment horizontal="center" vertical="center" wrapText="1"/>
    </xf>
    <xf numFmtId="43" fontId="5" fillId="14" borderId="1" xfId="1" applyFont="1" applyFill="1" applyBorder="1" applyAlignment="1">
      <alignment horizontal="center" vertical="center" wrapText="1"/>
    </xf>
    <xf numFmtId="43" fontId="5" fillId="14" borderId="1" xfId="1" applyFont="1" applyFill="1" applyBorder="1" applyAlignment="1">
      <alignment horizontal="left" vertical="center" wrapText="1"/>
    </xf>
    <xf numFmtId="0" fontId="5" fillId="14" borderId="4" xfId="0" applyFont="1" applyFill="1" applyBorder="1" applyAlignment="1">
      <alignment horizontal="center" vertical="center" wrapText="1"/>
    </xf>
    <xf numFmtId="0" fontId="3" fillId="14" borderId="0" xfId="0" applyFont="1" applyFill="1" applyAlignment="1">
      <alignment horizontal="left" vertical="center"/>
    </xf>
    <xf numFmtId="0" fontId="0" fillId="14" borderId="0" xfId="0" applyFont="1" applyFill="1" applyAlignment="1">
      <alignment horizontal="left" vertical="center"/>
    </xf>
    <xf numFmtId="0" fontId="0" fillId="10" borderId="5" xfId="1" applyNumberFormat="1" applyFont="1" applyFill="1" applyBorder="1" applyAlignment="1">
      <alignment horizontal="center" vertical="center"/>
    </xf>
    <xf numFmtId="43" fontId="5" fillId="10" borderId="1" xfId="1" applyFont="1" applyFill="1" applyBorder="1" applyAlignment="1">
      <alignment horizontal="center" vertical="center"/>
    </xf>
    <xf numFmtId="43" fontId="5" fillId="10" borderId="1" xfId="1" applyFont="1" applyFill="1" applyBorder="1" applyAlignment="1">
      <alignment vertical="center"/>
    </xf>
    <xf numFmtId="9" fontId="5" fillId="10" borderId="1" xfId="4" applyFont="1" applyFill="1" applyBorder="1" applyAlignment="1">
      <alignment vertical="center"/>
    </xf>
    <xf numFmtId="43" fontId="5" fillId="10" borderId="1" xfId="1" applyFont="1" applyFill="1" applyBorder="1" applyAlignment="1">
      <alignment horizontal="center" vertical="center"/>
    </xf>
    <xf numFmtId="43" fontId="0" fillId="14" borderId="2" xfId="1" applyFont="1" applyFill="1" applyBorder="1" applyAlignment="1">
      <alignment vertical="center"/>
    </xf>
    <xf numFmtId="43" fontId="0" fillId="14" borderId="3" xfId="1" applyFont="1" applyFill="1" applyBorder="1" applyAlignment="1">
      <alignment vertical="center"/>
    </xf>
    <xf numFmtId="43" fontId="0" fillId="14" borderId="1" xfId="1" applyFont="1" applyFill="1" applyBorder="1" applyAlignment="1">
      <alignment horizontal="center" vertical="center"/>
    </xf>
    <xf numFmtId="43" fontId="5" fillId="14" borderId="1" xfId="1" applyFont="1" applyFill="1" applyBorder="1" applyAlignment="1">
      <alignment vertical="center"/>
    </xf>
    <xf numFmtId="9" fontId="5" fillId="14" borderId="1" xfId="4" applyFont="1" applyFill="1" applyBorder="1" applyAlignment="1">
      <alignment vertical="center"/>
    </xf>
    <xf numFmtId="0" fontId="0" fillId="10" borderId="5" xfId="1" applyNumberFormat="1" applyFont="1" applyFill="1" applyBorder="1" applyAlignment="1">
      <alignment horizontal="center" vertical="center"/>
    </xf>
    <xf numFmtId="0" fontId="5" fillId="10" borderId="1" xfId="1" applyNumberFormat="1" applyFont="1" applyFill="1" applyBorder="1" applyAlignment="1">
      <alignment horizontal="center" vertical="center"/>
    </xf>
    <xf numFmtId="9" fontId="5" fillId="10" borderId="1" xfId="4" applyFont="1" applyFill="1" applyBorder="1" applyAlignment="1">
      <alignment horizontal="center" vertical="center"/>
    </xf>
    <xf numFmtId="0" fontId="0" fillId="13" borderId="3" xfId="0" applyFill="1" applyBorder="1" applyAlignment="1">
      <alignment horizontal="center" vertical="center"/>
    </xf>
    <xf numFmtId="0" fontId="0" fillId="13" borderId="4" xfId="0" applyFill="1" applyBorder="1" applyAlignment="1">
      <alignment horizontal="center" vertical="center"/>
    </xf>
    <xf numFmtId="43" fontId="0" fillId="13" borderId="1" xfId="0" applyNumberFormat="1" applyFill="1" applyBorder="1" applyAlignment="1">
      <alignment vertical="center" wrapText="1"/>
    </xf>
    <xf numFmtId="0" fontId="0" fillId="13" borderId="1" xfId="0" applyFill="1" applyBorder="1" applyAlignment="1">
      <alignment horizontal="left" vertical="center" wrapText="1"/>
    </xf>
    <xf numFmtId="0" fontId="0" fillId="3" borderId="1" xfId="0" applyFont="1" applyFill="1" applyBorder="1" applyAlignment="1">
      <alignment horizontal="center" vertical="center" wrapText="1"/>
    </xf>
    <xf numFmtId="43" fontId="0" fillId="13" borderId="1" xfId="0" applyNumberFormat="1" applyFont="1" applyFill="1" applyBorder="1" applyAlignment="1">
      <alignment vertical="center" wrapText="1"/>
    </xf>
    <xf numFmtId="20" fontId="0" fillId="13" borderId="2" xfId="0" applyNumberFormat="1" applyFont="1" applyFill="1" applyBorder="1" applyAlignment="1">
      <alignment horizontal="left" vertical="center" wrapText="1"/>
    </xf>
    <xf numFmtId="0" fontId="0" fillId="13" borderId="0" xfId="0" applyFill="1" applyAlignment="1">
      <alignment wrapText="1"/>
    </xf>
    <xf numFmtId="0" fontId="0" fillId="14" borderId="2" xfId="0" applyFont="1" applyFill="1" applyBorder="1" applyAlignment="1">
      <alignment horizontal="center" vertical="center"/>
    </xf>
    <xf numFmtId="0" fontId="0" fillId="14" borderId="1" xfId="0" applyFont="1" applyFill="1" applyBorder="1" applyAlignment="1">
      <alignment vertical="center" wrapText="1"/>
    </xf>
    <xf numFmtId="0" fontId="0" fillId="13" borderId="3" xfId="0" applyFont="1" applyFill="1" applyBorder="1" applyAlignment="1">
      <alignment horizontal="center" vertical="center"/>
    </xf>
    <xf numFmtId="0" fontId="3" fillId="14" borderId="1" xfId="0" applyFont="1" applyFill="1" applyBorder="1" applyAlignment="1">
      <alignment horizontal="center" vertical="center" wrapText="1"/>
    </xf>
    <xf numFmtId="0" fontId="0" fillId="13" borderId="2" xfId="0" applyFont="1" applyFill="1" applyBorder="1" applyAlignment="1">
      <alignment vertical="center" wrapText="1"/>
    </xf>
    <xf numFmtId="0" fontId="17" fillId="14" borderId="1" xfId="0" applyFont="1" applyFill="1" applyBorder="1" applyAlignment="1">
      <alignment horizontal="center" vertical="center" wrapText="1"/>
    </xf>
    <xf numFmtId="0" fontId="17" fillId="14" borderId="2" xfId="0" applyFont="1" applyFill="1" applyBorder="1" applyAlignment="1">
      <alignment vertical="center"/>
    </xf>
    <xf numFmtId="0" fontId="17" fillId="14" borderId="3" xfId="0" applyFont="1" applyFill="1" applyBorder="1" applyAlignment="1">
      <alignment vertical="center"/>
    </xf>
    <xf numFmtId="0" fontId="17" fillId="14" borderId="4" xfId="0" applyFont="1" applyFill="1" applyBorder="1" applyAlignment="1">
      <alignment vertical="center"/>
    </xf>
    <xf numFmtId="0" fontId="17" fillId="15" borderId="8" xfId="0" applyFont="1" applyFill="1" applyBorder="1" applyAlignment="1">
      <alignment vertical="center"/>
    </xf>
    <xf numFmtId="0" fontId="17" fillId="15" borderId="13" xfId="0" applyFont="1" applyFill="1" applyBorder="1" applyAlignment="1">
      <alignment vertical="center"/>
    </xf>
    <xf numFmtId="0" fontId="17" fillId="15" borderId="14" xfId="0" applyFont="1" applyFill="1" applyBorder="1" applyAlignment="1">
      <alignment vertical="center"/>
    </xf>
    <xf numFmtId="0" fontId="17" fillId="15" borderId="15" xfId="0" applyFont="1" applyFill="1" applyBorder="1" applyAlignment="1">
      <alignment vertical="center"/>
    </xf>
    <xf numFmtId="0" fontId="17" fillId="15" borderId="9" xfId="0" applyFont="1" applyFill="1" applyBorder="1" applyAlignment="1">
      <alignment vertical="center"/>
    </xf>
    <xf numFmtId="0" fontId="17" fillId="15" borderId="16" xfId="0" applyFont="1" applyFill="1" applyBorder="1" applyAlignment="1">
      <alignment vertical="center"/>
    </xf>
    <xf numFmtId="0" fontId="17" fillId="15" borderId="1" xfId="0" applyFont="1" applyFill="1" applyBorder="1" applyAlignment="1">
      <alignment vertical="center"/>
    </xf>
    <xf numFmtId="0" fontId="17" fillId="15" borderId="1" xfId="0" applyFont="1" applyFill="1" applyBorder="1" applyAlignment="1">
      <alignment vertical="center" wrapText="1"/>
    </xf>
    <xf numFmtId="0" fontId="17" fillId="15" borderId="1" xfId="0" applyFont="1" applyFill="1" applyBorder="1" applyAlignment="1">
      <alignment horizontal="center" vertical="center" wrapText="1"/>
    </xf>
    <xf numFmtId="0" fontId="16" fillId="16" borderId="1" xfId="0" applyFont="1" applyFill="1" applyBorder="1" applyAlignment="1">
      <alignment vertical="center"/>
    </xf>
    <xf numFmtId="0" fontId="16" fillId="11" borderId="1" xfId="0" applyFont="1" applyFill="1" applyBorder="1" applyAlignment="1">
      <alignment vertical="center"/>
    </xf>
    <xf numFmtId="0" fontId="5" fillId="14" borderId="1" xfId="0" applyFont="1" applyFill="1" applyBorder="1" applyAlignment="1">
      <alignment horizontal="center" vertical="center"/>
    </xf>
    <xf numFmtId="0" fontId="0" fillId="14" borderId="2" xfId="0" applyFont="1" applyFill="1" applyBorder="1" applyAlignment="1">
      <alignment horizontal="center" vertical="center"/>
    </xf>
    <xf numFmtId="0" fontId="17" fillId="4" borderId="1" xfId="0" applyFont="1" applyFill="1" applyBorder="1" applyAlignment="1">
      <alignment horizontal="center" vertical="center" wrapText="1"/>
    </xf>
    <xf numFmtId="0" fontId="17" fillId="4" borderId="1" xfId="0" applyFont="1" applyFill="1" applyBorder="1" applyAlignment="1">
      <alignment vertical="center" wrapText="1"/>
    </xf>
    <xf numFmtId="0" fontId="0" fillId="13" borderId="1" xfId="0" applyNumberFormat="1" applyFont="1" applyFill="1" applyBorder="1" applyAlignment="1">
      <alignment horizontal="center" vertical="center" wrapText="1"/>
    </xf>
    <xf numFmtId="0" fontId="0" fillId="13" borderId="1" xfId="0" applyNumberFormat="1" applyFill="1" applyBorder="1" applyAlignment="1">
      <alignment horizontal="center" vertical="center" wrapText="1"/>
    </xf>
    <xf numFmtId="41" fontId="0" fillId="13" borderId="7" xfId="1" applyNumberFormat="1" applyFont="1" applyFill="1" applyBorder="1" applyAlignment="1">
      <alignment horizontal="center" vertical="center"/>
    </xf>
    <xf numFmtId="41" fontId="0" fillId="13" borderId="1" xfId="1" applyNumberFormat="1" applyFont="1" applyFill="1" applyBorder="1" applyAlignment="1">
      <alignment horizontal="center" vertical="center"/>
    </xf>
    <xf numFmtId="43" fontId="5" fillId="14" borderId="1" xfId="1" applyNumberFormat="1" applyFont="1" applyFill="1" applyBorder="1" applyAlignment="1">
      <alignment vertical="center"/>
    </xf>
    <xf numFmtId="0" fontId="16" fillId="8" borderId="1" xfId="0" applyFont="1" applyFill="1" applyBorder="1" applyAlignment="1">
      <alignment vertical="center"/>
    </xf>
    <xf numFmtId="0" fontId="0" fillId="8" borderId="1" xfId="0" applyFill="1" applyBorder="1" applyAlignment="1">
      <alignment horizontal="center" vertical="center"/>
    </xf>
    <xf numFmtId="0" fontId="0" fillId="8" borderId="1" xfId="0" applyFill="1" applyBorder="1" applyAlignment="1">
      <alignment vertical="center"/>
    </xf>
    <xf numFmtId="41" fontId="0" fillId="8" borderId="1" xfId="0" applyNumberFormat="1" applyFill="1" applyBorder="1" applyAlignment="1">
      <alignment vertical="center"/>
    </xf>
    <xf numFmtId="164" fontId="0" fillId="8" borderId="1" xfId="0" applyNumberFormat="1" applyFill="1" applyBorder="1" applyAlignment="1">
      <alignment vertical="center"/>
    </xf>
    <xf numFmtId="41" fontId="0" fillId="8" borderId="1" xfId="0" applyNumberFormat="1" applyFill="1" applyBorder="1" applyAlignment="1">
      <alignment horizontal="center" vertical="center"/>
    </xf>
    <xf numFmtId="43" fontId="0" fillId="8" borderId="1" xfId="0" applyNumberFormat="1" applyFill="1" applyBorder="1" applyAlignment="1">
      <alignment horizontal="center" vertical="center"/>
    </xf>
    <xf numFmtId="0" fontId="16" fillId="14" borderId="1" xfId="0" applyFont="1" applyFill="1" applyBorder="1" applyAlignment="1">
      <alignment vertical="center"/>
    </xf>
    <xf numFmtId="0" fontId="0" fillId="14" borderId="1" xfId="0" applyFill="1" applyBorder="1" applyAlignment="1">
      <alignment horizontal="center" vertical="center"/>
    </xf>
    <xf numFmtId="0" fontId="0" fillId="14" borderId="1" xfId="0" applyFill="1" applyBorder="1" applyAlignment="1">
      <alignment vertical="center"/>
    </xf>
    <xf numFmtId="41" fontId="0" fillId="14" borderId="1" xfId="1" applyNumberFormat="1" applyFont="1" applyFill="1" applyBorder="1" applyAlignment="1">
      <alignment vertical="center"/>
    </xf>
    <xf numFmtId="0" fontId="0" fillId="0" borderId="1" xfId="0" applyFill="1" applyBorder="1" applyAlignment="1" applyProtection="1">
      <alignment horizontal="center" vertical="center"/>
      <protection locked="0"/>
    </xf>
    <xf numFmtId="0" fontId="18" fillId="0" borderId="1" xfId="0" applyFont="1" applyFill="1" applyBorder="1" applyAlignment="1" applyProtection="1">
      <alignment horizontal="center" vertical="center" wrapText="1"/>
      <protection locked="0"/>
    </xf>
    <xf numFmtId="0" fontId="0" fillId="0" borderId="1" xfId="0" applyFont="1" applyFill="1" applyBorder="1" applyAlignment="1" applyProtection="1">
      <alignment horizontal="center" vertical="center" wrapText="1"/>
      <protection locked="0"/>
    </xf>
    <xf numFmtId="0" fontId="0" fillId="0" borderId="1" xfId="0" applyFont="1" applyFill="1" applyBorder="1" applyAlignment="1" applyProtection="1">
      <alignment horizontal="left" vertical="center" wrapText="1"/>
      <protection locked="0"/>
    </xf>
    <xf numFmtId="9" fontId="0" fillId="0" borderId="1" xfId="0" applyNumberFormat="1" applyFill="1" applyBorder="1" applyAlignment="1" applyProtection="1">
      <alignment horizontal="center" vertical="center"/>
      <protection locked="0"/>
    </xf>
    <xf numFmtId="41" fontId="0" fillId="0" borderId="1" xfId="1" applyNumberFormat="1" applyFont="1" applyBorder="1" applyAlignment="1" applyProtection="1">
      <alignment horizontal="center" vertical="center"/>
      <protection locked="0"/>
    </xf>
    <xf numFmtId="164" fontId="0" fillId="0" borderId="1" xfId="1" applyNumberFormat="1" applyFont="1" applyFill="1" applyBorder="1" applyAlignment="1" applyProtection="1">
      <alignment vertical="center"/>
      <protection locked="0"/>
    </xf>
    <xf numFmtId="0" fontId="0" fillId="0" borderId="1" xfId="0"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0" fontId="0" fillId="10" borderId="1" xfId="1" applyNumberFormat="1" applyFont="1" applyFill="1" applyBorder="1" applyAlignment="1" applyProtection="1">
      <alignment horizontal="center" vertical="center"/>
      <protection locked="0"/>
    </xf>
    <xf numFmtId="0" fontId="5" fillId="10" borderId="1" xfId="0" applyNumberFormat="1" applyFont="1" applyFill="1" applyBorder="1" applyAlignment="1" applyProtection="1">
      <alignment horizontal="center" vertical="center"/>
      <protection locked="0"/>
    </xf>
    <xf numFmtId="0" fontId="17" fillId="0" borderId="1"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protection locked="0"/>
    </xf>
    <xf numFmtId="0" fontId="0" fillId="0" borderId="8" xfId="0" applyFill="1" applyBorder="1" applyProtection="1">
      <protection locked="0"/>
    </xf>
    <xf numFmtId="0" fontId="0" fillId="0" borderId="13" xfId="0" applyFill="1" applyBorder="1" applyProtection="1">
      <protection locked="0"/>
    </xf>
    <xf numFmtId="0" fontId="0" fillId="0" borderId="14" xfId="0" applyFill="1" applyBorder="1" applyProtection="1">
      <protection locked="0"/>
    </xf>
    <xf numFmtId="0" fontId="0" fillId="0" borderId="17" xfId="0" applyFill="1" applyBorder="1" applyProtection="1">
      <protection locked="0"/>
    </xf>
    <xf numFmtId="0" fontId="0" fillId="0" borderId="0" xfId="0" applyFill="1" applyBorder="1" applyProtection="1">
      <protection locked="0"/>
    </xf>
    <xf numFmtId="0" fontId="0" fillId="0" borderId="18" xfId="0" applyFill="1" applyBorder="1" applyProtection="1">
      <protection locked="0"/>
    </xf>
    <xf numFmtId="0" fontId="0" fillId="0" borderId="15" xfId="0" applyFont="1" applyFill="1" applyBorder="1" applyProtection="1">
      <protection locked="0"/>
    </xf>
    <xf numFmtId="0" fontId="0" fillId="0" borderId="9" xfId="0" applyFont="1" applyFill="1" applyBorder="1" applyProtection="1">
      <protection locked="0"/>
    </xf>
    <xf numFmtId="0" fontId="0" fillId="0" borderId="16" xfId="0" applyFont="1" applyFill="1" applyBorder="1" applyProtection="1">
      <protection locked="0"/>
    </xf>
    <xf numFmtId="0" fontId="0" fillId="3" borderId="1" xfId="0" applyFont="1" applyFill="1" applyBorder="1" applyAlignment="1" applyProtection="1">
      <alignment horizontal="center" vertical="center" wrapText="1"/>
      <protection locked="0"/>
    </xf>
    <xf numFmtId="0" fontId="0" fillId="3" borderId="4" xfId="0" applyFill="1" applyBorder="1" applyAlignment="1" applyProtection="1">
      <alignment horizontal="center" vertical="center"/>
      <protection locked="0"/>
    </xf>
    <xf numFmtId="0" fontId="0" fillId="0" borderId="2" xfId="1" applyNumberFormat="1" applyFont="1" applyFill="1" applyBorder="1" applyAlignment="1" applyProtection="1">
      <alignment horizontal="center" vertical="center" wrapText="1"/>
      <protection locked="0"/>
    </xf>
    <xf numFmtId="0" fontId="0" fillId="3" borderId="0" xfId="0" applyFont="1" applyFill="1" applyBorder="1" applyAlignment="1" applyProtection="1">
      <alignment vertical="center" wrapText="1"/>
      <protection locked="0"/>
    </xf>
    <xf numFmtId="0" fontId="0" fillId="3" borderId="8" xfId="0" applyFont="1" applyFill="1" applyBorder="1" applyAlignment="1" applyProtection="1">
      <alignment vertical="center"/>
      <protection locked="0"/>
    </xf>
    <xf numFmtId="0" fontId="0" fillId="3" borderId="13" xfId="0" applyFont="1" applyFill="1" applyBorder="1" applyAlignment="1" applyProtection="1">
      <alignment vertical="center" wrapText="1"/>
      <protection locked="0"/>
    </xf>
    <xf numFmtId="0" fontId="0" fillId="3" borderId="14" xfId="0" applyFont="1" applyFill="1" applyBorder="1" applyAlignment="1" applyProtection="1">
      <alignment vertical="center" wrapText="1"/>
      <protection locked="0"/>
    </xf>
    <xf numFmtId="0" fontId="0" fillId="3" borderId="17" xfId="0" applyFont="1" applyFill="1" applyBorder="1" applyAlignment="1" applyProtection="1">
      <alignment vertical="center"/>
      <protection locked="0"/>
    </xf>
    <xf numFmtId="0" fontId="0" fillId="3" borderId="18" xfId="0" applyFont="1" applyFill="1" applyBorder="1" applyAlignment="1" applyProtection="1">
      <alignment vertical="center" wrapText="1"/>
      <protection locked="0"/>
    </xf>
    <xf numFmtId="0" fontId="0" fillId="3" borderId="15" xfId="0" applyFont="1" applyFill="1" applyBorder="1" applyProtection="1">
      <protection locked="0"/>
    </xf>
    <xf numFmtId="0" fontId="0" fillId="3" borderId="9" xfId="0" applyFont="1" applyFill="1" applyBorder="1" applyAlignment="1" applyProtection="1">
      <alignment wrapText="1"/>
      <protection locked="0"/>
    </xf>
    <xf numFmtId="0" fontId="0" fillId="3" borderId="16" xfId="0" applyFont="1" applyFill="1" applyBorder="1" applyAlignment="1" applyProtection="1">
      <alignment wrapText="1"/>
      <protection locked="0"/>
    </xf>
    <xf numFmtId="0" fontId="0" fillId="0" borderId="1" xfId="0" applyFont="1" applyFill="1" applyBorder="1" applyAlignment="1" applyProtection="1">
      <alignment vertical="center"/>
      <protection locked="0"/>
    </xf>
    <xf numFmtId="41" fontId="0" fillId="8" borderId="1" xfId="1" applyNumberFormat="1" applyFont="1" applyFill="1" applyBorder="1" applyAlignment="1">
      <alignment vertical="center"/>
    </xf>
    <xf numFmtId="0" fontId="0" fillId="8" borderId="1" xfId="0" applyFill="1" applyBorder="1" applyAlignment="1">
      <alignment horizontal="left" vertical="center"/>
    </xf>
    <xf numFmtId="0" fontId="0" fillId="4" borderId="23" xfId="0" applyFill="1" applyBorder="1" applyAlignment="1" applyProtection="1">
      <alignment vertical="center"/>
      <protection locked="0"/>
    </xf>
    <xf numFmtId="0" fontId="0" fillId="4" borderId="24" xfId="0" applyFill="1" applyBorder="1" applyAlignment="1" applyProtection="1">
      <alignment vertical="center"/>
      <protection locked="0"/>
    </xf>
    <xf numFmtId="0" fontId="0" fillId="4" borderId="12" xfId="0" applyFill="1" applyBorder="1" applyAlignment="1" applyProtection="1">
      <alignment vertical="center"/>
      <protection locked="0"/>
    </xf>
    <xf numFmtId="0" fontId="0" fillId="14" borderId="20" xfId="0" applyFill="1" applyBorder="1" applyAlignment="1" applyProtection="1">
      <alignment horizontal="left" vertical="center"/>
      <protection locked="0"/>
    </xf>
    <xf numFmtId="0" fontId="0" fillId="14" borderId="20" xfId="0" applyFill="1" applyBorder="1" applyAlignment="1" applyProtection="1">
      <alignment horizontal="center" vertical="center"/>
      <protection locked="0"/>
    </xf>
    <xf numFmtId="0" fontId="0" fillId="14" borderId="20" xfId="0" applyFill="1" applyBorder="1" applyAlignment="1" applyProtection="1">
      <alignment vertical="center"/>
      <protection locked="0"/>
    </xf>
    <xf numFmtId="0" fontId="0" fillId="14" borderId="25" xfId="0" applyFill="1" applyBorder="1" applyAlignment="1" applyProtection="1">
      <alignment vertical="center"/>
      <protection locked="0"/>
    </xf>
    <xf numFmtId="0" fontId="0" fillId="14" borderId="21" xfId="0" applyFill="1" applyBorder="1" applyAlignment="1" applyProtection="1">
      <alignment horizontal="left" vertical="center"/>
      <protection locked="0"/>
    </xf>
    <xf numFmtId="0" fontId="0" fillId="14" borderId="1" xfId="0" applyFill="1" applyBorder="1" applyAlignment="1" applyProtection="1">
      <alignment vertical="center"/>
      <protection locked="0"/>
    </xf>
    <xf numFmtId="0" fontId="0" fillId="14" borderId="1" xfId="0" applyFill="1" applyBorder="1" applyAlignment="1" applyProtection="1">
      <alignment horizontal="center" vertical="center"/>
      <protection locked="0"/>
    </xf>
    <xf numFmtId="41" fontId="0" fillId="14" borderId="1" xfId="1" applyNumberFormat="1" applyFont="1" applyFill="1" applyBorder="1" applyAlignment="1" applyProtection="1">
      <alignment vertical="center"/>
      <protection locked="0"/>
    </xf>
    <xf numFmtId="0" fontId="0" fillId="14" borderId="1" xfId="0" applyFill="1" applyBorder="1" applyAlignment="1" applyProtection="1">
      <alignment horizontal="left" vertical="center"/>
      <protection locked="0"/>
    </xf>
    <xf numFmtId="0" fontId="0" fillId="14" borderId="22" xfId="0" applyFill="1" applyBorder="1" applyAlignment="1" applyProtection="1">
      <alignment vertical="center"/>
      <protection locked="0"/>
    </xf>
    <xf numFmtId="0" fontId="0" fillId="14" borderId="26" xfId="0" applyFill="1" applyBorder="1" applyAlignment="1" applyProtection="1">
      <alignment horizontal="left" vertical="center"/>
      <protection locked="0"/>
    </xf>
    <xf numFmtId="0" fontId="0" fillId="14" borderId="5" xfId="0" applyFill="1" applyBorder="1" applyAlignment="1" applyProtection="1">
      <alignment horizontal="left" vertical="center"/>
      <protection locked="0"/>
    </xf>
    <xf numFmtId="0" fontId="0" fillId="14" borderId="5" xfId="0" applyFill="1" applyBorder="1" applyAlignment="1" applyProtection="1">
      <alignment horizontal="center" vertical="center"/>
      <protection locked="0"/>
    </xf>
    <xf numFmtId="0" fontId="0" fillId="14" borderId="5" xfId="0" applyFill="1" applyBorder="1" applyAlignment="1" applyProtection="1">
      <alignment vertical="center"/>
      <protection locked="0"/>
    </xf>
    <xf numFmtId="0" fontId="0" fillId="14" borderId="27" xfId="0" applyFill="1" applyBorder="1" applyAlignment="1" applyProtection="1">
      <alignment vertical="center"/>
      <protection locked="0"/>
    </xf>
    <xf numFmtId="43" fontId="0" fillId="14" borderId="10" xfId="1" applyFont="1" applyFill="1" applyBorder="1" applyAlignment="1" applyProtection="1">
      <alignment horizontal="left" vertical="center"/>
      <protection locked="0"/>
    </xf>
    <xf numFmtId="43" fontId="0" fillId="14" borderId="11" xfId="1" applyFont="1" applyFill="1" applyBorder="1" applyAlignment="1" applyProtection="1">
      <alignment horizontal="left" vertical="center"/>
      <protection locked="0"/>
    </xf>
    <xf numFmtId="0" fontId="3" fillId="13" borderId="0" xfId="0" applyFont="1" applyFill="1" applyAlignment="1">
      <alignment horizontal="left" vertical="center"/>
    </xf>
    <xf numFmtId="0" fontId="3" fillId="13" borderId="0" xfId="0" applyFont="1" applyFill="1" applyAlignment="1">
      <alignment horizontal="left" vertical="center" wrapText="1"/>
    </xf>
    <xf numFmtId="0" fontId="15" fillId="0" borderId="0" xfId="0" applyFont="1" applyAlignment="1">
      <alignment vertical="center"/>
    </xf>
    <xf numFmtId="0" fontId="3" fillId="13" borderId="0" xfId="0" applyFont="1" applyFill="1" applyAlignment="1">
      <alignment horizontal="left" vertical="center"/>
    </xf>
    <xf numFmtId="0" fontId="0" fillId="0" borderId="0" xfId="0" applyAlignment="1">
      <alignment horizontal="center" vertical="center" wrapText="1"/>
    </xf>
    <xf numFmtId="0" fontId="0" fillId="13" borderId="1" xfId="0" applyFill="1" applyBorder="1" applyAlignment="1">
      <alignment horizontal="center" vertical="center" wrapText="1"/>
    </xf>
    <xf numFmtId="0" fontId="16" fillId="0" borderId="1" xfId="0" applyFont="1" applyBorder="1" applyAlignment="1">
      <alignment horizontal="center" vertical="center" wrapText="1"/>
    </xf>
    <xf numFmtId="0" fontId="16" fillId="0" borderId="1" xfId="0" applyFont="1" applyFill="1" applyBorder="1" applyAlignment="1">
      <alignment vertical="center" wrapText="1"/>
    </xf>
    <xf numFmtId="0" fontId="16" fillId="0"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0" fillId="3" borderId="0" xfId="0" applyFill="1"/>
    <xf numFmtId="0" fontId="0" fillId="18" borderId="0" xfId="0" applyFill="1"/>
    <xf numFmtId="0" fontId="0" fillId="18" borderId="0" xfId="0" applyFill="1" applyAlignment="1">
      <alignment horizontal="center"/>
    </xf>
    <xf numFmtId="0" fontId="3" fillId="3" borderId="0" xfId="0" applyFont="1" applyFill="1"/>
    <xf numFmtId="0" fontId="0" fillId="0" borderId="0" xfId="0" applyAlignment="1">
      <alignment horizontal="left" vertical="center" wrapText="1"/>
    </xf>
    <xf numFmtId="0" fontId="0" fillId="3" borderId="9" xfId="0" applyFill="1" applyBorder="1"/>
    <xf numFmtId="0" fontId="0" fillId="3" borderId="8" xfId="0" applyFill="1" applyBorder="1"/>
    <xf numFmtId="0" fontId="0" fillId="3" borderId="13" xfId="0" applyFill="1" applyBorder="1"/>
    <xf numFmtId="0" fontId="0" fillId="3" borderId="14" xfId="0" applyFill="1" applyBorder="1"/>
    <xf numFmtId="0" fontId="0" fillId="3" borderId="17" xfId="0" applyFill="1" applyBorder="1"/>
    <xf numFmtId="0" fontId="0" fillId="3" borderId="18" xfId="0" applyFill="1" applyBorder="1"/>
    <xf numFmtId="0" fontId="0" fillId="3" borderId="15" xfId="0" applyFill="1" applyBorder="1"/>
    <xf numFmtId="0" fontId="0" fillId="3" borderId="16" xfId="0" applyFill="1" applyBorder="1"/>
    <xf numFmtId="0" fontId="0" fillId="0" borderId="1" xfId="0" applyBorder="1" applyAlignment="1">
      <alignment horizontal="left" vertical="center" wrapText="1"/>
    </xf>
    <xf numFmtId="0" fontId="0" fillId="0" borderId="0" xfId="0" applyAlignment="1">
      <alignment horizontal="left" vertical="center"/>
    </xf>
    <xf numFmtId="0" fontId="39" fillId="17" borderId="1" xfId="0" applyFont="1" applyFill="1" applyBorder="1" applyAlignment="1">
      <alignment horizontal="center" vertical="center" wrapText="1"/>
    </xf>
    <xf numFmtId="0" fontId="16" fillId="0" borderId="1" xfId="0" applyFont="1" applyBorder="1" applyAlignment="1">
      <alignment horizontal="left" vertical="center" wrapText="1"/>
    </xf>
    <xf numFmtId="0" fontId="39" fillId="17" borderId="1" xfId="0" applyFont="1" applyFill="1" applyBorder="1" applyAlignment="1">
      <alignment horizontal="left" vertical="center" wrapText="1"/>
    </xf>
    <xf numFmtId="0" fontId="34" fillId="0" borderId="0" xfId="0" applyFont="1"/>
    <xf numFmtId="0" fontId="35" fillId="0" borderId="0" xfId="0" applyFont="1"/>
    <xf numFmtId="0" fontId="16" fillId="0" borderId="0" xfId="0" applyFont="1" applyAlignment="1">
      <alignment horizontal="left" vertical="center" wrapText="1"/>
    </xf>
    <xf numFmtId="2" fontId="39" fillId="17" borderId="1" xfId="0" applyNumberFormat="1" applyFont="1" applyFill="1" applyBorder="1" applyAlignment="1">
      <alignment horizontal="center" vertical="center" wrapText="1"/>
    </xf>
    <xf numFmtId="0" fontId="16" fillId="2" borderId="1" xfId="0" applyFont="1" applyFill="1" applyBorder="1" applyAlignment="1">
      <alignment horizontal="left" vertical="center" wrapText="1"/>
    </xf>
    <xf numFmtId="0" fontId="16" fillId="2" borderId="1" xfId="0" applyFont="1" applyFill="1" applyBorder="1" applyAlignment="1">
      <alignment horizontal="center" vertical="center" wrapText="1"/>
    </xf>
    <xf numFmtId="0" fontId="16" fillId="2" borderId="5" xfId="0" applyFont="1" applyFill="1" applyBorder="1" applyAlignment="1">
      <alignment horizontal="left" vertical="center" wrapText="1"/>
    </xf>
    <xf numFmtId="0" fontId="16" fillId="2" borderId="5" xfId="0" applyFont="1" applyFill="1" applyBorder="1" applyAlignment="1">
      <alignment horizontal="center" vertical="center" wrapText="1"/>
    </xf>
    <xf numFmtId="0" fontId="0" fillId="0" borderId="0" xfId="0" applyFill="1" applyAlignment="1">
      <alignment vertical="center"/>
    </xf>
    <xf numFmtId="0" fontId="0" fillId="0" borderId="0" xfId="0" applyFill="1" applyAlignment="1">
      <alignment horizontal="center" vertical="center"/>
    </xf>
    <xf numFmtId="0" fontId="23" fillId="0" borderId="0" xfId="0" applyFont="1" applyFill="1" applyAlignment="1">
      <alignment vertical="center"/>
    </xf>
    <xf numFmtId="0" fontId="0" fillId="0" borderId="0" xfId="0" applyFont="1" applyFill="1" applyAlignment="1">
      <alignment vertical="center"/>
    </xf>
    <xf numFmtId="0" fontId="33" fillId="0" borderId="0" xfId="0" applyFont="1" applyFill="1" applyAlignment="1">
      <alignment vertical="center"/>
    </xf>
    <xf numFmtId="0" fontId="0" fillId="0" borderId="0" xfId="0" applyFont="1" applyFill="1" applyAlignment="1">
      <alignment vertical="center" wrapText="1"/>
    </xf>
    <xf numFmtId="0" fontId="8" fillId="0" borderId="1" xfId="0" applyFont="1" applyFill="1" applyBorder="1" applyAlignment="1">
      <alignment horizontal="center" vertical="center"/>
    </xf>
    <xf numFmtId="0" fontId="0" fillId="0" borderId="0" xfId="0" applyFill="1" applyAlignment="1">
      <alignment vertical="center" wrapText="1"/>
    </xf>
    <xf numFmtId="0" fontId="8" fillId="8" borderId="1" xfId="0" applyFont="1" applyFill="1" applyBorder="1" applyAlignment="1">
      <alignment horizontal="center" vertical="center" wrapText="1"/>
    </xf>
    <xf numFmtId="43" fontId="41" fillId="4" borderId="0" xfId="1" applyNumberFormat="1" applyFont="1" applyFill="1" applyAlignment="1">
      <alignment horizontal="center" vertical="center"/>
    </xf>
    <xf numFmtId="164" fontId="41" fillId="4" borderId="0" xfId="1" applyNumberFormat="1" applyFont="1" applyFill="1" applyAlignment="1">
      <alignment horizontal="center" vertical="center"/>
    </xf>
    <xf numFmtId="0" fontId="28" fillId="15" borderId="1" xfId="0" applyFont="1" applyFill="1" applyBorder="1" applyAlignment="1">
      <alignment horizontal="center" vertical="center" wrapText="1"/>
    </xf>
    <xf numFmtId="0" fontId="18" fillId="0" borderId="5" xfId="0" applyFont="1" applyBorder="1" applyAlignment="1">
      <alignment vertical="center"/>
    </xf>
    <xf numFmtId="0" fontId="18" fillId="0" borderId="6" xfId="0" applyFont="1" applyBorder="1" applyAlignment="1">
      <alignment vertical="center"/>
    </xf>
    <xf numFmtId="0" fontId="18" fillId="0" borderId="7" xfId="0" applyFont="1" applyBorder="1" applyAlignment="1">
      <alignment vertical="center"/>
    </xf>
    <xf numFmtId="0" fontId="0" fillId="0" borderId="5" xfId="0" applyBorder="1"/>
    <xf numFmtId="0" fontId="0" fillId="0" borderId="6" xfId="0" applyBorder="1"/>
    <xf numFmtId="0" fontId="0" fillId="0" borderId="7" xfId="0" applyBorder="1"/>
    <xf numFmtId="14" fontId="0" fillId="0" borderId="0" xfId="0" applyNumberFormat="1" applyAlignment="1">
      <alignment vertical="center"/>
    </xf>
    <xf numFmtId="0" fontId="0" fillId="0" borderId="1" xfId="0" applyFill="1" applyBorder="1" applyAlignment="1" applyProtection="1">
      <alignment horizontal="left" vertical="center"/>
      <protection locked="0"/>
    </xf>
    <xf numFmtId="0" fontId="39" fillId="17" borderId="1" xfId="0" applyFont="1" applyFill="1" applyBorder="1" applyAlignment="1">
      <alignment horizontal="left" vertical="center" wrapText="1"/>
    </xf>
    <xf numFmtId="2" fontId="16" fillId="2" borderId="1" xfId="0" applyNumberFormat="1" applyFont="1" applyFill="1" applyBorder="1" applyAlignment="1" applyProtection="1">
      <alignment horizontal="center" vertical="center" wrapText="1"/>
      <protection locked="0"/>
    </xf>
    <xf numFmtId="0" fontId="16" fillId="0" borderId="1" xfId="0" applyFont="1" applyBorder="1" applyAlignment="1" applyProtection="1">
      <alignment horizontal="left" vertical="center" wrapText="1"/>
      <protection locked="0"/>
    </xf>
    <xf numFmtId="14" fontId="0" fillId="0" borderId="1" xfId="0" applyNumberFormat="1" applyFill="1" applyBorder="1" applyAlignment="1" applyProtection="1">
      <alignment horizontal="left" vertical="center"/>
      <protection locked="0"/>
    </xf>
    <xf numFmtId="0" fontId="43" fillId="21" borderId="0" xfId="0" applyFont="1" applyFill="1" applyAlignment="1">
      <alignment horizontal="left" vertical="center"/>
    </xf>
    <xf numFmtId="0" fontId="35" fillId="21" borderId="0" xfId="0" applyFont="1" applyFill="1" applyAlignment="1">
      <alignment horizontal="justify" vertical="center" wrapText="1"/>
    </xf>
    <xf numFmtId="0" fontId="0" fillId="0" borderId="28" xfId="0" applyBorder="1"/>
    <xf numFmtId="0" fontId="0" fillId="0" borderId="29" xfId="0" applyBorder="1"/>
    <xf numFmtId="0" fontId="0" fillId="0" borderId="18" xfId="0" applyBorder="1"/>
    <xf numFmtId="0" fontId="0" fillId="0" borderId="30" xfId="0" applyBorder="1"/>
    <xf numFmtId="0" fontId="0" fillId="0" borderId="31" xfId="0" applyBorder="1"/>
    <xf numFmtId="0" fontId="26" fillId="0" borderId="0" xfId="0" applyFont="1" applyAlignment="1">
      <alignment vertical="center"/>
    </xf>
    <xf numFmtId="0" fontId="26" fillId="0" borderId="0" xfId="0" applyFont="1" applyAlignment="1">
      <alignment vertical="center" wrapText="1"/>
    </xf>
    <xf numFmtId="0" fontId="0" fillId="0" borderId="0" xfId="0" applyAlignment="1">
      <alignment wrapText="1"/>
    </xf>
    <xf numFmtId="0" fontId="16" fillId="0" borderId="28" xfId="0" applyFont="1" applyBorder="1"/>
    <xf numFmtId="0" fontId="0" fillId="0" borderId="32" xfId="0" applyBorder="1"/>
    <xf numFmtId="0" fontId="0" fillId="0" borderId="9" xfId="0" applyBorder="1"/>
    <xf numFmtId="0" fontId="0" fillId="0" borderId="33" xfId="0" applyBorder="1"/>
    <xf numFmtId="0" fontId="0" fillId="0" borderId="34" xfId="0" applyBorder="1"/>
    <xf numFmtId="0" fontId="0" fillId="0" borderId="8" xfId="0" applyBorder="1"/>
    <xf numFmtId="0" fontId="0" fillId="0" borderId="35" xfId="0" applyBorder="1"/>
    <xf numFmtId="0" fontId="46" fillId="0" borderId="0" xfId="0" applyFont="1"/>
    <xf numFmtId="0" fontId="35" fillId="21" borderId="0" xfId="0" applyFont="1" applyFill="1"/>
    <xf numFmtId="0" fontId="3" fillId="4" borderId="0" xfId="0" applyFont="1" applyFill="1" applyAlignment="1">
      <alignment vertical="center"/>
    </xf>
    <xf numFmtId="0" fontId="0" fillId="4" borderId="0" xfId="0" applyFill="1"/>
    <xf numFmtId="0" fontId="4" fillId="0" borderId="0" xfId="0" applyFont="1"/>
    <xf numFmtId="0" fontId="4" fillId="4" borderId="0" xfId="0" applyFont="1" applyFill="1"/>
    <xf numFmtId="0" fontId="3" fillId="12" borderId="0" xfId="0" applyFont="1" applyFill="1"/>
    <xf numFmtId="0" fontId="0" fillId="12" borderId="0" xfId="0" applyFill="1"/>
    <xf numFmtId="0" fontId="0" fillId="0" borderId="0" xfId="0" applyAlignment="1">
      <alignment horizontal="justify"/>
    </xf>
    <xf numFmtId="0" fontId="49" fillId="0" borderId="0" xfId="0" applyFont="1" applyAlignment="1">
      <alignment vertical="center"/>
    </xf>
    <xf numFmtId="0" fontId="50" fillId="0" borderId="0" xfId="0" applyFont="1" applyAlignment="1">
      <alignment vertical="center"/>
    </xf>
    <xf numFmtId="0" fontId="51" fillId="0" borderId="0" xfId="3" applyFont="1"/>
    <xf numFmtId="0" fontId="0" fillId="3" borderId="0" xfId="0" applyFont="1" applyFill="1"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23" fillId="3" borderId="0" xfId="0" applyFont="1" applyFill="1" applyAlignment="1">
      <alignment vertical="center"/>
    </xf>
    <xf numFmtId="0" fontId="0" fillId="3" borderId="0" xfId="0" applyFill="1" applyBorder="1" applyAlignment="1">
      <alignment horizontal="center" vertical="center" wrapText="1"/>
    </xf>
    <xf numFmtId="0" fontId="0" fillId="3" borderId="0" xfId="0" applyFont="1" applyFill="1" applyAlignment="1">
      <alignment vertical="center" wrapText="1"/>
    </xf>
    <xf numFmtId="0" fontId="53" fillId="3" borderId="0" xfId="0" applyFont="1" applyFill="1" applyAlignment="1">
      <alignment vertical="center"/>
    </xf>
    <xf numFmtId="0" fontId="53" fillId="3" borderId="0" xfId="0" applyFont="1" applyFill="1" applyAlignment="1">
      <alignment horizontal="center" vertical="center"/>
    </xf>
    <xf numFmtId="0" fontId="54" fillId="3" borderId="0" xfId="0" applyFont="1" applyFill="1" applyAlignment="1">
      <alignment vertical="center"/>
    </xf>
    <xf numFmtId="0" fontId="53" fillId="3" borderId="0" xfId="0" applyFont="1" applyFill="1" applyAlignment="1">
      <alignment horizontal="left" vertical="center"/>
    </xf>
    <xf numFmtId="0" fontId="57" fillId="3" borderId="0" xfId="0" applyFont="1" applyFill="1" applyAlignment="1">
      <alignment vertical="center"/>
    </xf>
    <xf numFmtId="0" fontId="58" fillId="3" borderId="1" xfId="0" applyFont="1" applyFill="1" applyBorder="1" applyAlignment="1">
      <alignment horizontal="center" vertical="center" wrapText="1"/>
    </xf>
    <xf numFmtId="0" fontId="53" fillId="3" borderId="0" xfId="0" applyFont="1" applyFill="1" applyAlignment="1">
      <alignment vertical="center" wrapText="1"/>
    </xf>
    <xf numFmtId="0" fontId="58" fillId="3" borderId="1" xfId="0" applyFont="1" applyFill="1" applyBorder="1" applyAlignment="1">
      <alignment horizontal="center" vertical="center"/>
    </xf>
    <xf numFmtId="0" fontId="53" fillId="3" borderId="2" xfId="0" applyFont="1" applyFill="1" applyBorder="1" applyAlignment="1">
      <alignment vertical="center"/>
    </xf>
    <xf numFmtId="0" fontId="53" fillId="3" borderId="4" xfId="0" applyFont="1" applyFill="1" applyBorder="1" applyAlignment="1">
      <alignment vertical="center"/>
    </xf>
    <xf numFmtId="0" fontId="53" fillId="3" borderId="1" xfId="0" applyFont="1" applyFill="1" applyBorder="1" applyAlignment="1">
      <alignment horizontal="center" vertical="center"/>
    </xf>
    <xf numFmtId="165" fontId="53" fillId="3" borderId="2" xfId="0" applyNumberFormat="1" applyFont="1" applyFill="1" applyBorder="1" applyAlignment="1">
      <alignment horizontal="center" vertical="center"/>
    </xf>
    <xf numFmtId="165" fontId="53" fillId="3" borderId="1" xfId="0" applyNumberFormat="1" applyFont="1" applyFill="1" applyBorder="1" applyAlignment="1">
      <alignment horizontal="center" vertical="center"/>
    </xf>
    <xf numFmtId="0" fontId="57" fillId="3" borderId="0" xfId="0" applyFont="1" applyFill="1" applyAlignment="1">
      <alignment horizontal="center" vertical="center"/>
    </xf>
    <xf numFmtId="0" fontId="54" fillId="3" borderId="0" xfId="0" applyFont="1" applyFill="1" applyAlignment="1">
      <alignment horizontal="center" vertical="center"/>
    </xf>
    <xf numFmtId="0" fontId="53" fillId="3" borderId="1" xfId="1" applyNumberFormat="1" applyFont="1" applyFill="1" applyBorder="1" applyAlignment="1">
      <alignment horizontal="center" vertical="center"/>
    </xf>
    <xf numFmtId="9" fontId="53" fillId="3" borderId="1" xfId="4" applyFont="1" applyFill="1" applyBorder="1" applyAlignment="1">
      <alignment horizontal="center" vertical="center"/>
    </xf>
    <xf numFmtId="0" fontId="53" fillId="3" borderId="0" xfId="0" applyFont="1" applyFill="1" applyAlignment="1">
      <alignment horizontal="right" vertical="center"/>
    </xf>
    <xf numFmtId="0" fontId="53" fillId="0" borderId="0" xfId="0" applyFont="1" applyAlignment="1">
      <alignment vertical="center"/>
    </xf>
    <xf numFmtId="0" fontId="53" fillId="0" borderId="0" xfId="0" applyFont="1" applyAlignment="1">
      <alignment horizontal="center" vertical="center"/>
    </xf>
    <xf numFmtId="0" fontId="54" fillId="0" borderId="0" xfId="0" applyFont="1" applyAlignment="1">
      <alignment vertical="center"/>
    </xf>
    <xf numFmtId="0" fontId="53" fillId="0" borderId="0" xfId="0" applyFont="1" applyFill="1" applyBorder="1" applyAlignment="1">
      <alignment vertical="center"/>
    </xf>
    <xf numFmtId="0" fontId="0" fillId="0" borderId="0" xfId="0" applyFill="1" applyBorder="1" applyAlignment="1">
      <alignment vertical="center"/>
    </xf>
    <xf numFmtId="0" fontId="3" fillId="3" borderId="0" xfId="0" applyFont="1" applyFill="1" applyAlignment="1">
      <alignment vertical="center"/>
    </xf>
    <xf numFmtId="0" fontId="5" fillId="0" borderId="1" xfId="0" applyFont="1" applyFill="1" applyBorder="1" applyAlignment="1">
      <alignment horizontal="center" vertical="center" wrapText="1"/>
    </xf>
    <xf numFmtId="0" fontId="5" fillId="0" borderId="0" xfId="0" applyFont="1" applyFill="1" applyAlignment="1">
      <alignment vertical="center"/>
    </xf>
    <xf numFmtId="0" fontId="9" fillId="0" borderId="0" xfId="0" applyFont="1" applyFill="1" applyAlignment="1">
      <alignment horizontal="justify" vertical="center"/>
    </xf>
    <xf numFmtId="0" fontId="0" fillId="0" borderId="1" xfId="0" applyFill="1" applyBorder="1" applyAlignment="1">
      <alignment horizontal="center" vertical="center" wrapText="1"/>
    </xf>
    <xf numFmtId="0" fontId="5" fillId="0" borderId="0" xfId="0" applyFont="1" applyFill="1" applyBorder="1" applyAlignment="1">
      <alignment horizontal="center" vertical="center" wrapText="1"/>
    </xf>
    <xf numFmtId="0" fontId="0" fillId="0" borderId="44" xfId="0" applyFill="1" applyBorder="1" applyAlignment="1">
      <alignment vertical="center"/>
    </xf>
    <xf numFmtId="0" fontId="0" fillId="0" borderId="45" xfId="0" applyFill="1" applyBorder="1" applyAlignment="1">
      <alignment vertical="center"/>
    </xf>
    <xf numFmtId="0" fontId="5" fillId="0" borderId="46"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0" fillId="0" borderId="55" xfId="0" applyFill="1" applyBorder="1" applyAlignment="1">
      <alignment vertical="center"/>
    </xf>
    <xf numFmtId="0" fontId="5" fillId="0" borderId="56" xfId="0" applyFont="1" applyFill="1" applyBorder="1" applyAlignment="1" applyProtection="1">
      <alignment horizontal="left" vertical="center" wrapText="1"/>
    </xf>
    <xf numFmtId="0" fontId="5" fillId="0" borderId="46" xfId="0" applyFont="1" applyFill="1" applyBorder="1" applyAlignment="1">
      <alignment horizontal="left" vertical="center"/>
    </xf>
    <xf numFmtId="0" fontId="5" fillId="0" borderId="59" xfId="0" applyFont="1" applyFill="1" applyBorder="1" applyAlignment="1">
      <alignment horizontal="center" vertical="center" wrapText="1"/>
    </xf>
    <xf numFmtId="0" fontId="5" fillId="0" borderId="60" xfId="0" applyFont="1" applyFill="1" applyBorder="1" applyAlignment="1">
      <alignment vertical="center"/>
    </xf>
    <xf numFmtId="0" fontId="5" fillId="0" borderId="61" xfId="0" applyFont="1" applyFill="1" applyBorder="1" applyAlignment="1">
      <alignment horizontal="center" vertical="center" wrapText="1"/>
    </xf>
    <xf numFmtId="0" fontId="5" fillId="0" borderId="62" xfId="0" applyFont="1" applyFill="1" applyBorder="1" applyAlignment="1">
      <alignment vertical="center"/>
    </xf>
    <xf numFmtId="0" fontId="5" fillId="0" borderId="63" xfId="0" applyFont="1" applyFill="1" applyBorder="1" applyAlignment="1">
      <alignment vertical="center" wrapText="1"/>
    </xf>
    <xf numFmtId="0" fontId="5" fillId="0" borderId="63" xfId="0" applyFont="1" applyFill="1" applyBorder="1" applyAlignment="1">
      <alignment horizontal="center" vertical="center" wrapText="1"/>
    </xf>
    <xf numFmtId="0" fontId="5" fillId="0" borderId="63" xfId="0" applyFont="1" applyFill="1" applyBorder="1" applyAlignment="1">
      <alignment vertical="center"/>
    </xf>
    <xf numFmtId="0" fontId="5" fillId="0" borderId="66" xfId="0" applyFont="1" applyFill="1" applyBorder="1" applyAlignment="1">
      <alignment vertical="center" wrapText="1"/>
    </xf>
    <xf numFmtId="0" fontId="5" fillId="0" borderId="60" xfId="0" applyFont="1" applyFill="1" applyBorder="1" applyAlignment="1">
      <alignment vertical="center" wrapText="1"/>
    </xf>
    <xf numFmtId="0" fontId="5" fillId="0" borderId="47" xfId="0" applyFont="1" applyFill="1" applyBorder="1" applyAlignment="1">
      <alignment horizontal="center" vertical="center" wrapText="1"/>
    </xf>
    <xf numFmtId="0" fontId="5" fillId="0" borderId="67" xfId="0" applyFont="1" applyFill="1" applyBorder="1" applyAlignment="1">
      <alignment vertical="center"/>
    </xf>
    <xf numFmtId="0" fontId="5" fillId="0" borderId="67" xfId="0" applyFont="1" applyFill="1" applyBorder="1" applyAlignment="1">
      <alignment horizontal="center" vertical="center" wrapText="1"/>
    </xf>
    <xf numFmtId="0" fontId="0" fillId="3" borderId="0" xfId="0" applyFont="1" applyFill="1" applyAlignment="1">
      <alignment horizontal="left" vertical="center" wrapText="1"/>
    </xf>
    <xf numFmtId="0" fontId="0" fillId="3" borderId="0" xfId="0" applyFont="1" applyFill="1" applyAlignment="1">
      <alignment horizontal="left" vertical="center"/>
    </xf>
    <xf numFmtId="43" fontId="0" fillId="3" borderId="1" xfId="0" applyNumberFormat="1" applyFont="1" applyFill="1" applyBorder="1" applyAlignment="1">
      <alignment vertical="center"/>
    </xf>
    <xf numFmtId="0" fontId="0" fillId="3" borderId="1" xfId="0" applyFont="1" applyFill="1" applyBorder="1" applyAlignment="1">
      <alignment horizontal="center" vertical="center"/>
    </xf>
    <xf numFmtId="0" fontId="0" fillId="3" borderId="1" xfId="0" applyFont="1" applyFill="1" applyBorder="1" applyAlignment="1">
      <alignment vertical="center"/>
    </xf>
    <xf numFmtId="0" fontId="0" fillId="3" borderId="1" xfId="0" applyFont="1" applyFill="1" applyBorder="1" applyAlignment="1">
      <alignment horizontal="left" vertical="center"/>
    </xf>
    <xf numFmtId="0" fontId="0" fillId="3" borderId="1" xfId="0" applyFont="1" applyFill="1" applyBorder="1" applyAlignment="1">
      <alignment horizontal="center" vertical="center"/>
    </xf>
    <xf numFmtId="0" fontId="0" fillId="3" borderId="1" xfId="0" applyFont="1" applyFill="1" applyBorder="1" applyAlignment="1">
      <alignment vertical="center" wrapText="1"/>
    </xf>
    <xf numFmtId="0" fontId="0" fillId="3" borderId="6" xfId="0" applyFont="1" applyFill="1" applyBorder="1" applyAlignment="1">
      <alignment vertical="center"/>
    </xf>
    <xf numFmtId="0" fontId="0" fillId="0" borderId="0" xfId="0" applyFont="1" applyBorder="1" applyAlignment="1">
      <alignment vertical="center"/>
    </xf>
    <xf numFmtId="0" fontId="0" fillId="0" borderId="0" xfId="0" applyAlignment="1">
      <alignment horizontal="justify" wrapText="1"/>
    </xf>
    <xf numFmtId="0" fontId="3" fillId="16" borderId="1"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justify" vertical="center" wrapText="1"/>
    </xf>
    <xf numFmtId="0" fontId="0" fillId="0" borderId="1" xfId="0" applyBorder="1" applyAlignment="1">
      <alignment horizontal="center" vertical="center"/>
    </xf>
    <xf numFmtId="0" fontId="5" fillId="3" borderId="1" xfId="0" applyFont="1" applyFill="1" applyBorder="1" applyAlignment="1">
      <alignment vertical="center"/>
    </xf>
    <xf numFmtId="0" fontId="5" fillId="3" borderId="1" xfId="0" applyFont="1" applyFill="1" applyBorder="1" applyAlignment="1">
      <alignment horizontal="left" vertical="center"/>
    </xf>
    <xf numFmtId="43" fontId="0" fillId="3" borderId="0" xfId="1" applyFont="1" applyFill="1" applyAlignment="1">
      <alignment horizontal="left" vertical="center"/>
    </xf>
    <xf numFmtId="164" fontId="0" fillId="3" borderId="0" xfId="1" applyNumberFormat="1" applyFont="1" applyFill="1" applyAlignment="1">
      <alignment horizontal="center" vertical="center"/>
    </xf>
    <xf numFmtId="164" fontId="0" fillId="3" borderId="0" xfId="1" applyNumberFormat="1" applyFont="1" applyFill="1" applyAlignment="1">
      <alignment vertical="center"/>
    </xf>
    <xf numFmtId="0" fontId="10" fillId="3" borderId="0" xfId="0" applyFont="1" applyFill="1" applyAlignment="1">
      <alignment vertical="center"/>
    </xf>
    <xf numFmtId="0" fontId="26" fillId="3" borderId="0" xfId="0" applyFont="1" applyFill="1" applyAlignment="1">
      <alignment vertical="center"/>
    </xf>
    <xf numFmtId="43" fontId="0" fillId="3" borderId="0" xfId="1" applyFont="1" applyFill="1" applyAlignment="1">
      <alignment vertical="center"/>
    </xf>
    <xf numFmtId="16" fontId="0" fillId="3" borderId="0" xfId="1" applyNumberFormat="1" applyFont="1" applyFill="1" applyAlignment="1">
      <alignment horizontal="center" vertical="center"/>
    </xf>
    <xf numFmtId="43" fontId="16" fillId="3" borderId="0" xfId="1" applyFont="1" applyFill="1" applyAlignment="1">
      <alignment horizontal="left" vertical="center"/>
    </xf>
    <xf numFmtId="0" fontId="16" fillId="3" borderId="0" xfId="0" applyFont="1" applyFill="1" applyAlignment="1">
      <alignment vertical="center"/>
    </xf>
    <xf numFmtId="0" fontId="10" fillId="23" borderId="0" xfId="0" applyFont="1" applyFill="1" applyAlignment="1">
      <alignment vertical="center"/>
    </xf>
    <xf numFmtId="0" fontId="26" fillId="23" borderId="0" xfId="0" applyFont="1" applyFill="1" applyAlignment="1">
      <alignment vertical="center"/>
    </xf>
    <xf numFmtId="0" fontId="3" fillId="23" borderId="0" xfId="0" applyFont="1" applyFill="1" applyAlignment="1">
      <alignment vertical="center"/>
    </xf>
    <xf numFmtId="164" fontId="24" fillId="3" borderId="1" xfId="1" quotePrefix="1" applyNumberFormat="1" applyFont="1" applyFill="1" applyBorder="1" applyAlignment="1">
      <alignment horizontal="center" vertical="center" wrapText="1"/>
    </xf>
    <xf numFmtId="0" fontId="16" fillId="3" borderId="1" xfId="1" applyNumberFormat="1" applyFont="1" applyFill="1" applyBorder="1" applyAlignment="1">
      <alignment horizontal="left" vertical="center"/>
    </xf>
    <xf numFmtId="0" fontId="19" fillId="3" borderId="1" xfId="0" applyFont="1" applyFill="1" applyBorder="1" applyAlignment="1">
      <alignment vertical="center" wrapText="1"/>
    </xf>
    <xf numFmtId="43" fontId="19" fillId="3" borderId="1" xfId="1" applyFont="1" applyFill="1" applyBorder="1" applyAlignment="1">
      <alignment horizontal="left" vertical="center" wrapText="1"/>
    </xf>
    <xf numFmtId="43" fontId="19" fillId="3" borderId="4" xfId="1" applyFont="1" applyFill="1" applyBorder="1" applyAlignment="1">
      <alignment horizontal="center" vertical="center" wrapText="1"/>
    </xf>
    <xf numFmtId="164" fontId="19" fillId="3" borderId="4" xfId="1" applyNumberFormat="1" applyFont="1" applyFill="1" applyBorder="1" applyAlignment="1">
      <alignment horizontal="center" vertical="center" wrapText="1"/>
    </xf>
    <xf numFmtId="0" fontId="19" fillId="3" borderId="1" xfId="1" applyNumberFormat="1" applyFont="1" applyFill="1" applyBorder="1" applyAlignment="1">
      <alignment horizontal="left" vertical="center" wrapText="1"/>
    </xf>
    <xf numFmtId="43" fontId="16" fillId="3" borderId="1" xfId="1" applyFont="1" applyFill="1" applyBorder="1" applyAlignment="1">
      <alignment horizontal="left" vertical="center"/>
    </xf>
    <xf numFmtId="0" fontId="16" fillId="3" borderId="1" xfId="0" applyFont="1" applyFill="1" applyBorder="1" applyAlignment="1">
      <alignment vertical="center"/>
    </xf>
    <xf numFmtId="0" fontId="16" fillId="3" borderId="1" xfId="0" applyFont="1" applyFill="1" applyBorder="1" applyAlignment="1">
      <alignment horizontal="center" vertical="center"/>
    </xf>
    <xf numFmtId="164" fontId="17" fillId="3" borderId="1" xfId="1" applyNumberFormat="1" applyFont="1" applyFill="1" applyBorder="1" applyAlignment="1">
      <alignment horizontal="center" vertical="center"/>
    </xf>
    <xf numFmtId="0" fontId="16" fillId="5" borderId="1" xfId="1" applyNumberFormat="1" applyFont="1" applyFill="1" applyBorder="1" applyAlignment="1">
      <alignment horizontal="left" vertical="center"/>
    </xf>
    <xf numFmtId="0" fontId="19" fillId="5" borderId="1" xfId="0" applyFont="1" applyFill="1" applyBorder="1" applyAlignment="1">
      <alignment vertical="center"/>
    </xf>
    <xf numFmtId="43" fontId="19" fillId="5" borderId="1" xfId="1" applyFont="1" applyFill="1" applyBorder="1" applyAlignment="1">
      <alignment vertical="center"/>
    </xf>
    <xf numFmtId="43" fontId="19" fillId="5" borderId="4" xfId="1" applyFont="1" applyFill="1" applyBorder="1" applyAlignment="1">
      <alignment horizontal="center" vertical="center"/>
    </xf>
    <xf numFmtId="164" fontId="19" fillId="5" borderId="4" xfId="1" applyNumberFormat="1" applyFont="1" applyFill="1" applyBorder="1" applyAlignment="1">
      <alignment horizontal="center" vertical="center"/>
    </xf>
    <xf numFmtId="41" fontId="12" fillId="5" borderId="1" xfId="1" applyNumberFormat="1" applyFont="1" applyFill="1" applyBorder="1" applyAlignment="1">
      <alignment horizontal="center" vertical="center" wrapText="1"/>
    </xf>
    <xf numFmtId="41" fontId="12" fillId="5" borderId="1" xfId="4" applyNumberFormat="1" applyFont="1" applyFill="1" applyBorder="1" applyAlignment="1">
      <alignment horizontal="center" vertical="center" wrapText="1"/>
    </xf>
    <xf numFmtId="164" fontId="24" fillId="5" borderId="1" xfId="1" applyNumberFormat="1" applyFont="1" applyFill="1" applyBorder="1" applyAlignment="1">
      <alignment horizontal="center" vertical="center" wrapText="1"/>
    </xf>
    <xf numFmtId="43" fontId="19" fillId="5" borderId="1" xfId="1" applyFont="1" applyFill="1" applyBorder="1" applyAlignment="1">
      <alignment horizontal="center" vertical="center"/>
    </xf>
    <xf numFmtId="164" fontId="19" fillId="5" borderId="1" xfId="1" applyNumberFormat="1" applyFont="1" applyFill="1" applyBorder="1" applyAlignment="1">
      <alignment horizontal="center" vertical="center"/>
    </xf>
    <xf numFmtId="43" fontId="19" fillId="5" borderId="1" xfId="1" applyFont="1" applyFill="1" applyBorder="1" applyAlignment="1">
      <alignment horizontal="center" vertical="center" wrapText="1"/>
    </xf>
    <xf numFmtId="41" fontId="19" fillId="5" borderId="1" xfId="1" applyNumberFormat="1" applyFont="1" applyFill="1" applyBorder="1" applyAlignment="1">
      <alignment horizontal="center" vertical="center" wrapText="1"/>
    </xf>
    <xf numFmtId="41" fontId="19" fillId="5" borderId="1" xfId="0" applyNumberFormat="1" applyFont="1" applyFill="1" applyBorder="1" applyAlignment="1">
      <alignment horizontal="center" vertical="center" wrapText="1"/>
    </xf>
    <xf numFmtId="43" fontId="16" fillId="5" borderId="1" xfId="0" applyNumberFormat="1" applyFont="1" applyFill="1" applyBorder="1" applyAlignment="1">
      <alignment horizontal="center" vertical="center"/>
    </xf>
    <xf numFmtId="43" fontId="20" fillId="5" borderId="1" xfId="0" applyNumberFormat="1" applyFont="1" applyFill="1" applyBorder="1" applyAlignment="1">
      <alignment vertical="center"/>
    </xf>
    <xf numFmtId="43" fontId="16" fillId="3" borderId="0" xfId="1" applyFont="1" applyFill="1" applyAlignment="1">
      <alignment vertical="center"/>
    </xf>
    <xf numFmtId="43" fontId="16" fillId="3" borderId="0" xfId="1" applyFont="1" applyFill="1" applyAlignment="1">
      <alignment horizontal="center" vertical="center"/>
    </xf>
    <xf numFmtId="0" fontId="16" fillId="3" borderId="0" xfId="1" applyNumberFormat="1" applyFont="1" applyFill="1" applyAlignment="1">
      <alignment horizontal="center" vertical="center"/>
    </xf>
    <xf numFmtId="0" fontId="16" fillId="3" borderId="0" xfId="0" applyFont="1" applyFill="1" applyAlignment="1">
      <alignment horizontal="center" vertical="center"/>
    </xf>
    <xf numFmtId="0" fontId="17" fillId="3" borderId="0" xfId="0" applyFont="1" applyFill="1" applyAlignment="1">
      <alignment vertical="center"/>
    </xf>
    <xf numFmtId="0" fontId="17" fillId="3" borderId="0" xfId="0" applyNumberFormat="1" applyFont="1" applyFill="1" applyAlignment="1">
      <alignment vertical="center"/>
    </xf>
    <xf numFmtId="43" fontId="16" fillId="3" borderId="1" xfId="0" applyNumberFormat="1" applyFont="1" applyFill="1" applyBorder="1" applyAlignment="1">
      <alignment horizontal="center" vertical="center"/>
    </xf>
    <xf numFmtId="43" fontId="20" fillId="3" borderId="1" xfId="0" applyNumberFormat="1" applyFont="1" applyFill="1" applyBorder="1" applyAlignment="1">
      <alignment vertical="center"/>
    </xf>
    <xf numFmtId="43" fontId="19" fillId="24" borderId="4" xfId="1" applyFont="1" applyFill="1" applyBorder="1" applyAlignment="1">
      <alignment horizontal="center" vertical="center" wrapText="1"/>
    </xf>
    <xf numFmtId="43" fontId="19" fillId="24" borderId="1" xfId="1" applyFont="1" applyFill="1" applyBorder="1" applyAlignment="1">
      <alignment horizontal="center" vertical="center" wrapText="1"/>
    </xf>
    <xf numFmtId="0" fontId="19" fillId="24" borderId="1" xfId="0" applyFont="1" applyFill="1" applyBorder="1" applyAlignment="1">
      <alignment vertical="center"/>
    </xf>
    <xf numFmtId="43" fontId="19" fillId="24" borderId="1" xfId="1" applyFont="1" applyFill="1" applyBorder="1" applyAlignment="1">
      <alignment vertical="center"/>
    </xf>
    <xf numFmtId="0" fontId="19" fillId="24" borderId="1" xfId="1" applyNumberFormat="1" applyFont="1" applyFill="1" applyBorder="1" applyAlignment="1">
      <alignment horizontal="center" vertical="center" wrapText="1"/>
    </xf>
    <xf numFmtId="0" fontId="19" fillId="5" borderId="1" xfId="0" applyFont="1" applyFill="1" applyBorder="1" applyAlignment="1">
      <alignment vertical="center" wrapText="1"/>
    </xf>
    <xf numFmtId="43" fontId="19" fillId="5" borderId="1" xfId="1" applyFont="1" applyFill="1" applyBorder="1" applyAlignment="1">
      <alignment horizontal="left" vertical="center" wrapText="1"/>
    </xf>
    <xf numFmtId="43" fontId="19" fillId="5" borderId="4" xfId="1" applyFont="1" applyFill="1" applyBorder="1" applyAlignment="1">
      <alignment horizontal="center" vertical="center" wrapText="1"/>
    </xf>
    <xf numFmtId="164" fontId="19" fillId="5" borderId="4" xfId="1" applyNumberFormat="1" applyFont="1" applyFill="1" applyBorder="1" applyAlignment="1">
      <alignment horizontal="center" vertical="center" wrapText="1"/>
    </xf>
    <xf numFmtId="41" fontId="19" fillId="5" borderId="1" xfId="0" quotePrefix="1" applyNumberFormat="1" applyFont="1" applyFill="1" applyBorder="1" applyAlignment="1">
      <alignment horizontal="center" vertical="center" wrapText="1"/>
    </xf>
    <xf numFmtId="41" fontId="20" fillId="5" borderId="1" xfId="0" quotePrefix="1" applyNumberFormat="1" applyFont="1" applyFill="1" applyBorder="1" applyAlignment="1">
      <alignment horizontal="center" vertical="center" wrapText="1"/>
    </xf>
    <xf numFmtId="0" fontId="19" fillId="5" borderId="1" xfId="1" applyNumberFormat="1" applyFont="1" applyFill="1" applyBorder="1" applyAlignment="1">
      <alignment horizontal="left" vertical="center" wrapText="1"/>
    </xf>
    <xf numFmtId="164" fontId="19" fillId="24" borderId="1" xfId="1" applyNumberFormat="1" applyFont="1" applyFill="1" applyBorder="1" applyAlignment="1">
      <alignment horizontal="center" vertical="center" wrapText="1"/>
    </xf>
    <xf numFmtId="43" fontId="19" fillId="24" borderId="1" xfId="1" applyFont="1" applyFill="1" applyBorder="1" applyAlignment="1">
      <alignment horizontal="left" vertical="center"/>
    </xf>
    <xf numFmtId="0" fontId="12" fillId="24" borderId="1" xfId="0" applyNumberFormat="1" applyFont="1" applyFill="1" applyBorder="1" applyAlignment="1">
      <alignment horizontal="center" vertical="center" wrapText="1"/>
    </xf>
    <xf numFmtId="0" fontId="19" fillId="24" borderId="1" xfId="0" applyFont="1" applyFill="1" applyBorder="1" applyAlignment="1">
      <alignment horizontal="center" vertical="center" wrapText="1"/>
    </xf>
    <xf numFmtId="0" fontId="16" fillId="24" borderId="1" xfId="0" applyFont="1" applyFill="1" applyBorder="1" applyAlignment="1">
      <alignment horizontal="center" vertical="center"/>
    </xf>
    <xf numFmtId="16" fontId="12" fillId="24" borderId="1" xfId="0" applyNumberFormat="1" applyFont="1" applyFill="1" applyBorder="1" applyAlignment="1">
      <alignment horizontal="center" vertical="center" wrapText="1"/>
    </xf>
    <xf numFmtId="43" fontId="16" fillId="24" borderId="1" xfId="1" applyFont="1" applyFill="1" applyBorder="1" applyAlignment="1">
      <alignment horizontal="left" vertical="center"/>
    </xf>
    <xf numFmtId="0" fontId="16" fillId="24" borderId="1" xfId="0" applyFont="1" applyFill="1" applyBorder="1" applyAlignment="1">
      <alignment vertical="center"/>
    </xf>
    <xf numFmtId="43" fontId="16" fillId="24" borderId="1" xfId="1" applyFont="1" applyFill="1" applyBorder="1" applyAlignment="1">
      <alignment vertical="center"/>
    </xf>
    <xf numFmtId="43" fontId="16" fillId="24" borderId="1" xfId="1" applyFont="1" applyFill="1" applyBorder="1" applyAlignment="1">
      <alignment horizontal="center" vertical="center"/>
    </xf>
    <xf numFmtId="164" fontId="16" fillId="24" borderId="1" xfId="1" applyNumberFormat="1" applyFont="1" applyFill="1" applyBorder="1" applyAlignment="1">
      <alignment horizontal="center" vertical="center"/>
    </xf>
    <xf numFmtId="41" fontId="16" fillId="24" borderId="1" xfId="1" applyNumberFormat="1" applyFont="1" applyFill="1" applyBorder="1" applyAlignment="1">
      <alignment horizontal="center" vertical="center"/>
    </xf>
    <xf numFmtId="41" fontId="16" fillId="24" borderId="1" xfId="0" applyNumberFormat="1" applyFont="1" applyFill="1" applyBorder="1" applyAlignment="1">
      <alignment horizontal="center" vertical="center"/>
    </xf>
    <xf numFmtId="41" fontId="20" fillId="24" borderId="1" xfId="0" applyNumberFormat="1" applyFont="1" applyFill="1" applyBorder="1" applyAlignment="1">
      <alignment horizontal="center" vertical="center"/>
    </xf>
    <xf numFmtId="43" fontId="19" fillId="24" borderId="2" xfId="1" applyFont="1" applyFill="1" applyBorder="1" applyAlignment="1">
      <alignment horizontal="left" vertical="center"/>
    </xf>
    <xf numFmtId="0" fontId="19" fillId="24" borderId="2" xfId="0" applyFont="1" applyFill="1" applyBorder="1" applyAlignment="1">
      <alignment vertical="center"/>
    </xf>
    <xf numFmtId="43" fontId="19" fillId="24" borderId="13" xfId="1" applyFont="1" applyFill="1" applyBorder="1" applyAlignment="1">
      <alignment vertical="center"/>
    </xf>
    <xf numFmtId="43" fontId="19" fillId="24" borderId="13" xfId="1" applyFont="1" applyFill="1" applyBorder="1" applyAlignment="1">
      <alignment horizontal="center" vertical="center" wrapText="1"/>
    </xf>
    <xf numFmtId="0" fontId="19" fillId="24" borderId="13" xfId="1" applyNumberFormat="1" applyFont="1" applyFill="1" applyBorder="1" applyAlignment="1">
      <alignment horizontal="center" vertical="center" wrapText="1"/>
    </xf>
    <xf numFmtId="43" fontId="19" fillId="24" borderId="14" xfId="1" applyFont="1" applyFill="1" applyBorder="1" applyAlignment="1">
      <alignment horizontal="center" vertical="center" wrapText="1"/>
    </xf>
    <xf numFmtId="16" fontId="12" fillId="24" borderId="4" xfId="0" applyNumberFormat="1" applyFont="1" applyFill="1" applyBorder="1" applyAlignment="1">
      <alignment horizontal="center" vertical="center" wrapText="1"/>
    </xf>
    <xf numFmtId="16" fontId="12" fillId="24" borderId="2" xfId="0" applyNumberFormat="1" applyFont="1" applyFill="1" applyBorder="1" applyAlignment="1">
      <alignment horizontal="center" vertical="center" wrapText="1"/>
    </xf>
    <xf numFmtId="0" fontId="20" fillId="24" borderId="1" xfId="0" applyFont="1" applyFill="1" applyBorder="1" applyAlignment="1">
      <alignment horizontal="center" vertical="center" wrapText="1"/>
    </xf>
    <xf numFmtId="43" fontId="19" fillId="24" borderId="3" xfId="1" applyFont="1" applyFill="1" applyBorder="1" applyAlignment="1">
      <alignment horizontal="left" vertical="center"/>
    </xf>
    <xf numFmtId="43" fontId="19" fillId="24" borderId="4" xfId="1" applyFont="1" applyFill="1" applyBorder="1" applyAlignment="1">
      <alignment horizontal="left" vertical="center"/>
    </xf>
    <xf numFmtId="43" fontId="16" fillId="24" borderId="1" xfId="0" applyNumberFormat="1" applyFont="1" applyFill="1" applyBorder="1" applyAlignment="1">
      <alignment horizontal="center" vertical="center"/>
    </xf>
    <xf numFmtId="43" fontId="20" fillId="24" borderId="1" xfId="0" applyNumberFormat="1" applyFont="1" applyFill="1" applyBorder="1" applyAlignment="1">
      <alignment vertical="center"/>
    </xf>
    <xf numFmtId="43" fontId="19" fillId="24" borderId="3" xfId="1" applyFont="1" applyFill="1" applyBorder="1" applyAlignment="1">
      <alignment vertical="center"/>
    </xf>
    <xf numFmtId="43" fontId="19" fillId="24" borderId="3" xfId="1" applyFont="1" applyFill="1" applyBorder="1" applyAlignment="1">
      <alignment horizontal="center" vertical="center" wrapText="1"/>
    </xf>
    <xf numFmtId="0" fontId="19" fillId="24" borderId="3" xfId="1" applyNumberFormat="1" applyFont="1" applyFill="1" applyBorder="1" applyAlignment="1">
      <alignment horizontal="center" vertical="center" wrapText="1"/>
    </xf>
    <xf numFmtId="0" fontId="10" fillId="24" borderId="0" xfId="0" applyFont="1" applyFill="1" applyAlignment="1">
      <alignment vertical="center"/>
    </xf>
    <xf numFmtId="0" fontId="10" fillId="24" borderId="0" xfId="0" applyNumberFormat="1" applyFont="1" applyFill="1" applyAlignment="1">
      <alignment vertical="center"/>
    </xf>
    <xf numFmtId="0" fontId="0" fillId="25" borderId="0" xfId="0" applyFill="1" applyBorder="1" applyAlignment="1" applyProtection="1">
      <alignment vertical="center"/>
      <protection locked="0"/>
    </xf>
    <xf numFmtId="0" fontId="55" fillId="25" borderId="37" xfId="2" applyFont="1" applyFill="1" applyBorder="1" applyProtection="1">
      <protection locked="0"/>
    </xf>
    <xf numFmtId="0" fontId="55" fillId="25" borderId="36" xfId="2" applyFont="1" applyFill="1" applyBorder="1" applyProtection="1">
      <protection locked="0"/>
    </xf>
    <xf numFmtId="14" fontId="53" fillId="25" borderId="37" xfId="0" applyNumberFormat="1" applyFont="1" applyFill="1" applyBorder="1" applyAlignment="1" applyProtection="1">
      <alignment horizontal="center" vertical="center"/>
      <protection locked="0"/>
    </xf>
    <xf numFmtId="14" fontId="53" fillId="25" borderId="0" xfId="0" applyNumberFormat="1" applyFont="1" applyFill="1" applyBorder="1" applyAlignment="1" applyProtection="1">
      <alignment horizontal="center" vertical="center"/>
      <protection locked="0"/>
    </xf>
    <xf numFmtId="0" fontId="59" fillId="25" borderId="1" xfId="0" applyFont="1" applyFill="1" applyBorder="1" applyAlignment="1" applyProtection="1">
      <alignment horizontal="center" vertical="center" wrapText="1"/>
      <protection locked="0"/>
    </xf>
    <xf numFmtId="0" fontId="0" fillId="26" borderId="0" xfId="0" applyFont="1" applyFill="1" applyAlignment="1">
      <alignment vertical="center"/>
    </xf>
    <xf numFmtId="0" fontId="5" fillId="25" borderId="40" xfId="0" applyFont="1" applyFill="1" applyBorder="1" applyAlignment="1" applyProtection="1">
      <alignment horizontal="center" vertical="center"/>
      <protection locked="0"/>
    </xf>
    <xf numFmtId="3" fontId="5" fillId="25" borderId="40" xfId="1" applyNumberFormat="1" applyFont="1" applyFill="1" applyBorder="1" applyAlignment="1" applyProtection="1">
      <alignment horizontal="center" vertical="center"/>
      <protection locked="0"/>
    </xf>
    <xf numFmtId="4" fontId="5" fillId="25" borderId="40" xfId="1" applyNumberFormat="1" applyFont="1" applyFill="1" applyBorder="1" applyAlignment="1" applyProtection="1">
      <alignment horizontal="center" vertical="center"/>
      <protection locked="0"/>
    </xf>
    <xf numFmtId="0" fontId="0" fillId="25" borderId="40" xfId="0" applyFont="1" applyFill="1" applyBorder="1" applyAlignment="1" applyProtection="1">
      <alignment horizontal="center" vertical="center" wrapText="1"/>
      <protection locked="0"/>
    </xf>
    <xf numFmtId="0" fontId="5" fillId="25" borderId="40" xfId="0" applyFont="1" applyFill="1" applyBorder="1" applyAlignment="1" applyProtection="1">
      <alignment horizontal="center" vertical="center" wrapText="1"/>
      <protection locked="0"/>
    </xf>
    <xf numFmtId="0" fontId="5" fillId="25" borderId="40" xfId="0" applyFont="1" applyFill="1" applyBorder="1" applyAlignment="1" applyProtection="1">
      <alignment horizontal="left" vertical="center" wrapText="1"/>
      <protection locked="0"/>
    </xf>
    <xf numFmtId="0" fontId="5" fillId="25" borderId="40" xfId="0" applyFont="1" applyFill="1" applyBorder="1" applyAlignment="1" applyProtection="1">
      <alignment vertical="center" wrapText="1"/>
      <protection locked="0"/>
    </xf>
    <xf numFmtId="0" fontId="5" fillId="25" borderId="40" xfId="0" quotePrefix="1" applyFont="1" applyFill="1" applyBorder="1" applyAlignment="1" applyProtection="1">
      <alignment horizontal="left" vertical="center" wrapText="1"/>
      <protection locked="0"/>
    </xf>
    <xf numFmtId="0" fontId="5" fillId="25" borderId="64" xfId="0" applyFont="1" applyFill="1" applyBorder="1" applyAlignment="1" applyProtection="1">
      <alignment horizontal="left" vertical="center" wrapText="1"/>
      <protection locked="0"/>
    </xf>
    <xf numFmtId="0" fontId="5" fillId="25" borderId="64" xfId="0" applyFont="1" applyFill="1" applyBorder="1" applyAlignment="1" applyProtection="1">
      <alignment vertical="center" wrapText="1"/>
      <protection locked="0"/>
    </xf>
    <xf numFmtId="0" fontId="5" fillId="25" borderId="64" xfId="0" applyFont="1" applyFill="1" applyBorder="1" applyAlignment="1" applyProtection="1">
      <alignment horizontal="center" vertical="center" wrapText="1"/>
      <protection locked="0"/>
    </xf>
    <xf numFmtId="0" fontId="5" fillId="25" borderId="64" xfId="0" quotePrefix="1" applyFont="1" applyFill="1" applyBorder="1" applyAlignment="1" applyProtection="1">
      <alignment horizontal="left" vertical="center" wrapText="1"/>
      <protection locked="0"/>
    </xf>
    <xf numFmtId="0" fontId="5" fillId="25" borderId="43" xfId="0" applyFont="1" applyFill="1" applyBorder="1" applyAlignment="1" applyProtection="1">
      <alignment vertical="center" wrapText="1"/>
      <protection locked="0"/>
    </xf>
    <xf numFmtId="0" fontId="5" fillId="25" borderId="43" xfId="0" applyFont="1" applyFill="1" applyBorder="1" applyAlignment="1" applyProtection="1">
      <alignment horizontal="center" vertical="center" wrapText="1"/>
      <protection locked="0"/>
    </xf>
    <xf numFmtId="0" fontId="5" fillId="25" borderId="43" xfId="0" quotePrefix="1" applyFont="1" applyFill="1" applyBorder="1" applyAlignment="1" applyProtection="1">
      <alignment horizontal="left" vertical="center" wrapText="1"/>
      <protection locked="0"/>
    </xf>
    <xf numFmtId="0" fontId="0" fillId="25" borderId="43" xfId="0" applyFont="1" applyFill="1" applyBorder="1" applyAlignment="1" applyProtection="1">
      <alignment horizontal="center" vertical="center" wrapText="1"/>
      <protection locked="0"/>
    </xf>
    <xf numFmtId="0" fontId="0" fillId="25" borderId="43" xfId="0" applyFont="1" applyFill="1" applyBorder="1" applyAlignment="1" applyProtection="1">
      <alignment horizontal="left" vertical="center" wrapText="1"/>
      <protection locked="0"/>
    </xf>
    <xf numFmtId="0" fontId="0" fillId="25" borderId="40" xfId="0" applyFont="1" applyFill="1" applyBorder="1" applyAlignment="1" applyProtection="1">
      <alignment horizontal="left" vertical="center" wrapText="1"/>
      <protection locked="0"/>
    </xf>
    <xf numFmtId="0" fontId="0" fillId="25" borderId="40" xfId="0" applyFont="1" applyFill="1" applyBorder="1" applyAlignment="1" applyProtection="1">
      <alignment vertical="center" wrapText="1"/>
      <protection locked="0"/>
    </xf>
    <xf numFmtId="0" fontId="0" fillId="18" borderId="0" xfId="0" applyFill="1" applyAlignment="1">
      <alignment vertical="center"/>
    </xf>
    <xf numFmtId="0" fontId="12" fillId="25" borderId="1" xfId="0" applyFont="1" applyFill="1" applyBorder="1" applyAlignment="1" applyProtection="1">
      <alignment horizontal="center" vertical="center" wrapText="1"/>
      <protection locked="0"/>
    </xf>
    <xf numFmtId="0" fontId="12" fillId="24" borderId="1" xfId="0" applyFont="1" applyFill="1" applyBorder="1" applyAlignment="1">
      <alignment horizontal="center" vertical="center" wrapText="1"/>
    </xf>
    <xf numFmtId="164" fontId="12" fillId="24" borderId="1" xfId="1" applyNumberFormat="1" applyFont="1" applyFill="1" applyBorder="1" applyAlignment="1">
      <alignment horizontal="center" vertical="center" wrapText="1"/>
    </xf>
    <xf numFmtId="16" fontId="16" fillId="24" borderId="1" xfId="1" applyNumberFormat="1" applyFont="1" applyFill="1" applyBorder="1" applyAlignment="1">
      <alignment horizontal="center" vertical="center"/>
    </xf>
    <xf numFmtId="16" fontId="25" fillId="24" borderId="1" xfId="1" applyNumberFormat="1" applyFont="1" applyFill="1" applyBorder="1" applyAlignment="1">
      <alignment horizontal="center" vertical="center" textRotation="90"/>
    </xf>
    <xf numFmtId="41" fontId="12" fillId="24" borderId="1" xfId="4" applyNumberFormat="1" applyFont="1" applyFill="1" applyBorder="1" applyAlignment="1">
      <alignment horizontal="center" vertical="center" wrapText="1"/>
    </xf>
    <xf numFmtId="41" fontId="12" fillId="24" borderId="1" xfId="1" applyNumberFormat="1" applyFont="1" applyFill="1" applyBorder="1" applyAlignment="1" applyProtection="1">
      <alignment horizontal="center" vertical="center" wrapText="1"/>
    </xf>
    <xf numFmtId="164" fontId="24" fillId="24" borderId="1" xfId="1" applyNumberFormat="1" applyFont="1" applyFill="1" applyBorder="1" applyAlignment="1">
      <alignment vertical="center"/>
    </xf>
    <xf numFmtId="0" fontId="19" fillId="25" borderId="1" xfId="0" applyFont="1" applyFill="1" applyBorder="1" applyAlignment="1" applyProtection="1">
      <alignment horizontal="left" vertical="center"/>
      <protection locked="0"/>
    </xf>
    <xf numFmtId="43" fontId="16" fillId="25" borderId="1" xfId="1" applyFont="1" applyFill="1" applyBorder="1" applyAlignment="1" applyProtection="1">
      <alignment horizontal="left" vertical="center"/>
      <protection locked="0"/>
    </xf>
    <xf numFmtId="43" fontId="19" fillId="25" borderId="4" xfId="1" applyFont="1" applyFill="1" applyBorder="1" applyAlignment="1" applyProtection="1">
      <alignment horizontal="center" vertical="center" wrapText="1"/>
      <protection locked="0"/>
    </xf>
    <xf numFmtId="164" fontId="19" fillId="25" borderId="1" xfId="1" applyNumberFormat="1" applyFont="1" applyFill="1" applyBorder="1" applyAlignment="1" applyProtection="1">
      <alignment horizontal="center" vertical="center" wrapText="1"/>
      <protection locked="0"/>
    </xf>
    <xf numFmtId="43" fontId="19" fillId="25" borderId="1" xfId="1" applyFont="1" applyFill="1" applyBorder="1" applyAlignment="1" applyProtection="1">
      <alignment horizontal="center" vertical="center" wrapText="1"/>
      <protection locked="0"/>
    </xf>
    <xf numFmtId="43" fontId="16" fillId="25" borderId="1" xfId="1" applyFont="1" applyFill="1" applyBorder="1" applyAlignment="1" applyProtection="1">
      <alignment vertical="center"/>
      <protection locked="0"/>
    </xf>
    <xf numFmtId="43" fontId="19" fillId="25" borderId="1" xfId="1" applyFont="1" applyFill="1" applyBorder="1" applyAlignment="1" applyProtection="1">
      <alignment vertical="center" wrapText="1"/>
      <protection locked="0"/>
    </xf>
    <xf numFmtId="0" fontId="19" fillId="3" borderId="1" xfId="0" applyFont="1" applyFill="1" applyBorder="1" applyAlignment="1">
      <alignment vertical="center"/>
    </xf>
    <xf numFmtId="43" fontId="19" fillId="3" borderId="1" xfId="1" applyFont="1" applyFill="1" applyBorder="1" applyAlignment="1">
      <alignment vertical="center"/>
    </xf>
    <xf numFmtId="43" fontId="19" fillId="3" borderId="4" xfId="1" applyFont="1" applyFill="1" applyBorder="1" applyAlignment="1">
      <alignment horizontal="center" vertical="center"/>
    </xf>
    <xf numFmtId="164" fontId="19" fillId="3" borderId="1" xfId="1" applyNumberFormat="1" applyFont="1" applyFill="1" applyBorder="1" applyAlignment="1">
      <alignment horizontal="center" vertical="center" wrapText="1"/>
    </xf>
    <xf numFmtId="43" fontId="19" fillId="3" borderId="1" xfId="1" applyFont="1" applyFill="1" applyBorder="1" applyAlignment="1">
      <alignment horizontal="center" vertical="center" wrapText="1"/>
    </xf>
    <xf numFmtId="41" fontId="19" fillId="3" borderId="1" xfId="1" applyNumberFormat="1" applyFont="1" applyFill="1" applyBorder="1" applyAlignment="1">
      <alignment horizontal="center" vertical="center" wrapText="1"/>
    </xf>
    <xf numFmtId="41" fontId="19" fillId="3" borderId="1" xfId="0" applyNumberFormat="1" applyFont="1" applyFill="1" applyBorder="1" applyAlignment="1">
      <alignment horizontal="center" vertical="center" wrapText="1"/>
    </xf>
    <xf numFmtId="41" fontId="20" fillId="3" borderId="1" xfId="0" applyNumberFormat="1" applyFont="1" applyFill="1" applyBorder="1" applyAlignment="1">
      <alignment horizontal="center" vertical="center" wrapText="1"/>
    </xf>
    <xf numFmtId="0" fontId="19" fillId="3" borderId="1" xfId="1" applyNumberFormat="1" applyFont="1" applyFill="1" applyBorder="1" applyAlignment="1">
      <alignment horizontal="center" vertical="center" wrapText="1"/>
    </xf>
    <xf numFmtId="0" fontId="19" fillId="3" borderId="2" xfId="0" applyFont="1" applyFill="1" applyBorder="1" applyAlignment="1">
      <alignment vertical="center"/>
    </xf>
    <xf numFmtId="0" fontId="19" fillId="3" borderId="3" xfId="0" applyFont="1" applyFill="1" applyBorder="1" applyAlignment="1">
      <alignment vertical="center"/>
    </xf>
    <xf numFmtId="0" fontId="19" fillId="3" borderId="4" xfId="0" applyFont="1" applyFill="1" applyBorder="1" applyAlignment="1">
      <alignment vertical="center"/>
    </xf>
    <xf numFmtId="43" fontId="19" fillId="3" borderId="4" xfId="0" applyNumberFormat="1" applyFont="1" applyFill="1" applyBorder="1" applyAlignment="1">
      <alignment vertical="center"/>
    </xf>
    <xf numFmtId="43" fontId="19" fillId="3" borderId="1" xfId="0" applyNumberFormat="1" applyFont="1" applyFill="1" applyBorder="1" applyAlignment="1">
      <alignment vertical="center"/>
    </xf>
    <xf numFmtId="43" fontId="19" fillId="3" borderId="2" xfId="0" applyNumberFormat="1" applyFont="1" applyFill="1" applyBorder="1" applyAlignment="1">
      <alignment vertical="center"/>
    </xf>
    <xf numFmtId="43" fontId="16" fillId="5" borderId="8" xfId="1" applyFont="1" applyFill="1" applyBorder="1" applyAlignment="1">
      <alignment horizontal="left" vertical="center"/>
    </xf>
    <xf numFmtId="43" fontId="16" fillId="5" borderId="13" xfId="1" applyFont="1" applyFill="1" applyBorder="1" applyAlignment="1">
      <alignment horizontal="left" vertical="center"/>
    </xf>
    <xf numFmtId="43" fontId="16" fillId="5" borderId="14" xfId="1" applyFont="1" applyFill="1" applyBorder="1" applyAlignment="1">
      <alignment horizontal="left" vertical="center"/>
    </xf>
    <xf numFmtId="43" fontId="16" fillId="5" borderId="1" xfId="1" applyFont="1" applyFill="1" applyBorder="1" applyAlignment="1">
      <alignment horizontal="left" vertical="center"/>
    </xf>
    <xf numFmtId="43" fontId="16" fillId="5" borderId="0" xfId="1" applyFont="1" applyFill="1" applyAlignment="1">
      <alignment horizontal="left" vertical="center"/>
    </xf>
    <xf numFmtId="43" fontId="16" fillId="5" borderId="17" xfId="1" applyFont="1" applyFill="1" applyBorder="1" applyAlignment="1">
      <alignment horizontal="left" vertical="center"/>
    </xf>
    <xf numFmtId="43" fontId="16" fillId="5" borderId="0" xfId="1" applyFont="1" applyFill="1" applyBorder="1" applyAlignment="1">
      <alignment horizontal="left" vertical="center"/>
    </xf>
    <xf numFmtId="43" fontId="16" fillId="5" borderId="18" xfId="1" applyFont="1" applyFill="1" applyBorder="1" applyAlignment="1">
      <alignment horizontal="left" vertical="center"/>
    </xf>
    <xf numFmtId="43" fontId="16" fillId="5" borderId="15" xfId="1" applyFont="1" applyFill="1" applyBorder="1" applyAlignment="1">
      <alignment horizontal="left" vertical="center"/>
    </xf>
    <xf numFmtId="43" fontId="16" fillId="5" borderId="9" xfId="1" applyFont="1" applyFill="1" applyBorder="1" applyAlignment="1">
      <alignment horizontal="left" vertical="center"/>
    </xf>
    <xf numFmtId="43" fontId="16" fillId="5" borderId="16" xfId="1" applyFont="1" applyFill="1" applyBorder="1" applyAlignment="1">
      <alignment horizontal="left" vertical="center"/>
    </xf>
    <xf numFmtId="0" fontId="16" fillId="5" borderId="1" xfId="1" applyNumberFormat="1" applyFont="1" applyFill="1" applyBorder="1" applyAlignment="1">
      <alignment horizontal="center" vertical="center"/>
    </xf>
    <xf numFmtId="0" fontId="0" fillId="25" borderId="2" xfId="1" applyNumberFormat="1" applyFont="1" applyFill="1" applyBorder="1" applyAlignment="1">
      <alignment horizontal="center" vertical="center"/>
    </xf>
    <xf numFmtId="0" fontId="0" fillId="25" borderId="1" xfId="0" applyFont="1" applyFill="1" applyBorder="1" applyAlignment="1">
      <alignment horizontal="left" vertical="center"/>
    </xf>
    <xf numFmtId="0" fontId="0" fillId="25" borderId="1" xfId="0" applyFont="1" applyFill="1" applyBorder="1" applyAlignment="1">
      <alignment vertical="center"/>
    </xf>
    <xf numFmtId="14" fontId="0" fillId="25" borderId="1" xfId="0" applyNumberFormat="1" applyFont="1" applyFill="1" applyBorder="1" applyAlignment="1">
      <alignment vertical="center"/>
    </xf>
    <xf numFmtId="20" fontId="0" fillId="25" borderId="1" xfId="0" applyNumberFormat="1" applyFill="1" applyBorder="1" applyAlignment="1">
      <alignment horizontal="left" vertical="center"/>
    </xf>
    <xf numFmtId="0" fontId="16" fillId="25" borderId="1" xfId="0" applyFont="1" applyFill="1" applyBorder="1" applyAlignment="1">
      <alignment horizontal="left" vertical="center" wrapText="1"/>
    </xf>
    <xf numFmtId="0" fontId="0" fillId="25" borderId="1" xfId="0" applyFill="1" applyBorder="1" applyAlignment="1">
      <alignment horizontal="left" vertical="center" wrapText="1"/>
    </xf>
    <xf numFmtId="0" fontId="0" fillId="25" borderId="1" xfId="0" applyNumberFormat="1" applyFont="1" applyFill="1" applyBorder="1" applyAlignment="1">
      <alignment horizontal="left" vertical="center"/>
    </xf>
    <xf numFmtId="0" fontId="0" fillId="25" borderId="1" xfId="0" applyFont="1" applyFill="1" applyBorder="1" applyAlignment="1">
      <alignment horizontal="left" vertical="center" wrapText="1"/>
    </xf>
    <xf numFmtId="20" fontId="0" fillId="25" borderId="1" xfId="0" applyNumberFormat="1" applyFont="1" applyFill="1" applyBorder="1" applyAlignment="1">
      <alignment horizontal="center" vertical="center"/>
    </xf>
    <xf numFmtId="20" fontId="0" fillId="25" borderId="1" xfId="0" applyNumberFormat="1" applyFont="1" applyFill="1" applyBorder="1" applyAlignment="1">
      <alignment horizontal="left" vertical="center"/>
    </xf>
    <xf numFmtId="0" fontId="16" fillId="25" borderId="1" xfId="0" applyFont="1" applyFill="1" applyBorder="1" applyAlignment="1">
      <alignment vertical="center" wrapText="1"/>
    </xf>
    <xf numFmtId="22" fontId="16" fillId="25" borderId="1" xfId="0" applyNumberFormat="1" applyFont="1" applyFill="1" applyBorder="1" applyAlignment="1">
      <alignment horizontal="left" vertical="center"/>
    </xf>
    <xf numFmtId="20" fontId="0" fillId="25" borderId="1" xfId="0" applyNumberFormat="1" applyFont="1" applyFill="1" applyBorder="1" applyAlignment="1">
      <alignment horizontal="center" vertical="center" wrapText="1"/>
    </xf>
    <xf numFmtId="0" fontId="0" fillId="25" borderId="0" xfId="0" applyFont="1" applyFill="1" applyAlignment="1">
      <alignment vertical="center"/>
    </xf>
    <xf numFmtId="0" fontId="42" fillId="0" borderId="0" xfId="0" applyFont="1" applyAlignment="1">
      <alignment horizontal="center" vertical="center"/>
    </xf>
    <xf numFmtId="0" fontId="43" fillId="0" borderId="0" xfId="0" applyFont="1" applyAlignment="1">
      <alignment horizontal="left" vertical="center"/>
    </xf>
    <xf numFmtId="0" fontId="35" fillId="0" borderId="0" xfId="0" applyFont="1" applyAlignment="1">
      <alignment horizontal="justify" vertical="center" wrapText="1"/>
    </xf>
    <xf numFmtId="0" fontId="5" fillId="0" borderId="0" xfId="0" applyFont="1" applyAlignment="1">
      <alignment horizontal="left" vertical="center"/>
    </xf>
    <xf numFmtId="0" fontId="5" fillId="0" borderId="0" xfId="0" applyFont="1" applyAlignment="1">
      <alignment horizontal="justify" vertical="center" wrapText="1"/>
    </xf>
    <xf numFmtId="0" fontId="65" fillId="6" borderId="0" xfId="0" applyFont="1" applyFill="1"/>
    <xf numFmtId="0" fontId="5" fillId="6" borderId="0" xfId="0" applyFont="1" applyFill="1"/>
    <xf numFmtId="0" fontId="66" fillId="25" borderId="0" xfId="0" applyFont="1" applyFill="1" applyBorder="1" applyAlignment="1" applyProtection="1">
      <alignment horizontal="left" vertical="center"/>
      <protection locked="0"/>
    </xf>
    <xf numFmtId="0" fontId="53" fillId="25" borderId="0" xfId="0" applyNumberFormat="1" applyFont="1" applyFill="1" applyBorder="1" applyAlignment="1">
      <alignment horizontal="center" vertical="center"/>
    </xf>
    <xf numFmtId="0" fontId="59" fillId="25" borderId="1" xfId="0" applyFont="1" applyFill="1" applyBorder="1" applyAlignment="1" applyProtection="1">
      <alignment horizontal="right" vertical="center" wrapText="1"/>
      <protection locked="0"/>
    </xf>
    <xf numFmtId="0" fontId="53" fillId="25" borderId="0" xfId="0" applyFont="1" applyFill="1" applyBorder="1" applyAlignment="1" applyProtection="1">
      <alignment horizontal="right" vertical="center"/>
      <protection locked="0"/>
    </xf>
    <xf numFmtId="0" fontId="53" fillId="25" borderId="0" xfId="0" applyFont="1" applyFill="1" applyAlignment="1" applyProtection="1">
      <alignment horizontal="right"/>
      <protection locked="0"/>
    </xf>
    <xf numFmtId="0" fontId="53" fillId="25" borderId="39" xfId="0" applyFont="1" applyFill="1" applyBorder="1" applyAlignment="1" applyProtection="1">
      <alignment horizontal="right" vertical="center"/>
      <protection locked="0"/>
    </xf>
    <xf numFmtId="0" fontId="8" fillId="25" borderId="43" xfId="0" applyFont="1" applyFill="1" applyBorder="1" applyAlignment="1" applyProtection="1">
      <alignment vertical="center" wrapText="1"/>
      <protection locked="0"/>
    </xf>
    <xf numFmtId="0" fontId="8" fillId="25" borderId="40" xfId="0" applyFont="1" applyFill="1" applyBorder="1" applyAlignment="1" applyProtection="1">
      <alignment vertical="center" wrapText="1"/>
      <protection locked="0"/>
    </xf>
    <xf numFmtId="9" fontId="5" fillId="25" borderId="64" xfId="0" applyNumberFormat="1" applyFont="1" applyFill="1" applyBorder="1" applyAlignment="1" applyProtection="1">
      <alignment horizontal="center" vertical="center" wrapText="1"/>
      <protection locked="0"/>
    </xf>
    <xf numFmtId="168" fontId="59" fillId="25" borderId="1" xfId="0" applyNumberFormat="1" applyFont="1" applyFill="1" applyBorder="1" applyAlignment="1" applyProtection="1">
      <alignment horizontal="right" vertical="center" wrapText="1"/>
      <protection locked="0"/>
    </xf>
    <xf numFmtId="0" fontId="0" fillId="13" borderId="1" xfId="0" applyFill="1" applyBorder="1" applyAlignment="1">
      <alignment horizontal="center" vertical="center"/>
    </xf>
    <xf numFmtId="0" fontId="0" fillId="13" borderId="1" xfId="0" applyFill="1" applyBorder="1" applyAlignment="1">
      <alignment horizontal="center" vertical="center" wrapText="1"/>
    </xf>
    <xf numFmtId="0" fontId="0" fillId="0" borderId="1" xfId="0" applyBorder="1" applyAlignment="1">
      <alignment horizontal="center" vertical="center"/>
    </xf>
    <xf numFmtId="0" fontId="0" fillId="0" borderId="8"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7" xfId="0" applyBorder="1" applyAlignment="1">
      <alignment horizontal="left" vertical="center" wrapText="1"/>
    </xf>
    <xf numFmtId="0" fontId="0" fillId="0" borderId="0" xfId="0" applyAlignment="1">
      <alignment horizontal="left" vertical="center" wrapText="1"/>
    </xf>
    <xf numFmtId="0" fontId="0" fillId="0" borderId="18" xfId="0" applyBorder="1" applyAlignment="1">
      <alignment horizontal="left" vertical="center" wrapText="1"/>
    </xf>
    <xf numFmtId="0" fontId="0" fillId="0" borderId="15" xfId="0" applyBorder="1" applyAlignment="1">
      <alignment horizontal="left" vertical="center" wrapText="1"/>
    </xf>
    <xf numFmtId="0" fontId="0" fillId="0" borderId="9" xfId="0" applyBorder="1" applyAlignment="1">
      <alignment horizontal="left" vertical="center" wrapText="1"/>
    </xf>
    <xf numFmtId="0" fontId="0" fillId="0" borderId="16" xfId="0" applyBorder="1" applyAlignment="1">
      <alignment horizontal="left" vertical="center" wrapText="1"/>
    </xf>
    <xf numFmtId="0" fontId="0" fillId="0" borderId="1" xfId="0" applyBorder="1" applyAlignment="1">
      <alignment horizontal="left"/>
    </xf>
    <xf numFmtId="0" fontId="0" fillId="0" borderId="1" xfId="0" applyBorder="1" applyAlignment="1">
      <alignment horizontal="left" vertical="center" wrapText="1"/>
    </xf>
    <xf numFmtId="0" fontId="48" fillId="0" borderId="1" xfId="3" applyFont="1" applyBorder="1" applyAlignment="1">
      <alignment horizontal="center" vertical="center"/>
    </xf>
    <xf numFmtId="0" fontId="0" fillId="0" borderId="1" xfId="0" applyBorder="1" applyAlignment="1">
      <alignment horizontal="justify" vertical="center" wrapText="1"/>
    </xf>
    <xf numFmtId="0" fontId="0" fillId="0" borderId="8"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9" xfId="0" applyBorder="1" applyAlignment="1">
      <alignment horizontal="left" vertical="center"/>
    </xf>
    <xf numFmtId="0" fontId="0" fillId="0" borderId="16" xfId="0" applyBorder="1" applyAlignment="1">
      <alignment horizontal="left" vertical="center"/>
    </xf>
    <xf numFmtId="0" fontId="0" fillId="0" borderId="1" xfId="0" applyBorder="1" applyAlignment="1">
      <alignment horizontal="justify" wrapText="1"/>
    </xf>
    <xf numFmtId="0" fontId="48" fillId="0" borderId="1" xfId="3" applyFont="1" applyBorder="1" applyAlignment="1">
      <alignment horizontal="center" vertical="center" wrapText="1"/>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18" borderId="0" xfId="0" applyFill="1" applyAlignment="1">
      <alignment horizontal="left" vertical="center" wrapText="1"/>
    </xf>
    <xf numFmtId="0" fontId="4" fillId="0" borderId="0" xfId="0" applyFont="1" applyAlignment="1">
      <alignment horizontal="justify" wrapText="1"/>
    </xf>
    <xf numFmtId="0" fontId="0" fillId="18" borderId="0" xfId="0" applyFill="1" applyAlignment="1">
      <alignment horizontal="justify" wrapText="1"/>
    </xf>
    <xf numFmtId="0" fontId="0" fillId="0" borderId="0" xfId="0" applyAlignment="1">
      <alignment horizontal="justify" vertical="center" wrapText="1"/>
    </xf>
    <xf numFmtId="0" fontId="3" fillId="16" borderId="1" xfId="0" applyFont="1" applyFill="1" applyBorder="1" applyAlignment="1">
      <alignment horizontal="center" vertical="center"/>
    </xf>
    <xf numFmtId="0" fontId="3" fillId="16" borderId="2" xfId="0" applyFont="1" applyFill="1" applyBorder="1" applyAlignment="1">
      <alignment horizontal="center" vertical="center"/>
    </xf>
    <xf numFmtId="0" fontId="3" fillId="16" borderId="3" xfId="0" applyFont="1" applyFill="1" applyBorder="1" applyAlignment="1">
      <alignment horizontal="center" vertical="center"/>
    </xf>
    <xf numFmtId="0" fontId="3" fillId="16" borderId="4" xfId="0" applyFont="1" applyFill="1" applyBorder="1" applyAlignment="1">
      <alignment horizontal="center" vertical="center"/>
    </xf>
    <xf numFmtId="0" fontId="0" fillId="0" borderId="0" xfId="0" applyAlignment="1">
      <alignment horizontal="justify" wrapText="1"/>
    </xf>
    <xf numFmtId="0" fontId="0" fillId="18" borderId="0" xfId="0" applyFill="1" applyAlignment="1">
      <alignment horizontal="left" vertical="center"/>
    </xf>
    <xf numFmtId="0" fontId="0" fillId="18" borderId="0" xfId="0" applyFill="1" applyAlignment="1">
      <alignment horizontal="left" wrapText="1"/>
    </xf>
    <xf numFmtId="0" fontId="3" fillId="6" borderId="0" xfId="0" applyFont="1" applyFill="1" applyAlignment="1">
      <alignment horizontal="left" vertical="center"/>
    </xf>
    <xf numFmtId="0" fontId="0" fillId="18" borderId="0" xfId="0" applyFill="1" applyAlignment="1">
      <alignment horizontal="justify" vertical="center" wrapText="1"/>
    </xf>
    <xf numFmtId="0" fontId="45" fillId="6" borderId="0" xfId="0" applyFont="1" applyFill="1" applyAlignment="1">
      <alignment horizontal="center" vertical="center" wrapText="1"/>
    </xf>
    <xf numFmtId="0" fontId="5" fillId="18" borderId="0" xfId="0" applyFont="1" applyFill="1" applyAlignment="1">
      <alignment horizontal="left" vertical="center" wrapText="1"/>
    </xf>
    <xf numFmtId="0" fontId="26" fillId="0" borderId="0" xfId="0" applyFont="1" applyAlignment="1">
      <alignment horizontal="justify" vertical="center" wrapText="1"/>
    </xf>
    <xf numFmtId="0" fontId="8" fillId="0" borderId="0" xfId="0" applyFont="1" applyAlignment="1">
      <alignment horizontal="justify" vertical="center" wrapText="1"/>
    </xf>
    <xf numFmtId="0" fontId="26" fillId="0" borderId="0" xfId="0" applyFont="1" applyAlignment="1">
      <alignment horizontal="justify" vertical="center"/>
    </xf>
    <xf numFmtId="0" fontId="26" fillId="0" borderId="0" xfId="0" applyFont="1" applyAlignment="1">
      <alignment horizontal="left" vertical="center" wrapText="1"/>
    </xf>
    <xf numFmtId="0" fontId="4" fillId="18" borderId="0" xfId="0" applyFont="1" applyFill="1" applyAlignment="1">
      <alignment horizontal="justify" vertical="center" wrapText="1"/>
    </xf>
    <xf numFmtId="0" fontId="0" fillId="18" borderId="0" xfId="0" applyFill="1" applyAlignment="1">
      <alignment horizontal="left" vertical="top" wrapText="1"/>
    </xf>
    <xf numFmtId="0" fontId="0" fillId="18" borderId="0" xfId="0" applyFill="1" applyAlignment="1">
      <alignment horizontal="left" vertical="top"/>
    </xf>
    <xf numFmtId="0" fontId="0" fillId="18" borderId="0" xfId="0" applyFill="1" applyAlignment="1">
      <alignment horizontal="left"/>
    </xf>
    <xf numFmtId="0" fontId="43" fillId="22" borderId="0" xfId="0" applyFont="1" applyFill="1" applyAlignment="1">
      <alignment horizontal="center" vertical="center"/>
    </xf>
    <xf numFmtId="0" fontId="44" fillId="17" borderId="0" xfId="0" applyFont="1" applyFill="1" applyAlignment="1">
      <alignment horizontal="center" vertical="center" wrapText="1"/>
    </xf>
    <xf numFmtId="0" fontId="0" fillId="0" borderId="0" xfId="0" applyAlignment="1">
      <alignment horizontal="left" wrapText="1"/>
    </xf>
    <xf numFmtId="0" fontId="42" fillId="20" borderId="0" xfId="0" applyFont="1" applyFill="1" applyAlignment="1">
      <alignment horizontal="center" vertical="center"/>
    </xf>
    <xf numFmtId="0" fontId="0" fillId="0" borderId="0" xfId="0" applyAlignment="1">
      <alignment horizontal="center" wrapText="1"/>
    </xf>
    <xf numFmtId="0" fontId="14" fillId="0" borderId="0" xfId="3" applyAlignment="1">
      <alignment horizontal="left" wrapText="1"/>
    </xf>
    <xf numFmtId="0" fontId="0" fillId="18" borderId="2" xfId="0" applyFill="1" applyBorder="1" applyAlignment="1">
      <alignment horizontal="justify" vertical="center" wrapText="1"/>
    </xf>
    <xf numFmtId="0" fontId="0" fillId="18" borderId="3" xfId="0" applyFill="1" applyBorder="1" applyAlignment="1">
      <alignment horizontal="justify" vertical="center" wrapText="1"/>
    </xf>
    <xf numFmtId="0" fontId="0" fillId="18" borderId="4" xfId="0" applyFill="1" applyBorder="1" applyAlignment="1">
      <alignment horizontal="justify" vertical="center" wrapText="1"/>
    </xf>
    <xf numFmtId="0" fontId="0" fillId="18" borderId="1" xfId="0" applyFill="1" applyBorder="1" applyAlignment="1">
      <alignment horizontal="center"/>
    </xf>
    <xf numFmtId="0" fontId="0" fillId="18" borderId="0" xfId="0" applyFill="1" applyAlignment="1">
      <alignment horizontal="center"/>
    </xf>
    <xf numFmtId="0" fontId="0" fillId="18" borderId="2" xfId="0" applyFill="1" applyBorder="1" applyAlignment="1">
      <alignment horizontal="justify" wrapText="1"/>
    </xf>
    <xf numFmtId="0" fontId="0" fillId="18" borderId="3" xfId="0" applyFill="1" applyBorder="1" applyAlignment="1">
      <alignment horizontal="justify" wrapText="1"/>
    </xf>
    <xf numFmtId="0" fontId="0" fillId="18" borderId="4" xfId="0" applyFill="1" applyBorder="1" applyAlignment="1">
      <alignment horizontal="justify" wrapText="1"/>
    </xf>
    <xf numFmtId="0" fontId="27" fillId="2" borderId="0" xfId="0" applyFont="1" applyFill="1" applyAlignment="1">
      <alignment horizontal="center" vertical="center"/>
    </xf>
    <xf numFmtId="0" fontId="0" fillId="3" borderId="0" xfId="0" applyFill="1" applyAlignment="1">
      <alignment horizontal="justify" wrapText="1"/>
    </xf>
    <xf numFmtId="0" fontId="0" fillId="3" borderId="0" xfId="0" applyFill="1" applyAlignment="1">
      <alignment horizontal="justify" vertical="center" wrapText="1"/>
    </xf>
    <xf numFmtId="0" fontId="38" fillId="18" borderId="0" xfId="0" applyFont="1" applyFill="1" applyAlignment="1">
      <alignment horizontal="center" vertical="center"/>
    </xf>
    <xf numFmtId="0" fontId="0" fillId="13" borderId="1" xfId="0" applyFill="1" applyBorder="1" applyAlignment="1">
      <alignment horizontal="center" vertical="center"/>
    </xf>
    <xf numFmtId="0" fontId="0" fillId="13" borderId="8" xfId="0" applyFill="1" applyBorder="1" applyAlignment="1">
      <alignment horizontal="center"/>
    </xf>
    <xf numFmtId="0" fontId="0" fillId="13" borderId="14" xfId="0" applyFill="1" applyBorder="1" applyAlignment="1">
      <alignment horizontal="center"/>
    </xf>
    <xf numFmtId="0" fontId="0" fillId="13" borderId="15" xfId="0" applyFill="1" applyBorder="1" applyAlignment="1">
      <alignment horizontal="center"/>
    </xf>
    <xf numFmtId="0" fontId="0" fillId="13" borderId="16" xfId="0" applyFill="1" applyBorder="1" applyAlignment="1">
      <alignment horizontal="center"/>
    </xf>
    <xf numFmtId="0" fontId="0" fillId="3" borderId="8" xfId="0" applyFill="1" applyBorder="1" applyAlignment="1">
      <alignment horizontal="center"/>
    </xf>
    <xf numFmtId="0" fontId="0" fillId="3" borderId="13" xfId="0" applyFill="1" applyBorder="1" applyAlignment="1">
      <alignment horizontal="center"/>
    </xf>
    <xf numFmtId="0" fontId="0" fillId="3" borderId="14" xfId="0" applyFill="1" applyBorder="1" applyAlignment="1">
      <alignment horizontal="center"/>
    </xf>
    <xf numFmtId="0" fontId="0" fillId="3" borderId="17" xfId="0" applyFill="1" applyBorder="1" applyAlignment="1">
      <alignment horizontal="center"/>
    </xf>
    <xf numFmtId="0" fontId="0" fillId="3" borderId="0" xfId="0" applyFill="1" applyAlignment="1">
      <alignment horizontal="center"/>
    </xf>
    <xf numFmtId="0" fontId="0" fillId="3" borderId="18" xfId="0" applyFill="1" applyBorder="1" applyAlignment="1">
      <alignment horizontal="center"/>
    </xf>
    <xf numFmtId="0" fontId="0" fillId="3" borderId="15" xfId="0" applyFill="1" applyBorder="1" applyAlignment="1">
      <alignment horizontal="center"/>
    </xf>
    <xf numFmtId="0" fontId="0" fillId="3" borderId="9" xfId="0" applyFill="1" applyBorder="1" applyAlignment="1">
      <alignment horizontal="center"/>
    </xf>
    <xf numFmtId="0" fontId="0" fillId="3" borderId="16" xfId="0" applyFill="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18" fillId="0" borderId="2" xfId="0" applyFont="1" applyFill="1" applyBorder="1" applyAlignment="1" applyProtection="1">
      <alignment horizontal="left" vertical="center" wrapText="1"/>
      <protection locked="0"/>
    </xf>
    <xf numFmtId="0" fontId="18" fillId="0" borderId="4" xfId="0" applyFont="1" applyFill="1" applyBorder="1" applyAlignment="1" applyProtection="1">
      <alignment horizontal="left" vertical="center" wrapText="1"/>
      <protection locked="0"/>
    </xf>
    <xf numFmtId="0" fontId="40" fillId="8" borderId="0" xfId="0" applyFont="1" applyFill="1" applyAlignment="1">
      <alignment horizontal="center" vertical="center"/>
    </xf>
    <xf numFmtId="0" fontId="0" fillId="0" borderId="2" xfId="0" applyFill="1" applyBorder="1" applyAlignment="1">
      <alignment horizontal="left" vertical="center" wrapText="1"/>
    </xf>
    <xf numFmtId="0" fontId="0" fillId="0" borderId="3" xfId="0" applyFill="1" applyBorder="1" applyAlignment="1">
      <alignment horizontal="left" vertical="center" wrapText="1"/>
    </xf>
    <xf numFmtId="0" fontId="0" fillId="0" borderId="4" xfId="0" applyFill="1" applyBorder="1" applyAlignment="1">
      <alignment horizontal="left" vertical="center" wrapText="1"/>
    </xf>
    <xf numFmtId="0" fontId="8" fillId="8" borderId="2" xfId="0" applyFont="1" applyFill="1" applyBorder="1" applyAlignment="1">
      <alignment horizontal="center" vertical="center" wrapText="1"/>
    </xf>
    <xf numFmtId="0" fontId="8" fillId="8" borderId="4"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37" fillId="13" borderId="0" xfId="0" applyFont="1" applyFill="1" applyAlignment="1">
      <alignment horizontal="center" vertical="center" wrapText="1"/>
    </xf>
    <xf numFmtId="0" fontId="0" fillId="0" borderId="2" xfId="0" applyFill="1" applyBorder="1" applyAlignment="1" applyProtection="1">
      <alignment horizontal="left" vertical="center" wrapText="1"/>
      <protection locked="0"/>
    </xf>
    <xf numFmtId="0" fontId="0" fillId="0" borderId="4" xfId="0" applyFill="1" applyBorder="1" applyAlignment="1" applyProtection="1">
      <alignment horizontal="left" vertical="center" wrapText="1"/>
      <protection locked="0"/>
    </xf>
    <xf numFmtId="0" fontId="0" fillId="0" borderId="1" xfId="0" applyFill="1" applyBorder="1" applyAlignment="1" applyProtection="1">
      <alignment horizontal="center" vertical="center"/>
      <protection locked="0"/>
    </xf>
    <xf numFmtId="0" fontId="0" fillId="0" borderId="3"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13" borderId="1" xfId="0" applyFill="1" applyBorder="1" applyAlignment="1">
      <alignment horizontal="center" vertical="center" wrapText="1"/>
    </xf>
    <xf numFmtId="0" fontId="0" fillId="0" borderId="2" xfId="0" applyFill="1" applyBorder="1" applyAlignment="1" applyProtection="1">
      <alignment horizontal="center" vertical="center"/>
      <protection locked="0"/>
    </xf>
    <xf numFmtId="0" fontId="0" fillId="0" borderId="3" xfId="0" applyFill="1" applyBorder="1" applyAlignment="1" applyProtection="1">
      <alignment horizontal="center" vertical="center"/>
      <protection locked="0"/>
    </xf>
    <xf numFmtId="0" fontId="0" fillId="0" borderId="4" xfId="0" applyFill="1" applyBorder="1" applyAlignment="1" applyProtection="1">
      <alignment horizontal="center" vertical="center"/>
      <protection locked="0"/>
    </xf>
    <xf numFmtId="0" fontId="0" fillId="13" borderId="2" xfId="0" applyFill="1" applyBorder="1" applyAlignment="1">
      <alignment horizontal="center" vertical="center" wrapText="1"/>
    </xf>
    <xf numFmtId="0" fontId="0" fillId="13" borderId="3" xfId="0" applyFill="1" applyBorder="1" applyAlignment="1">
      <alignment horizontal="center" vertical="center" wrapText="1"/>
    </xf>
    <xf numFmtId="0" fontId="0" fillId="13" borderId="4" xfId="0" applyFill="1" applyBorder="1" applyAlignment="1">
      <alignment horizontal="center" vertical="center" wrapText="1"/>
    </xf>
    <xf numFmtId="0" fontId="0" fillId="13" borderId="0" xfId="0" applyFill="1" applyAlignment="1">
      <alignment horizontal="left" vertical="center" wrapText="1"/>
    </xf>
    <xf numFmtId="0" fontId="53" fillId="25" borderId="0" xfId="0" applyFont="1" applyFill="1" applyBorder="1" applyAlignment="1" applyProtection="1">
      <alignment horizontal="left" vertical="center" wrapText="1"/>
      <protection locked="0"/>
    </xf>
    <xf numFmtId="0" fontId="53" fillId="25" borderId="38" xfId="0" applyFont="1" applyFill="1" applyBorder="1" applyAlignment="1" applyProtection="1">
      <alignment horizontal="left" vertical="center" wrapText="1"/>
      <protection locked="0"/>
    </xf>
    <xf numFmtId="0" fontId="53" fillId="25" borderId="39" xfId="0" applyFont="1" applyFill="1" applyBorder="1" applyAlignment="1" applyProtection="1">
      <alignment horizontal="left" vertical="center" wrapText="1"/>
      <protection locked="0"/>
    </xf>
    <xf numFmtId="0" fontId="53" fillId="25" borderId="39" xfId="0" applyFont="1" applyFill="1" applyBorder="1" applyAlignment="1" applyProtection="1">
      <alignment horizontal="left" vertical="center"/>
      <protection locked="0"/>
    </xf>
    <xf numFmtId="0" fontId="53" fillId="25" borderId="0" xfId="0" applyFont="1" applyFill="1" applyBorder="1" applyAlignment="1" applyProtection="1">
      <alignment horizontal="left" vertical="center"/>
      <protection locked="0"/>
    </xf>
    <xf numFmtId="0" fontId="53" fillId="25" borderId="0" xfId="0" applyFont="1" applyFill="1" applyBorder="1" applyAlignment="1" applyProtection="1">
      <alignment horizontal="right" vertical="center" wrapText="1"/>
      <protection locked="0"/>
    </xf>
    <xf numFmtId="0" fontId="59" fillId="25" borderId="2" xfId="0" applyFont="1" applyFill="1" applyBorder="1" applyAlignment="1" applyProtection="1">
      <alignment horizontal="left" vertical="center" wrapText="1"/>
      <protection locked="0"/>
    </xf>
    <xf numFmtId="0" fontId="59" fillId="25" borderId="4" xfId="0" applyFont="1" applyFill="1" applyBorder="1" applyAlignment="1" applyProtection="1">
      <alignment horizontal="left" vertical="center" wrapText="1"/>
      <protection locked="0"/>
    </xf>
    <xf numFmtId="0" fontId="58" fillId="3" borderId="2" xfId="0" applyFont="1" applyFill="1" applyBorder="1" applyAlignment="1">
      <alignment horizontal="center" vertical="center" wrapText="1"/>
    </xf>
    <xf numFmtId="0" fontId="58" fillId="3" borderId="4" xfId="0" applyFont="1" applyFill="1" applyBorder="1" applyAlignment="1">
      <alignment horizontal="center" vertical="center" wrapText="1"/>
    </xf>
    <xf numFmtId="0" fontId="62" fillId="26" borderId="0" xfId="0" applyFont="1" applyFill="1" applyAlignment="1">
      <alignment horizontal="left" vertical="center"/>
    </xf>
    <xf numFmtId="0" fontId="53" fillId="25" borderId="0" xfId="0" applyFont="1" applyFill="1" applyBorder="1" applyAlignment="1" applyProtection="1">
      <alignment horizontal="center" vertical="center" wrapText="1"/>
      <protection locked="0"/>
    </xf>
    <xf numFmtId="0" fontId="56" fillId="25" borderId="0" xfId="3" applyFont="1" applyFill="1" applyBorder="1" applyAlignment="1" applyProtection="1">
      <alignment horizontal="left" vertical="center" wrapText="1"/>
      <protection locked="0"/>
    </xf>
    <xf numFmtId="0" fontId="53" fillId="25" borderId="0" xfId="0" applyFont="1" applyFill="1" applyBorder="1" applyAlignment="1" applyProtection="1">
      <alignment horizontal="center" vertical="center"/>
      <protection locked="0"/>
    </xf>
    <xf numFmtId="0" fontId="0" fillId="25" borderId="0" xfId="0" applyFill="1" applyBorder="1" applyAlignment="1" applyProtection="1">
      <alignment horizontal="left" vertical="center" wrapText="1"/>
      <protection locked="0"/>
    </xf>
    <xf numFmtId="0" fontId="10" fillId="3" borderId="0" xfId="0" applyFont="1" applyFill="1" applyAlignment="1">
      <alignment horizontal="center" vertical="center"/>
    </xf>
    <xf numFmtId="0" fontId="11" fillId="3" borderId="0" xfId="0" applyFont="1" applyFill="1" applyAlignment="1">
      <alignment horizontal="center" vertical="center"/>
    </xf>
    <xf numFmtId="0" fontId="61" fillId="26" borderId="0" xfId="0" applyFont="1" applyFill="1" applyAlignment="1">
      <alignment horizontal="left" vertical="center"/>
    </xf>
    <xf numFmtId="0" fontId="64" fillId="3" borderId="0" xfId="0" applyFont="1" applyFill="1" applyAlignment="1">
      <alignment horizontal="center" vertical="center"/>
    </xf>
    <xf numFmtId="0" fontId="60" fillId="26" borderId="0" xfId="0" applyFont="1" applyFill="1" applyAlignment="1">
      <alignment horizontal="center" vertical="center"/>
    </xf>
    <xf numFmtId="0" fontId="52" fillId="3" borderId="0" xfId="0" applyFont="1" applyFill="1" applyAlignment="1">
      <alignment horizontal="center" vertical="center"/>
    </xf>
    <xf numFmtId="0" fontId="53" fillId="25" borderId="37" xfId="0" applyFont="1" applyFill="1" applyBorder="1" applyAlignment="1" applyProtection="1">
      <alignment horizontal="center" vertical="center" wrapText="1"/>
      <protection locked="0"/>
    </xf>
    <xf numFmtId="0" fontId="0" fillId="25" borderId="0" xfId="0" applyFill="1" applyBorder="1" applyAlignment="1" applyProtection="1">
      <alignment horizontal="center" vertical="center" wrapText="1"/>
      <protection locked="0"/>
    </xf>
    <xf numFmtId="0" fontId="0" fillId="25" borderId="0" xfId="0" applyFill="1" applyBorder="1" applyAlignment="1" applyProtection="1">
      <alignment horizontal="left" vertical="center"/>
      <protection locked="0"/>
    </xf>
    <xf numFmtId="0" fontId="53" fillId="25" borderId="36" xfId="0" quotePrefix="1" applyFont="1" applyFill="1" applyBorder="1" applyAlignment="1" applyProtection="1">
      <alignment horizontal="center" vertical="center" wrapText="1"/>
      <protection locked="0"/>
    </xf>
    <xf numFmtId="0" fontId="53" fillId="25" borderId="36" xfId="0" applyFont="1" applyFill="1" applyBorder="1" applyAlignment="1" applyProtection="1">
      <alignment horizontal="center" vertical="center"/>
      <protection locked="0"/>
    </xf>
    <xf numFmtId="0" fontId="5" fillId="25" borderId="41" xfId="0" applyFont="1" applyFill="1" applyBorder="1" applyAlignment="1" applyProtection="1">
      <alignment horizontal="left" vertical="center" wrapText="1"/>
      <protection locked="0"/>
    </xf>
    <xf numFmtId="0" fontId="5" fillId="25" borderId="40" xfId="0" applyFont="1" applyFill="1" applyBorder="1" applyAlignment="1" applyProtection="1">
      <alignment horizontal="left" vertical="center" wrapText="1"/>
      <protection locked="0"/>
    </xf>
    <xf numFmtId="0" fontId="5" fillId="25" borderId="65" xfId="0" applyFont="1" applyFill="1" applyBorder="1" applyAlignment="1" applyProtection="1">
      <alignment horizontal="left" vertical="center" wrapText="1"/>
      <protection locked="0"/>
    </xf>
    <xf numFmtId="0" fontId="5" fillId="25" borderId="43" xfId="0" applyFont="1" applyFill="1" applyBorder="1" applyAlignment="1" applyProtection="1">
      <alignment horizontal="left" vertical="center" wrapText="1"/>
      <protection locked="0"/>
    </xf>
    <xf numFmtId="0" fontId="5" fillId="0" borderId="57" xfId="0" applyFont="1" applyFill="1" applyBorder="1" applyAlignment="1">
      <alignment horizontal="center" vertical="center"/>
    </xf>
    <xf numFmtId="0" fontId="5" fillId="0" borderId="42" xfId="0" applyFont="1" applyFill="1" applyBorder="1" applyAlignment="1">
      <alignment horizontal="center" vertical="center"/>
    </xf>
    <xf numFmtId="0" fontId="5" fillId="0" borderId="58" xfId="0" applyFont="1" applyFill="1" applyBorder="1" applyAlignment="1">
      <alignment horizontal="center" vertical="center"/>
    </xf>
    <xf numFmtId="0" fontId="5" fillId="0" borderId="54" xfId="0" applyFont="1" applyFill="1" applyBorder="1" applyAlignment="1">
      <alignment horizontal="center" vertical="center"/>
    </xf>
    <xf numFmtId="0" fontId="5" fillId="25" borderId="64" xfId="0" applyFont="1" applyFill="1" applyBorder="1" applyAlignment="1" applyProtection="1">
      <alignment horizontal="left" vertical="center" wrapText="1"/>
      <protection locked="0"/>
    </xf>
    <xf numFmtId="0" fontId="5" fillId="0" borderId="47" xfId="0" applyFont="1" applyFill="1" applyBorder="1" applyAlignment="1">
      <alignment horizontal="center" vertical="center"/>
    </xf>
    <xf numFmtId="0" fontId="5" fillId="0" borderId="63" xfId="0" applyFont="1" applyFill="1" applyBorder="1" applyAlignment="1">
      <alignment horizontal="center" vertical="center"/>
    </xf>
    <xf numFmtId="0" fontId="5" fillId="0" borderId="67" xfId="0" applyFont="1" applyFill="1" applyBorder="1" applyAlignment="1">
      <alignment horizontal="center" vertical="center"/>
    </xf>
    <xf numFmtId="0" fontId="5" fillId="0" borderId="49" xfId="0" applyFont="1" applyFill="1" applyBorder="1" applyAlignment="1">
      <alignment horizontal="center" vertical="center"/>
    </xf>
    <xf numFmtId="0" fontId="34" fillId="26" borderId="0" xfId="0" applyFont="1" applyFill="1" applyAlignment="1">
      <alignment horizontal="left" vertical="center"/>
    </xf>
    <xf numFmtId="0" fontId="4" fillId="0" borderId="2"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48"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0" fillId="25" borderId="0" xfId="0" quotePrefix="1" applyFill="1" applyBorder="1" applyAlignment="1" applyProtection="1">
      <alignment horizontal="left" vertical="center" wrapText="1"/>
      <protection locked="0"/>
    </xf>
    <xf numFmtId="0" fontId="5" fillId="0" borderId="63" xfId="0" applyFont="1" applyFill="1" applyBorder="1" applyAlignment="1">
      <alignment horizontal="center" vertical="center" wrapText="1"/>
    </xf>
    <xf numFmtId="0" fontId="8" fillId="25" borderId="43" xfId="0" applyFont="1" applyFill="1" applyBorder="1" applyAlignment="1" applyProtection="1">
      <alignment horizontal="left" vertical="center" wrapText="1"/>
      <protection locked="0"/>
    </xf>
    <xf numFmtId="0" fontId="8" fillId="25" borderId="40" xfId="0" applyFont="1" applyFill="1" applyBorder="1" applyAlignment="1" applyProtection="1">
      <alignment horizontal="left" vertical="center" wrapText="1"/>
      <protection locked="0"/>
    </xf>
    <xf numFmtId="0" fontId="8" fillId="25" borderId="43" xfId="0" applyFont="1" applyFill="1" applyBorder="1" applyAlignment="1" applyProtection="1">
      <alignment horizontal="center" vertical="center" wrapText="1"/>
      <protection locked="0"/>
    </xf>
    <xf numFmtId="0" fontId="8" fillId="25" borderId="40" xfId="0" applyFont="1" applyFill="1" applyBorder="1" applyAlignment="1" applyProtection="1">
      <alignment horizontal="center" vertical="center" wrapText="1"/>
      <protection locked="0"/>
    </xf>
    <xf numFmtId="0" fontId="63" fillId="26" borderId="0" xfId="0" applyFont="1" applyFill="1" applyAlignment="1">
      <alignment horizontal="center" vertical="center"/>
    </xf>
    <xf numFmtId="0" fontId="5" fillId="25" borderId="43" xfId="0" applyFont="1" applyFill="1" applyBorder="1" applyAlignment="1" applyProtection="1">
      <alignment vertical="center" wrapText="1"/>
      <protection locked="0"/>
    </xf>
    <xf numFmtId="0" fontId="5" fillId="25" borderId="40" xfId="0" applyFont="1" applyFill="1" applyBorder="1" applyAlignment="1" applyProtection="1">
      <alignment vertical="center" wrapText="1"/>
      <protection locked="0"/>
    </xf>
    <xf numFmtId="0" fontId="0" fillId="0" borderId="0" xfId="0" applyAlignment="1">
      <alignment horizontal="center" vertical="center" wrapText="1"/>
    </xf>
    <xf numFmtId="43" fontId="19" fillId="3" borderId="8" xfId="0" applyNumberFormat="1" applyFont="1" applyFill="1" applyBorder="1" applyAlignment="1">
      <alignment horizontal="center" vertical="center" wrapText="1"/>
    </xf>
    <xf numFmtId="43" fontId="19" fillId="3" borderId="17" xfId="0" applyNumberFormat="1" applyFont="1" applyFill="1" applyBorder="1" applyAlignment="1">
      <alignment horizontal="center" vertical="center" wrapText="1"/>
    </xf>
    <xf numFmtId="43" fontId="19" fillId="3" borderId="15" xfId="0" applyNumberFormat="1" applyFont="1" applyFill="1" applyBorder="1" applyAlignment="1">
      <alignment horizontal="center" vertical="center" wrapText="1"/>
    </xf>
    <xf numFmtId="43" fontId="19" fillId="3" borderId="5" xfId="0" applyNumberFormat="1" applyFont="1" applyFill="1" applyBorder="1" applyAlignment="1">
      <alignment horizontal="center" vertical="center" wrapText="1"/>
    </xf>
    <xf numFmtId="43" fontId="19" fillId="3" borderId="6" xfId="0" applyNumberFormat="1" applyFont="1" applyFill="1" applyBorder="1" applyAlignment="1">
      <alignment horizontal="center" vertical="center" wrapText="1"/>
    </xf>
    <xf numFmtId="43" fontId="19" fillId="3" borderId="7" xfId="0" applyNumberFormat="1" applyFont="1" applyFill="1" applyBorder="1" applyAlignment="1">
      <alignment horizontal="center" vertical="center" wrapText="1"/>
    </xf>
    <xf numFmtId="20" fontId="8" fillId="25" borderId="2" xfId="0" applyNumberFormat="1" applyFont="1" applyFill="1" applyBorder="1" applyAlignment="1">
      <alignment horizontal="left" vertical="center" wrapText="1"/>
    </xf>
    <xf numFmtId="20" fontId="8" fillId="25" borderId="4" xfId="0" applyNumberFormat="1" applyFont="1" applyFill="1" applyBorder="1" applyAlignment="1">
      <alignment horizontal="left" vertical="center" wrapText="1"/>
    </xf>
    <xf numFmtId="0" fontId="0" fillId="25" borderId="1" xfId="0" applyFont="1" applyFill="1" applyBorder="1" applyAlignment="1">
      <alignment horizontal="left" vertical="center" wrapText="1"/>
    </xf>
    <xf numFmtId="0" fontId="0" fillId="3" borderId="2" xfId="0" applyFont="1" applyFill="1" applyBorder="1" applyAlignment="1">
      <alignment horizontal="left" vertical="center"/>
    </xf>
    <xf numFmtId="0" fontId="0" fillId="3" borderId="4" xfId="0" applyFont="1" applyFill="1" applyBorder="1" applyAlignment="1">
      <alignment horizontal="left" vertical="center"/>
    </xf>
    <xf numFmtId="43" fontId="0" fillId="25" borderId="2" xfId="0" applyNumberFormat="1" applyFont="1" applyFill="1" applyBorder="1" applyAlignment="1">
      <alignment horizontal="left" vertical="center"/>
    </xf>
    <xf numFmtId="43" fontId="0" fillId="25" borderId="3" xfId="0" applyNumberFormat="1" applyFont="1" applyFill="1" applyBorder="1" applyAlignment="1">
      <alignment horizontal="left" vertical="center"/>
    </xf>
    <xf numFmtId="43" fontId="0" fillId="25" borderId="4" xfId="0" applyNumberFormat="1" applyFont="1" applyFill="1" applyBorder="1" applyAlignment="1">
      <alignment horizontal="left" vertical="center"/>
    </xf>
    <xf numFmtId="0" fontId="3" fillId="3" borderId="1" xfId="0" applyFont="1" applyFill="1" applyBorder="1" applyAlignment="1">
      <alignment horizontal="center" vertical="center"/>
    </xf>
    <xf numFmtId="0" fontId="0" fillId="3" borderId="1" xfId="0" applyFont="1" applyFill="1" applyBorder="1" applyAlignment="1">
      <alignment horizontal="center" vertical="center" wrapText="1"/>
    </xf>
    <xf numFmtId="0" fontId="0" fillId="3" borderId="2" xfId="0" applyFont="1" applyFill="1" applyBorder="1" applyAlignment="1">
      <alignment horizontal="left" vertical="center" wrapText="1"/>
    </xf>
    <xf numFmtId="0" fontId="0" fillId="3" borderId="3" xfId="0" applyFont="1" applyFill="1" applyBorder="1" applyAlignment="1">
      <alignment horizontal="left" vertical="center" wrapText="1"/>
    </xf>
    <xf numFmtId="0" fontId="0" fillId="3" borderId="4" xfId="0" applyFont="1" applyFill="1" applyBorder="1" applyAlignment="1">
      <alignment horizontal="left" vertical="center" wrapText="1"/>
    </xf>
    <xf numFmtId="0" fontId="0" fillId="23" borderId="2" xfId="0" applyFont="1" applyFill="1" applyBorder="1" applyAlignment="1">
      <alignment horizontal="left" vertical="center"/>
    </xf>
    <xf numFmtId="0" fontId="0" fillId="23" borderId="4" xfId="0" applyFont="1" applyFill="1" applyBorder="1" applyAlignment="1">
      <alignment horizontal="left" vertical="center"/>
    </xf>
    <xf numFmtId="43" fontId="5" fillId="23" borderId="2" xfId="0" applyNumberFormat="1" applyFont="1" applyFill="1" applyBorder="1" applyAlignment="1">
      <alignment horizontal="left" vertical="center"/>
    </xf>
    <xf numFmtId="0" fontId="5" fillId="23" borderId="3" xfId="0" applyFont="1" applyFill="1" applyBorder="1" applyAlignment="1">
      <alignment horizontal="left" vertical="center"/>
    </xf>
    <xf numFmtId="0" fontId="5" fillId="23" borderId="4" xfId="0" applyFont="1" applyFill="1" applyBorder="1" applyAlignment="1">
      <alignment horizontal="left" vertical="center"/>
    </xf>
    <xf numFmtId="0" fontId="5" fillId="25" borderId="2" xfId="0" applyFont="1" applyFill="1" applyBorder="1" applyAlignment="1">
      <alignment horizontal="left" vertical="center"/>
    </xf>
    <xf numFmtId="0" fontId="5" fillId="25" borderId="3" xfId="0" applyFont="1" applyFill="1" applyBorder="1" applyAlignment="1">
      <alignment horizontal="left" vertical="center"/>
    </xf>
    <xf numFmtId="0" fontId="5" fillId="25" borderId="4" xfId="0" applyFont="1" applyFill="1" applyBorder="1" applyAlignment="1">
      <alignment horizontal="left" vertical="center"/>
    </xf>
    <xf numFmtId="0" fontId="0" fillId="23" borderId="8" xfId="0" applyFont="1" applyFill="1" applyBorder="1" applyAlignment="1">
      <alignment horizontal="center" vertical="center"/>
    </xf>
    <xf numFmtId="0" fontId="0" fillId="23" borderId="13" xfId="0" applyFont="1" applyFill="1" applyBorder="1" applyAlignment="1">
      <alignment horizontal="center" vertical="center"/>
    </xf>
    <xf numFmtId="0" fontId="0" fillId="23" borderId="14" xfId="0" applyFont="1" applyFill="1" applyBorder="1" applyAlignment="1">
      <alignment horizontal="center" vertical="center"/>
    </xf>
    <xf numFmtId="0" fontId="22" fillId="23" borderId="17" xfId="0" applyFont="1" applyFill="1" applyBorder="1" applyAlignment="1">
      <alignment horizontal="center" vertical="center"/>
    </xf>
    <xf numFmtId="0" fontId="22" fillId="23" borderId="0" xfId="0" applyFont="1" applyFill="1" applyBorder="1" applyAlignment="1">
      <alignment horizontal="center" vertical="center"/>
    </xf>
    <xf numFmtId="0" fontId="22" fillId="23" borderId="18" xfId="0" applyFont="1" applyFill="1" applyBorder="1" applyAlignment="1">
      <alignment horizontal="center" vertical="center"/>
    </xf>
    <xf numFmtId="0" fontId="0" fillId="23" borderId="15" xfId="0" applyFont="1" applyFill="1" applyBorder="1" applyAlignment="1">
      <alignment horizontal="center" vertical="center"/>
    </xf>
    <xf numFmtId="0" fontId="0" fillId="23" borderId="9" xfId="0" applyFont="1" applyFill="1" applyBorder="1" applyAlignment="1">
      <alignment horizontal="center" vertical="center"/>
    </xf>
    <xf numFmtId="0" fontId="0" fillId="23" borderId="16" xfId="0" applyFont="1" applyFill="1" applyBorder="1" applyAlignment="1">
      <alignment horizontal="center" vertical="center"/>
    </xf>
    <xf numFmtId="0" fontId="0" fillId="3" borderId="3" xfId="0" applyFont="1" applyFill="1" applyBorder="1" applyAlignment="1">
      <alignment horizontal="left" vertical="center"/>
    </xf>
    <xf numFmtId="43" fontId="0" fillId="25" borderId="2" xfId="0" applyNumberFormat="1" applyFill="1" applyBorder="1" applyAlignment="1">
      <alignment horizontal="left" vertical="center"/>
    </xf>
    <xf numFmtId="43" fontId="0" fillId="25" borderId="3" xfId="0" applyNumberFormat="1" applyFill="1" applyBorder="1" applyAlignment="1">
      <alignment horizontal="left" vertical="center"/>
    </xf>
    <xf numFmtId="43" fontId="0" fillId="25" borderId="4" xfId="0" applyNumberFormat="1" applyFill="1" applyBorder="1" applyAlignment="1">
      <alignment horizontal="left" vertical="center"/>
    </xf>
    <xf numFmtId="0" fontId="0" fillId="3" borderId="2" xfId="0" applyFont="1" applyFill="1" applyBorder="1" applyAlignment="1" applyProtection="1">
      <alignment horizontal="left" vertical="center"/>
    </xf>
    <xf numFmtId="0" fontId="0" fillId="3" borderId="3" xfId="0" applyFont="1" applyFill="1" applyBorder="1" applyAlignment="1" applyProtection="1">
      <alignment horizontal="left" vertical="center"/>
    </xf>
    <xf numFmtId="0" fontId="0" fillId="3" borderId="4" xfId="0" applyFont="1" applyFill="1" applyBorder="1" applyAlignment="1" applyProtection="1">
      <alignment horizontal="left" vertical="center"/>
    </xf>
    <xf numFmtId="0" fontId="19" fillId="25" borderId="2" xfId="0" applyFont="1" applyFill="1" applyBorder="1" applyAlignment="1">
      <alignment horizontal="center" vertical="center" wrapText="1"/>
    </xf>
    <xf numFmtId="0" fontId="19" fillId="25" borderId="3" xfId="0" applyFont="1" applyFill="1" applyBorder="1" applyAlignment="1">
      <alignment horizontal="center" vertical="center" wrapText="1"/>
    </xf>
    <xf numFmtId="0" fontId="19" fillId="25" borderId="4" xfId="0" applyFont="1" applyFill="1" applyBorder="1" applyAlignment="1">
      <alignment horizontal="center" vertical="center" wrapText="1"/>
    </xf>
    <xf numFmtId="0" fontId="28" fillId="25" borderId="2" xfId="0" applyFont="1" applyFill="1" applyBorder="1" applyAlignment="1">
      <alignment horizontal="left" vertical="center" wrapText="1"/>
    </xf>
    <xf numFmtId="0" fontId="19" fillId="25" borderId="4" xfId="0" applyFont="1" applyFill="1" applyBorder="1" applyAlignment="1">
      <alignment horizontal="left" vertical="center" wrapText="1"/>
    </xf>
    <xf numFmtId="0" fontId="19" fillId="25" borderId="2" xfId="0" applyFont="1" applyFill="1" applyBorder="1" applyAlignment="1">
      <alignment horizontal="left" vertical="center" wrapText="1"/>
    </xf>
    <xf numFmtId="0" fontId="19" fillId="25" borderId="2" xfId="0" applyFont="1" applyFill="1" applyBorder="1" applyAlignment="1">
      <alignment vertical="center" wrapText="1"/>
    </xf>
    <xf numFmtId="0" fontId="19" fillId="25" borderId="4" xfId="0" applyFont="1" applyFill="1" applyBorder="1" applyAlignment="1">
      <alignment vertical="center" wrapText="1"/>
    </xf>
    <xf numFmtId="0" fontId="19" fillId="25" borderId="2" xfId="0" applyFont="1" applyFill="1" applyBorder="1" applyAlignment="1">
      <alignment horizontal="left" vertical="top" wrapText="1"/>
    </xf>
    <xf numFmtId="0" fontId="19" fillId="25" borderId="4" xfId="0" applyFont="1" applyFill="1" applyBorder="1" applyAlignment="1">
      <alignment horizontal="left" vertical="top" wrapText="1"/>
    </xf>
    <xf numFmtId="0" fontId="19" fillId="25" borderId="2" xfId="0" applyFont="1" applyFill="1" applyBorder="1" applyAlignment="1">
      <alignment horizontal="center" vertical="top" wrapText="1"/>
    </xf>
    <xf numFmtId="0" fontId="19" fillId="25" borderId="4" xfId="0" applyFont="1" applyFill="1" applyBorder="1" applyAlignment="1">
      <alignment horizontal="center" vertical="top" wrapText="1"/>
    </xf>
    <xf numFmtId="0" fontId="19" fillId="25" borderId="2" xfId="0" applyFont="1" applyFill="1" applyBorder="1" applyAlignment="1">
      <alignment horizontal="center"/>
    </xf>
    <xf numFmtId="0" fontId="19" fillId="25" borderId="3" xfId="0" applyFont="1" applyFill="1" applyBorder="1" applyAlignment="1">
      <alignment horizontal="center"/>
    </xf>
    <xf numFmtId="0" fontId="19" fillId="25" borderId="4" xfId="0" applyFont="1" applyFill="1" applyBorder="1" applyAlignment="1">
      <alignment horizontal="center"/>
    </xf>
    <xf numFmtId="0" fontId="0" fillId="3" borderId="2" xfId="0" applyFont="1" applyFill="1" applyBorder="1" applyAlignment="1" applyProtection="1">
      <alignment horizontal="left" vertical="center" wrapText="1"/>
    </xf>
    <xf numFmtId="0" fontId="0" fillId="3" borderId="3" xfId="0" applyFont="1" applyFill="1" applyBorder="1" applyAlignment="1" applyProtection="1">
      <alignment horizontal="left" vertical="center" wrapText="1"/>
    </xf>
    <xf numFmtId="0" fontId="0" fillId="3" borderId="4" xfId="0" applyFont="1" applyFill="1" applyBorder="1" applyAlignment="1" applyProtection="1">
      <alignment horizontal="left" vertical="center" wrapText="1"/>
    </xf>
    <xf numFmtId="0" fontId="5" fillId="25" borderId="2" xfId="0" applyFont="1" applyFill="1" applyBorder="1" applyAlignment="1">
      <alignment horizontal="left" vertical="center" wrapText="1"/>
    </xf>
    <xf numFmtId="0" fontId="5" fillId="25" borderId="3" xfId="0" applyFont="1" applyFill="1" applyBorder="1" applyAlignment="1">
      <alignment horizontal="left" vertical="center" wrapText="1"/>
    </xf>
    <xf numFmtId="0" fontId="5" fillId="25" borderId="4" xfId="0" applyFont="1" applyFill="1" applyBorder="1" applyAlignment="1">
      <alignment horizontal="left" vertical="center" wrapText="1"/>
    </xf>
    <xf numFmtId="0" fontId="19" fillId="25" borderId="2" xfId="0" applyFont="1" applyFill="1" applyBorder="1" applyAlignment="1">
      <alignment vertical="top" wrapText="1"/>
    </xf>
    <xf numFmtId="0" fontId="19" fillId="25" borderId="4" xfId="0" applyFont="1" applyFill="1" applyBorder="1" applyAlignment="1">
      <alignment vertical="top" wrapText="1"/>
    </xf>
    <xf numFmtId="0" fontId="28" fillId="25" borderId="2" xfId="0" applyFont="1" applyFill="1" applyBorder="1" applyAlignment="1">
      <alignment vertical="center" wrapText="1"/>
    </xf>
    <xf numFmtId="0" fontId="0" fillId="25" borderId="2" xfId="0" applyFill="1" applyBorder="1" applyAlignment="1">
      <alignment horizontal="left" vertical="center" wrapText="1"/>
    </xf>
    <xf numFmtId="0" fontId="0" fillId="25" borderId="3" xfId="0" applyFill="1" applyBorder="1" applyAlignment="1">
      <alignment horizontal="left" vertical="center" wrapText="1"/>
    </xf>
    <xf numFmtId="0" fontId="0" fillId="25" borderId="4" xfId="0" applyFill="1" applyBorder="1" applyAlignment="1">
      <alignment horizontal="left" vertical="center" wrapText="1"/>
    </xf>
    <xf numFmtId="0" fontId="0" fillId="25" borderId="3" xfId="0" applyFont="1" applyFill="1" applyBorder="1" applyAlignment="1">
      <alignment horizontal="left" vertical="center" wrapText="1"/>
    </xf>
    <xf numFmtId="0" fontId="0" fillId="25" borderId="4" xfId="0" applyFont="1" applyFill="1" applyBorder="1" applyAlignment="1">
      <alignment horizontal="left" vertical="center" wrapText="1"/>
    </xf>
    <xf numFmtId="0" fontId="0" fillId="3" borderId="2" xfId="0" applyFont="1" applyFill="1" applyBorder="1" applyAlignment="1">
      <alignment horizontal="center" vertical="center"/>
    </xf>
    <xf numFmtId="0" fontId="0" fillId="3" borderId="3" xfId="0" applyFont="1" applyFill="1" applyBorder="1" applyAlignment="1">
      <alignment horizontal="center" vertical="center"/>
    </xf>
    <xf numFmtId="0" fontId="0" fillId="3" borderId="3" xfId="0" applyFont="1" applyFill="1" applyBorder="1" applyAlignment="1">
      <alignment horizontal="center" vertical="center" wrapText="1"/>
    </xf>
    <xf numFmtId="0" fontId="0" fillId="3" borderId="4" xfId="0" applyFont="1" applyFill="1" applyBorder="1" applyAlignment="1">
      <alignment horizontal="center" vertical="center" wrapText="1"/>
    </xf>
    <xf numFmtId="43" fontId="5" fillId="3" borderId="2" xfId="0" applyNumberFormat="1" applyFont="1" applyFill="1" applyBorder="1" applyAlignment="1">
      <alignment horizontal="left" vertical="center"/>
    </xf>
    <xf numFmtId="0" fontId="5" fillId="3" borderId="3" xfId="0" applyFont="1" applyFill="1" applyBorder="1" applyAlignment="1">
      <alignment horizontal="left" vertical="center"/>
    </xf>
    <xf numFmtId="0" fontId="5" fillId="3" borderId="4" xfId="0" applyFont="1" applyFill="1" applyBorder="1" applyAlignment="1">
      <alignment horizontal="left" vertical="center"/>
    </xf>
    <xf numFmtId="43" fontId="0" fillId="25" borderId="2" xfId="0" applyNumberFormat="1" applyFont="1" applyFill="1" applyBorder="1" applyAlignment="1">
      <alignment horizontal="left" vertical="center" wrapText="1"/>
    </xf>
    <xf numFmtId="43" fontId="0" fillId="25" borderId="3" xfId="0" applyNumberFormat="1" applyFont="1" applyFill="1" applyBorder="1" applyAlignment="1">
      <alignment horizontal="left" vertical="center" wrapText="1"/>
    </xf>
    <xf numFmtId="43" fontId="0" fillId="25" borderId="4" xfId="0" applyNumberFormat="1" applyFont="1" applyFill="1" applyBorder="1" applyAlignment="1">
      <alignment horizontal="left" vertical="center" wrapText="1"/>
    </xf>
    <xf numFmtId="0" fontId="16" fillId="25" borderId="1" xfId="0" applyFont="1" applyFill="1" applyBorder="1" applyAlignment="1">
      <alignment horizontal="center" vertical="center" wrapText="1"/>
    </xf>
    <xf numFmtId="0" fontId="19" fillId="25" borderId="1" xfId="0" applyFont="1" applyFill="1" applyBorder="1" applyAlignment="1">
      <alignment horizontal="center" vertical="center" wrapText="1"/>
    </xf>
    <xf numFmtId="0" fontId="0" fillId="3" borderId="13" xfId="0" applyFont="1" applyFill="1" applyBorder="1" applyAlignment="1">
      <alignment horizontal="center" vertical="center" wrapText="1"/>
    </xf>
    <xf numFmtId="0" fontId="0" fillId="3" borderId="14" xfId="0" applyFont="1" applyFill="1" applyBorder="1" applyAlignment="1">
      <alignment horizontal="center" vertical="center" wrapText="1"/>
    </xf>
    <xf numFmtId="0" fontId="0" fillId="25" borderId="2" xfId="0" applyFont="1" applyFill="1" applyBorder="1" applyAlignment="1">
      <alignment horizontal="left" vertical="center" wrapText="1"/>
    </xf>
    <xf numFmtId="0" fontId="39" fillId="17" borderId="1" xfId="0" applyFont="1" applyFill="1" applyBorder="1" applyAlignment="1">
      <alignment horizontal="left" vertical="center" wrapText="1"/>
    </xf>
    <xf numFmtId="0" fontId="27" fillId="0" borderId="0" xfId="0" applyFont="1" applyAlignment="1">
      <alignment horizontal="center" vertical="center"/>
    </xf>
    <xf numFmtId="0" fontId="36" fillId="19" borderId="1" xfId="0" applyFont="1" applyFill="1" applyBorder="1" applyAlignment="1">
      <alignment horizontal="left" vertical="center" wrapText="1"/>
    </xf>
    <xf numFmtId="0" fontId="36" fillId="19" borderId="5" xfId="0" applyFont="1" applyFill="1" applyBorder="1" applyAlignment="1">
      <alignment horizontal="center" vertical="center" wrapText="1"/>
    </xf>
    <xf numFmtId="0" fontId="36" fillId="19" borderId="6" xfId="0" applyFont="1" applyFill="1" applyBorder="1" applyAlignment="1">
      <alignment horizontal="center" vertical="center" wrapText="1"/>
    </xf>
    <xf numFmtId="0" fontId="36" fillId="19" borderId="7" xfId="0" applyFont="1" applyFill="1" applyBorder="1" applyAlignment="1">
      <alignment horizontal="center" vertical="center" wrapText="1"/>
    </xf>
    <xf numFmtId="0" fontId="16" fillId="0" borderId="5" xfId="0" applyFont="1" applyBorder="1" applyAlignment="1">
      <alignment horizontal="left" vertical="center" wrapText="1"/>
    </xf>
    <xf numFmtId="0" fontId="16" fillId="0" borderId="7" xfId="0" applyFont="1" applyBorder="1" applyAlignment="1">
      <alignment horizontal="left" vertical="center" wrapText="1"/>
    </xf>
    <xf numFmtId="0" fontId="16" fillId="0" borderId="5" xfId="0" applyFont="1" applyBorder="1" applyAlignment="1">
      <alignment horizontal="center" vertical="center" wrapText="1"/>
    </xf>
    <xf numFmtId="0" fontId="16" fillId="0" borderId="7" xfId="0" applyFont="1" applyBorder="1" applyAlignment="1">
      <alignment horizontal="center" vertical="center" wrapText="1"/>
    </xf>
    <xf numFmtId="0" fontId="36" fillId="19" borderId="5" xfId="0" applyFont="1" applyFill="1" applyBorder="1" applyAlignment="1">
      <alignment horizontal="left" vertical="center" wrapText="1"/>
    </xf>
    <xf numFmtId="0" fontId="36" fillId="19" borderId="6" xfId="0" applyFont="1" applyFill="1" applyBorder="1" applyAlignment="1">
      <alignment horizontal="left" vertical="center" wrapText="1"/>
    </xf>
    <xf numFmtId="0" fontId="36" fillId="19" borderId="7" xfId="0" applyFont="1" applyFill="1" applyBorder="1" applyAlignment="1">
      <alignment horizontal="left" vertical="center" wrapText="1"/>
    </xf>
    <xf numFmtId="0" fontId="16" fillId="0" borderId="6" xfId="0" applyFont="1" applyBorder="1" applyAlignment="1">
      <alignment horizontal="left" vertical="center" wrapText="1"/>
    </xf>
    <xf numFmtId="0" fontId="16" fillId="0" borderId="6" xfId="0" applyFont="1" applyBorder="1" applyAlignment="1">
      <alignment horizontal="center" vertical="center" wrapText="1"/>
    </xf>
    <xf numFmtId="0" fontId="16" fillId="0" borderId="1" xfId="0" applyFont="1" applyBorder="1" applyAlignment="1">
      <alignment horizontal="left" vertical="center" wrapText="1"/>
    </xf>
    <xf numFmtId="0" fontId="16" fillId="0" borderId="1" xfId="0" applyFont="1" applyBorder="1" applyAlignment="1">
      <alignment horizontal="center" vertical="center" wrapText="1"/>
    </xf>
    <xf numFmtId="0" fontId="27" fillId="0" borderId="0" xfId="0" applyFont="1" applyAlignment="1">
      <alignment horizontal="center" vertical="center" wrapText="1"/>
    </xf>
    <xf numFmtId="0" fontId="36" fillId="19" borderId="1"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5" fillId="12" borderId="1"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0" borderId="1" xfId="0" applyFont="1" applyFill="1" applyBorder="1" applyAlignment="1" applyProtection="1">
      <alignment horizontal="left" vertical="center" wrapText="1"/>
      <protection locked="0"/>
    </xf>
    <xf numFmtId="0" fontId="5" fillId="14" borderId="1" xfId="0" applyFont="1" applyFill="1" applyBorder="1" applyAlignment="1">
      <alignment horizontal="left" vertical="center" wrapText="1"/>
    </xf>
    <xf numFmtId="0" fontId="5" fillId="14" borderId="2" xfId="0" applyFont="1" applyFill="1" applyBorder="1" applyAlignment="1">
      <alignment horizontal="center" vertical="center" wrapText="1"/>
    </xf>
    <xf numFmtId="0" fontId="5" fillId="14" borderId="3" xfId="0" applyFont="1" applyFill="1" applyBorder="1" applyAlignment="1">
      <alignment horizontal="center" vertical="center" wrapText="1"/>
    </xf>
    <xf numFmtId="0" fontId="5" fillId="14" borderId="4" xfId="0" applyFont="1" applyFill="1" applyBorder="1" applyAlignment="1">
      <alignment horizontal="center" vertical="center" wrapText="1"/>
    </xf>
    <xf numFmtId="43" fontId="5" fillId="13" borderId="2" xfId="1" applyFont="1" applyFill="1" applyBorder="1" applyAlignment="1">
      <alignment horizontal="left" vertical="center" wrapText="1"/>
    </xf>
    <xf numFmtId="43" fontId="5" fillId="13" borderId="3" xfId="1" applyFont="1" applyFill="1" applyBorder="1" applyAlignment="1">
      <alignment horizontal="left" vertical="center" wrapText="1"/>
    </xf>
    <xf numFmtId="43" fontId="5" fillId="10" borderId="1" xfId="1" applyFont="1" applyFill="1" applyBorder="1" applyAlignment="1">
      <alignment horizontal="left" vertical="center" wrapText="1"/>
    </xf>
    <xf numFmtId="43" fontId="5" fillId="13" borderId="2" xfId="1" applyFont="1" applyFill="1" applyBorder="1" applyAlignment="1">
      <alignment horizontal="left" vertical="center"/>
    </xf>
    <xf numFmtId="43" fontId="5" fillId="13" borderId="3" xfId="1" applyFont="1" applyFill="1" applyBorder="1" applyAlignment="1">
      <alignment horizontal="left" vertical="center"/>
    </xf>
    <xf numFmtId="43" fontId="5" fillId="13" borderId="4" xfId="1" applyFont="1" applyFill="1" applyBorder="1" applyAlignment="1">
      <alignment horizontal="left" vertical="center"/>
    </xf>
    <xf numFmtId="43" fontId="5" fillId="13" borderId="8" xfId="1" applyFont="1" applyFill="1" applyBorder="1" applyAlignment="1">
      <alignment horizontal="left" vertical="center"/>
    </xf>
    <xf numFmtId="43" fontId="5" fillId="13" borderId="13" xfId="1" applyFont="1" applyFill="1" applyBorder="1" applyAlignment="1">
      <alignment horizontal="left" vertical="center"/>
    </xf>
    <xf numFmtId="43" fontId="5" fillId="13" borderId="14" xfId="1" applyFont="1" applyFill="1" applyBorder="1" applyAlignment="1">
      <alignment horizontal="left" vertical="center"/>
    </xf>
    <xf numFmtId="0" fontId="0" fillId="0" borderId="2" xfId="0" applyFont="1" applyFill="1" applyBorder="1" applyAlignment="1" applyProtection="1">
      <alignment horizontal="left" vertical="center" wrapText="1"/>
      <protection locked="0"/>
    </xf>
    <xf numFmtId="0" fontId="0" fillId="0" borderId="3" xfId="0" applyFont="1" applyFill="1" applyBorder="1" applyAlignment="1" applyProtection="1">
      <alignment horizontal="left" vertical="center" wrapText="1"/>
      <protection locked="0"/>
    </xf>
    <xf numFmtId="0" fontId="0" fillId="0" borderId="4" xfId="0" applyFont="1" applyFill="1" applyBorder="1" applyAlignment="1" applyProtection="1">
      <alignment horizontal="left" vertical="center" wrapText="1"/>
      <protection locked="0"/>
    </xf>
    <xf numFmtId="0" fontId="10" fillId="13" borderId="0" xfId="0" applyFont="1" applyFill="1" applyAlignment="1">
      <alignment horizontal="center" vertical="center"/>
    </xf>
    <xf numFmtId="0" fontId="0" fillId="13" borderId="1" xfId="0" applyFont="1" applyFill="1" applyBorder="1" applyAlignment="1">
      <alignment horizontal="left" vertical="center" wrapText="1"/>
    </xf>
    <xf numFmtId="0" fontId="5" fillId="14" borderId="1" xfId="0" applyFont="1" applyFill="1" applyBorder="1" applyAlignment="1">
      <alignment horizontal="center" vertical="center"/>
    </xf>
    <xf numFmtId="0" fontId="5" fillId="14" borderId="1" xfId="0" applyFont="1" applyFill="1" applyBorder="1" applyAlignment="1">
      <alignment horizontal="center" vertical="center" wrapText="1"/>
    </xf>
    <xf numFmtId="14" fontId="0" fillId="13" borderId="1" xfId="0" applyNumberFormat="1" applyFont="1" applyFill="1" applyBorder="1" applyAlignment="1">
      <alignment horizontal="center" vertical="center"/>
    </xf>
    <xf numFmtId="0" fontId="0" fillId="13" borderId="1" xfId="0" applyFont="1" applyFill="1" applyBorder="1" applyAlignment="1">
      <alignment horizontal="center" vertical="center"/>
    </xf>
    <xf numFmtId="0" fontId="0" fillId="10" borderId="5" xfId="1" applyNumberFormat="1" applyFont="1" applyFill="1" applyBorder="1" applyAlignment="1">
      <alignment horizontal="center" vertical="center"/>
    </xf>
    <xf numFmtId="0" fontId="0" fillId="10" borderId="6" xfId="1" applyNumberFormat="1" applyFont="1" applyFill="1" applyBorder="1" applyAlignment="1">
      <alignment horizontal="center" vertical="center"/>
    </xf>
    <xf numFmtId="0" fontId="0" fillId="10" borderId="7" xfId="1" applyNumberFormat="1" applyFont="1" applyFill="1" applyBorder="1" applyAlignment="1">
      <alignment horizontal="center" vertical="center"/>
    </xf>
    <xf numFmtId="0" fontId="5" fillId="13" borderId="1" xfId="0" applyFont="1" applyFill="1" applyBorder="1" applyAlignment="1">
      <alignment horizontal="left" vertical="center" wrapText="1"/>
    </xf>
    <xf numFmtId="43" fontId="5" fillId="10" borderId="8" xfId="1" applyFont="1" applyFill="1" applyBorder="1" applyAlignment="1">
      <alignment horizontal="center" vertical="center" wrapText="1"/>
    </xf>
    <xf numFmtId="43" fontId="5" fillId="10" borderId="13" xfId="1" applyFont="1" applyFill="1" applyBorder="1" applyAlignment="1">
      <alignment horizontal="center" vertical="center" wrapText="1"/>
    </xf>
    <xf numFmtId="43" fontId="5" fillId="10" borderId="14" xfId="1" applyFont="1" applyFill="1" applyBorder="1" applyAlignment="1">
      <alignment horizontal="center" vertical="center" wrapText="1"/>
    </xf>
    <xf numFmtId="43" fontId="5" fillId="10" borderId="17" xfId="1" applyFont="1" applyFill="1" applyBorder="1" applyAlignment="1">
      <alignment horizontal="center" vertical="center" wrapText="1"/>
    </xf>
    <xf numFmtId="43" fontId="5" fillId="10" borderId="0" xfId="1" applyFont="1" applyFill="1" applyBorder="1" applyAlignment="1">
      <alignment horizontal="center" vertical="center" wrapText="1"/>
    </xf>
    <xf numFmtId="43" fontId="5" fillId="10" borderId="18" xfId="1" applyFont="1" applyFill="1" applyBorder="1" applyAlignment="1">
      <alignment horizontal="center" vertical="center" wrapText="1"/>
    </xf>
    <xf numFmtId="43" fontId="5" fillId="10" borderId="15" xfId="1" applyFont="1" applyFill="1" applyBorder="1" applyAlignment="1">
      <alignment horizontal="center" vertical="center" wrapText="1"/>
    </xf>
    <xf numFmtId="43" fontId="5" fillId="10" borderId="9" xfId="1" applyFont="1" applyFill="1" applyBorder="1" applyAlignment="1">
      <alignment horizontal="center" vertical="center" wrapText="1"/>
    </xf>
    <xf numFmtId="43" fontId="5" fillId="10" borderId="16" xfId="1" applyFont="1" applyFill="1" applyBorder="1" applyAlignment="1">
      <alignment horizontal="center" vertical="center" wrapText="1"/>
    </xf>
    <xf numFmtId="0" fontId="5" fillId="10" borderId="1" xfId="0" applyFont="1" applyFill="1" applyBorder="1" applyAlignment="1">
      <alignment horizontal="left" vertical="center" wrapText="1"/>
    </xf>
    <xf numFmtId="43" fontId="5" fillId="10" borderId="2" xfId="1" applyFont="1" applyFill="1" applyBorder="1" applyAlignment="1">
      <alignment horizontal="left" vertical="center" wrapText="1"/>
    </xf>
    <xf numFmtId="43" fontId="5" fillId="10" borderId="3" xfId="1" applyFont="1" applyFill="1" applyBorder="1" applyAlignment="1">
      <alignment horizontal="left" vertical="center" wrapText="1"/>
    </xf>
    <xf numFmtId="43" fontId="5" fillId="10" borderId="4" xfId="1" applyFont="1" applyFill="1" applyBorder="1" applyAlignment="1">
      <alignment horizontal="left" vertical="center" wrapText="1"/>
    </xf>
    <xf numFmtId="43" fontId="5" fillId="10" borderId="8" xfId="1" applyFont="1" applyFill="1" applyBorder="1" applyAlignment="1">
      <alignment horizontal="center" vertical="center"/>
    </xf>
    <xf numFmtId="43" fontId="5" fillId="10" borderId="13" xfId="1" applyFont="1" applyFill="1" applyBorder="1" applyAlignment="1">
      <alignment horizontal="center" vertical="center"/>
    </xf>
    <xf numFmtId="43" fontId="5" fillId="10" borderId="14" xfId="1" applyFont="1" applyFill="1" applyBorder="1" applyAlignment="1">
      <alignment horizontal="center" vertical="center"/>
    </xf>
    <xf numFmtId="43" fontId="5" fillId="10" borderId="17" xfId="1" applyFont="1" applyFill="1" applyBorder="1" applyAlignment="1">
      <alignment horizontal="center" vertical="center"/>
    </xf>
    <xf numFmtId="43" fontId="5" fillId="10" borderId="0" xfId="1" applyFont="1" applyFill="1" applyBorder="1" applyAlignment="1">
      <alignment horizontal="center" vertical="center"/>
    </xf>
    <xf numFmtId="43" fontId="5" fillId="10" borderId="18" xfId="1" applyFont="1" applyFill="1" applyBorder="1" applyAlignment="1">
      <alignment horizontal="center" vertical="center"/>
    </xf>
    <xf numFmtId="43" fontId="5" fillId="10" borderId="15" xfId="1" applyFont="1" applyFill="1" applyBorder="1" applyAlignment="1">
      <alignment horizontal="center" vertical="center"/>
    </xf>
    <xf numFmtId="43" fontId="5" fillId="10" borderId="9" xfId="1" applyFont="1" applyFill="1" applyBorder="1" applyAlignment="1">
      <alignment horizontal="center" vertical="center"/>
    </xf>
    <xf numFmtId="43" fontId="5" fillId="10" borderId="16" xfId="1" applyFont="1" applyFill="1" applyBorder="1" applyAlignment="1">
      <alignment horizontal="center" vertical="center"/>
    </xf>
    <xf numFmtId="0" fontId="5" fillId="10" borderId="1" xfId="0" applyFont="1" applyFill="1" applyBorder="1" applyAlignment="1" applyProtection="1">
      <alignment horizontal="left" vertical="center" wrapText="1"/>
      <protection locked="0"/>
    </xf>
    <xf numFmtId="0" fontId="0" fillId="0" borderId="2" xfId="0" applyFont="1" applyFill="1" applyBorder="1" applyAlignment="1" applyProtection="1">
      <alignment horizontal="left" vertical="center"/>
      <protection locked="0"/>
    </xf>
    <xf numFmtId="0" fontId="0" fillId="0" borderId="3" xfId="0" applyFont="1" applyFill="1" applyBorder="1" applyAlignment="1" applyProtection="1">
      <alignment horizontal="left" vertical="center"/>
      <protection locked="0"/>
    </xf>
    <xf numFmtId="0" fontId="0" fillId="0" borderId="4" xfId="0" applyFont="1" applyFill="1" applyBorder="1" applyAlignment="1" applyProtection="1">
      <alignment horizontal="left" vertical="center"/>
      <protection locked="0"/>
    </xf>
    <xf numFmtId="0" fontId="17" fillId="14" borderId="2" xfId="0" applyFont="1" applyFill="1" applyBorder="1" applyAlignment="1">
      <alignment horizontal="center" vertical="center"/>
    </xf>
    <xf numFmtId="0" fontId="17" fillId="14" borderId="3" xfId="0" applyFont="1" applyFill="1" applyBorder="1" applyAlignment="1">
      <alignment horizontal="center" vertical="center"/>
    </xf>
    <xf numFmtId="0" fontId="17" fillId="14" borderId="4" xfId="0" applyFont="1" applyFill="1" applyBorder="1" applyAlignment="1">
      <alignment horizontal="center" vertical="center"/>
    </xf>
    <xf numFmtId="0" fontId="0" fillId="13" borderId="13" xfId="0" applyFill="1" applyBorder="1" applyAlignment="1">
      <alignment horizontal="center" wrapText="1"/>
    </xf>
    <xf numFmtId="0" fontId="18" fillId="13" borderId="2" xfId="0" applyFont="1" applyFill="1" applyBorder="1" applyAlignment="1">
      <alignment horizontal="center" vertical="center" wrapText="1"/>
    </xf>
    <xf numFmtId="0" fontId="18" fillId="13" borderId="3" xfId="0" applyFont="1" applyFill="1" applyBorder="1" applyAlignment="1">
      <alignment horizontal="center" vertical="center" wrapText="1"/>
    </xf>
    <xf numFmtId="0" fontId="18" fillId="13" borderId="4" xfId="0" applyFont="1" applyFill="1" applyBorder="1" applyAlignment="1">
      <alignment horizontal="center" vertical="center" wrapText="1"/>
    </xf>
    <xf numFmtId="0" fontId="0" fillId="13" borderId="2" xfId="0" applyFont="1" applyFill="1" applyBorder="1" applyAlignment="1">
      <alignment horizontal="left" vertical="center"/>
    </xf>
    <xf numFmtId="0" fontId="0" fillId="13" borderId="4" xfId="0" applyFont="1" applyFill="1" applyBorder="1" applyAlignment="1">
      <alignment horizontal="left" vertical="center"/>
    </xf>
    <xf numFmtId="0" fontId="0" fillId="13" borderId="1" xfId="0" applyFont="1" applyFill="1" applyBorder="1" applyAlignment="1">
      <alignment horizontal="left" vertical="center"/>
    </xf>
    <xf numFmtId="0" fontId="0" fillId="13" borderId="2" xfId="0" applyFont="1" applyFill="1" applyBorder="1" applyAlignment="1">
      <alignment horizontal="left" vertical="center" wrapText="1"/>
    </xf>
    <xf numFmtId="0" fontId="0" fillId="13" borderId="4" xfId="0" applyFont="1" applyFill="1" applyBorder="1" applyAlignment="1">
      <alignment horizontal="left" vertical="center" wrapText="1"/>
    </xf>
    <xf numFmtId="0" fontId="0" fillId="13" borderId="0" xfId="0" applyFont="1" applyFill="1" applyAlignment="1">
      <alignment horizontal="center" vertical="center" wrapText="1"/>
    </xf>
    <xf numFmtId="0" fontId="0" fillId="13" borderId="3" xfId="0" applyFont="1" applyFill="1" applyBorder="1" applyAlignment="1">
      <alignment horizontal="left" vertical="center" wrapText="1"/>
    </xf>
    <xf numFmtId="0" fontId="5" fillId="0" borderId="2" xfId="0" applyFont="1" applyFill="1" applyBorder="1" applyAlignment="1" applyProtection="1">
      <alignment horizontal="left" vertical="center"/>
      <protection locked="0"/>
    </xf>
    <xf numFmtId="0" fontId="5" fillId="0" borderId="3" xfId="0" applyFont="1" applyFill="1" applyBorder="1" applyAlignment="1" applyProtection="1">
      <alignment horizontal="left" vertical="center"/>
      <protection locked="0"/>
    </xf>
    <xf numFmtId="0" fontId="5" fillId="0" borderId="4" xfId="0" applyFont="1" applyFill="1" applyBorder="1" applyAlignment="1" applyProtection="1">
      <alignment horizontal="left" vertical="center"/>
      <protection locked="0"/>
    </xf>
    <xf numFmtId="0" fontId="0" fillId="13" borderId="8" xfId="0" applyFont="1" applyFill="1" applyBorder="1" applyAlignment="1">
      <alignment horizontal="center" vertical="center"/>
    </xf>
    <xf numFmtId="0" fontId="0" fillId="13" borderId="13" xfId="0" applyFont="1" applyFill="1" applyBorder="1" applyAlignment="1">
      <alignment horizontal="center" vertical="center"/>
    </xf>
    <xf numFmtId="0" fontId="0" fillId="13" borderId="14" xfId="0" applyFont="1" applyFill="1" applyBorder="1" applyAlignment="1">
      <alignment horizontal="center" vertical="center"/>
    </xf>
    <xf numFmtId="0" fontId="22" fillId="13" borderId="17" xfId="0" applyFont="1" applyFill="1" applyBorder="1" applyAlignment="1">
      <alignment horizontal="center" vertical="center"/>
    </xf>
    <xf numFmtId="0" fontId="22" fillId="13" borderId="0" xfId="0" applyFont="1" applyFill="1" applyBorder="1" applyAlignment="1">
      <alignment horizontal="center" vertical="center"/>
    </xf>
    <xf numFmtId="0" fontId="22" fillId="13" borderId="18" xfId="0" applyFont="1" applyFill="1" applyBorder="1" applyAlignment="1">
      <alignment horizontal="center" vertical="center"/>
    </xf>
    <xf numFmtId="0" fontId="0" fillId="13" borderId="15" xfId="0" applyFont="1" applyFill="1" applyBorder="1" applyAlignment="1">
      <alignment horizontal="center" vertical="center"/>
    </xf>
    <xf numFmtId="0" fontId="0" fillId="13" borderId="9" xfId="0" applyFont="1" applyFill="1" applyBorder="1" applyAlignment="1">
      <alignment horizontal="center" vertical="center"/>
    </xf>
    <xf numFmtId="0" fontId="0" fillId="13" borderId="16" xfId="0" applyFont="1" applyFill="1" applyBorder="1" applyAlignment="1">
      <alignment horizontal="center" vertical="center"/>
    </xf>
    <xf numFmtId="43" fontId="0" fillId="0" borderId="2" xfId="0" applyNumberFormat="1" applyFont="1" applyFill="1" applyBorder="1" applyAlignment="1" applyProtection="1">
      <alignment horizontal="left" vertical="center"/>
      <protection locked="0"/>
    </xf>
    <xf numFmtId="43" fontId="0" fillId="0" borderId="3" xfId="0" applyNumberFormat="1" applyFont="1" applyFill="1" applyBorder="1" applyAlignment="1" applyProtection="1">
      <alignment horizontal="left" vertical="center"/>
      <protection locked="0"/>
    </xf>
    <xf numFmtId="43" fontId="0" fillId="0" borderId="4" xfId="0" applyNumberFormat="1" applyFont="1" applyFill="1" applyBorder="1" applyAlignment="1" applyProtection="1">
      <alignment horizontal="left" vertical="center"/>
      <protection locked="0"/>
    </xf>
    <xf numFmtId="0" fontId="0" fillId="14" borderId="2" xfId="0" applyFont="1" applyFill="1" applyBorder="1" applyAlignment="1">
      <alignment horizontal="center" vertical="center"/>
    </xf>
    <xf numFmtId="0" fontId="0" fillId="14" borderId="3" xfId="0" applyFont="1" applyFill="1" applyBorder="1" applyAlignment="1">
      <alignment horizontal="center" vertical="center"/>
    </xf>
    <xf numFmtId="0" fontId="0" fillId="14" borderId="4" xfId="0" applyFont="1" applyFill="1" applyBorder="1" applyAlignment="1">
      <alignment horizontal="center" vertical="center"/>
    </xf>
    <xf numFmtId="0" fontId="0" fillId="13" borderId="5" xfId="0" applyFont="1" applyFill="1" applyBorder="1" applyAlignment="1">
      <alignment horizontal="left" vertical="center" wrapText="1"/>
    </xf>
    <xf numFmtId="0" fontId="0" fillId="13" borderId="6" xfId="0" applyFont="1" applyFill="1" applyBorder="1" applyAlignment="1">
      <alignment horizontal="left" vertical="center" wrapText="1"/>
    </xf>
    <xf numFmtId="0" fontId="0" fillId="14" borderId="2" xfId="0" applyFont="1" applyFill="1" applyBorder="1" applyAlignment="1">
      <alignment horizontal="center" vertical="center" wrapText="1"/>
    </xf>
    <xf numFmtId="0" fontId="0" fillId="14" borderId="4" xfId="0" applyFont="1" applyFill="1" applyBorder="1" applyAlignment="1">
      <alignment horizontal="center" vertical="center" wrapText="1"/>
    </xf>
    <xf numFmtId="0" fontId="0" fillId="0" borderId="8" xfId="0" applyFont="1" applyFill="1" applyBorder="1" applyAlignment="1" applyProtection="1">
      <alignment horizontal="left" vertical="center" wrapText="1"/>
      <protection locked="0"/>
    </xf>
    <xf numFmtId="0" fontId="0" fillId="0" borderId="13" xfId="0" applyFont="1"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wrapText="1"/>
      <protection locked="0"/>
    </xf>
    <xf numFmtId="0" fontId="0" fillId="0" borderId="17"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left" vertical="center" wrapText="1"/>
      <protection locked="0"/>
    </xf>
    <xf numFmtId="0" fontId="0" fillId="0" borderId="18" xfId="0" applyFont="1" applyFill="1" applyBorder="1" applyAlignment="1" applyProtection="1">
      <alignment horizontal="left" vertical="center" wrapText="1"/>
      <protection locked="0"/>
    </xf>
    <xf numFmtId="0" fontId="0" fillId="0" borderId="15" xfId="0" applyFont="1" applyFill="1" applyBorder="1" applyAlignment="1" applyProtection="1">
      <alignment horizontal="left" vertical="center" wrapText="1"/>
      <protection locked="0"/>
    </xf>
    <xf numFmtId="0" fontId="0" fillId="0" borderId="9" xfId="0" applyFont="1" applyFill="1" applyBorder="1" applyAlignment="1" applyProtection="1">
      <alignment horizontal="left" vertical="center" wrapText="1"/>
      <protection locked="0"/>
    </xf>
    <xf numFmtId="0" fontId="0" fillId="0" borderId="16" xfId="0" applyFont="1" applyFill="1" applyBorder="1" applyAlignment="1" applyProtection="1">
      <alignment horizontal="left" vertical="center" wrapText="1"/>
      <protection locked="0"/>
    </xf>
    <xf numFmtId="0" fontId="0" fillId="14" borderId="3" xfId="0" applyFont="1" applyFill="1" applyBorder="1" applyAlignment="1">
      <alignment horizontal="center" vertical="center" wrapText="1"/>
    </xf>
    <xf numFmtId="0" fontId="0" fillId="0" borderId="1" xfId="0" applyFont="1" applyFill="1" applyBorder="1" applyAlignment="1" applyProtection="1">
      <alignment horizontal="left" vertical="center"/>
      <protection locked="0"/>
    </xf>
    <xf numFmtId="0" fontId="0" fillId="13" borderId="7" xfId="0" applyFont="1" applyFill="1" applyBorder="1" applyAlignment="1">
      <alignment horizontal="left" vertical="center" wrapText="1"/>
    </xf>
    <xf numFmtId="0" fontId="5" fillId="13" borderId="2" xfId="0" applyFont="1" applyFill="1" applyBorder="1" applyAlignment="1">
      <alignment horizontal="left" vertical="center" wrapText="1"/>
    </xf>
    <xf numFmtId="0" fontId="5" fillId="13" borderId="4" xfId="0" applyFont="1" applyFill="1" applyBorder="1" applyAlignment="1">
      <alignment horizontal="left" vertical="center" wrapText="1"/>
    </xf>
    <xf numFmtId="0" fontId="17" fillId="0" borderId="1" xfId="0" applyFont="1" applyFill="1" applyBorder="1" applyAlignment="1" applyProtection="1">
      <alignment horizontal="left" vertical="center"/>
      <protection locked="0"/>
    </xf>
    <xf numFmtId="0" fontId="0" fillId="13" borderId="2" xfId="0" applyFill="1" applyBorder="1" applyAlignment="1">
      <alignment horizontal="left" vertical="center"/>
    </xf>
    <xf numFmtId="0" fontId="0" fillId="13" borderId="4" xfId="0" applyFill="1" applyBorder="1" applyAlignment="1">
      <alignment horizontal="left" vertical="center"/>
    </xf>
    <xf numFmtId="0" fontId="0" fillId="13" borderId="2" xfId="0" applyFill="1" applyBorder="1" applyAlignment="1">
      <alignment horizontal="left" vertical="center" wrapText="1"/>
    </xf>
    <xf numFmtId="0" fontId="0" fillId="13" borderId="3" xfId="0" applyFill="1" applyBorder="1" applyAlignment="1">
      <alignment horizontal="left" vertical="center" wrapText="1"/>
    </xf>
    <xf numFmtId="0" fontId="0" fillId="13" borderId="4" xfId="0" applyFill="1" applyBorder="1" applyAlignment="1">
      <alignment horizontal="left" vertical="center" wrapText="1"/>
    </xf>
    <xf numFmtId="0" fontId="0" fillId="13" borderId="8" xfId="0" applyFill="1" applyBorder="1" applyAlignment="1">
      <alignment horizontal="center" vertical="center"/>
    </xf>
    <xf numFmtId="0" fontId="0" fillId="13" borderId="13" xfId="0" applyFill="1" applyBorder="1" applyAlignment="1">
      <alignment horizontal="center" vertical="center"/>
    </xf>
    <xf numFmtId="0" fontId="0" fillId="13" borderId="14" xfId="0" applyFill="1" applyBorder="1" applyAlignment="1">
      <alignment horizontal="center" vertical="center"/>
    </xf>
    <xf numFmtId="0" fontId="22" fillId="13" borderId="0" xfId="0" applyFont="1" applyFill="1" applyAlignment="1">
      <alignment horizontal="center" vertical="center"/>
    </xf>
    <xf numFmtId="0" fontId="0" fillId="13" borderId="15" xfId="0" applyFill="1" applyBorder="1" applyAlignment="1">
      <alignment horizontal="center" vertical="center"/>
    </xf>
    <xf numFmtId="0" fontId="0" fillId="13" borderId="9" xfId="0" applyFill="1" applyBorder="1" applyAlignment="1">
      <alignment horizontal="center" vertical="center"/>
    </xf>
    <xf numFmtId="0" fontId="0" fillId="13" borderId="16" xfId="0" applyFill="1" applyBorder="1" applyAlignment="1">
      <alignment horizontal="center" vertical="center"/>
    </xf>
    <xf numFmtId="0" fontId="5" fillId="13" borderId="2" xfId="0" applyFont="1" applyFill="1" applyBorder="1" applyAlignment="1">
      <alignment horizontal="left" vertical="center"/>
    </xf>
    <xf numFmtId="0" fontId="5" fillId="13" borderId="4" xfId="0" applyFont="1" applyFill="1" applyBorder="1" applyAlignment="1">
      <alignment horizontal="left" vertical="center"/>
    </xf>
    <xf numFmtId="0" fontId="0" fillId="3" borderId="2" xfId="0" applyFill="1" applyBorder="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0" fillId="13" borderId="3" xfId="0" applyFill="1" applyBorder="1" applyAlignment="1">
      <alignment horizontal="left" vertical="center"/>
    </xf>
    <xf numFmtId="0" fontId="5" fillId="14" borderId="2" xfId="0" applyFont="1" applyFill="1" applyBorder="1" applyAlignment="1">
      <alignment horizontal="center" vertical="center"/>
    </xf>
    <xf numFmtId="0" fontId="5" fillId="14" borderId="3" xfId="0" applyFont="1" applyFill="1" applyBorder="1" applyAlignment="1">
      <alignment horizontal="center" vertical="center"/>
    </xf>
    <xf numFmtId="0" fontId="5" fillId="14" borderId="4" xfId="0" applyFont="1" applyFill="1" applyBorder="1" applyAlignment="1">
      <alignment horizontal="center" vertical="center"/>
    </xf>
    <xf numFmtId="0" fontId="5" fillId="3" borderId="2" xfId="0" applyFont="1" applyFill="1" applyBorder="1" applyAlignment="1" applyProtection="1">
      <alignment horizontal="left" vertical="center" wrapText="1"/>
      <protection locked="0"/>
    </xf>
    <xf numFmtId="0" fontId="5" fillId="3" borderId="3" xfId="0" applyFont="1" applyFill="1" applyBorder="1" applyAlignment="1" applyProtection="1">
      <alignment horizontal="left" vertical="center" wrapText="1"/>
      <protection locked="0"/>
    </xf>
    <xf numFmtId="0" fontId="5" fillId="3" borderId="4" xfId="0" applyFont="1" applyFill="1" applyBorder="1" applyAlignment="1" applyProtection="1">
      <alignment horizontal="left" vertical="center" wrapText="1"/>
      <protection locked="0"/>
    </xf>
    <xf numFmtId="0" fontId="18" fillId="13" borderId="2" xfId="0" applyFont="1" applyFill="1" applyBorder="1" applyAlignment="1">
      <alignment horizontal="left" vertical="center" wrapText="1"/>
    </xf>
    <xf numFmtId="0" fontId="18" fillId="13" borderId="3" xfId="0" applyFont="1" applyFill="1" applyBorder="1" applyAlignment="1">
      <alignment horizontal="left" vertical="center" wrapText="1"/>
    </xf>
    <xf numFmtId="0" fontId="18" fillId="13" borderId="4" xfId="0" applyFont="1" applyFill="1" applyBorder="1" applyAlignment="1">
      <alignment horizontal="left" vertical="center" wrapText="1"/>
    </xf>
    <xf numFmtId="0" fontId="5" fillId="0" borderId="2" xfId="0" applyFont="1" applyFill="1" applyBorder="1" applyAlignment="1" applyProtection="1">
      <alignment horizontal="left" vertical="center" wrapText="1"/>
      <protection locked="0"/>
    </xf>
    <xf numFmtId="0" fontId="5" fillId="0" borderId="3" xfId="0" applyFont="1" applyFill="1" applyBorder="1" applyAlignment="1" applyProtection="1">
      <alignment horizontal="left" vertical="center" wrapText="1"/>
      <protection locked="0"/>
    </xf>
    <xf numFmtId="0" fontId="5" fillId="0" borderId="4" xfId="0" applyFont="1" applyFill="1" applyBorder="1" applyAlignment="1" applyProtection="1">
      <alignment horizontal="left" vertical="center" wrapText="1"/>
      <protection locked="0"/>
    </xf>
    <xf numFmtId="0" fontId="3" fillId="14" borderId="1" xfId="0" applyFont="1" applyFill="1" applyBorder="1" applyAlignment="1">
      <alignment horizontal="center" vertical="center"/>
    </xf>
    <xf numFmtId="43" fontId="0" fillId="13" borderId="2" xfId="0" applyNumberFormat="1" applyFont="1" applyFill="1" applyBorder="1" applyAlignment="1">
      <alignment horizontal="left" vertical="center"/>
    </xf>
    <xf numFmtId="43" fontId="0" fillId="13" borderId="3" xfId="0" applyNumberFormat="1" applyFont="1" applyFill="1" applyBorder="1" applyAlignment="1">
      <alignment horizontal="left" vertical="center"/>
    </xf>
    <xf numFmtId="43" fontId="0" fillId="13" borderId="4" xfId="0" applyNumberFormat="1" applyFont="1" applyFill="1" applyBorder="1" applyAlignment="1">
      <alignment horizontal="left" vertical="center"/>
    </xf>
    <xf numFmtId="0" fontId="0" fillId="13" borderId="1" xfId="0" applyFont="1" applyFill="1" applyBorder="1" applyAlignment="1">
      <alignment horizontal="center" vertical="center" wrapText="1"/>
    </xf>
    <xf numFmtId="0" fontId="3" fillId="14" borderId="2" xfId="0" applyFont="1" applyFill="1" applyBorder="1" applyAlignment="1">
      <alignment horizontal="center" vertical="center" wrapText="1"/>
    </xf>
    <xf numFmtId="0" fontId="3" fillId="14" borderId="3" xfId="0" applyFont="1" applyFill="1" applyBorder="1" applyAlignment="1">
      <alignment horizontal="center" vertical="center" wrapText="1"/>
    </xf>
    <xf numFmtId="0" fontId="5" fillId="6" borderId="1" xfId="0" applyFont="1" applyFill="1" applyBorder="1" applyAlignment="1">
      <alignment horizontal="center" vertical="center" wrapText="1"/>
    </xf>
  </cellXfs>
  <cellStyles count="6">
    <cellStyle name="Hipervínculo" xfId="3" builtinId="8"/>
    <cellStyle name="Millares" xfId="1" builtinId="3"/>
    <cellStyle name="Millares 2 2" xfId="5" xr:uid="{406C8B38-E61E-4E83-957B-BA78B0B5230B}"/>
    <cellStyle name="Normal" xfId="0" builtinId="0"/>
    <cellStyle name="Normal 2" xfId="2" xr:uid="{00000000-0005-0000-0000-000003000000}"/>
    <cellStyle name="Porcentaje" xfId="4" builtinId="5"/>
  </cellStyles>
  <dxfs count="28">
    <dxf>
      <fill>
        <patternFill patternType="gray0625">
          <bgColor rgb="FF9999FF"/>
        </patternFill>
      </fill>
    </dxf>
    <dxf>
      <fill>
        <patternFill patternType="gray0625">
          <bgColor rgb="FF9999FF"/>
        </patternFill>
      </fill>
    </dxf>
    <dxf>
      <font>
        <b val="0"/>
        <i val="0"/>
        <strike val="0"/>
        <condense val="0"/>
        <extend val="0"/>
        <outline val="0"/>
        <shadow val="0"/>
        <u val="none"/>
        <vertAlign val="baseline"/>
        <sz val="10"/>
        <color indexed="72"/>
        <name val="Arial Narrow"/>
        <scheme val="none"/>
      </font>
      <numFmt numFmtId="166" formatCode="_ * #,##0.00_ ;_ * \-#,##0.00_ ;_ * &quot;-&quot;??_ ;_ @_ "/>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166" formatCode="_ * #,##0.00_ ;_ * \-#,##0.00_ ;_ * &quot;-&quot;??_ ;_ @_ "/>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166" formatCode="_ * #,##0.00_ ;_ * \-#,##0.00_ ;_ * &quot;-&quot;??_ ;_ @_ "/>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166" formatCode="_ * #,##0.00_ ;_ * \-#,##0.00_ ;_ * &quot;-&quot;??_ ;_ @_ "/>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166" formatCode="_ * #,##0.00_ ;_ * \-#,##0.00_ ;_ * &quot;-&quot;??_ ;_ @_ "/>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166" formatCode="_ * #,##0.00_ ;_ * \-#,##0.00_ ;_ * &quot;-&quot;??_ ;_ @_ "/>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166" formatCode="_ * #,##0.00_ ;_ * \-#,##0.00_ ;_ * &quot;-&quot;??_ ;_ @_ "/>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166" formatCode="_ * #,##0.00_ ;_ * \-#,##0.00_ ;_ * &quot;-&quot;??_ ;_ @_ "/>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166" formatCode="_ * #,##0.00_ ;_ * \-#,##0.00_ ;_ * &quot;-&quot;??_ ;_ @_ "/>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166" formatCode="_ * #,##0.00_ ;_ * \-#,##0.00_ ;_ * &quot;-&quot;??_ ;_ @_ "/>
      <alignment horizontal="righ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166" formatCode="_ * #,##0.00_ ;_ * \-#,##0.00_ ;_ * &quot;-&quot;??_ ;_ @_ "/>
      <alignment horizontal="righ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166" formatCode="_ * #,##0.00_ ;_ * \-#,##0.00_ ;_ * &quot;-&quot;??_ ;_ @_ "/>
      <alignment horizontal="righ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alignment horizontal="righ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alignment horizontal="left" vertical="bottom" textRotation="0" wrapText="0" indent="0" justifyLastLine="0" shrinkToFit="0" readingOrder="0"/>
    </dxf>
    <dxf>
      <border outline="0">
        <top style="mediumDashed">
          <color rgb="FF000000"/>
        </top>
      </border>
    </dxf>
    <dxf>
      <font>
        <b val="0"/>
        <i val="0"/>
        <strike val="0"/>
        <condense val="0"/>
        <extend val="0"/>
        <outline val="0"/>
        <shadow val="0"/>
        <u val="none"/>
        <vertAlign val="baseline"/>
        <sz val="10"/>
        <color rgb="FF000000"/>
        <name val="Arial Narrow"/>
        <scheme val="none"/>
      </font>
      <alignment horizontal="left" vertical="bottom" textRotation="0" wrapText="0" indent="0" justifyLastLine="0" shrinkToFit="0" readingOrder="0"/>
    </dxf>
    <dxf>
      <border outline="0">
        <bottom style="thin">
          <color rgb="FF000000"/>
        </bottom>
      </border>
    </dxf>
    <dxf>
      <font>
        <b val="0"/>
        <i val="0"/>
        <strike val="0"/>
        <condense val="0"/>
        <extend val="0"/>
        <outline val="0"/>
        <shadow val="0"/>
        <u val="none"/>
        <vertAlign val="baseline"/>
        <sz val="10"/>
        <color indexed="12"/>
        <name val="Arial Narrow"/>
        <scheme val="none"/>
      </font>
    </dxf>
  </dxfs>
  <tableStyles count="0" defaultTableStyle="TableStyleMedium2" defaultPivotStyle="PivotStyleLight16"/>
  <colors>
    <mruColors>
      <color rgb="FFC5E396"/>
      <color rgb="FF72AEA5"/>
      <color rgb="FFF3F4C2"/>
      <color rgb="FF3E6D66"/>
      <color rgb="FFA5CF61"/>
      <color rgb="FF254E48"/>
      <color rgb="FFEDEFA3"/>
      <color rgb="FFE3E566"/>
      <color rgb="FF6F9B3C"/>
      <color rgb="FF5582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Cronograma!$D$8</c:f>
              <c:strCache>
                <c:ptCount val="1"/>
                <c:pt idx="0">
                  <c:v> -   </c:v>
                </c:pt>
              </c:strCache>
            </c:strRef>
          </c:tx>
          <c:spPr>
            <a:solidFill>
              <a:srgbClr val="FF0066"/>
            </a:solidFill>
            <a:ln>
              <a:noFill/>
            </a:ln>
            <a:effectLst/>
          </c:spPr>
          <c:invertIfNegative val="0"/>
          <c:cat>
            <c:numRef>
              <c:f>Cronograma!$G$6:$BV$6</c:f>
              <c:numCache>
                <c:formatCode>d\-mmm</c:formatCode>
                <c:ptCount val="6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numCache>
            </c:numRef>
          </c:cat>
          <c:val>
            <c:numRef>
              <c:f>Cronograma!$G$8:$BV$8</c:f>
              <c:numCache>
                <c:formatCode>_(* #,##0_);_(* \(#,##0\);_(* "-"_);_(@_)</c:formatCode>
                <c:ptCount val="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numCache>
            </c:numRef>
          </c:val>
          <c:extLst>
            <c:ext xmlns:c16="http://schemas.microsoft.com/office/drawing/2014/chart" uri="{C3380CC4-5D6E-409C-BE32-E72D297353CC}">
              <c16:uniqueId val="{00000000-77A6-440F-B097-42BF840BED1E}"/>
            </c:ext>
          </c:extLst>
        </c:ser>
        <c:dLbls>
          <c:showLegendKey val="0"/>
          <c:showVal val="0"/>
          <c:showCatName val="0"/>
          <c:showSerName val="0"/>
          <c:showPercent val="0"/>
          <c:showBubbleSize val="0"/>
        </c:dLbls>
        <c:gapWidth val="219"/>
        <c:axId val="1300099056"/>
        <c:axId val="1300089072"/>
      </c:barChart>
      <c:lineChart>
        <c:grouping val="standard"/>
        <c:varyColors val="0"/>
        <c:ser>
          <c:idx val="1"/>
          <c:order val="1"/>
          <c:tx>
            <c:strRef>
              <c:f>Cronograma!$D$18</c:f>
              <c:strCache>
                <c:ptCount val="1"/>
                <c:pt idx="0">
                  <c:v> -   </c:v>
                </c:pt>
              </c:strCache>
            </c:strRef>
          </c:tx>
          <c:spPr>
            <a:ln w="28575" cap="rnd">
              <a:solidFill>
                <a:srgbClr val="0070C0"/>
              </a:solidFill>
              <a:round/>
            </a:ln>
            <a:effectLst/>
          </c:spPr>
          <c:marker>
            <c:symbol val="circle"/>
            <c:size val="5"/>
            <c:spPr>
              <a:solidFill>
                <a:srgbClr val="0070C0"/>
              </a:solidFill>
              <a:ln w="9525">
                <a:solidFill>
                  <a:srgbClr val="0070C0"/>
                </a:solidFill>
              </a:ln>
              <a:effectLst/>
            </c:spPr>
          </c:marker>
          <c:cat>
            <c:numRef>
              <c:f>Cronograma!$G$6:$BV$6</c:f>
              <c:numCache>
                <c:formatCode>d\-mmm</c:formatCode>
                <c:ptCount val="6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numCache>
            </c:numRef>
          </c:cat>
          <c:val>
            <c:numRef>
              <c:f>Cronograma!$G$18:$BV$18</c:f>
              <c:numCache>
                <c:formatCode>_(* #,##0_);_(* \(#,##0\);_(* "-"_);_(@_)</c:formatCode>
                <c:ptCount val="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numCache>
            </c:numRef>
          </c:val>
          <c:smooth val="0"/>
          <c:extLst>
            <c:ext xmlns:c16="http://schemas.microsoft.com/office/drawing/2014/chart" uri="{C3380CC4-5D6E-409C-BE32-E72D297353CC}">
              <c16:uniqueId val="{0000004B-77A6-440F-B097-42BF840BED1E}"/>
            </c:ext>
          </c:extLst>
        </c:ser>
        <c:dLbls>
          <c:showLegendKey val="0"/>
          <c:showVal val="0"/>
          <c:showCatName val="0"/>
          <c:showSerName val="0"/>
          <c:showPercent val="0"/>
          <c:showBubbleSize val="0"/>
        </c:dLbls>
        <c:marker val="1"/>
        <c:smooth val="0"/>
        <c:axId val="1300055376"/>
        <c:axId val="1300034992"/>
      </c:lineChart>
      <c:dateAx>
        <c:axId val="1300055376"/>
        <c:scaling>
          <c:orientation val="minMax"/>
        </c:scaling>
        <c:delete val="0"/>
        <c:axPos val="b"/>
        <c:numFmt formatCode="d\-m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34992"/>
        <c:crosses val="autoZero"/>
        <c:auto val="1"/>
        <c:lblOffset val="100"/>
        <c:baseTimeUnit val="days"/>
      </c:dateAx>
      <c:valAx>
        <c:axId val="130003499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55376"/>
        <c:crosses val="autoZero"/>
        <c:crossBetween val="between"/>
      </c:valAx>
      <c:valAx>
        <c:axId val="1300089072"/>
        <c:scaling>
          <c:orientation val="minMax"/>
        </c:scaling>
        <c:delete val="0"/>
        <c:axPos val="r"/>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99056"/>
        <c:crosses val="max"/>
        <c:crossBetween val="between"/>
      </c:valAx>
      <c:dateAx>
        <c:axId val="1300099056"/>
        <c:scaling>
          <c:orientation val="minMax"/>
        </c:scaling>
        <c:delete val="1"/>
        <c:axPos val="b"/>
        <c:numFmt formatCode="d\-mmm" sourceLinked="1"/>
        <c:majorTickMark val="out"/>
        <c:minorTickMark val="none"/>
        <c:tickLblPos val="nextTo"/>
        <c:crossAx val="1300089072"/>
        <c:crosses val="autoZero"/>
        <c:auto val="1"/>
        <c:lblOffset val="100"/>
        <c:baseTimeUnit val="days"/>
      </c:dateAx>
      <c:spPr>
        <a:noFill/>
        <a:ln>
          <a:solidFill>
            <a:schemeClr val="accent1">
              <a:alpha val="95000"/>
            </a:schemeClr>
          </a:solidFill>
        </a:ln>
        <a:effectLst/>
      </c:spPr>
    </c:plotArea>
    <c:legend>
      <c:legendPos val="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baseline="0"/>
              <a:t>Avance Técnico 1° Entregable</a:t>
            </a:r>
            <a:endParaRPr lang="es-P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KPI!$G$7</c:f>
              <c:strCache>
                <c:ptCount val="1"/>
                <c:pt idx="0">
                  <c:v>Prog</c:v>
                </c:pt>
              </c:strCache>
            </c:strRef>
          </c:tx>
          <c:spPr>
            <a:solidFill>
              <a:srgbClr val="00B0F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KPI!$D$8:$D$9</c:f>
              <c:numCache>
                <c:formatCode>_(* #,##0.00_);_(* \(#,##0.00\);_(* "-"??_);_(@_)</c:formatCode>
                <c:ptCount val="2"/>
                <c:pt idx="0">
                  <c:v>0</c:v>
                </c:pt>
                <c:pt idx="1">
                  <c:v>0</c:v>
                </c:pt>
              </c:numCache>
            </c:numRef>
          </c:cat>
          <c:val>
            <c:numRef>
              <c:f>KPI!$G$8:$G$9</c:f>
              <c:numCache>
                <c:formatCode>_(* #,##0_);_(* \(#,##0\);_(* "-"_);_(@_)</c:formatCode>
                <c:ptCount val="2"/>
                <c:pt idx="0">
                  <c:v>0</c:v>
                </c:pt>
                <c:pt idx="1">
                  <c:v>0</c:v>
                </c:pt>
              </c:numCache>
            </c:numRef>
          </c:val>
          <c:shape val="cylinder"/>
          <c:extLst>
            <c:ext xmlns:c16="http://schemas.microsoft.com/office/drawing/2014/chart" uri="{C3380CC4-5D6E-409C-BE32-E72D297353CC}">
              <c16:uniqueId val="{00000000-3E10-4F85-8CF8-4E17642B0148}"/>
            </c:ext>
          </c:extLst>
        </c:ser>
        <c:ser>
          <c:idx val="1"/>
          <c:order val="1"/>
          <c:tx>
            <c:strRef>
              <c:f>KPI!$H$7</c:f>
              <c:strCache>
                <c:ptCount val="1"/>
                <c:pt idx="0">
                  <c:v>Ejec</c:v>
                </c:pt>
              </c:strCache>
            </c:strRef>
          </c:tx>
          <c:spPr>
            <a:solidFill>
              <a:srgbClr val="00B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KPI!$D$8:$D$9</c:f>
              <c:numCache>
                <c:formatCode>_(* #,##0.00_);_(* \(#,##0.00\);_(* "-"??_);_(@_)</c:formatCode>
                <c:ptCount val="2"/>
                <c:pt idx="0">
                  <c:v>0</c:v>
                </c:pt>
                <c:pt idx="1">
                  <c:v>0</c:v>
                </c:pt>
              </c:numCache>
            </c:numRef>
          </c:cat>
          <c:val>
            <c:numRef>
              <c:f>KPI!$H$8:$H$9</c:f>
              <c:numCache>
                <c:formatCode>_(* #,##0_);_(* \(#,##0\);_(* "-"_);_(@_)</c:formatCode>
                <c:ptCount val="2"/>
                <c:pt idx="0">
                  <c:v>0</c:v>
                </c:pt>
                <c:pt idx="1">
                  <c:v>0</c:v>
                </c:pt>
              </c:numCache>
            </c:numRef>
          </c:val>
          <c:shape val="cylinder"/>
          <c:extLst>
            <c:ext xmlns:c16="http://schemas.microsoft.com/office/drawing/2014/chart" uri="{C3380CC4-5D6E-409C-BE32-E72D297353CC}">
              <c16:uniqueId val="{00000001-3E10-4F85-8CF8-4E17642B0148}"/>
            </c:ext>
          </c:extLst>
        </c:ser>
        <c:dLbls>
          <c:showLegendKey val="0"/>
          <c:showVal val="0"/>
          <c:showCatName val="0"/>
          <c:showSerName val="0"/>
          <c:showPercent val="0"/>
          <c:showBubbleSize val="0"/>
        </c:dLbls>
        <c:gapWidth val="150"/>
        <c:shape val="box"/>
        <c:axId val="1300049968"/>
        <c:axId val="1300052880"/>
        <c:axId val="0"/>
      </c:bar3DChart>
      <c:catAx>
        <c:axId val="1300049968"/>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52880"/>
        <c:crosses val="autoZero"/>
        <c:auto val="1"/>
        <c:lblAlgn val="ctr"/>
        <c:lblOffset val="100"/>
        <c:noMultiLvlLbl val="0"/>
      </c:catAx>
      <c:valAx>
        <c:axId val="13000528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4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Avance Técnico</a:t>
            </a:r>
            <a:r>
              <a:rPr lang="es-PE" baseline="0"/>
              <a:t> 2° Entregable</a:t>
            </a:r>
            <a:endParaRPr lang="es-P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KPI!$M$7</c:f>
              <c:strCache>
                <c:ptCount val="1"/>
                <c:pt idx="0">
                  <c:v>Prog</c:v>
                </c:pt>
              </c:strCache>
            </c:strRef>
          </c:tx>
          <c:spPr>
            <a:solidFill>
              <a:srgbClr val="00B0F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KPI!$D$8:$D$9</c:f>
              <c:numCache>
                <c:formatCode>_(* #,##0.00_);_(* \(#,##0.00\);_(* "-"??_);_(@_)</c:formatCode>
                <c:ptCount val="2"/>
                <c:pt idx="0">
                  <c:v>0</c:v>
                </c:pt>
                <c:pt idx="1">
                  <c:v>0</c:v>
                </c:pt>
              </c:numCache>
            </c:numRef>
          </c:cat>
          <c:val>
            <c:numRef>
              <c:f>KPI!$M$8:$M$9</c:f>
              <c:numCache>
                <c:formatCode>_(* #,##0_);_(* \(#,##0\);_(* "-"_);_(@_)</c:formatCode>
                <c:ptCount val="2"/>
                <c:pt idx="0">
                  <c:v>0</c:v>
                </c:pt>
                <c:pt idx="1">
                  <c:v>0</c:v>
                </c:pt>
              </c:numCache>
            </c:numRef>
          </c:val>
          <c:shape val="cylinder"/>
          <c:extLst>
            <c:ext xmlns:c16="http://schemas.microsoft.com/office/drawing/2014/chart" uri="{C3380CC4-5D6E-409C-BE32-E72D297353CC}">
              <c16:uniqueId val="{00000000-DDB2-4CE3-8829-9EA2E4B0E4A3}"/>
            </c:ext>
          </c:extLst>
        </c:ser>
        <c:ser>
          <c:idx val="1"/>
          <c:order val="1"/>
          <c:tx>
            <c:strRef>
              <c:f>KPI!$N$7</c:f>
              <c:strCache>
                <c:ptCount val="1"/>
                <c:pt idx="0">
                  <c:v>Ejec</c:v>
                </c:pt>
              </c:strCache>
            </c:strRef>
          </c:tx>
          <c:spPr>
            <a:solidFill>
              <a:srgbClr val="00B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KPI!$D$8:$D$9</c:f>
              <c:numCache>
                <c:formatCode>_(* #,##0.00_);_(* \(#,##0.00\);_(* "-"??_);_(@_)</c:formatCode>
                <c:ptCount val="2"/>
                <c:pt idx="0">
                  <c:v>0</c:v>
                </c:pt>
                <c:pt idx="1">
                  <c:v>0</c:v>
                </c:pt>
              </c:numCache>
            </c:numRef>
          </c:cat>
          <c:val>
            <c:numRef>
              <c:f>KPI!$N$8:$N$9</c:f>
              <c:numCache>
                <c:formatCode>_(* #,##0_);_(* \(#,##0\);_(* "-"_);_(@_)</c:formatCode>
                <c:ptCount val="2"/>
                <c:pt idx="0">
                  <c:v>0</c:v>
                </c:pt>
                <c:pt idx="1">
                  <c:v>0</c:v>
                </c:pt>
              </c:numCache>
            </c:numRef>
          </c:val>
          <c:shape val="cylinder"/>
          <c:extLst>
            <c:ext xmlns:c16="http://schemas.microsoft.com/office/drawing/2014/chart" uri="{C3380CC4-5D6E-409C-BE32-E72D297353CC}">
              <c16:uniqueId val="{00000001-DDB2-4CE3-8829-9EA2E4B0E4A3}"/>
            </c:ext>
          </c:extLst>
        </c:ser>
        <c:dLbls>
          <c:showLegendKey val="0"/>
          <c:showVal val="0"/>
          <c:showCatName val="0"/>
          <c:showSerName val="0"/>
          <c:showPercent val="0"/>
          <c:showBubbleSize val="0"/>
        </c:dLbls>
        <c:gapWidth val="150"/>
        <c:shape val="box"/>
        <c:axId val="1300049968"/>
        <c:axId val="1300052880"/>
        <c:axId val="0"/>
      </c:bar3DChart>
      <c:catAx>
        <c:axId val="1300049968"/>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52880"/>
        <c:crosses val="autoZero"/>
        <c:auto val="1"/>
        <c:lblAlgn val="ctr"/>
        <c:lblOffset val="100"/>
        <c:noMultiLvlLbl val="0"/>
      </c:catAx>
      <c:valAx>
        <c:axId val="13000528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4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Avance Técnico </a:t>
            </a:r>
            <a:r>
              <a:rPr lang="es-PE" baseline="0"/>
              <a:t>3° Entregable</a:t>
            </a:r>
            <a:endParaRPr lang="es-P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KPI!$S$7</c:f>
              <c:strCache>
                <c:ptCount val="1"/>
                <c:pt idx="0">
                  <c:v>Prog</c:v>
                </c:pt>
              </c:strCache>
            </c:strRef>
          </c:tx>
          <c:spPr>
            <a:solidFill>
              <a:srgbClr val="00B0F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KPI!$D$8:$D$9</c:f>
              <c:numCache>
                <c:formatCode>_(* #,##0.00_);_(* \(#,##0.00\);_(* "-"??_);_(@_)</c:formatCode>
                <c:ptCount val="2"/>
                <c:pt idx="0">
                  <c:v>0</c:v>
                </c:pt>
                <c:pt idx="1">
                  <c:v>0</c:v>
                </c:pt>
              </c:numCache>
            </c:numRef>
          </c:cat>
          <c:val>
            <c:numRef>
              <c:f>KPI!$S$8:$S$9</c:f>
              <c:numCache>
                <c:formatCode>_(* #,##0_);_(* \(#,##0\);_(* "-"_);_(@_)</c:formatCode>
                <c:ptCount val="2"/>
                <c:pt idx="0">
                  <c:v>0</c:v>
                </c:pt>
                <c:pt idx="1">
                  <c:v>0</c:v>
                </c:pt>
              </c:numCache>
            </c:numRef>
          </c:val>
          <c:shape val="cylinder"/>
          <c:extLst>
            <c:ext xmlns:c16="http://schemas.microsoft.com/office/drawing/2014/chart" uri="{C3380CC4-5D6E-409C-BE32-E72D297353CC}">
              <c16:uniqueId val="{00000000-DD49-4566-B8F6-B11B07260A51}"/>
            </c:ext>
          </c:extLst>
        </c:ser>
        <c:ser>
          <c:idx val="1"/>
          <c:order val="1"/>
          <c:tx>
            <c:strRef>
              <c:f>KPI!$T$7</c:f>
              <c:strCache>
                <c:ptCount val="1"/>
                <c:pt idx="0">
                  <c:v>Ejec</c:v>
                </c:pt>
              </c:strCache>
            </c:strRef>
          </c:tx>
          <c:spPr>
            <a:solidFill>
              <a:srgbClr val="00B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KPI!$D$8:$D$9</c:f>
              <c:numCache>
                <c:formatCode>_(* #,##0.00_);_(* \(#,##0.00\);_(* "-"??_);_(@_)</c:formatCode>
                <c:ptCount val="2"/>
                <c:pt idx="0">
                  <c:v>0</c:v>
                </c:pt>
                <c:pt idx="1">
                  <c:v>0</c:v>
                </c:pt>
              </c:numCache>
            </c:numRef>
          </c:cat>
          <c:val>
            <c:numRef>
              <c:f>KPI!$T$8:$T$9</c:f>
              <c:numCache>
                <c:formatCode>_(* #,##0_);_(* \(#,##0\);_(* "-"_);_(@_)</c:formatCode>
                <c:ptCount val="2"/>
                <c:pt idx="0">
                  <c:v>0</c:v>
                </c:pt>
                <c:pt idx="1">
                  <c:v>0</c:v>
                </c:pt>
              </c:numCache>
            </c:numRef>
          </c:val>
          <c:shape val="cylinder"/>
          <c:extLst>
            <c:ext xmlns:c16="http://schemas.microsoft.com/office/drawing/2014/chart" uri="{C3380CC4-5D6E-409C-BE32-E72D297353CC}">
              <c16:uniqueId val="{00000001-DD49-4566-B8F6-B11B07260A51}"/>
            </c:ext>
          </c:extLst>
        </c:ser>
        <c:dLbls>
          <c:showLegendKey val="0"/>
          <c:showVal val="0"/>
          <c:showCatName val="0"/>
          <c:showSerName val="0"/>
          <c:showPercent val="0"/>
          <c:showBubbleSize val="0"/>
        </c:dLbls>
        <c:gapWidth val="150"/>
        <c:shape val="box"/>
        <c:axId val="1300049968"/>
        <c:axId val="1300052880"/>
        <c:axId val="0"/>
      </c:bar3DChart>
      <c:catAx>
        <c:axId val="1300049968"/>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52880"/>
        <c:crosses val="autoZero"/>
        <c:auto val="1"/>
        <c:lblAlgn val="ctr"/>
        <c:lblOffset val="100"/>
        <c:noMultiLvlLbl val="0"/>
      </c:catAx>
      <c:valAx>
        <c:axId val="13000528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4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KPI de</a:t>
            </a:r>
            <a:r>
              <a:rPr lang="es-PE" baseline="0"/>
              <a:t> Capacitación</a:t>
            </a:r>
            <a:endParaRPr lang="es-P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FF9999"/>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KPI!$C$48:$C$49</c:f>
              <c:strCache>
                <c:ptCount val="2"/>
                <c:pt idx="0">
                  <c:v>Capacitado</c:v>
                </c:pt>
                <c:pt idx="1">
                  <c:v>En proceso</c:v>
                </c:pt>
              </c:strCache>
            </c:strRef>
          </c:cat>
          <c:val>
            <c:numRef>
              <c:f>KPI!$G$48:$G$49</c:f>
              <c:numCache>
                <c:formatCode>General</c:formatCode>
                <c:ptCount val="2"/>
                <c:pt idx="0">
                  <c:v>0</c:v>
                </c:pt>
                <c:pt idx="1">
                  <c:v>0</c:v>
                </c:pt>
              </c:numCache>
            </c:numRef>
          </c:val>
          <c:shape val="cone"/>
          <c:extLst>
            <c:ext xmlns:c16="http://schemas.microsoft.com/office/drawing/2014/chart" uri="{C3380CC4-5D6E-409C-BE32-E72D297353CC}">
              <c16:uniqueId val="{00000000-EF23-40B8-9461-A2B3E08FDEF3}"/>
            </c:ext>
          </c:extLst>
        </c:ser>
        <c:dLbls>
          <c:showLegendKey val="0"/>
          <c:showVal val="0"/>
          <c:showCatName val="0"/>
          <c:showSerName val="0"/>
          <c:showPercent val="0"/>
          <c:showBubbleSize val="0"/>
        </c:dLbls>
        <c:gapWidth val="150"/>
        <c:shape val="box"/>
        <c:axId val="871709279"/>
        <c:axId val="871711359"/>
        <c:axId val="0"/>
      </c:bar3DChart>
      <c:catAx>
        <c:axId val="87170927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871711359"/>
        <c:crosses val="autoZero"/>
        <c:auto val="1"/>
        <c:lblAlgn val="ctr"/>
        <c:lblOffset val="100"/>
        <c:noMultiLvlLbl val="0"/>
      </c:catAx>
      <c:valAx>
        <c:axId val="8717113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8717092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KPI de</a:t>
            </a:r>
            <a:r>
              <a:rPr lang="es-PE" baseline="0"/>
              <a:t> Adopción Tecnologica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00B0F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KPI!$C$52:$C$54</c:f>
              <c:strCache>
                <c:ptCount val="3"/>
                <c:pt idx="0">
                  <c:v>Adopto</c:v>
                </c:pt>
                <c:pt idx="1">
                  <c:v>En proceso</c:v>
                </c:pt>
                <c:pt idx="2">
                  <c:v>No adopto</c:v>
                </c:pt>
              </c:strCache>
            </c:strRef>
          </c:cat>
          <c:val>
            <c:numRef>
              <c:f>KPI!$G$52:$G$54</c:f>
              <c:numCache>
                <c:formatCode>General</c:formatCode>
                <c:ptCount val="3"/>
                <c:pt idx="0">
                  <c:v>0</c:v>
                </c:pt>
                <c:pt idx="1">
                  <c:v>0</c:v>
                </c:pt>
                <c:pt idx="2">
                  <c:v>0</c:v>
                </c:pt>
              </c:numCache>
            </c:numRef>
          </c:val>
          <c:shape val="cylinder"/>
          <c:extLst>
            <c:ext xmlns:c16="http://schemas.microsoft.com/office/drawing/2014/chart" uri="{C3380CC4-5D6E-409C-BE32-E72D297353CC}">
              <c16:uniqueId val="{00000000-2F4F-48BD-8366-D102C81E1F81}"/>
            </c:ext>
          </c:extLst>
        </c:ser>
        <c:dLbls>
          <c:showLegendKey val="0"/>
          <c:showVal val="0"/>
          <c:showCatName val="0"/>
          <c:showSerName val="0"/>
          <c:showPercent val="0"/>
          <c:showBubbleSize val="0"/>
        </c:dLbls>
        <c:gapWidth val="150"/>
        <c:shape val="box"/>
        <c:axId val="871709279"/>
        <c:axId val="871711359"/>
        <c:axId val="0"/>
      </c:bar3DChart>
      <c:catAx>
        <c:axId val="87170927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871711359"/>
        <c:crosses val="autoZero"/>
        <c:auto val="1"/>
        <c:lblAlgn val="ctr"/>
        <c:lblOffset val="100"/>
        <c:noMultiLvlLbl val="0"/>
      </c:catAx>
      <c:valAx>
        <c:axId val="8717113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8717092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Ejecución</a:t>
            </a:r>
            <a:r>
              <a:rPr lang="es-PE" baseline="0"/>
              <a:t> Financiera por Entregable</a:t>
            </a:r>
            <a:endParaRPr lang="es-P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KPI!$D$77</c:f>
              <c:strCache>
                <c:ptCount val="1"/>
                <c:pt idx="0">
                  <c:v>Programado</c:v>
                </c:pt>
              </c:strCache>
            </c:strRef>
          </c:tx>
          <c:spPr>
            <a:solidFill>
              <a:srgbClr val="0070C0"/>
            </a:solidFill>
            <a:ln>
              <a:noFill/>
            </a:ln>
            <a:effectLst/>
            <a:sp3d/>
          </c:spPr>
          <c:invertIfNegative val="0"/>
          <c:cat>
            <c:strRef>
              <c:f>KPI!$C$78:$C$80</c:f>
              <c:strCache>
                <c:ptCount val="3"/>
                <c:pt idx="0">
                  <c:v>1° Entregable</c:v>
                </c:pt>
                <c:pt idx="1">
                  <c:v>2° Entregable</c:v>
                </c:pt>
                <c:pt idx="2">
                  <c:v>3° Entregable</c:v>
                </c:pt>
              </c:strCache>
            </c:strRef>
          </c:cat>
          <c:val>
            <c:numRef>
              <c:f>KPI!$D$78:$D$80</c:f>
              <c:numCache>
                <c:formatCode>_(* #,##0.00_);_(* \(#,##0.00\);_(* "-"??_);_(@_)</c:formatCode>
                <c:ptCount val="3"/>
                <c:pt idx="0">
                  <c:v>0</c:v>
                </c:pt>
                <c:pt idx="1">
                  <c:v>0</c:v>
                </c:pt>
                <c:pt idx="2">
                  <c:v>0</c:v>
                </c:pt>
              </c:numCache>
            </c:numRef>
          </c:val>
          <c:shape val="cylinder"/>
          <c:extLst>
            <c:ext xmlns:c16="http://schemas.microsoft.com/office/drawing/2014/chart" uri="{C3380CC4-5D6E-409C-BE32-E72D297353CC}">
              <c16:uniqueId val="{00000000-6C1E-433D-A36D-92214EEBED43}"/>
            </c:ext>
          </c:extLst>
        </c:ser>
        <c:ser>
          <c:idx val="1"/>
          <c:order val="1"/>
          <c:tx>
            <c:strRef>
              <c:f>KPI!$E$77</c:f>
              <c:strCache>
                <c:ptCount val="1"/>
                <c:pt idx="0">
                  <c:v> Ejecutado </c:v>
                </c:pt>
              </c:strCache>
            </c:strRef>
          </c:tx>
          <c:spPr>
            <a:solidFill>
              <a:srgbClr val="FF0066"/>
            </a:solidFill>
            <a:ln>
              <a:noFill/>
            </a:ln>
            <a:effectLst/>
            <a:sp3d/>
          </c:spPr>
          <c:invertIfNegative val="0"/>
          <c:cat>
            <c:strRef>
              <c:f>KPI!$C$78:$C$80</c:f>
              <c:strCache>
                <c:ptCount val="3"/>
                <c:pt idx="0">
                  <c:v>1° Entregable</c:v>
                </c:pt>
                <c:pt idx="1">
                  <c:v>2° Entregable</c:v>
                </c:pt>
                <c:pt idx="2">
                  <c:v>3° Entregable</c:v>
                </c:pt>
              </c:strCache>
            </c:strRef>
          </c:cat>
          <c:val>
            <c:numRef>
              <c:f>KPI!$E$78:$E$80</c:f>
              <c:numCache>
                <c:formatCode>_(* #,##0.00_);_(* \(#,##0.00\);_(* "-"??_);_(@_)</c:formatCode>
                <c:ptCount val="3"/>
                <c:pt idx="0">
                  <c:v>0</c:v>
                </c:pt>
                <c:pt idx="1">
                  <c:v>0</c:v>
                </c:pt>
                <c:pt idx="2">
                  <c:v>0</c:v>
                </c:pt>
              </c:numCache>
            </c:numRef>
          </c:val>
          <c:shape val="cylinder"/>
          <c:extLst>
            <c:ext xmlns:c16="http://schemas.microsoft.com/office/drawing/2014/chart" uri="{C3380CC4-5D6E-409C-BE32-E72D297353CC}">
              <c16:uniqueId val="{00000001-6C1E-433D-A36D-92214EEBED43}"/>
            </c:ext>
          </c:extLst>
        </c:ser>
        <c:dLbls>
          <c:showLegendKey val="0"/>
          <c:showVal val="0"/>
          <c:showCatName val="0"/>
          <c:showSerName val="0"/>
          <c:showPercent val="0"/>
          <c:showBubbleSize val="0"/>
        </c:dLbls>
        <c:gapWidth val="150"/>
        <c:shape val="box"/>
        <c:axId val="645254735"/>
        <c:axId val="645243087"/>
        <c:axId val="0"/>
      </c:bar3DChart>
      <c:catAx>
        <c:axId val="64525473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645243087"/>
        <c:crosses val="autoZero"/>
        <c:auto val="1"/>
        <c:lblAlgn val="ctr"/>
        <c:lblOffset val="100"/>
        <c:noMultiLvlLbl val="0"/>
      </c:catAx>
      <c:valAx>
        <c:axId val="645243087"/>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645254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Presupuesto</a:t>
            </a:r>
            <a:r>
              <a:rPr lang="es-PE" baseline="0"/>
              <a:t> por Categoria de Gasto por Componente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spPr>
            <a:solidFill>
              <a:schemeClr val="accent3">
                <a:lumMod val="40000"/>
                <a:lumOff val="60000"/>
              </a:schemeClr>
            </a:solidFill>
            <a:ln>
              <a:noFill/>
            </a:ln>
            <a:effectLst/>
            <a:sp3d/>
          </c:spPr>
          <c:invertIfNegative val="0"/>
          <c:dLbls>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(Costos!$B$215:$C$217,Costos!$B$219:$C$221)</c:f>
              <c:multiLvlStrCache>
                <c:ptCount val="6"/>
                <c:lvl>
                  <c:pt idx="0">
                    <c:v> Servicios no personales </c:v>
                  </c:pt>
                  <c:pt idx="1">
                    <c:v> Servicios de terceros </c:v>
                  </c:pt>
                  <c:pt idx="2">
                    <c:v> Materiales e insumos </c:v>
                  </c:pt>
                  <c:pt idx="3">
                    <c:v> Servicios no personales </c:v>
                  </c:pt>
                  <c:pt idx="4">
                    <c:v> Servicios de terceros </c:v>
                  </c:pt>
                  <c:pt idx="5">
                    <c:v> Materiales e insumos </c:v>
                  </c:pt>
                </c:lvl>
                <c:lvl>
                  <c:pt idx="0">
                    <c:v> -   </c:v>
                  </c:pt>
                  <c:pt idx="3">
                    <c:v> -   </c:v>
                  </c:pt>
                </c:lvl>
              </c:multiLvlStrCache>
            </c:multiLvlStrRef>
          </c:cat>
          <c:val>
            <c:numRef>
              <c:f>(Costos!$H$215:$H$217,Costos!$H$219:$H$221)</c:f>
              <c:numCache>
                <c:formatCode>_(* #,##0.00_);_(* \(#,##0.00\);_(*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8B2B-4B41-BCF1-E10F5F3F3D7B}"/>
            </c:ext>
          </c:extLst>
        </c:ser>
        <c:dLbls>
          <c:showLegendKey val="0"/>
          <c:showVal val="0"/>
          <c:showCatName val="0"/>
          <c:showSerName val="0"/>
          <c:showPercent val="0"/>
          <c:showBubbleSize val="0"/>
        </c:dLbls>
        <c:gapWidth val="150"/>
        <c:shape val="cylinder"/>
        <c:axId val="1023096256"/>
        <c:axId val="1023099584"/>
        <c:axId val="0"/>
      </c:bar3DChart>
      <c:catAx>
        <c:axId val="10230962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023099584"/>
        <c:crosses val="autoZero"/>
        <c:auto val="1"/>
        <c:lblAlgn val="ctr"/>
        <c:lblOffset val="100"/>
        <c:noMultiLvlLbl val="0"/>
      </c:catAx>
      <c:valAx>
        <c:axId val="102309958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t" anchorCtr="0"/>
          <a:lstStyle/>
          <a:p>
            <a:pPr>
              <a:defRPr sz="900" b="0" i="0" u="none" strike="noStrike" kern="1200" baseline="0">
                <a:solidFill>
                  <a:schemeClr val="tx1">
                    <a:lumMod val="65000"/>
                    <a:lumOff val="35000"/>
                  </a:schemeClr>
                </a:solidFill>
                <a:latin typeface="+mn-lt"/>
                <a:ea typeface="+mn-ea"/>
                <a:cs typeface="+mn-cs"/>
              </a:defRPr>
            </a:pPr>
            <a:endParaRPr lang="es-PE"/>
          </a:p>
        </c:txPr>
        <c:crossAx val="10230962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Programado por</a:t>
            </a:r>
            <a:r>
              <a:rPr lang="es-PE" baseline="0"/>
              <a:t> Categoria de Gasto</a:t>
            </a:r>
            <a:endParaRPr lang="es-P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lineChart>
        <c:grouping val="standard"/>
        <c:varyColors val="0"/>
        <c:ser>
          <c:idx val="0"/>
          <c:order val="0"/>
          <c:tx>
            <c:strRef>
              <c:f>Costos!$C$227</c:f>
              <c:strCache>
                <c:ptCount val="1"/>
                <c:pt idx="0">
                  <c:v> Servicios no personales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Costos!$I$226:$DJ$226</c:f>
              <c:numCache>
                <c:formatCode>d\-mmm</c:formatCode>
                <c:ptCount val="3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41</c:v>
                </c:pt>
                <c:pt idx="20">
                  <c:v>42</c:v>
                </c:pt>
                <c:pt idx="21">
                  <c:v>43</c:v>
                </c:pt>
                <c:pt idx="22">
                  <c:v>44</c:v>
                </c:pt>
                <c:pt idx="23">
                  <c:v>45</c:v>
                </c:pt>
                <c:pt idx="24">
                  <c:v>46</c:v>
                </c:pt>
                <c:pt idx="25">
                  <c:v>47</c:v>
                </c:pt>
                <c:pt idx="26">
                  <c:v>48</c:v>
                </c:pt>
                <c:pt idx="27">
                  <c:v>49</c:v>
                </c:pt>
                <c:pt idx="28">
                  <c:v>50</c:v>
                </c:pt>
                <c:pt idx="29">
                  <c:v>51</c:v>
                </c:pt>
                <c:pt idx="30">
                  <c:v>60</c:v>
                </c:pt>
                <c:pt idx="31">
                  <c:v>61</c:v>
                </c:pt>
                <c:pt idx="32">
                  <c:v>62</c:v>
                </c:pt>
                <c:pt idx="33">
                  <c:v>63</c:v>
                </c:pt>
                <c:pt idx="34">
                  <c:v>64</c:v>
                </c:pt>
                <c:pt idx="35">
                  <c:v>65</c:v>
                </c:pt>
                <c:pt idx="36">
                  <c:v>66</c:v>
                </c:pt>
                <c:pt idx="37">
                  <c:v>104</c:v>
                </c:pt>
                <c:pt idx="38">
                  <c:v>105</c:v>
                </c:pt>
              </c:numCache>
            </c:numRef>
          </c:cat>
          <c:val>
            <c:numRef>
              <c:f>Costos!$I$227:$DJ$227</c:f>
              <c:numCache>
                <c:formatCode>_(* #,##0.00_);_(* \(#,##0.00\);_(*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smooth val="0"/>
          <c:extLst>
            <c:ext xmlns:c16="http://schemas.microsoft.com/office/drawing/2014/chart" uri="{C3380CC4-5D6E-409C-BE32-E72D297353CC}">
              <c16:uniqueId val="{00000000-1B5A-4B3C-8C30-8E269055907B}"/>
            </c:ext>
          </c:extLst>
        </c:ser>
        <c:ser>
          <c:idx val="1"/>
          <c:order val="1"/>
          <c:tx>
            <c:strRef>
              <c:f>Costos!$C$228</c:f>
              <c:strCache>
                <c:ptCount val="1"/>
                <c:pt idx="0">
                  <c:v> Servicios de terceros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Costos!$I$226:$DJ$226</c:f>
              <c:numCache>
                <c:formatCode>d\-mmm</c:formatCode>
                <c:ptCount val="3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41</c:v>
                </c:pt>
                <c:pt idx="20">
                  <c:v>42</c:v>
                </c:pt>
                <c:pt idx="21">
                  <c:v>43</c:v>
                </c:pt>
                <c:pt idx="22">
                  <c:v>44</c:v>
                </c:pt>
                <c:pt idx="23">
                  <c:v>45</c:v>
                </c:pt>
                <c:pt idx="24">
                  <c:v>46</c:v>
                </c:pt>
                <c:pt idx="25">
                  <c:v>47</c:v>
                </c:pt>
                <c:pt idx="26">
                  <c:v>48</c:v>
                </c:pt>
                <c:pt idx="27">
                  <c:v>49</c:v>
                </c:pt>
                <c:pt idx="28">
                  <c:v>50</c:v>
                </c:pt>
                <c:pt idx="29">
                  <c:v>51</c:v>
                </c:pt>
                <c:pt idx="30">
                  <c:v>60</c:v>
                </c:pt>
                <c:pt idx="31">
                  <c:v>61</c:v>
                </c:pt>
                <c:pt idx="32">
                  <c:v>62</c:v>
                </c:pt>
                <c:pt idx="33">
                  <c:v>63</c:v>
                </c:pt>
                <c:pt idx="34">
                  <c:v>64</c:v>
                </c:pt>
                <c:pt idx="35">
                  <c:v>65</c:v>
                </c:pt>
                <c:pt idx="36">
                  <c:v>66</c:v>
                </c:pt>
                <c:pt idx="37">
                  <c:v>104</c:v>
                </c:pt>
                <c:pt idx="38">
                  <c:v>105</c:v>
                </c:pt>
              </c:numCache>
            </c:numRef>
          </c:cat>
          <c:val>
            <c:numRef>
              <c:f>Costos!$I$228:$DJ$228</c:f>
              <c:numCache>
                <c:formatCode>_(* #,##0.00_);_(* \(#,##0.00\);_(*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smooth val="0"/>
          <c:extLst>
            <c:ext xmlns:c16="http://schemas.microsoft.com/office/drawing/2014/chart" uri="{C3380CC4-5D6E-409C-BE32-E72D297353CC}">
              <c16:uniqueId val="{00000001-1B5A-4B3C-8C30-8E269055907B}"/>
            </c:ext>
          </c:extLst>
        </c:ser>
        <c:ser>
          <c:idx val="2"/>
          <c:order val="2"/>
          <c:tx>
            <c:strRef>
              <c:f>Costos!$C$229</c:f>
              <c:strCache>
                <c:ptCount val="1"/>
                <c:pt idx="0">
                  <c:v> Materiales e insumos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Costos!$I$226:$DJ$226</c:f>
              <c:numCache>
                <c:formatCode>d\-mmm</c:formatCode>
                <c:ptCount val="3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41</c:v>
                </c:pt>
                <c:pt idx="20">
                  <c:v>42</c:v>
                </c:pt>
                <c:pt idx="21">
                  <c:v>43</c:v>
                </c:pt>
                <c:pt idx="22">
                  <c:v>44</c:v>
                </c:pt>
                <c:pt idx="23">
                  <c:v>45</c:v>
                </c:pt>
                <c:pt idx="24">
                  <c:v>46</c:v>
                </c:pt>
                <c:pt idx="25">
                  <c:v>47</c:v>
                </c:pt>
                <c:pt idx="26">
                  <c:v>48</c:v>
                </c:pt>
                <c:pt idx="27">
                  <c:v>49</c:v>
                </c:pt>
                <c:pt idx="28">
                  <c:v>50</c:v>
                </c:pt>
                <c:pt idx="29">
                  <c:v>51</c:v>
                </c:pt>
                <c:pt idx="30">
                  <c:v>60</c:v>
                </c:pt>
                <c:pt idx="31">
                  <c:v>61</c:v>
                </c:pt>
                <c:pt idx="32">
                  <c:v>62</c:v>
                </c:pt>
                <c:pt idx="33">
                  <c:v>63</c:v>
                </c:pt>
                <c:pt idx="34">
                  <c:v>64</c:v>
                </c:pt>
                <c:pt idx="35">
                  <c:v>65</c:v>
                </c:pt>
                <c:pt idx="36">
                  <c:v>66</c:v>
                </c:pt>
                <c:pt idx="37">
                  <c:v>104</c:v>
                </c:pt>
                <c:pt idx="38">
                  <c:v>105</c:v>
                </c:pt>
              </c:numCache>
            </c:numRef>
          </c:cat>
          <c:val>
            <c:numRef>
              <c:f>Costos!$I$229:$DJ$229</c:f>
              <c:numCache>
                <c:formatCode>_(* #,##0.00_);_(* \(#,##0.00\);_(*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smooth val="0"/>
          <c:extLst>
            <c:ext xmlns:c16="http://schemas.microsoft.com/office/drawing/2014/chart" uri="{C3380CC4-5D6E-409C-BE32-E72D297353CC}">
              <c16:uniqueId val="{00000002-1B5A-4B3C-8C30-8E269055907B}"/>
            </c:ext>
          </c:extLst>
        </c:ser>
        <c:dLbls>
          <c:showLegendKey val="0"/>
          <c:showVal val="0"/>
          <c:showCatName val="0"/>
          <c:showSerName val="0"/>
          <c:showPercent val="0"/>
          <c:showBubbleSize val="0"/>
        </c:dLbls>
        <c:marker val="1"/>
        <c:smooth val="0"/>
        <c:axId val="1142526064"/>
        <c:axId val="1142502768"/>
      </c:lineChart>
      <c:dateAx>
        <c:axId val="1142526064"/>
        <c:scaling>
          <c:orientation val="minMax"/>
        </c:scaling>
        <c:delete val="0"/>
        <c:axPos val="b"/>
        <c:numFmt formatCode="d\-mmm"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142502768"/>
        <c:crosses val="autoZero"/>
        <c:auto val="1"/>
        <c:lblOffset val="100"/>
        <c:baseTimeUnit val="days"/>
      </c:dateAx>
      <c:valAx>
        <c:axId val="114250276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142526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por Categoria de Gasto</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Costos!$H$226</c:f>
              <c:strCache>
                <c:ptCount val="1"/>
                <c:pt idx="0">
                  <c:v> Sub Total </c:v>
                </c:pt>
              </c:strCache>
            </c:strRef>
          </c:tx>
          <c:spPr>
            <a:solidFill>
              <a:schemeClr val="bg2">
                <a:lumMod val="9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Costos!$C$227:$C$229</c:f>
              <c:strCache>
                <c:ptCount val="3"/>
                <c:pt idx="0">
                  <c:v> Servicios no personales </c:v>
                </c:pt>
                <c:pt idx="1">
                  <c:v> Servicios de terceros </c:v>
                </c:pt>
                <c:pt idx="2">
                  <c:v> Materiales e insumos </c:v>
                </c:pt>
              </c:strCache>
            </c:strRef>
          </c:cat>
          <c:val>
            <c:numRef>
              <c:f>Costos!$H$227:$H$229</c:f>
              <c:numCache>
                <c:formatCode>_(* #,##0.00_);_(* \(#,##0.00\);_(* "-"??_);_(@_)</c:formatCode>
                <c:ptCount val="3"/>
                <c:pt idx="0">
                  <c:v>0</c:v>
                </c:pt>
                <c:pt idx="1">
                  <c:v>0</c:v>
                </c:pt>
                <c:pt idx="2">
                  <c:v>0</c:v>
                </c:pt>
              </c:numCache>
            </c:numRef>
          </c:val>
          <c:shape val="cylinder"/>
          <c:extLst>
            <c:ext xmlns:c16="http://schemas.microsoft.com/office/drawing/2014/chart" uri="{C3380CC4-5D6E-409C-BE32-E72D297353CC}">
              <c16:uniqueId val="{00000000-1960-495B-88AD-382B89F45199}"/>
            </c:ext>
          </c:extLst>
        </c:ser>
        <c:dLbls>
          <c:showLegendKey val="0"/>
          <c:showVal val="0"/>
          <c:showCatName val="0"/>
          <c:showSerName val="0"/>
          <c:showPercent val="0"/>
          <c:showBubbleSize val="0"/>
        </c:dLbls>
        <c:gapWidth val="150"/>
        <c:shape val="box"/>
        <c:axId val="1541466256"/>
        <c:axId val="1541212496"/>
        <c:axId val="0"/>
      </c:bar3DChart>
      <c:catAx>
        <c:axId val="15414662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41212496"/>
        <c:crosses val="autoZero"/>
        <c:auto val="1"/>
        <c:lblAlgn val="ctr"/>
        <c:lblOffset val="100"/>
        <c:noMultiLvlLbl val="0"/>
      </c:catAx>
      <c:valAx>
        <c:axId val="154121249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414662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t>
            </a:r>
            <a:r>
              <a:rPr lang="es-PE" baseline="0"/>
              <a:t> del 2° Entregable</a:t>
            </a:r>
            <a:endParaRPr lang="es-P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KPI!$O$7</c:f>
              <c:strCache>
                <c:ptCount val="1"/>
                <c:pt idx="0">
                  <c:v>% Técnico</c:v>
                </c:pt>
              </c:strCache>
            </c:strRef>
          </c:tx>
          <c:spPr>
            <a:solidFill>
              <a:schemeClr val="accent1"/>
            </a:solidFill>
            <a:ln>
              <a:noFill/>
            </a:ln>
            <a:effectLst/>
            <a:sp3d/>
          </c:spPr>
          <c:invertIfNegative val="0"/>
          <c:cat>
            <c:numRef>
              <c:f>KPI!$D$8:$D$9</c:f>
              <c:numCache>
                <c:formatCode>_(* #,##0.00_);_(* \(#,##0.00\);_(* "-"??_);_(@_)</c:formatCode>
                <c:ptCount val="2"/>
                <c:pt idx="0">
                  <c:v>0</c:v>
                </c:pt>
                <c:pt idx="1">
                  <c:v>0</c:v>
                </c:pt>
              </c:numCache>
            </c:numRef>
          </c:cat>
          <c:val>
            <c:numRef>
              <c:f>KPI!$O$8:$O$9</c:f>
              <c:numCache>
                <c:formatCode>0%</c:formatCode>
                <c:ptCount val="2"/>
                <c:pt idx="0">
                  <c:v>0</c:v>
                </c:pt>
                <c:pt idx="1">
                  <c:v>0</c:v>
                </c:pt>
              </c:numCache>
            </c:numRef>
          </c:val>
          <c:shape val="cylinder"/>
          <c:extLst>
            <c:ext xmlns:c16="http://schemas.microsoft.com/office/drawing/2014/chart" uri="{C3380CC4-5D6E-409C-BE32-E72D297353CC}">
              <c16:uniqueId val="{00000000-B8B2-41DF-84E1-E277E2A6A9B1}"/>
            </c:ext>
          </c:extLst>
        </c:ser>
        <c:ser>
          <c:idx val="1"/>
          <c:order val="1"/>
          <c:tx>
            <c:strRef>
              <c:f>KPI!$R$7</c:f>
              <c:strCache>
                <c:ptCount val="1"/>
                <c:pt idx="0">
                  <c:v>% Financiero</c:v>
                </c:pt>
              </c:strCache>
            </c:strRef>
          </c:tx>
          <c:spPr>
            <a:solidFill>
              <a:schemeClr val="accent2"/>
            </a:solidFill>
            <a:ln>
              <a:noFill/>
            </a:ln>
            <a:effectLst/>
            <a:sp3d/>
          </c:spPr>
          <c:invertIfNegative val="0"/>
          <c:cat>
            <c:numRef>
              <c:f>KPI!$D$8:$D$9</c:f>
              <c:numCache>
                <c:formatCode>_(* #,##0.00_);_(* \(#,##0.00\);_(* "-"??_);_(@_)</c:formatCode>
                <c:ptCount val="2"/>
                <c:pt idx="0">
                  <c:v>0</c:v>
                </c:pt>
                <c:pt idx="1">
                  <c:v>0</c:v>
                </c:pt>
              </c:numCache>
            </c:numRef>
          </c:cat>
          <c:val>
            <c:numRef>
              <c:f>KPI!$R$8:$R$9</c:f>
              <c:numCache>
                <c:formatCode>0%</c:formatCode>
                <c:ptCount val="2"/>
                <c:pt idx="0">
                  <c:v>0</c:v>
                </c:pt>
                <c:pt idx="1">
                  <c:v>0</c:v>
                </c:pt>
              </c:numCache>
            </c:numRef>
          </c:val>
          <c:shape val="cylinder"/>
          <c:extLst>
            <c:ext xmlns:c16="http://schemas.microsoft.com/office/drawing/2014/chart" uri="{C3380CC4-5D6E-409C-BE32-E72D297353CC}">
              <c16:uniqueId val="{00000001-B8B2-41DF-84E1-E277E2A6A9B1}"/>
            </c:ext>
          </c:extLst>
        </c:ser>
        <c:dLbls>
          <c:showLegendKey val="0"/>
          <c:showVal val="0"/>
          <c:showCatName val="0"/>
          <c:showSerName val="0"/>
          <c:showPercent val="0"/>
          <c:showBubbleSize val="0"/>
        </c:dLbls>
        <c:gapWidth val="150"/>
        <c:shape val="box"/>
        <c:axId val="1300049968"/>
        <c:axId val="1300052880"/>
        <c:axId val="0"/>
      </c:bar3DChart>
      <c:catAx>
        <c:axId val="1300049968"/>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52880"/>
        <c:crosses val="autoZero"/>
        <c:auto val="1"/>
        <c:lblAlgn val="ctr"/>
        <c:lblOffset val="100"/>
        <c:noMultiLvlLbl val="0"/>
      </c:catAx>
      <c:valAx>
        <c:axId val="1300052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4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t>
            </a:r>
            <a:r>
              <a:rPr lang="es-PE" baseline="0"/>
              <a:t> del 3° Entregable</a:t>
            </a:r>
            <a:endParaRPr lang="es-P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KPI!$U$7</c:f>
              <c:strCache>
                <c:ptCount val="1"/>
                <c:pt idx="0">
                  <c:v>% Técnico</c:v>
                </c:pt>
              </c:strCache>
            </c:strRef>
          </c:tx>
          <c:spPr>
            <a:solidFill>
              <a:schemeClr val="accent1"/>
            </a:solidFill>
            <a:ln>
              <a:noFill/>
            </a:ln>
            <a:effectLst/>
            <a:sp3d/>
          </c:spPr>
          <c:invertIfNegative val="0"/>
          <c:cat>
            <c:numRef>
              <c:f>KPI!$D$8:$D$9</c:f>
              <c:numCache>
                <c:formatCode>_(* #,##0.00_);_(* \(#,##0.00\);_(* "-"??_);_(@_)</c:formatCode>
                <c:ptCount val="2"/>
                <c:pt idx="0">
                  <c:v>0</c:v>
                </c:pt>
                <c:pt idx="1">
                  <c:v>0</c:v>
                </c:pt>
              </c:numCache>
            </c:numRef>
          </c:cat>
          <c:val>
            <c:numRef>
              <c:f>KPI!$U$8:$U$9</c:f>
              <c:numCache>
                <c:formatCode>0%</c:formatCode>
                <c:ptCount val="2"/>
                <c:pt idx="0">
                  <c:v>0</c:v>
                </c:pt>
                <c:pt idx="1">
                  <c:v>0</c:v>
                </c:pt>
              </c:numCache>
            </c:numRef>
          </c:val>
          <c:shape val="cylinder"/>
          <c:extLst>
            <c:ext xmlns:c16="http://schemas.microsoft.com/office/drawing/2014/chart" uri="{C3380CC4-5D6E-409C-BE32-E72D297353CC}">
              <c16:uniqueId val="{00000000-40B3-4E87-96F9-F1470748BB19}"/>
            </c:ext>
          </c:extLst>
        </c:ser>
        <c:ser>
          <c:idx val="1"/>
          <c:order val="1"/>
          <c:tx>
            <c:strRef>
              <c:f>KPI!$X$7</c:f>
              <c:strCache>
                <c:ptCount val="1"/>
                <c:pt idx="0">
                  <c:v>% Financiero</c:v>
                </c:pt>
              </c:strCache>
            </c:strRef>
          </c:tx>
          <c:spPr>
            <a:solidFill>
              <a:schemeClr val="accent2"/>
            </a:solidFill>
            <a:ln>
              <a:noFill/>
            </a:ln>
            <a:effectLst/>
            <a:sp3d/>
          </c:spPr>
          <c:invertIfNegative val="0"/>
          <c:cat>
            <c:numRef>
              <c:f>KPI!$D$8:$D$9</c:f>
              <c:numCache>
                <c:formatCode>_(* #,##0.00_);_(* \(#,##0.00\);_(* "-"??_);_(@_)</c:formatCode>
                <c:ptCount val="2"/>
                <c:pt idx="0">
                  <c:v>0</c:v>
                </c:pt>
                <c:pt idx="1">
                  <c:v>0</c:v>
                </c:pt>
              </c:numCache>
            </c:numRef>
          </c:cat>
          <c:val>
            <c:numRef>
              <c:f>KPI!$X$8:$X$9</c:f>
              <c:numCache>
                <c:formatCode>0%</c:formatCode>
                <c:ptCount val="2"/>
                <c:pt idx="0">
                  <c:v>0</c:v>
                </c:pt>
                <c:pt idx="1">
                  <c:v>0</c:v>
                </c:pt>
              </c:numCache>
            </c:numRef>
          </c:val>
          <c:shape val="cylinder"/>
          <c:extLst>
            <c:ext xmlns:c16="http://schemas.microsoft.com/office/drawing/2014/chart" uri="{C3380CC4-5D6E-409C-BE32-E72D297353CC}">
              <c16:uniqueId val="{00000001-40B3-4E87-96F9-F1470748BB19}"/>
            </c:ext>
          </c:extLst>
        </c:ser>
        <c:dLbls>
          <c:showLegendKey val="0"/>
          <c:showVal val="0"/>
          <c:showCatName val="0"/>
          <c:showSerName val="0"/>
          <c:showPercent val="0"/>
          <c:showBubbleSize val="0"/>
        </c:dLbls>
        <c:gapWidth val="150"/>
        <c:shape val="box"/>
        <c:axId val="1300049968"/>
        <c:axId val="1300052880"/>
        <c:axId val="0"/>
      </c:bar3DChart>
      <c:catAx>
        <c:axId val="1300049968"/>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52880"/>
        <c:crosses val="autoZero"/>
        <c:auto val="1"/>
        <c:lblAlgn val="ctr"/>
        <c:lblOffset val="100"/>
        <c:noMultiLvlLbl val="0"/>
      </c:catAx>
      <c:valAx>
        <c:axId val="1300052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4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t>
            </a:r>
            <a:r>
              <a:rPr lang="es-PE" baseline="0"/>
              <a:t> del 1° Entregable</a:t>
            </a:r>
            <a:endParaRPr lang="es-P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KPI!$I$7</c:f>
              <c:strCache>
                <c:ptCount val="1"/>
                <c:pt idx="0">
                  <c:v>% Técnico</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KPI!$D$8:$D$9</c:f>
              <c:numCache>
                <c:formatCode>_(* #,##0.00_);_(* \(#,##0.00\);_(* "-"??_);_(@_)</c:formatCode>
                <c:ptCount val="2"/>
                <c:pt idx="0">
                  <c:v>0</c:v>
                </c:pt>
                <c:pt idx="1">
                  <c:v>0</c:v>
                </c:pt>
              </c:numCache>
            </c:numRef>
          </c:cat>
          <c:val>
            <c:numRef>
              <c:f>KPI!$I$8:$I$9</c:f>
              <c:numCache>
                <c:formatCode>0%</c:formatCode>
                <c:ptCount val="2"/>
                <c:pt idx="0">
                  <c:v>0</c:v>
                </c:pt>
                <c:pt idx="1">
                  <c:v>0</c:v>
                </c:pt>
              </c:numCache>
            </c:numRef>
          </c:val>
          <c:shape val="cylinder"/>
          <c:extLst>
            <c:ext xmlns:c16="http://schemas.microsoft.com/office/drawing/2014/chart" uri="{C3380CC4-5D6E-409C-BE32-E72D297353CC}">
              <c16:uniqueId val="{00000000-E138-4556-99D4-20348F582360}"/>
            </c:ext>
          </c:extLst>
        </c:ser>
        <c:ser>
          <c:idx val="1"/>
          <c:order val="1"/>
          <c:tx>
            <c:strRef>
              <c:f>KPI!$L$7</c:f>
              <c:strCache>
                <c:ptCount val="1"/>
                <c:pt idx="0">
                  <c:v>% Financiero</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KPI!$D$8:$D$9</c:f>
              <c:numCache>
                <c:formatCode>_(* #,##0.00_);_(* \(#,##0.00\);_(* "-"??_);_(@_)</c:formatCode>
                <c:ptCount val="2"/>
                <c:pt idx="0">
                  <c:v>0</c:v>
                </c:pt>
                <c:pt idx="1">
                  <c:v>0</c:v>
                </c:pt>
              </c:numCache>
            </c:numRef>
          </c:cat>
          <c:val>
            <c:numRef>
              <c:f>KPI!$L$8:$L$9</c:f>
              <c:numCache>
                <c:formatCode>0%</c:formatCode>
                <c:ptCount val="2"/>
                <c:pt idx="0">
                  <c:v>0</c:v>
                </c:pt>
                <c:pt idx="1">
                  <c:v>0</c:v>
                </c:pt>
              </c:numCache>
            </c:numRef>
          </c:val>
          <c:shape val="cylinder"/>
          <c:extLst>
            <c:ext xmlns:c16="http://schemas.microsoft.com/office/drawing/2014/chart" uri="{C3380CC4-5D6E-409C-BE32-E72D297353CC}">
              <c16:uniqueId val="{00000001-E138-4556-99D4-20348F582360}"/>
            </c:ext>
          </c:extLst>
        </c:ser>
        <c:dLbls>
          <c:showLegendKey val="0"/>
          <c:showVal val="0"/>
          <c:showCatName val="0"/>
          <c:showSerName val="0"/>
          <c:showPercent val="0"/>
          <c:showBubbleSize val="0"/>
        </c:dLbls>
        <c:gapWidth val="150"/>
        <c:shape val="box"/>
        <c:axId val="1300049968"/>
        <c:axId val="1300052880"/>
        <c:axId val="0"/>
      </c:bar3DChart>
      <c:catAx>
        <c:axId val="1300049968"/>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52880"/>
        <c:crosses val="autoZero"/>
        <c:auto val="1"/>
        <c:lblAlgn val="ctr"/>
        <c:lblOffset val="100"/>
        <c:noMultiLvlLbl val="0"/>
      </c:catAx>
      <c:valAx>
        <c:axId val="1300052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4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Acumulado Técnico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KPI!$Z$7:$AA$7</c:f>
              <c:strCache>
                <c:ptCount val="2"/>
                <c:pt idx="0">
                  <c:v>Prog</c:v>
                </c:pt>
                <c:pt idx="1">
                  <c:v>Ejec</c:v>
                </c:pt>
              </c:strCache>
            </c:strRef>
          </c:cat>
          <c:val>
            <c:numRef>
              <c:f>KPI!$Z$10:$AA$10</c:f>
              <c:numCache>
                <c:formatCode>_-* #,##0_-;\-* #,##0_-;_-* "-"??_-;_-@_-</c:formatCode>
                <c:ptCount val="2"/>
                <c:pt idx="0">
                  <c:v>0</c:v>
                </c:pt>
                <c:pt idx="1">
                  <c:v>0</c:v>
                </c:pt>
              </c:numCache>
            </c:numRef>
          </c:val>
          <c:shape val="cone"/>
          <c:extLst>
            <c:ext xmlns:c16="http://schemas.microsoft.com/office/drawing/2014/chart" uri="{C3380CC4-5D6E-409C-BE32-E72D297353CC}">
              <c16:uniqueId val="{00000000-E18F-4FCA-85C1-D70A34032BA4}"/>
            </c:ext>
          </c:extLst>
        </c:ser>
        <c:dLbls>
          <c:showLegendKey val="0"/>
          <c:showVal val="0"/>
          <c:showCatName val="0"/>
          <c:showSerName val="0"/>
          <c:showPercent val="0"/>
          <c:showBubbleSize val="0"/>
        </c:dLbls>
        <c:gapWidth val="150"/>
        <c:shape val="box"/>
        <c:axId val="1397547296"/>
        <c:axId val="1397565600"/>
        <c:axId val="0"/>
      </c:bar3DChart>
      <c:catAx>
        <c:axId val="13975472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97565600"/>
        <c:crosses val="autoZero"/>
        <c:auto val="1"/>
        <c:lblAlgn val="ctr"/>
        <c:lblOffset val="100"/>
        <c:noMultiLvlLbl val="0"/>
      </c:catAx>
      <c:valAx>
        <c:axId val="139756560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975472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Acumulado Financiero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KPI!$AD$7:$AE$7</c:f>
              <c:strCache>
                <c:ptCount val="2"/>
                <c:pt idx="0">
                  <c:v>Prog</c:v>
                </c:pt>
                <c:pt idx="1">
                  <c:v>Ejec</c:v>
                </c:pt>
              </c:strCache>
            </c:strRef>
          </c:cat>
          <c:val>
            <c:numRef>
              <c:f>KPI!$AD$10:$AE$10</c:f>
              <c:numCache>
                <c:formatCode>_-* #,##0_-;\-* #,##0_-;_-* "-"??_-;_-@_-</c:formatCode>
                <c:ptCount val="2"/>
                <c:pt idx="0">
                  <c:v>0</c:v>
                </c:pt>
                <c:pt idx="1">
                  <c:v>0</c:v>
                </c:pt>
              </c:numCache>
            </c:numRef>
          </c:val>
          <c:shape val="cone"/>
          <c:extLst>
            <c:ext xmlns:c16="http://schemas.microsoft.com/office/drawing/2014/chart" uri="{C3380CC4-5D6E-409C-BE32-E72D297353CC}">
              <c16:uniqueId val="{00000000-B2C6-4A6A-BA7B-8A37EBBA282F}"/>
            </c:ext>
          </c:extLst>
        </c:ser>
        <c:dLbls>
          <c:showLegendKey val="0"/>
          <c:showVal val="0"/>
          <c:showCatName val="0"/>
          <c:showSerName val="0"/>
          <c:showPercent val="0"/>
          <c:showBubbleSize val="0"/>
        </c:dLbls>
        <c:gapWidth val="150"/>
        <c:shape val="box"/>
        <c:axId val="1397547296"/>
        <c:axId val="1397565600"/>
        <c:axId val="0"/>
      </c:bar3DChart>
      <c:catAx>
        <c:axId val="13975472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97565600"/>
        <c:crosses val="autoZero"/>
        <c:auto val="1"/>
        <c:lblAlgn val="ctr"/>
        <c:lblOffset val="100"/>
        <c:noMultiLvlLbl val="0"/>
      </c:catAx>
      <c:valAx>
        <c:axId val="139756560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975472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5" Type="http://schemas.openxmlformats.org/officeDocument/2006/relationships/chart" Target="../charts/chart9.xml"/><Relationship Id="rId10" Type="http://schemas.openxmlformats.org/officeDocument/2006/relationships/chart" Target="../charts/chart14.xml"/><Relationship Id="rId4" Type="http://schemas.openxmlformats.org/officeDocument/2006/relationships/chart" Target="../charts/chart8.xml"/><Relationship Id="rId9"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49695</xdr:colOff>
      <xdr:row>47</xdr:row>
      <xdr:rowOff>33794</xdr:rowOff>
    </xdr:from>
    <xdr:to>
      <xdr:col>6</xdr:col>
      <xdr:colOff>240195</xdr:colOff>
      <xdr:row>49</xdr:row>
      <xdr:rowOff>174597</xdr:rowOff>
    </xdr:to>
    <xdr:grpSp>
      <xdr:nvGrpSpPr>
        <xdr:cNvPr id="2" name="Grupo 1">
          <a:extLst>
            <a:ext uri="{FF2B5EF4-FFF2-40B4-BE49-F238E27FC236}">
              <a16:creationId xmlns:a16="http://schemas.microsoft.com/office/drawing/2014/main" id="{11184A7A-EF7F-4D67-83A6-AC121CCC940A}"/>
            </a:ext>
          </a:extLst>
        </xdr:cNvPr>
        <xdr:cNvGrpSpPr/>
      </xdr:nvGrpSpPr>
      <xdr:grpSpPr>
        <a:xfrm>
          <a:off x="537375" y="9604514"/>
          <a:ext cx="1165860" cy="506563"/>
          <a:chOff x="6256020" y="5745480"/>
          <a:chExt cx="1143000" cy="510540"/>
        </a:xfrm>
      </xdr:grpSpPr>
      <xdr:sp macro="" textlink="">
        <xdr:nvSpPr>
          <xdr:cNvPr id="3" name="Flecha: pentágono 2">
            <a:extLst>
              <a:ext uri="{FF2B5EF4-FFF2-40B4-BE49-F238E27FC236}">
                <a16:creationId xmlns:a16="http://schemas.microsoft.com/office/drawing/2014/main" id="{AC6D8FBB-934F-43FB-9314-3393D0D3E484}"/>
              </a:ext>
            </a:extLst>
          </xdr:cNvPr>
          <xdr:cNvSpPr/>
        </xdr:nvSpPr>
        <xdr:spPr>
          <a:xfrm rot="16200000">
            <a:off x="6579870" y="5421630"/>
            <a:ext cx="495300" cy="1143000"/>
          </a:xfrm>
          <a:prstGeom prst="homePlate">
            <a:avLst>
              <a:gd name="adj" fmla="val 61258"/>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sp macro="" textlink="">
        <xdr:nvSpPr>
          <xdr:cNvPr id="4" name="CuadroTexto 3">
            <a:extLst>
              <a:ext uri="{FF2B5EF4-FFF2-40B4-BE49-F238E27FC236}">
                <a16:creationId xmlns:a16="http://schemas.microsoft.com/office/drawing/2014/main" id="{7548E1D8-6C40-4AF1-B51A-4F4E13E9D601}"/>
              </a:ext>
            </a:extLst>
          </xdr:cNvPr>
          <xdr:cNvSpPr txBox="1"/>
        </xdr:nvSpPr>
        <xdr:spPr>
          <a:xfrm>
            <a:off x="6385560" y="5806440"/>
            <a:ext cx="853440" cy="449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900"/>
              <a:t>ALIANZA </a:t>
            </a:r>
          </a:p>
          <a:p>
            <a:pPr algn="ctr"/>
            <a:r>
              <a:rPr lang="es-PE" sz="900"/>
              <a:t>ESTRATÉGICA</a:t>
            </a:r>
          </a:p>
        </xdr:txBody>
      </xdr:sp>
    </xdr:grpSp>
    <xdr:clientData/>
  </xdr:twoCellAnchor>
  <xdr:twoCellAnchor>
    <xdr:from>
      <xdr:col>7</xdr:col>
      <xdr:colOff>103035</xdr:colOff>
      <xdr:row>47</xdr:row>
      <xdr:rowOff>26174</xdr:rowOff>
    </xdr:from>
    <xdr:to>
      <xdr:col>12</xdr:col>
      <xdr:colOff>25178</xdr:colOff>
      <xdr:row>50</xdr:row>
      <xdr:rowOff>6957</xdr:rowOff>
    </xdr:to>
    <xdr:grpSp>
      <xdr:nvGrpSpPr>
        <xdr:cNvPr id="5" name="Grupo 4">
          <a:extLst>
            <a:ext uri="{FF2B5EF4-FFF2-40B4-BE49-F238E27FC236}">
              <a16:creationId xmlns:a16="http://schemas.microsoft.com/office/drawing/2014/main" id="{651EA57D-D868-4580-AE2A-58B94E2FEE5C}"/>
            </a:ext>
          </a:extLst>
        </xdr:cNvPr>
        <xdr:cNvGrpSpPr/>
      </xdr:nvGrpSpPr>
      <xdr:grpSpPr>
        <a:xfrm>
          <a:off x="1809915" y="9596894"/>
          <a:ext cx="1347083" cy="529423"/>
          <a:chOff x="6256020" y="5745480"/>
          <a:chExt cx="1143000" cy="533400"/>
        </a:xfrm>
      </xdr:grpSpPr>
      <xdr:sp macro="" textlink="">
        <xdr:nvSpPr>
          <xdr:cNvPr id="6" name="Flecha: pentágono 5">
            <a:extLst>
              <a:ext uri="{FF2B5EF4-FFF2-40B4-BE49-F238E27FC236}">
                <a16:creationId xmlns:a16="http://schemas.microsoft.com/office/drawing/2014/main" id="{0AAAAAC9-2B43-4DAC-95DA-F609F77F52DF}"/>
              </a:ext>
            </a:extLst>
          </xdr:cNvPr>
          <xdr:cNvSpPr/>
        </xdr:nvSpPr>
        <xdr:spPr>
          <a:xfrm rot="16200000">
            <a:off x="6579870" y="5421630"/>
            <a:ext cx="495300" cy="1143000"/>
          </a:xfrm>
          <a:prstGeom prst="homePlate">
            <a:avLst>
              <a:gd name="adj" fmla="val 61258"/>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sp macro="" textlink="">
        <xdr:nvSpPr>
          <xdr:cNvPr id="7" name="CuadroTexto 6">
            <a:extLst>
              <a:ext uri="{FF2B5EF4-FFF2-40B4-BE49-F238E27FC236}">
                <a16:creationId xmlns:a16="http://schemas.microsoft.com/office/drawing/2014/main" id="{009B8298-9567-4432-AB01-AC3C701BFE22}"/>
              </a:ext>
            </a:extLst>
          </xdr:cNvPr>
          <xdr:cNvSpPr txBox="1"/>
        </xdr:nvSpPr>
        <xdr:spPr>
          <a:xfrm>
            <a:off x="6355080" y="5791200"/>
            <a:ext cx="944880" cy="487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t>COMITÉ DE EVALUACIÓN TÉCNICA</a:t>
            </a:r>
          </a:p>
        </xdr:txBody>
      </xdr:sp>
    </xdr:grpSp>
    <xdr:clientData/>
  </xdr:twoCellAnchor>
  <xdr:twoCellAnchor>
    <xdr:from>
      <xdr:col>12</xdr:col>
      <xdr:colOff>275313</xdr:colOff>
      <xdr:row>47</xdr:row>
      <xdr:rowOff>26185</xdr:rowOff>
    </xdr:from>
    <xdr:to>
      <xdr:col>17</xdr:col>
      <xdr:colOff>207396</xdr:colOff>
      <xdr:row>50</xdr:row>
      <xdr:rowOff>27182</xdr:rowOff>
    </xdr:to>
    <xdr:grpSp>
      <xdr:nvGrpSpPr>
        <xdr:cNvPr id="8" name="Grupo 7">
          <a:extLst>
            <a:ext uri="{FF2B5EF4-FFF2-40B4-BE49-F238E27FC236}">
              <a16:creationId xmlns:a16="http://schemas.microsoft.com/office/drawing/2014/main" id="{AC38A089-42F0-4EE2-827B-6DAA017C5AC1}"/>
            </a:ext>
          </a:extLst>
        </xdr:cNvPr>
        <xdr:cNvGrpSpPr/>
      </xdr:nvGrpSpPr>
      <xdr:grpSpPr>
        <a:xfrm>
          <a:off x="3407133" y="9596905"/>
          <a:ext cx="1341783" cy="549637"/>
          <a:chOff x="6256020" y="5745479"/>
          <a:chExt cx="1143000" cy="556864"/>
        </a:xfrm>
      </xdr:grpSpPr>
      <xdr:sp macro="" textlink="">
        <xdr:nvSpPr>
          <xdr:cNvPr id="9" name="Flecha: pentágono 8">
            <a:extLst>
              <a:ext uri="{FF2B5EF4-FFF2-40B4-BE49-F238E27FC236}">
                <a16:creationId xmlns:a16="http://schemas.microsoft.com/office/drawing/2014/main" id="{6BFB7553-B7B5-44A9-AC7F-9D6623481BF9}"/>
              </a:ext>
            </a:extLst>
          </xdr:cNvPr>
          <xdr:cNvSpPr/>
        </xdr:nvSpPr>
        <xdr:spPr>
          <a:xfrm rot="16200000">
            <a:off x="6579870" y="5421629"/>
            <a:ext cx="495300" cy="1143000"/>
          </a:xfrm>
          <a:prstGeom prst="homePlate">
            <a:avLst>
              <a:gd name="adj" fmla="val 61258"/>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sp macro="" textlink="">
        <xdr:nvSpPr>
          <xdr:cNvPr id="10" name="CuadroTexto 9">
            <a:extLst>
              <a:ext uri="{FF2B5EF4-FFF2-40B4-BE49-F238E27FC236}">
                <a16:creationId xmlns:a16="http://schemas.microsoft.com/office/drawing/2014/main" id="{1C536723-855B-462E-BA6A-7ACAC15B383D}"/>
              </a:ext>
            </a:extLst>
          </xdr:cNvPr>
          <xdr:cNvSpPr txBox="1"/>
        </xdr:nvSpPr>
        <xdr:spPr>
          <a:xfrm>
            <a:off x="6385560" y="5852763"/>
            <a:ext cx="853440" cy="449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900"/>
              <a:t>EXTENSIONISTA</a:t>
            </a:r>
          </a:p>
        </xdr:txBody>
      </xdr:sp>
    </xdr:grpSp>
    <xdr:clientData/>
  </xdr:twoCellAnchor>
  <xdr:twoCellAnchor>
    <xdr:from>
      <xdr:col>18</xdr:col>
      <xdr:colOff>23191</xdr:colOff>
      <xdr:row>47</xdr:row>
      <xdr:rowOff>26174</xdr:rowOff>
    </xdr:from>
    <xdr:to>
      <xdr:col>22</xdr:col>
      <xdr:colOff>235888</xdr:colOff>
      <xdr:row>50</xdr:row>
      <xdr:rowOff>22197</xdr:rowOff>
    </xdr:to>
    <xdr:grpSp>
      <xdr:nvGrpSpPr>
        <xdr:cNvPr id="11" name="Grupo 10">
          <a:extLst>
            <a:ext uri="{FF2B5EF4-FFF2-40B4-BE49-F238E27FC236}">
              <a16:creationId xmlns:a16="http://schemas.microsoft.com/office/drawing/2014/main" id="{15B98AF6-3E25-43A1-83F7-4BCC0C156C12}"/>
            </a:ext>
          </a:extLst>
        </xdr:cNvPr>
        <xdr:cNvGrpSpPr/>
      </xdr:nvGrpSpPr>
      <xdr:grpSpPr>
        <a:xfrm>
          <a:off x="4846651" y="9596894"/>
          <a:ext cx="1249017" cy="544663"/>
          <a:chOff x="6256020" y="5745480"/>
          <a:chExt cx="1143000" cy="548640"/>
        </a:xfrm>
      </xdr:grpSpPr>
      <xdr:sp macro="" textlink="">
        <xdr:nvSpPr>
          <xdr:cNvPr id="12" name="Flecha: pentágono 11">
            <a:extLst>
              <a:ext uri="{FF2B5EF4-FFF2-40B4-BE49-F238E27FC236}">
                <a16:creationId xmlns:a16="http://schemas.microsoft.com/office/drawing/2014/main" id="{7FDD0281-3B34-4330-BCCD-F2CC0D29FCEC}"/>
              </a:ext>
            </a:extLst>
          </xdr:cNvPr>
          <xdr:cNvSpPr/>
        </xdr:nvSpPr>
        <xdr:spPr>
          <a:xfrm rot="16200000">
            <a:off x="6579870" y="5421630"/>
            <a:ext cx="495300" cy="1143000"/>
          </a:xfrm>
          <a:prstGeom prst="homePlate">
            <a:avLst>
              <a:gd name="adj" fmla="val 61258"/>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sp macro="" textlink="">
        <xdr:nvSpPr>
          <xdr:cNvPr id="13" name="CuadroTexto 12">
            <a:extLst>
              <a:ext uri="{FF2B5EF4-FFF2-40B4-BE49-F238E27FC236}">
                <a16:creationId xmlns:a16="http://schemas.microsoft.com/office/drawing/2014/main" id="{7842A6AD-7E82-4FF3-87DA-306359930F67}"/>
              </a:ext>
            </a:extLst>
          </xdr:cNvPr>
          <xdr:cNvSpPr txBox="1"/>
        </xdr:nvSpPr>
        <xdr:spPr>
          <a:xfrm>
            <a:off x="6377940" y="5844540"/>
            <a:ext cx="876300" cy="449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900"/>
              <a:t>ESPECIALISTAS DEL SEAR</a:t>
            </a:r>
          </a:p>
        </xdr:txBody>
      </xdr:sp>
    </xdr:grpSp>
    <xdr:clientData/>
  </xdr:twoCellAnchor>
  <xdr:twoCellAnchor editAs="oneCell">
    <xdr:from>
      <xdr:col>1</xdr:col>
      <xdr:colOff>169334</xdr:colOff>
      <xdr:row>243</xdr:row>
      <xdr:rowOff>132396</xdr:rowOff>
    </xdr:from>
    <xdr:to>
      <xdr:col>21</xdr:col>
      <xdr:colOff>146474</xdr:colOff>
      <xdr:row>256</xdr:row>
      <xdr:rowOff>41486</xdr:rowOff>
    </xdr:to>
    <xdr:pic>
      <xdr:nvPicPr>
        <xdr:cNvPr id="14" name="Imagen 13">
          <a:extLst>
            <a:ext uri="{FF2B5EF4-FFF2-40B4-BE49-F238E27FC236}">
              <a16:creationId xmlns:a16="http://schemas.microsoft.com/office/drawing/2014/main" id="{C4995F9D-5BCD-4015-ADCC-5EA3D8FBA5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3174" y="46241016"/>
          <a:ext cx="5364480" cy="2286530"/>
        </a:xfrm>
        <a:prstGeom prst="rect">
          <a:avLst/>
        </a:prstGeom>
        <a:noFill/>
        <a:ln w="6350">
          <a:solidFill>
            <a:schemeClr val="tx1"/>
          </a:solidFill>
        </a:ln>
      </xdr:spPr>
    </xdr:pic>
    <xdr:clientData/>
  </xdr:twoCellAnchor>
  <xdr:twoCellAnchor>
    <xdr:from>
      <xdr:col>11</xdr:col>
      <xdr:colOff>147994</xdr:colOff>
      <xdr:row>2</xdr:row>
      <xdr:rowOff>45131</xdr:rowOff>
    </xdr:from>
    <xdr:to>
      <xdr:col>13</xdr:col>
      <xdr:colOff>107248</xdr:colOff>
      <xdr:row>4</xdr:row>
      <xdr:rowOff>51646</xdr:rowOff>
    </xdr:to>
    <xdr:sp macro="" textlink="">
      <xdr:nvSpPr>
        <xdr:cNvPr id="15" name="Freeform 5">
          <a:extLst>
            <a:ext uri="{FF2B5EF4-FFF2-40B4-BE49-F238E27FC236}">
              <a16:creationId xmlns:a16="http://schemas.microsoft.com/office/drawing/2014/main" id="{FB6AD622-3678-48F7-8669-2F02BEF6781E}"/>
            </a:ext>
          </a:extLst>
        </xdr:cNvPr>
        <xdr:cNvSpPr>
          <a:spLocks noEditPoints="1"/>
        </xdr:cNvSpPr>
      </xdr:nvSpPr>
      <xdr:spPr bwMode="auto">
        <a:xfrm>
          <a:off x="2982634" y="502331"/>
          <a:ext cx="538374" cy="555155"/>
        </a:xfrm>
        <a:custGeom>
          <a:avLst/>
          <a:gdLst>
            <a:gd name="T0" fmla="*/ 943 w 1482"/>
            <a:gd name="T1" fmla="*/ 673 h 1451"/>
            <a:gd name="T2" fmla="*/ 972 w 1482"/>
            <a:gd name="T3" fmla="*/ 577 h 1451"/>
            <a:gd name="T4" fmla="*/ 879 w 1482"/>
            <a:gd name="T5" fmla="*/ 485 h 1451"/>
            <a:gd name="T6" fmla="*/ 783 w 1482"/>
            <a:gd name="T7" fmla="*/ 513 h 1451"/>
            <a:gd name="T8" fmla="*/ 703 w 1482"/>
            <a:gd name="T9" fmla="*/ 393 h 1451"/>
            <a:gd name="T10" fmla="*/ 605 w 1482"/>
            <a:gd name="T11" fmla="*/ 446 h 1451"/>
            <a:gd name="T12" fmla="*/ 477 w 1482"/>
            <a:gd name="T13" fmla="*/ 500 h 1451"/>
            <a:gd name="T14" fmla="*/ 369 w 1482"/>
            <a:gd name="T15" fmla="*/ 531 h 1451"/>
            <a:gd name="T16" fmla="*/ 398 w 1482"/>
            <a:gd name="T17" fmla="*/ 672 h 1451"/>
            <a:gd name="T18" fmla="*/ 310 w 1482"/>
            <a:gd name="T19" fmla="*/ 720 h 1451"/>
            <a:gd name="T20" fmla="*/ 310 w 1482"/>
            <a:gd name="T21" fmla="*/ 851 h 1451"/>
            <a:gd name="T22" fmla="*/ 674 w 1482"/>
            <a:gd name="T23" fmla="*/ 622 h 1451"/>
            <a:gd name="T24" fmla="*/ 1031 w 1482"/>
            <a:gd name="T25" fmla="*/ 851 h 1451"/>
            <a:gd name="T26" fmla="*/ 1031 w 1482"/>
            <a:gd name="T27" fmla="*/ 720 h 1451"/>
            <a:gd name="T28" fmla="*/ 1417 w 1482"/>
            <a:gd name="T29" fmla="*/ 209 h 1451"/>
            <a:gd name="T30" fmla="*/ 1384 w 1482"/>
            <a:gd name="T31" fmla="*/ 138 h 1451"/>
            <a:gd name="T32" fmla="*/ 1353 w 1482"/>
            <a:gd name="T33" fmla="*/ 51 h 1451"/>
            <a:gd name="T34" fmla="*/ 1304 w 1482"/>
            <a:gd name="T35" fmla="*/ 74 h 1451"/>
            <a:gd name="T36" fmla="*/ 1246 w 1482"/>
            <a:gd name="T37" fmla="*/ 15 h 1451"/>
            <a:gd name="T38" fmla="*/ 1163 w 1482"/>
            <a:gd name="T39" fmla="*/ 3 h 1451"/>
            <a:gd name="T40" fmla="*/ 1153 w 1482"/>
            <a:gd name="T41" fmla="*/ 51 h 1451"/>
            <a:gd name="T42" fmla="*/ 1062 w 1482"/>
            <a:gd name="T43" fmla="*/ 53 h 1451"/>
            <a:gd name="T44" fmla="*/ 996 w 1482"/>
            <a:gd name="T45" fmla="*/ 119 h 1451"/>
            <a:gd name="T46" fmla="*/ 999 w 1482"/>
            <a:gd name="T47" fmla="*/ 192 h 1451"/>
            <a:gd name="T48" fmla="*/ 947 w 1482"/>
            <a:gd name="T49" fmla="*/ 218 h 1451"/>
            <a:gd name="T50" fmla="*/ 958 w 1482"/>
            <a:gd name="T51" fmla="*/ 303 h 1451"/>
            <a:gd name="T52" fmla="*/ 1017 w 1482"/>
            <a:gd name="T53" fmla="*/ 360 h 1451"/>
            <a:gd name="T54" fmla="*/ 994 w 1482"/>
            <a:gd name="T55" fmla="*/ 408 h 1451"/>
            <a:gd name="T56" fmla="*/ 1081 w 1482"/>
            <a:gd name="T57" fmla="*/ 440 h 1451"/>
            <a:gd name="T58" fmla="*/ 1153 w 1482"/>
            <a:gd name="T59" fmla="*/ 461 h 1451"/>
            <a:gd name="T60" fmla="*/ 1200 w 1482"/>
            <a:gd name="T61" fmla="*/ 512 h 1451"/>
            <a:gd name="T62" fmla="*/ 1246 w 1482"/>
            <a:gd name="T63" fmla="*/ 461 h 1451"/>
            <a:gd name="T64" fmla="*/ 1318 w 1482"/>
            <a:gd name="T65" fmla="*/ 440 h 1451"/>
            <a:gd name="T66" fmla="*/ 1405 w 1482"/>
            <a:gd name="T67" fmla="*/ 408 h 1451"/>
            <a:gd name="T68" fmla="*/ 1382 w 1482"/>
            <a:gd name="T69" fmla="*/ 360 h 1451"/>
            <a:gd name="T70" fmla="*/ 1441 w 1482"/>
            <a:gd name="T71" fmla="*/ 303 h 1451"/>
            <a:gd name="T72" fmla="*/ 1452 w 1482"/>
            <a:gd name="T73" fmla="*/ 218 h 1451"/>
            <a:gd name="T74" fmla="*/ 1130 w 1482"/>
            <a:gd name="T75" fmla="*/ 245 h 1451"/>
            <a:gd name="T76" fmla="*/ 1475 w 1482"/>
            <a:gd name="T77" fmla="*/ 461 h 1451"/>
            <a:gd name="T78" fmla="*/ 1341 w 1482"/>
            <a:gd name="T79" fmla="*/ 550 h 1451"/>
            <a:gd name="T80" fmla="*/ 141 w 1482"/>
            <a:gd name="T81" fmla="*/ 304 h 1451"/>
            <a:gd name="T82" fmla="*/ 860 w 1482"/>
            <a:gd name="T83" fmla="*/ 205 h 1451"/>
            <a:gd name="T84" fmla="*/ 0 w 1482"/>
            <a:gd name="T85" fmla="*/ 234 h 1451"/>
            <a:gd name="T86" fmla="*/ 597 w 1482"/>
            <a:gd name="T87" fmla="*/ 1186 h 1451"/>
            <a:gd name="T88" fmla="*/ 388 w 1482"/>
            <a:gd name="T89" fmla="*/ 1398 h 1451"/>
            <a:gd name="T90" fmla="*/ 1094 w 1482"/>
            <a:gd name="T91" fmla="*/ 1398 h 1451"/>
            <a:gd name="T92" fmla="*/ 885 w 1482"/>
            <a:gd name="T93" fmla="*/ 1186 h 1451"/>
            <a:gd name="T94" fmla="*/ 1482 w 1482"/>
            <a:gd name="T95" fmla="*/ 450 h 1451"/>
            <a:gd name="T96" fmla="*/ 688 w 1482"/>
            <a:gd name="T97" fmla="*/ 1081 h 1451"/>
            <a:gd name="T98" fmla="*/ 741 w 1482"/>
            <a:gd name="T99" fmla="*/ 1133 h 14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Lst>
          <a:rect l="0" t="0" r="r" b="b"/>
          <a:pathLst>
            <a:path w="1482" h="1451">
              <a:moveTo>
                <a:pt x="1031" y="720"/>
              </a:moveTo>
              <a:lnTo>
                <a:pt x="1010" y="720"/>
              </a:lnTo>
              <a:cubicBezTo>
                <a:pt x="980" y="720"/>
                <a:pt x="954" y="701"/>
                <a:pt x="943" y="673"/>
              </a:cubicBezTo>
              <a:lnTo>
                <a:pt x="942" y="672"/>
              </a:lnTo>
              <a:cubicBezTo>
                <a:pt x="931" y="645"/>
                <a:pt x="935" y="613"/>
                <a:pt x="956" y="592"/>
              </a:cubicBezTo>
              <a:lnTo>
                <a:pt x="972" y="577"/>
              </a:lnTo>
              <a:cubicBezTo>
                <a:pt x="984" y="564"/>
                <a:pt x="984" y="544"/>
                <a:pt x="972" y="531"/>
              </a:cubicBezTo>
              <a:lnTo>
                <a:pt x="925" y="485"/>
              </a:lnTo>
              <a:cubicBezTo>
                <a:pt x="912" y="472"/>
                <a:pt x="892" y="472"/>
                <a:pt x="879" y="485"/>
              </a:cubicBezTo>
              <a:lnTo>
                <a:pt x="864" y="500"/>
              </a:lnTo>
              <a:cubicBezTo>
                <a:pt x="843" y="521"/>
                <a:pt x="811" y="525"/>
                <a:pt x="784" y="514"/>
              </a:cubicBezTo>
              <a:cubicBezTo>
                <a:pt x="783" y="514"/>
                <a:pt x="783" y="513"/>
                <a:pt x="783" y="513"/>
              </a:cubicBezTo>
              <a:cubicBezTo>
                <a:pt x="755" y="502"/>
                <a:pt x="736" y="476"/>
                <a:pt x="736" y="446"/>
              </a:cubicBezTo>
              <a:lnTo>
                <a:pt x="736" y="425"/>
              </a:lnTo>
              <a:cubicBezTo>
                <a:pt x="736" y="407"/>
                <a:pt x="721" y="393"/>
                <a:pt x="703" y="393"/>
              </a:cubicBezTo>
              <a:lnTo>
                <a:pt x="638" y="393"/>
              </a:lnTo>
              <a:cubicBezTo>
                <a:pt x="620" y="393"/>
                <a:pt x="605" y="407"/>
                <a:pt x="605" y="425"/>
              </a:cubicBezTo>
              <a:lnTo>
                <a:pt x="605" y="446"/>
              </a:lnTo>
              <a:cubicBezTo>
                <a:pt x="605" y="476"/>
                <a:pt x="586" y="502"/>
                <a:pt x="558" y="513"/>
              </a:cubicBezTo>
              <a:cubicBezTo>
                <a:pt x="558" y="513"/>
                <a:pt x="557" y="514"/>
                <a:pt x="557" y="514"/>
              </a:cubicBezTo>
              <a:cubicBezTo>
                <a:pt x="530" y="525"/>
                <a:pt x="498" y="521"/>
                <a:pt x="477" y="500"/>
              </a:cubicBezTo>
              <a:lnTo>
                <a:pt x="462" y="485"/>
              </a:lnTo>
              <a:cubicBezTo>
                <a:pt x="449" y="472"/>
                <a:pt x="428" y="472"/>
                <a:pt x="416" y="485"/>
              </a:cubicBezTo>
              <a:lnTo>
                <a:pt x="369" y="531"/>
              </a:lnTo>
              <a:cubicBezTo>
                <a:pt x="356" y="544"/>
                <a:pt x="356" y="564"/>
                <a:pt x="369" y="577"/>
              </a:cubicBezTo>
              <a:lnTo>
                <a:pt x="384" y="592"/>
              </a:lnTo>
              <a:cubicBezTo>
                <a:pt x="405" y="613"/>
                <a:pt x="410" y="645"/>
                <a:pt x="398" y="672"/>
              </a:cubicBezTo>
              <a:lnTo>
                <a:pt x="398" y="673"/>
              </a:lnTo>
              <a:cubicBezTo>
                <a:pt x="387" y="701"/>
                <a:pt x="361" y="720"/>
                <a:pt x="331" y="720"/>
              </a:cubicBezTo>
              <a:lnTo>
                <a:pt x="310" y="720"/>
              </a:lnTo>
              <a:cubicBezTo>
                <a:pt x="292" y="720"/>
                <a:pt x="277" y="735"/>
                <a:pt x="277" y="753"/>
              </a:cubicBezTo>
              <a:lnTo>
                <a:pt x="277" y="818"/>
              </a:lnTo>
              <a:cubicBezTo>
                <a:pt x="277" y="837"/>
                <a:pt x="292" y="851"/>
                <a:pt x="310" y="851"/>
              </a:cubicBezTo>
              <a:lnTo>
                <a:pt x="520" y="851"/>
              </a:lnTo>
              <a:cubicBezTo>
                <a:pt x="511" y="830"/>
                <a:pt x="506" y="806"/>
                <a:pt x="507" y="781"/>
              </a:cubicBezTo>
              <a:cubicBezTo>
                <a:pt x="509" y="693"/>
                <a:pt x="586" y="620"/>
                <a:pt x="674" y="622"/>
              </a:cubicBezTo>
              <a:cubicBezTo>
                <a:pt x="763" y="624"/>
                <a:pt x="834" y="696"/>
                <a:pt x="834" y="786"/>
              </a:cubicBezTo>
              <a:cubicBezTo>
                <a:pt x="834" y="809"/>
                <a:pt x="829" y="831"/>
                <a:pt x="820" y="851"/>
              </a:cubicBezTo>
              <a:lnTo>
                <a:pt x="1031" y="851"/>
              </a:lnTo>
              <a:cubicBezTo>
                <a:pt x="1049" y="851"/>
                <a:pt x="1063" y="837"/>
                <a:pt x="1063" y="818"/>
              </a:cubicBezTo>
              <a:lnTo>
                <a:pt x="1063" y="753"/>
              </a:lnTo>
              <a:cubicBezTo>
                <a:pt x="1063" y="735"/>
                <a:pt x="1049" y="720"/>
                <a:pt x="1031" y="720"/>
              </a:cubicBezTo>
              <a:close/>
              <a:moveTo>
                <a:pt x="1452" y="218"/>
              </a:moveTo>
              <a:cubicBezTo>
                <a:pt x="1451" y="213"/>
                <a:pt x="1446" y="209"/>
                <a:pt x="1441" y="209"/>
              </a:cubicBezTo>
              <a:lnTo>
                <a:pt x="1417" y="209"/>
              </a:lnTo>
              <a:cubicBezTo>
                <a:pt x="1409" y="206"/>
                <a:pt x="1403" y="200"/>
                <a:pt x="1400" y="192"/>
              </a:cubicBezTo>
              <a:cubicBezTo>
                <a:pt x="1396" y="178"/>
                <a:pt x="1390" y="165"/>
                <a:pt x="1382" y="152"/>
              </a:cubicBezTo>
              <a:cubicBezTo>
                <a:pt x="1380" y="147"/>
                <a:pt x="1380" y="142"/>
                <a:pt x="1384" y="138"/>
              </a:cubicBezTo>
              <a:lnTo>
                <a:pt x="1403" y="119"/>
              </a:lnTo>
              <a:cubicBezTo>
                <a:pt x="1407" y="115"/>
                <a:pt x="1408" y="108"/>
                <a:pt x="1405" y="104"/>
              </a:cubicBezTo>
              <a:cubicBezTo>
                <a:pt x="1390" y="84"/>
                <a:pt x="1372" y="66"/>
                <a:pt x="1353" y="51"/>
              </a:cubicBezTo>
              <a:cubicBezTo>
                <a:pt x="1348" y="48"/>
                <a:pt x="1341" y="48"/>
                <a:pt x="1337" y="53"/>
              </a:cubicBezTo>
              <a:lnTo>
                <a:pt x="1318" y="72"/>
              </a:lnTo>
              <a:cubicBezTo>
                <a:pt x="1314" y="76"/>
                <a:pt x="1309" y="76"/>
                <a:pt x="1304" y="74"/>
              </a:cubicBezTo>
              <a:cubicBezTo>
                <a:pt x="1286" y="63"/>
                <a:pt x="1267" y="56"/>
                <a:pt x="1246" y="51"/>
              </a:cubicBezTo>
              <a:lnTo>
                <a:pt x="1246" y="51"/>
              </a:lnTo>
              <a:lnTo>
                <a:pt x="1246" y="15"/>
              </a:lnTo>
              <a:cubicBezTo>
                <a:pt x="1246" y="9"/>
                <a:pt x="1242" y="4"/>
                <a:pt x="1237" y="3"/>
              </a:cubicBezTo>
              <a:cubicBezTo>
                <a:pt x="1224" y="1"/>
                <a:pt x="1212" y="0"/>
                <a:pt x="1200" y="0"/>
              </a:cubicBezTo>
              <a:cubicBezTo>
                <a:pt x="1187" y="0"/>
                <a:pt x="1175" y="1"/>
                <a:pt x="1163" y="3"/>
              </a:cubicBezTo>
              <a:cubicBezTo>
                <a:pt x="1157" y="4"/>
                <a:pt x="1153" y="9"/>
                <a:pt x="1153" y="15"/>
              </a:cubicBezTo>
              <a:lnTo>
                <a:pt x="1153" y="51"/>
              </a:lnTo>
              <a:lnTo>
                <a:pt x="1153" y="51"/>
              </a:lnTo>
              <a:cubicBezTo>
                <a:pt x="1132" y="56"/>
                <a:pt x="1113" y="63"/>
                <a:pt x="1095" y="74"/>
              </a:cubicBezTo>
              <a:cubicBezTo>
                <a:pt x="1091" y="76"/>
                <a:pt x="1085" y="76"/>
                <a:pt x="1081" y="72"/>
              </a:cubicBezTo>
              <a:lnTo>
                <a:pt x="1062" y="53"/>
              </a:lnTo>
              <a:cubicBezTo>
                <a:pt x="1058" y="48"/>
                <a:pt x="1051" y="48"/>
                <a:pt x="1047" y="51"/>
              </a:cubicBezTo>
              <a:cubicBezTo>
                <a:pt x="1027" y="66"/>
                <a:pt x="1009" y="84"/>
                <a:pt x="994" y="104"/>
              </a:cubicBezTo>
              <a:cubicBezTo>
                <a:pt x="991" y="108"/>
                <a:pt x="992" y="115"/>
                <a:pt x="996" y="119"/>
              </a:cubicBezTo>
              <a:lnTo>
                <a:pt x="1015" y="138"/>
              </a:lnTo>
              <a:cubicBezTo>
                <a:pt x="1019" y="142"/>
                <a:pt x="1019" y="147"/>
                <a:pt x="1017" y="152"/>
              </a:cubicBezTo>
              <a:cubicBezTo>
                <a:pt x="1009" y="165"/>
                <a:pt x="1003" y="178"/>
                <a:pt x="999" y="192"/>
              </a:cubicBezTo>
              <a:cubicBezTo>
                <a:pt x="996" y="200"/>
                <a:pt x="990" y="206"/>
                <a:pt x="983" y="209"/>
              </a:cubicBezTo>
              <a:lnTo>
                <a:pt x="958" y="209"/>
              </a:lnTo>
              <a:cubicBezTo>
                <a:pt x="953" y="209"/>
                <a:pt x="948" y="213"/>
                <a:pt x="947" y="218"/>
              </a:cubicBezTo>
              <a:cubicBezTo>
                <a:pt x="945" y="231"/>
                <a:pt x="944" y="243"/>
                <a:pt x="944" y="256"/>
              </a:cubicBezTo>
              <a:cubicBezTo>
                <a:pt x="944" y="269"/>
                <a:pt x="945" y="281"/>
                <a:pt x="947" y="293"/>
              </a:cubicBezTo>
              <a:cubicBezTo>
                <a:pt x="948" y="299"/>
                <a:pt x="953" y="303"/>
                <a:pt x="958" y="303"/>
              </a:cubicBezTo>
              <a:lnTo>
                <a:pt x="983" y="303"/>
              </a:lnTo>
              <a:cubicBezTo>
                <a:pt x="990" y="306"/>
                <a:pt x="996" y="312"/>
                <a:pt x="999" y="319"/>
              </a:cubicBezTo>
              <a:cubicBezTo>
                <a:pt x="1003" y="334"/>
                <a:pt x="1009" y="347"/>
                <a:pt x="1017" y="360"/>
              </a:cubicBezTo>
              <a:cubicBezTo>
                <a:pt x="1019" y="364"/>
                <a:pt x="1019" y="370"/>
                <a:pt x="1015" y="374"/>
              </a:cubicBezTo>
              <a:lnTo>
                <a:pt x="996" y="393"/>
              </a:lnTo>
              <a:cubicBezTo>
                <a:pt x="992" y="397"/>
                <a:pt x="991" y="404"/>
                <a:pt x="994" y="408"/>
              </a:cubicBezTo>
              <a:cubicBezTo>
                <a:pt x="1009" y="428"/>
                <a:pt x="1027" y="446"/>
                <a:pt x="1047" y="461"/>
              </a:cubicBezTo>
              <a:cubicBezTo>
                <a:pt x="1051" y="464"/>
                <a:pt x="1058" y="463"/>
                <a:pt x="1062" y="459"/>
              </a:cubicBezTo>
              <a:lnTo>
                <a:pt x="1081" y="440"/>
              </a:lnTo>
              <a:cubicBezTo>
                <a:pt x="1085" y="436"/>
                <a:pt x="1091" y="436"/>
                <a:pt x="1095" y="438"/>
              </a:cubicBezTo>
              <a:cubicBezTo>
                <a:pt x="1113" y="448"/>
                <a:pt x="1132" y="456"/>
                <a:pt x="1153" y="461"/>
              </a:cubicBezTo>
              <a:lnTo>
                <a:pt x="1153" y="461"/>
              </a:lnTo>
              <a:lnTo>
                <a:pt x="1153" y="497"/>
              </a:lnTo>
              <a:cubicBezTo>
                <a:pt x="1153" y="503"/>
                <a:pt x="1157" y="508"/>
                <a:pt x="1163" y="509"/>
              </a:cubicBezTo>
              <a:cubicBezTo>
                <a:pt x="1175" y="511"/>
                <a:pt x="1187" y="512"/>
                <a:pt x="1200" y="512"/>
              </a:cubicBezTo>
              <a:cubicBezTo>
                <a:pt x="1212" y="512"/>
                <a:pt x="1224" y="511"/>
                <a:pt x="1237" y="509"/>
              </a:cubicBezTo>
              <a:cubicBezTo>
                <a:pt x="1242" y="508"/>
                <a:pt x="1246" y="503"/>
                <a:pt x="1246" y="497"/>
              </a:cubicBezTo>
              <a:lnTo>
                <a:pt x="1246" y="461"/>
              </a:lnTo>
              <a:lnTo>
                <a:pt x="1246" y="461"/>
              </a:lnTo>
              <a:cubicBezTo>
                <a:pt x="1267" y="456"/>
                <a:pt x="1286" y="448"/>
                <a:pt x="1304" y="438"/>
              </a:cubicBezTo>
              <a:cubicBezTo>
                <a:pt x="1309" y="436"/>
                <a:pt x="1314" y="436"/>
                <a:pt x="1318" y="440"/>
              </a:cubicBezTo>
              <a:lnTo>
                <a:pt x="1337" y="459"/>
              </a:lnTo>
              <a:cubicBezTo>
                <a:pt x="1341" y="463"/>
                <a:pt x="1348" y="464"/>
                <a:pt x="1353" y="461"/>
              </a:cubicBezTo>
              <a:cubicBezTo>
                <a:pt x="1372" y="446"/>
                <a:pt x="1390" y="428"/>
                <a:pt x="1405" y="408"/>
              </a:cubicBezTo>
              <a:cubicBezTo>
                <a:pt x="1408" y="404"/>
                <a:pt x="1407" y="397"/>
                <a:pt x="1403" y="393"/>
              </a:cubicBezTo>
              <a:lnTo>
                <a:pt x="1384" y="374"/>
              </a:lnTo>
              <a:cubicBezTo>
                <a:pt x="1380" y="370"/>
                <a:pt x="1380" y="364"/>
                <a:pt x="1382" y="360"/>
              </a:cubicBezTo>
              <a:cubicBezTo>
                <a:pt x="1390" y="347"/>
                <a:pt x="1396" y="334"/>
                <a:pt x="1400" y="319"/>
              </a:cubicBezTo>
              <a:cubicBezTo>
                <a:pt x="1403" y="312"/>
                <a:pt x="1409" y="306"/>
                <a:pt x="1417" y="303"/>
              </a:cubicBezTo>
              <a:lnTo>
                <a:pt x="1441" y="303"/>
              </a:lnTo>
              <a:cubicBezTo>
                <a:pt x="1446" y="303"/>
                <a:pt x="1451" y="299"/>
                <a:pt x="1452" y="293"/>
              </a:cubicBezTo>
              <a:cubicBezTo>
                <a:pt x="1454" y="281"/>
                <a:pt x="1455" y="269"/>
                <a:pt x="1455" y="256"/>
              </a:cubicBezTo>
              <a:cubicBezTo>
                <a:pt x="1455" y="243"/>
                <a:pt x="1454" y="231"/>
                <a:pt x="1452" y="218"/>
              </a:cubicBezTo>
              <a:close/>
              <a:moveTo>
                <a:pt x="1269" y="267"/>
              </a:moveTo>
              <a:cubicBezTo>
                <a:pt x="1264" y="297"/>
                <a:pt x="1240" y="321"/>
                <a:pt x="1211" y="325"/>
              </a:cubicBezTo>
              <a:cubicBezTo>
                <a:pt x="1163" y="332"/>
                <a:pt x="1123" y="292"/>
                <a:pt x="1130" y="245"/>
              </a:cubicBezTo>
              <a:cubicBezTo>
                <a:pt x="1135" y="215"/>
                <a:pt x="1159" y="191"/>
                <a:pt x="1188" y="187"/>
              </a:cubicBezTo>
              <a:cubicBezTo>
                <a:pt x="1236" y="179"/>
                <a:pt x="1276" y="220"/>
                <a:pt x="1269" y="267"/>
              </a:cubicBezTo>
              <a:close/>
              <a:moveTo>
                <a:pt x="1475" y="461"/>
              </a:moveTo>
              <a:cubicBezTo>
                <a:pt x="1456" y="488"/>
                <a:pt x="1432" y="511"/>
                <a:pt x="1405" y="531"/>
              </a:cubicBezTo>
              <a:cubicBezTo>
                <a:pt x="1388" y="544"/>
                <a:pt x="1367" y="551"/>
                <a:pt x="1346" y="551"/>
              </a:cubicBezTo>
              <a:cubicBezTo>
                <a:pt x="1344" y="551"/>
                <a:pt x="1342" y="550"/>
                <a:pt x="1341" y="550"/>
              </a:cubicBezTo>
              <a:lnTo>
                <a:pt x="1341" y="939"/>
              </a:lnTo>
              <a:lnTo>
                <a:pt x="141" y="939"/>
              </a:lnTo>
              <a:lnTo>
                <a:pt x="141" y="304"/>
              </a:lnTo>
              <a:lnTo>
                <a:pt x="859" y="304"/>
              </a:lnTo>
              <a:cubicBezTo>
                <a:pt x="857" y="288"/>
                <a:pt x="856" y="272"/>
                <a:pt x="856" y="256"/>
              </a:cubicBezTo>
              <a:cubicBezTo>
                <a:pt x="856" y="239"/>
                <a:pt x="857" y="222"/>
                <a:pt x="860" y="205"/>
              </a:cubicBezTo>
              <a:cubicBezTo>
                <a:pt x="862" y="190"/>
                <a:pt x="868" y="176"/>
                <a:pt x="877" y="163"/>
              </a:cubicBezTo>
              <a:lnTo>
                <a:pt x="71" y="163"/>
              </a:lnTo>
              <a:cubicBezTo>
                <a:pt x="32" y="163"/>
                <a:pt x="0" y="195"/>
                <a:pt x="0" y="234"/>
              </a:cubicBezTo>
              <a:lnTo>
                <a:pt x="0" y="1116"/>
              </a:lnTo>
              <a:cubicBezTo>
                <a:pt x="0" y="1155"/>
                <a:pt x="32" y="1186"/>
                <a:pt x="71" y="1186"/>
              </a:cubicBezTo>
              <a:lnTo>
                <a:pt x="597" y="1186"/>
              </a:lnTo>
              <a:lnTo>
                <a:pt x="570" y="1345"/>
              </a:lnTo>
              <a:lnTo>
                <a:pt x="441" y="1345"/>
              </a:lnTo>
              <a:cubicBezTo>
                <a:pt x="412" y="1345"/>
                <a:pt x="388" y="1369"/>
                <a:pt x="388" y="1398"/>
              </a:cubicBezTo>
              <a:cubicBezTo>
                <a:pt x="388" y="1427"/>
                <a:pt x="412" y="1451"/>
                <a:pt x="441" y="1451"/>
              </a:cubicBezTo>
              <a:lnTo>
                <a:pt x="1041" y="1451"/>
              </a:lnTo>
              <a:cubicBezTo>
                <a:pt x="1070" y="1451"/>
                <a:pt x="1094" y="1427"/>
                <a:pt x="1094" y="1398"/>
              </a:cubicBezTo>
              <a:cubicBezTo>
                <a:pt x="1094" y="1369"/>
                <a:pt x="1070" y="1345"/>
                <a:pt x="1041" y="1345"/>
              </a:cubicBezTo>
              <a:lnTo>
                <a:pt x="911" y="1345"/>
              </a:lnTo>
              <a:lnTo>
                <a:pt x="885" y="1186"/>
              </a:lnTo>
              <a:lnTo>
                <a:pt x="1411" y="1186"/>
              </a:lnTo>
              <a:cubicBezTo>
                <a:pt x="1450" y="1186"/>
                <a:pt x="1482" y="1155"/>
                <a:pt x="1482" y="1116"/>
              </a:cubicBezTo>
              <a:lnTo>
                <a:pt x="1482" y="450"/>
              </a:lnTo>
              <a:cubicBezTo>
                <a:pt x="1480" y="454"/>
                <a:pt x="1478" y="458"/>
                <a:pt x="1475" y="461"/>
              </a:cubicBezTo>
              <a:close/>
              <a:moveTo>
                <a:pt x="741" y="1133"/>
              </a:moveTo>
              <a:cubicBezTo>
                <a:pt x="712" y="1133"/>
                <a:pt x="688" y="1110"/>
                <a:pt x="688" y="1081"/>
              </a:cubicBezTo>
              <a:cubicBezTo>
                <a:pt x="688" y="1051"/>
                <a:pt x="712" y="1028"/>
                <a:pt x="741" y="1028"/>
              </a:cubicBezTo>
              <a:cubicBezTo>
                <a:pt x="770" y="1028"/>
                <a:pt x="794" y="1051"/>
                <a:pt x="794" y="1081"/>
              </a:cubicBezTo>
              <a:cubicBezTo>
                <a:pt x="794" y="1110"/>
                <a:pt x="770" y="1133"/>
                <a:pt x="741" y="1133"/>
              </a:cubicBezTo>
              <a:close/>
            </a:path>
          </a:pathLst>
        </a:custGeom>
        <a:solidFill>
          <a:schemeClr val="accent6">
            <a:lumMod val="75000"/>
          </a:schemeClr>
        </a:solidFill>
        <a:ln w="9525">
          <a:noFill/>
          <a:round/>
          <a:headEnd/>
          <a:tailEnd/>
        </a:ln>
      </xdr:spPr>
      <xdr:txBody>
        <a:bodyPr vert="horz" wrap="square" lIns="91440" tIns="45720" rIns="91440" bIns="45720" numCol="1" anchor="t" anchorCtr="0" compatLnSpc="1">
          <a:prstTxWarp prst="textNoShape">
            <a:avLst/>
          </a:prstTxWarp>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PE"/>
        </a:p>
      </xdr:txBody>
    </xdr:sp>
    <xdr:clientData/>
  </xdr:twoCellAnchor>
  <xdr:twoCellAnchor>
    <xdr:from>
      <xdr:col>14</xdr:col>
      <xdr:colOff>110291</xdr:colOff>
      <xdr:row>2</xdr:row>
      <xdr:rowOff>42333</xdr:rowOff>
    </xdr:from>
    <xdr:to>
      <xdr:col>15</xdr:col>
      <xdr:colOff>200778</xdr:colOff>
      <xdr:row>4</xdr:row>
      <xdr:rowOff>60528</xdr:rowOff>
    </xdr:to>
    <xdr:sp macro="" textlink="">
      <xdr:nvSpPr>
        <xdr:cNvPr id="16" name="Freeform 6">
          <a:extLst>
            <a:ext uri="{FF2B5EF4-FFF2-40B4-BE49-F238E27FC236}">
              <a16:creationId xmlns:a16="http://schemas.microsoft.com/office/drawing/2014/main" id="{91FE5DD7-909C-4FA7-891D-586BE788E878}"/>
            </a:ext>
          </a:extLst>
        </xdr:cNvPr>
        <xdr:cNvSpPr>
          <a:spLocks noEditPoints="1"/>
        </xdr:cNvSpPr>
      </xdr:nvSpPr>
      <xdr:spPr bwMode="auto">
        <a:xfrm>
          <a:off x="3805991" y="499533"/>
          <a:ext cx="372427" cy="566835"/>
        </a:xfrm>
        <a:custGeom>
          <a:avLst/>
          <a:gdLst>
            <a:gd name="T0" fmla="*/ 844 w 1023"/>
            <a:gd name="T1" fmla="*/ 264 h 1463"/>
            <a:gd name="T2" fmla="*/ 826 w 1023"/>
            <a:gd name="T3" fmla="*/ 387 h 1463"/>
            <a:gd name="T4" fmla="*/ 211 w 1023"/>
            <a:gd name="T5" fmla="*/ 405 h 1463"/>
            <a:gd name="T6" fmla="*/ 194 w 1023"/>
            <a:gd name="T7" fmla="*/ 282 h 1463"/>
            <a:gd name="T8" fmla="*/ 70 w 1023"/>
            <a:gd name="T9" fmla="*/ 264 h 1463"/>
            <a:gd name="T10" fmla="*/ 0 w 1023"/>
            <a:gd name="T11" fmla="*/ 1393 h 1463"/>
            <a:gd name="T12" fmla="*/ 952 w 1023"/>
            <a:gd name="T13" fmla="*/ 1463 h 1463"/>
            <a:gd name="T14" fmla="*/ 1023 w 1023"/>
            <a:gd name="T15" fmla="*/ 334 h 1463"/>
            <a:gd name="T16" fmla="*/ 432 w 1023"/>
            <a:gd name="T17" fmla="*/ 613 h 1463"/>
            <a:gd name="T18" fmla="*/ 833 w 1023"/>
            <a:gd name="T19" fmla="*/ 657 h 1463"/>
            <a:gd name="T20" fmla="*/ 432 w 1023"/>
            <a:gd name="T21" fmla="*/ 701 h 1463"/>
            <a:gd name="T22" fmla="*/ 432 w 1023"/>
            <a:gd name="T23" fmla="*/ 613 h 1463"/>
            <a:gd name="T24" fmla="*/ 789 w 1023"/>
            <a:gd name="T25" fmla="*/ 789 h 1463"/>
            <a:gd name="T26" fmla="*/ 789 w 1023"/>
            <a:gd name="T27" fmla="*/ 877 h 1463"/>
            <a:gd name="T28" fmla="*/ 388 w 1023"/>
            <a:gd name="T29" fmla="*/ 833 h 1463"/>
            <a:gd name="T30" fmla="*/ 238 w 1023"/>
            <a:gd name="T31" fmla="*/ 1054 h 1463"/>
            <a:gd name="T32" fmla="*/ 180 w 1023"/>
            <a:gd name="T33" fmla="*/ 1010 h 1463"/>
            <a:gd name="T34" fmla="*/ 238 w 1023"/>
            <a:gd name="T35" fmla="*/ 966 h 1463"/>
            <a:gd name="T36" fmla="*/ 238 w 1023"/>
            <a:gd name="T37" fmla="*/ 1054 h 1463"/>
            <a:gd name="T38" fmla="*/ 224 w 1023"/>
            <a:gd name="T39" fmla="*/ 877 h 1463"/>
            <a:gd name="T40" fmla="*/ 224 w 1023"/>
            <a:gd name="T41" fmla="*/ 789 h 1463"/>
            <a:gd name="T42" fmla="*/ 282 w 1023"/>
            <a:gd name="T43" fmla="*/ 833 h 1463"/>
            <a:gd name="T44" fmla="*/ 238 w 1023"/>
            <a:gd name="T45" fmla="*/ 701 h 1463"/>
            <a:gd name="T46" fmla="*/ 180 w 1023"/>
            <a:gd name="T47" fmla="*/ 657 h 1463"/>
            <a:gd name="T48" fmla="*/ 238 w 1023"/>
            <a:gd name="T49" fmla="*/ 613 h 1463"/>
            <a:gd name="T50" fmla="*/ 238 w 1023"/>
            <a:gd name="T51" fmla="*/ 701 h 1463"/>
            <a:gd name="T52" fmla="*/ 432 w 1023"/>
            <a:gd name="T53" fmla="*/ 1054 h 1463"/>
            <a:gd name="T54" fmla="*/ 432 w 1023"/>
            <a:gd name="T55" fmla="*/ 966 h 1463"/>
            <a:gd name="T56" fmla="*/ 838 w 1023"/>
            <a:gd name="T57" fmla="*/ 1010 h 1463"/>
            <a:gd name="T58" fmla="*/ 644 w 1023"/>
            <a:gd name="T59" fmla="*/ 148 h 1463"/>
            <a:gd name="T60" fmla="*/ 513 w 1023"/>
            <a:gd name="T61" fmla="*/ 0 h 1463"/>
            <a:gd name="T62" fmla="*/ 423 w 1023"/>
            <a:gd name="T63" fmla="*/ 84 h 1463"/>
            <a:gd name="T64" fmla="*/ 282 w 1023"/>
            <a:gd name="T65" fmla="*/ 247 h 1463"/>
            <a:gd name="T66" fmla="*/ 299 w 1023"/>
            <a:gd name="T67" fmla="*/ 318 h 1463"/>
            <a:gd name="T68" fmla="*/ 741 w 1023"/>
            <a:gd name="T69" fmla="*/ 300 h 1463"/>
            <a:gd name="T70" fmla="*/ 644 w 1023"/>
            <a:gd name="T71" fmla="*/ 148 h 14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023" h="1463">
              <a:moveTo>
                <a:pt x="952" y="264"/>
              </a:moveTo>
              <a:lnTo>
                <a:pt x="844" y="264"/>
              </a:lnTo>
              <a:cubicBezTo>
                <a:pt x="834" y="264"/>
                <a:pt x="826" y="272"/>
                <a:pt x="826" y="282"/>
              </a:cubicBezTo>
              <a:lnTo>
                <a:pt x="826" y="387"/>
              </a:lnTo>
              <a:cubicBezTo>
                <a:pt x="826" y="397"/>
                <a:pt x="818" y="405"/>
                <a:pt x="808" y="405"/>
              </a:cubicBezTo>
              <a:lnTo>
                <a:pt x="211" y="405"/>
              </a:lnTo>
              <a:cubicBezTo>
                <a:pt x="202" y="405"/>
                <a:pt x="194" y="397"/>
                <a:pt x="194" y="387"/>
              </a:cubicBezTo>
              <a:lnTo>
                <a:pt x="194" y="282"/>
              </a:lnTo>
              <a:cubicBezTo>
                <a:pt x="194" y="272"/>
                <a:pt x="186" y="264"/>
                <a:pt x="176" y="264"/>
              </a:cubicBezTo>
              <a:lnTo>
                <a:pt x="70" y="264"/>
              </a:lnTo>
              <a:cubicBezTo>
                <a:pt x="32" y="264"/>
                <a:pt x="0" y="296"/>
                <a:pt x="0" y="334"/>
              </a:cubicBezTo>
              <a:lnTo>
                <a:pt x="0" y="1393"/>
              </a:lnTo>
              <a:cubicBezTo>
                <a:pt x="0" y="1432"/>
                <a:pt x="32" y="1463"/>
                <a:pt x="70" y="1463"/>
              </a:cubicBezTo>
              <a:lnTo>
                <a:pt x="952" y="1463"/>
              </a:lnTo>
              <a:cubicBezTo>
                <a:pt x="991" y="1463"/>
                <a:pt x="1023" y="1432"/>
                <a:pt x="1023" y="1393"/>
              </a:cubicBezTo>
              <a:lnTo>
                <a:pt x="1023" y="334"/>
              </a:lnTo>
              <a:cubicBezTo>
                <a:pt x="1023" y="296"/>
                <a:pt x="991" y="264"/>
                <a:pt x="952" y="264"/>
              </a:cubicBezTo>
              <a:close/>
              <a:moveTo>
                <a:pt x="432" y="613"/>
              </a:moveTo>
              <a:lnTo>
                <a:pt x="789" y="613"/>
              </a:lnTo>
              <a:cubicBezTo>
                <a:pt x="813" y="613"/>
                <a:pt x="833" y="633"/>
                <a:pt x="833" y="657"/>
              </a:cubicBezTo>
              <a:cubicBezTo>
                <a:pt x="833" y="681"/>
                <a:pt x="813" y="701"/>
                <a:pt x="789" y="701"/>
              </a:cubicBezTo>
              <a:lnTo>
                <a:pt x="432" y="701"/>
              </a:lnTo>
              <a:cubicBezTo>
                <a:pt x="408" y="701"/>
                <a:pt x="388" y="681"/>
                <a:pt x="388" y="657"/>
              </a:cubicBezTo>
              <a:cubicBezTo>
                <a:pt x="388" y="633"/>
                <a:pt x="408" y="613"/>
                <a:pt x="432" y="613"/>
              </a:cubicBezTo>
              <a:close/>
              <a:moveTo>
                <a:pt x="432" y="789"/>
              </a:moveTo>
              <a:lnTo>
                <a:pt x="789" y="789"/>
              </a:lnTo>
              <a:cubicBezTo>
                <a:pt x="813" y="789"/>
                <a:pt x="833" y="809"/>
                <a:pt x="833" y="833"/>
              </a:cubicBezTo>
              <a:cubicBezTo>
                <a:pt x="833" y="858"/>
                <a:pt x="813" y="877"/>
                <a:pt x="789" y="877"/>
              </a:cubicBezTo>
              <a:lnTo>
                <a:pt x="432" y="877"/>
              </a:lnTo>
              <a:cubicBezTo>
                <a:pt x="408" y="877"/>
                <a:pt x="388" y="858"/>
                <a:pt x="388" y="833"/>
              </a:cubicBezTo>
              <a:cubicBezTo>
                <a:pt x="388" y="809"/>
                <a:pt x="408" y="789"/>
                <a:pt x="432" y="789"/>
              </a:cubicBezTo>
              <a:close/>
              <a:moveTo>
                <a:pt x="238" y="1054"/>
              </a:moveTo>
              <a:lnTo>
                <a:pt x="224" y="1054"/>
              </a:lnTo>
              <a:cubicBezTo>
                <a:pt x="200" y="1054"/>
                <a:pt x="180" y="1034"/>
                <a:pt x="180" y="1010"/>
              </a:cubicBezTo>
              <a:cubicBezTo>
                <a:pt x="180" y="985"/>
                <a:pt x="200" y="966"/>
                <a:pt x="224" y="966"/>
              </a:cubicBezTo>
              <a:lnTo>
                <a:pt x="238" y="966"/>
              </a:lnTo>
              <a:cubicBezTo>
                <a:pt x="263" y="966"/>
                <a:pt x="282" y="985"/>
                <a:pt x="282" y="1010"/>
              </a:cubicBezTo>
              <a:cubicBezTo>
                <a:pt x="282" y="1034"/>
                <a:pt x="263" y="1054"/>
                <a:pt x="238" y="1054"/>
              </a:cubicBezTo>
              <a:close/>
              <a:moveTo>
                <a:pt x="238" y="877"/>
              </a:moveTo>
              <a:lnTo>
                <a:pt x="224" y="877"/>
              </a:lnTo>
              <a:cubicBezTo>
                <a:pt x="200" y="877"/>
                <a:pt x="180" y="858"/>
                <a:pt x="180" y="833"/>
              </a:cubicBezTo>
              <a:cubicBezTo>
                <a:pt x="180" y="809"/>
                <a:pt x="200" y="789"/>
                <a:pt x="224" y="789"/>
              </a:cubicBezTo>
              <a:lnTo>
                <a:pt x="238" y="789"/>
              </a:lnTo>
              <a:cubicBezTo>
                <a:pt x="263" y="789"/>
                <a:pt x="282" y="809"/>
                <a:pt x="282" y="833"/>
              </a:cubicBezTo>
              <a:cubicBezTo>
                <a:pt x="282" y="858"/>
                <a:pt x="263" y="877"/>
                <a:pt x="238" y="877"/>
              </a:cubicBezTo>
              <a:close/>
              <a:moveTo>
                <a:pt x="238" y="701"/>
              </a:moveTo>
              <a:lnTo>
                <a:pt x="224" y="701"/>
              </a:lnTo>
              <a:cubicBezTo>
                <a:pt x="200" y="701"/>
                <a:pt x="180" y="681"/>
                <a:pt x="180" y="657"/>
              </a:cubicBezTo>
              <a:cubicBezTo>
                <a:pt x="180" y="633"/>
                <a:pt x="200" y="613"/>
                <a:pt x="224" y="613"/>
              </a:cubicBezTo>
              <a:lnTo>
                <a:pt x="238" y="613"/>
              </a:lnTo>
              <a:cubicBezTo>
                <a:pt x="263" y="613"/>
                <a:pt x="282" y="633"/>
                <a:pt x="282" y="657"/>
              </a:cubicBezTo>
              <a:cubicBezTo>
                <a:pt x="282" y="681"/>
                <a:pt x="263" y="701"/>
                <a:pt x="238" y="701"/>
              </a:cubicBezTo>
              <a:close/>
              <a:moveTo>
                <a:pt x="794" y="1054"/>
              </a:moveTo>
              <a:lnTo>
                <a:pt x="432" y="1054"/>
              </a:lnTo>
              <a:cubicBezTo>
                <a:pt x="408" y="1054"/>
                <a:pt x="388" y="1034"/>
                <a:pt x="388" y="1010"/>
              </a:cubicBezTo>
              <a:cubicBezTo>
                <a:pt x="388" y="985"/>
                <a:pt x="408" y="966"/>
                <a:pt x="432" y="966"/>
              </a:cubicBezTo>
              <a:lnTo>
                <a:pt x="794" y="966"/>
              </a:lnTo>
              <a:cubicBezTo>
                <a:pt x="818" y="966"/>
                <a:pt x="838" y="985"/>
                <a:pt x="838" y="1010"/>
              </a:cubicBezTo>
              <a:cubicBezTo>
                <a:pt x="838" y="1034"/>
                <a:pt x="818" y="1054"/>
                <a:pt x="794" y="1054"/>
              </a:cubicBezTo>
              <a:close/>
              <a:moveTo>
                <a:pt x="644" y="148"/>
              </a:moveTo>
              <a:cubicBezTo>
                <a:pt x="618" y="140"/>
                <a:pt x="599" y="115"/>
                <a:pt x="600" y="88"/>
              </a:cubicBezTo>
              <a:cubicBezTo>
                <a:pt x="600" y="39"/>
                <a:pt x="561" y="0"/>
                <a:pt x="513" y="0"/>
              </a:cubicBezTo>
              <a:lnTo>
                <a:pt x="510" y="0"/>
              </a:lnTo>
              <a:cubicBezTo>
                <a:pt x="463" y="0"/>
                <a:pt x="421" y="37"/>
                <a:pt x="423" y="84"/>
              </a:cubicBezTo>
              <a:cubicBezTo>
                <a:pt x="424" y="113"/>
                <a:pt x="406" y="139"/>
                <a:pt x="379" y="148"/>
              </a:cubicBezTo>
              <a:cubicBezTo>
                <a:pt x="323" y="167"/>
                <a:pt x="282" y="185"/>
                <a:pt x="282" y="247"/>
              </a:cubicBezTo>
              <a:lnTo>
                <a:pt x="282" y="300"/>
              </a:lnTo>
              <a:cubicBezTo>
                <a:pt x="282" y="310"/>
                <a:pt x="290" y="318"/>
                <a:pt x="299" y="318"/>
              </a:cubicBezTo>
              <a:lnTo>
                <a:pt x="723" y="318"/>
              </a:lnTo>
              <a:cubicBezTo>
                <a:pt x="733" y="318"/>
                <a:pt x="741" y="310"/>
                <a:pt x="741" y="300"/>
              </a:cubicBezTo>
              <a:lnTo>
                <a:pt x="741" y="247"/>
              </a:lnTo>
              <a:cubicBezTo>
                <a:pt x="741" y="185"/>
                <a:pt x="700" y="167"/>
                <a:pt x="644" y="148"/>
              </a:cubicBezTo>
              <a:close/>
            </a:path>
          </a:pathLst>
        </a:custGeom>
        <a:solidFill>
          <a:schemeClr val="accent5">
            <a:lumMod val="75000"/>
          </a:schemeClr>
        </a:solidFill>
        <a:ln>
          <a:noFill/>
        </a:ln>
      </xdr:spPr>
      <xdr:txBody>
        <a:bodyPr vert="horz" wrap="square" lIns="91440" tIns="45720" rIns="91440" bIns="45720" numCol="1" anchor="t" anchorCtr="0" compatLnSpc="1">
          <a:prstTxWarp prst="textNoShape">
            <a:avLst/>
          </a:prstTxWarp>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PE"/>
        </a:p>
      </xdr:txBody>
    </xdr:sp>
    <xdr:clientData/>
  </xdr:twoCellAnchor>
  <xdr:twoCellAnchor>
    <xdr:from>
      <xdr:col>9</xdr:col>
      <xdr:colOff>0</xdr:colOff>
      <xdr:row>2</xdr:row>
      <xdr:rowOff>42333</xdr:rowOff>
    </xdr:from>
    <xdr:to>
      <xdr:col>10</xdr:col>
      <xdr:colOff>211666</xdr:colOff>
      <xdr:row>4</xdr:row>
      <xdr:rowOff>57562</xdr:rowOff>
    </xdr:to>
    <xdr:sp macro="" textlink="">
      <xdr:nvSpPr>
        <xdr:cNvPr id="17" name="Freeform 7">
          <a:extLst>
            <a:ext uri="{FF2B5EF4-FFF2-40B4-BE49-F238E27FC236}">
              <a16:creationId xmlns:a16="http://schemas.microsoft.com/office/drawing/2014/main" id="{9D9ECC6A-1678-463C-9392-41BEEEFED22E}"/>
            </a:ext>
          </a:extLst>
        </xdr:cNvPr>
        <xdr:cNvSpPr>
          <a:spLocks noEditPoints="1"/>
        </xdr:cNvSpPr>
      </xdr:nvSpPr>
      <xdr:spPr bwMode="auto">
        <a:xfrm>
          <a:off x="2240280" y="499533"/>
          <a:ext cx="508846" cy="563869"/>
        </a:xfrm>
        <a:custGeom>
          <a:avLst/>
          <a:gdLst>
            <a:gd name="T0" fmla="*/ 282 w 1403"/>
            <a:gd name="T1" fmla="*/ 710 h 1357"/>
            <a:gd name="T2" fmla="*/ 381 w 1403"/>
            <a:gd name="T3" fmla="*/ 912 h 1357"/>
            <a:gd name="T4" fmla="*/ 317 w 1403"/>
            <a:gd name="T5" fmla="*/ 976 h 1357"/>
            <a:gd name="T6" fmla="*/ 176 w 1403"/>
            <a:gd name="T7" fmla="*/ 765 h 1357"/>
            <a:gd name="T8" fmla="*/ 79 w 1403"/>
            <a:gd name="T9" fmla="*/ 466 h 1357"/>
            <a:gd name="T10" fmla="*/ 0 w 1403"/>
            <a:gd name="T11" fmla="*/ 776 h 1357"/>
            <a:gd name="T12" fmla="*/ 248 w 1403"/>
            <a:gd name="T13" fmla="*/ 1147 h 1357"/>
            <a:gd name="T14" fmla="*/ 624 w 1403"/>
            <a:gd name="T15" fmla="*/ 1154 h 1357"/>
            <a:gd name="T16" fmla="*/ 641 w 1403"/>
            <a:gd name="T17" fmla="*/ 1030 h 1357"/>
            <a:gd name="T18" fmla="*/ 403 w 1403"/>
            <a:gd name="T19" fmla="*/ 704 h 1357"/>
            <a:gd name="T20" fmla="*/ 1226 w 1403"/>
            <a:gd name="T21" fmla="*/ 554 h 1357"/>
            <a:gd name="T22" fmla="*/ 1173 w 1403"/>
            <a:gd name="T23" fmla="*/ 889 h 1357"/>
            <a:gd name="T24" fmla="*/ 1022 w 1403"/>
            <a:gd name="T25" fmla="*/ 976 h 1357"/>
            <a:gd name="T26" fmla="*/ 1112 w 1403"/>
            <a:gd name="T27" fmla="*/ 822 h 1357"/>
            <a:gd name="T28" fmla="*/ 1000 w 1403"/>
            <a:gd name="T29" fmla="*/ 704 h 1357"/>
            <a:gd name="T30" fmla="*/ 761 w 1403"/>
            <a:gd name="T31" fmla="*/ 1030 h 1357"/>
            <a:gd name="T32" fmla="*/ 779 w 1403"/>
            <a:gd name="T33" fmla="*/ 1154 h 1357"/>
            <a:gd name="T34" fmla="*/ 1155 w 1403"/>
            <a:gd name="T35" fmla="*/ 1147 h 1357"/>
            <a:gd name="T36" fmla="*/ 1403 w 1403"/>
            <a:gd name="T37" fmla="*/ 776 h 1357"/>
            <a:gd name="T38" fmla="*/ 1324 w 1403"/>
            <a:gd name="T39" fmla="*/ 466 h 1357"/>
            <a:gd name="T40" fmla="*/ 271 w 1403"/>
            <a:gd name="T41" fmla="*/ 1251 h 1357"/>
            <a:gd name="T42" fmla="*/ 253 w 1403"/>
            <a:gd name="T43" fmla="*/ 1340 h 1357"/>
            <a:gd name="T44" fmla="*/ 633 w 1403"/>
            <a:gd name="T45" fmla="*/ 1357 h 1357"/>
            <a:gd name="T46" fmla="*/ 651 w 1403"/>
            <a:gd name="T47" fmla="*/ 1269 h 1357"/>
            <a:gd name="T48" fmla="*/ 994 w 1403"/>
            <a:gd name="T49" fmla="*/ 519 h 1357"/>
            <a:gd name="T50" fmla="*/ 933 w 1403"/>
            <a:gd name="T51" fmla="*/ 4 h 1357"/>
            <a:gd name="T52" fmla="*/ 542 w 1403"/>
            <a:gd name="T53" fmla="*/ 506 h 1357"/>
            <a:gd name="T54" fmla="*/ 478 w 1403"/>
            <a:gd name="T55" fmla="*/ 590 h 1357"/>
            <a:gd name="T56" fmla="*/ 536 w 1403"/>
            <a:gd name="T57" fmla="*/ 612 h 1357"/>
            <a:gd name="T58" fmla="*/ 842 w 1403"/>
            <a:gd name="T59" fmla="*/ 258 h 1357"/>
            <a:gd name="T60" fmla="*/ 878 w 1403"/>
            <a:gd name="T61" fmla="*/ 268 h 1357"/>
            <a:gd name="T62" fmla="*/ 694 w 1403"/>
            <a:gd name="T63" fmla="*/ 652 h 1357"/>
            <a:gd name="T64" fmla="*/ 1132 w 1403"/>
            <a:gd name="T65" fmla="*/ 1251 h 1357"/>
            <a:gd name="T66" fmla="*/ 752 w 1403"/>
            <a:gd name="T67" fmla="*/ 1269 h 1357"/>
            <a:gd name="T68" fmla="*/ 769 w 1403"/>
            <a:gd name="T69" fmla="*/ 1357 h 1357"/>
            <a:gd name="T70" fmla="*/ 1149 w 1403"/>
            <a:gd name="T71" fmla="*/ 1340 h 1357"/>
            <a:gd name="T72" fmla="*/ 1132 w 1403"/>
            <a:gd name="T73" fmla="*/ 1251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403" h="1357">
              <a:moveTo>
                <a:pt x="403" y="704"/>
              </a:moveTo>
              <a:cubicBezTo>
                <a:pt x="369" y="670"/>
                <a:pt x="313" y="672"/>
                <a:pt x="282" y="710"/>
              </a:cubicBezTo>
              <a:cubicBezTo>
                <a:pt x="255" y="743"/>
                <a:pt x="261" y="792"/>
                <a:pt x="291" y="822"/>
              </a:cubicBezTo>
              <a:lnTo>
                <a:pt x="381" y="912"/>
              </a:lnTo>
              <a:cubicBezTo>
                <a:pt x="398" y="929"/>
                <a:pt x="398" y="958"/>
                <a:pt x="381" y="976"/>
              </a:cubicBezTo>
              <a:cubicBezTo>
                <a:pt x="363" y="993"/>
                <a:pt x="334" y="993"/>
                <a:pt x="317" y="976"/>
              </a:cubicBezTo>
              <a:lnTo>
                <a:pt x="230" y="889"/>
              </a:lnTo>
              <a:cubicBezTo>
                <a:pt x="197" y="856"/>
                <a:pt x="178" y="812"/>
                <a:pt x="176" y="765"/>
              </a:cubicBezTo>
              <a:lnTo>
                <a:pt x="176" y="554"/>
              </a:lnTo>
              <a:cubicBezTo>
                <a:pt x="176" y="502"/>
                <a:pt x="132" y="461"/>
                <a:pt x="79" y="466"/>
              </a:cubicBezTo>
              <a:cubicBezTo>
                <a:pt x="33" y="471"/>
                <a:pt x="0" y="513"/>
                <a:pt x="0" y="559"/>
              </a:cubicBezTo>
              <a:lnTo>
                <a:pt x="0" y="776"/>
              </a:lnTo>
              <a:cubicBezTo>
                <a:pt x="0" y="826"/>
                <a:pt x="18" y="875"/>
                <a:pt x="50" y="913"/>
              </a:cubicBezTo>
              <a:lnTo>
                <a:pt x="248" y="1147"/>
              </a:lnTo>
              <a:cubicBezTo>
                <a:pt x="251" y="1151"/>
                <a:pt x="256" y="1154"/>
                <a:pt x="262" y="1154"/>
              </a:cubicBezTo>
              <a:lnTo>
                <a:pt x="624" y="1154"/>
              </a:lnTo>
              <a:cubicBezTo>
                <a:pt x="634" y="1154"/>
                <a:pt x="641" y="1146"/>
                <a:pt x="641" y="1136"/>
              </a:cubicBezTo>
              <a:lnTo>
                <a:pt x="641" y="1030"/>
              </a:lnTo>
              <a:cubicBezTo>
                <a:pt x="641" y="973"/>
                <a:pt x="619" y="920"/>
                <a:pt x="579" y="880"/>
              </a:cubicBezTo>
              <a:lnTo>
                <a:pt x="403" y="704"/>
              </a:lnTo>
              <a:close/>
              <a:moveTo>
                <a:pt x="1324" y="466"/>
              </a:moveTo>
              <a:cubicBezTo>
                <a:pt x="1271" y="461"/>
                <a:pt x="1226" y="502"/>
                <a:pt x="1226" y="554"/>
              </a:cubicBezTo>
              <a:lnTo>
                <a:pt x="1227" y="765"/>
              </a:lnTo>
              <a:cubicBezTo>
                <a:pt x="1225" y="812"/>
                <a:pt x="1206" y="856"/>
                <a:pt x="1173" y="889"/>
              </a:cubicBezTo>
              <a:lnTo>
                <a:pt x="1086" y="976"/>
              </a:lnTo>
              <a:cubicBezTo>
                <a:pt x="1068" y="993"/>
                <a:pt x="1040" y="993"/>
                <a:pt x="1022" y="976"/>
              </a:cubicBezTo>
              <a:cubicBezTo>
                <a:pt x="1004" y="958"/>
                <a:pt x="1004" y="929"/>
                <a:pt x="1022" y="912"/>
              </a:cubicBezTo>
              <a:lnTo>
                <a:pt x="1112" y="822"/>
              </a:lnTo>
              <a:cubicBezTo>
                <a:pt x="1142" y="792"/>
                <a:pt x="1148" y="743"/>
                <a:pt x="1121" y="710"/>
              </a:cubicBezTo>
              <a:cubicBezTo>
                <a:pt x="1089" y="672"/>
                <a:pt x="1033" y="670"/>
                <a:pt x="1000" y="704"/>
              </a:cubicBezTo>
              <a:lnTo>
                <a:pt x="823" y="880"/>
              </a:lnTo>
              <a:cubicBezTo>
                <a:pt x="784" y="920"/>
                <a:pt x="761" y="973"/>
                <a:pt x="761" y="1030"/>
              </a:cubicBezTo>
              <a:lnTo>
                <a:pt x="761" y="1136"/>
              </a:lnTo>
              <a:cubicBezTo>
                <a:pt x="761" y="1146"/>
                <a:pt x="769" y="1154"/>
                <a:pt x="779" y="1154"/>
              </a:cubicBezTo>
              <a:lnTo>
                <a:pt x="1141" y="1154"/>
              </a:lnTo>
              <a:cubicBezTo>
                <a:pt x="1146" y="1154"/>
                <a:pt x="1151" y="1151"/>
                <a:pt x="1155" y="1147"/>
              </a:cubicBezTo>
              <a:lnTo>
                <a:pt x="1353" y="913"/>
              </a:lnTo>
              <a:cubicBezTo>
                <a:pt x="1385" y="875"/>
                <a:pt x="1403" y="826"/>
                <a:pt x="1403" y="776"/>
              </a:cubicBezTo>
              <a:lnTo>
                <a:pt x="1403" y="559"/>
              </a:lnTo>
              <a:cubicBezTo>
                <a:pt x="1403" y="513"/>
                <a:pt x="1370" y="471"/>
                <a:pt x="1324" y="466"/>
              </a:cubicBezTo>
              <a:close/>
              <a:moveTo>
                <a:pt x="633" y="1251"/>
              </a:moveTo>
              <a:lnTo>
                <a:pt x="271" y="1251"/>
              </a:lnTo>
              <a:cubicBezTo>
                <a:pt x="261" y="1251"/>
                <a:pt x="253" y="1259"/>
                <a:pt x="253" y="1269"/>
              </a:cubicBezTo>
              <a:lnTo>
                <a:pt x="253" y="1340"/>
              </a:lnTo>
              <a:cubicBezTo>
                <a:pt x="253" y="1349"/>
                <a:pt x="261" y="1357"/>
                <a:pt x="271" y="1357"/>
              </a:cubicBezTo>
              <a:lnTo>
                <a:pt x="633" y="1357"/>
              </a:lnTo>
              <a:cubicBezTo>
                <a:pt x="643" y="1357"/>
                <a:pt x="651" y="1349"/>
                <a:pt x="651" y="1340"/>
              </a:cubicBezTo>
              <a:lnTo>
                <a:pt x="651" y="1269"/>
              </a:lnTo>
              <a:cubicBezTo>
                <a:pt x="651" y="1259"/>
                <a:pt x="643" y="1251"/>
                <a:pt x="633" y="1251"/>
              </a:cubicBezTo>
              <a:close/>
              <a:moveTo>
                <a:pt x="994" y="519"/>
              </a:moveTo>
              <a:cubicBezTo>
                <a:pt x="1123" y="326"/>
                <a:pt x="1007" y="65"/>
                <a:pt x="959" y="10"/>
              </a:cubicBezTo>
              <a:cubicBezTo>
                <a:pt x="952" y="2"/>
                <a:pt x="942" y="0"/>
                <a:pt x="933" y="4"/>
              </a:cubicBezTo>
              <a:cubicBezTo>
                <a:pt x="866" y="32"/>
                <a:pt x="603" y="148"/>
                <a:pt x="531" y="248"/>
              </a:cubicBezTo>
              <a:cubicBezTo>
                <a:pt x="467" y="338"/>
                <a:pt x="479" y="427"/>
                <a:pt x="542" y="506"/>
              </a:cubicBezTo>
              <a:cubicBezTo>
                <a:pt x="526" y="517"/>
                <a:pt x="512" y="526"/>
                <a:pt x="500" y="531"/>
              </a:cubicBezTo>
              <a:cubicBezTo>
                <a:pt x="477" y="542"/>
                <a:pt x="468" y="568"/>
                <a:pt x="478" y="590"/>
              </a:cubicBezTo>
              <a:cubicBezTo>
                <a:pt x="485" y="606"/>
                <a:pt x="501" y="616"/>
                <a:pt x="518" y="616"/>
              </a:cubicBezTo>
              <a:cubicBezTo>
                <a:pt x="524" y="616"/>
                <a:pt x="530" y="614"/>
                <a:pt x="536" y="612"/>
              </a:cubicBezTo>
              <a:cubicBezTo>
                <a:pt x="638" y="565"/>
                <a:pt x="769" y="415"/>
                <a:pt x="841" y="262"/>
              </a:cubicBezTo>
              <a:cubicBezTo>
                <a:pt x="841" y="261"/>
                <a:pt x="841" y="259"/>
                <a:pt x="842" y="258"/>
              </a:cubicBezTo>
              <a:cubicBezTo>
                <a:pt x="842" y="257"/>
                <a:pt x="843" y="255"/>
                <a:pt x="844" y="254"/>
              </a:cubicBezTo>
              <a:cubicBezTo>
                <a:pt x="856" y="237"/>
                <a:pt x="882" y="248"/>
                <a:pt x="878" y="268"/>
              </a:cubicBezTo>
              <a:cubicBezTo>
                <a:pt x="862" y="359"/>
                <a:pt x="810" y="489"/>
                <a:pt x="680" y="609"/>
              </a:cubicBezTo>
              <a:cubicBezTo>
                <a:pt x="665" y="623"/>
                <a:pt x="673" y="650"/>
                <a:pt x="694" y="652"/>
              </a:cubicBezTo>
              <a:cubicBezTo>
                <a:pt x="799" y="664"/>
                <a:pt x="937" y="604"/>
                <a:pt x="994" y="519"/>
              </a:cubicBezTo>
              <a:close/>
              <a:moveTo>
                <a:pt x="1132" y="1251"/>
              </a:moveTo>
              <a:lnTo>
                <a:pt x="769" y="1251"/>
              </a:lnTo>
              <a:cubicBezTo>
                <a:pt x="760" y="1251"/>
                <a:pt x="752" y="1259"/>
                <a:pt x="752" y="1269"/>
              </a:cubicBezTo>
              <a:lnTo>
                <a:pt x="752" y="1340"/>
              </a:lnTo>
              <a:cubicBezTo>
                <a:pt x="752" y="1349"/>
                <a:pt x="760" y="1357"/>
                <a:pt x="769" y="1357"/>
              </a:cubicBezTo>
              <a:lnTo>
                <a:pt x="1132" y="1357"/>
              </a:lnTo>
              <a:cubicBezTo>
                <a:pt x="1141" y="1357"/>
                <a:pt x="1149" y="1349"/>
                <a:pt x="1149" y="1340"/>
              </a:cubicBezTo>
              <a:lnTo>
                <a:pt x="1149" y="1269"/>
              </a:lnTo>
              <a:cubicBezTo>
                <a:pt x="1149" y="1259"/>
                <a:pt x="1141" y="1251"/>
                <a:pt x="1132" y="1251"/>
              </a:cubicBezTo>
              <a:close/>
            </a:path>
          </a:pathLst>
        </a:custGeom>
        <a:solidFill>
          <a:schemeClr val="accent2">
            <a:lumMod val="75000"/>
          </a:schemeClr>
        </a:solidFill>
        <a:ln>
          <a:noFill/>
        </a:ln>
      </xdr:spPr>
      <xdr:txBody>
        <a:bodyPr vert="horz" wrap="square" lIns="91440" tIns="45720" rIns="91440" bIns="45720" numCol="1" anchor="t" anchorCtr="0" compatLnSpc="1">
          <a:prstTxWarp prst="textNoShape">
            <a:avLst/>
          </a:prstTxWarp>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PE"/>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26</xdr:col>
      <xdr:colOff>0</xdr:colOff>
      <xdr:row>12</xdr:row>
      <xdr:rowOff>219075</xdr:rowOff>
    </xdr:from>
    <xdr:to>
      <xdr:col>29</xdr:col>
      <xdr:colOff>57150</xdr:colOff>
      <xdr:row>12</xdr:row>
      <xdr:rowOff>325170</xdr:rowOff>
    </xdr:to>
    <xdr:grpSp>
      <xdr:nvGrpSpPr>
        <xdr:cNvPr id="2" name="Grupo 1">
          <a:extLst>
            <a:ext uri="{FF2B5EF4-FFF2-40B4-BE49-F238E27FC236}">
              <a16:creationId xmlns:a16="http://schemas.microsoft.com/office/drawing/2014/main" id="{A25AFF26-62C3-41FF-BDCD-6587EDBFB706}"/>
            </a:ext>
          </a:extLst>
        </xdr:cNvPr>
        <xdr:cNvGrpSpPr/>
      </xdr:nvGrpSpPr>
      <xdr:grpSpPr>
        <a:xfrm>
          <a:off x="5867400" y="2924175"/>
          <a:ext cx="895350" cy="106095"/>
          <a:chOff x="5806440" y="2499360"/>
          <a:chExt cx="861060" cy="108000"/>
        </a:xfrm>
      </xdr:grpSpPr>
      <xdr:sp macro="" textlink="">
        <xdr:nvSpPr>
          <xdr:cNvPr id="3" name="Diagrama de flujo: conector 2">
            <a:extLst>
              <a:ext uri="{FF2B5EF4-FFF2-40B4-BE49-F238E27FC236}">
                <a16:creationId xmlns:a16="http://schemas.microsoft.com/office/drawing/2014/main" id="{5950DA35-B03A-4392-AD55-82676DDBC2A4}"/>
              </a:ext>
            </a:extLst>
          </xdr:cNvPr>
          <xdr:cNvSpPr/>
        </xdr:nvSpPr>
        <xdr:spPr>
          <a:xfrm>
            <a:off x="580644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 textlink="">
        <xdr:nvSpPr>
          <xdr:cNvPr id="4" name="Diagrama de flujo: conector 3">
            <a:extLst>
              <a:ext uri="{FF2B5EF4-FFF2-40B4-BE49-F238E27FC236}">
                <a16:creationId xmlns:a16="http://schemas.microsoft.com/office/drawing/2014/main" id="{3104F42F-4688-4786-9EAC-A52B27A46FDE}"/>
              </a:ext>
            </a:extLst>
          </xdr:cNvPr>
          <xdr:cNvSpPr/>
        </xdr:nvSpPr>
        <xdr:spPr>
          <a:xfrm>
            <a:off x="656082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grpSp>
    <xdr:clientData/>
  </xdr:twoCellAnchor>
  <xdr:twoCellAnchor>
    <xdr:from>
      <xdr:col>25</xdr:col>
      <xdr:colOff>168760</xdr:colOff>
      <xdr:row>14</xdr:row>
      <xdr:rowOff>212240</xdr:rowOff>
    </xdr:from>
    <xdr:to>
      <xdr:col>29</xdr:col>
      <xdr:colOff>44935</xdr:colOff>
      <xdr:row>14</xdr:row>
      <xdr:rowOff>320240</xdr:rowOff>
    </xdr:to>
    <xdr:grpSp>
      <xdr:nvGrpSpPr>
        <xdr:cNvPr id="5" name="Grupo 4">
          <a:extLst>
            <a:ext uri="{FF2B5EF4-FFF2-40B4-BE49-F238E27FC236}">
              <a16:creationId xmlns:a16="http://schemas.microsoft.com/office/drawing/2014/main" id="{D025922F-F257-447C-A324-F6D655B4EB56}"/>
            </a:ext>
          </a:extLst>
        </xdr:cNvPr>
        <xdr:cNvGrpSpPr/>
      </xdr:nvGrpSpPr>
      <xdr:grpSpPr>
        <a:xfrm>
          <a:off x="5853280" y="3641240"/>
          <a:ext cx="897255" cy="108000"/>
          <a:chOff x="5806440" y="2499360"/>
          <a:chExt cx="861060" cy="108000"/>
        </a:xfrm>
      </xdr:grpSpPr>
      <xdr:sp macro="" textlink="">
        <xdr:nvSpPr>
          <xdr:cNvPr id="6" name="Diagrama de flujo: conector 5">
            <a:extLst>
              <a:ext uri="{FF2B5EF4-FFF2-40B4-BE49-F238E27FC236}">
                <a16:creationId xmlns:a16="http://schemas.microsoft.com/office/drawing/2014/main" id="{969F858B-2FD5-4AAD-9169-DDFA10E1C443}"/>
              </a:ext>
            </a:extLst>
          </xdr:cNvPr>
          <xdr:cNvSpPr/>
        </xdr:nvSpPr>
        <xdr:spPr>
          <a:xfrm>
            <a:off x="580644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 textlink="">
        <xdr:nvSpPr>
          <xdr:cNvPr id="7" name="Diagrama de flujo: conector 6">
            <a:extLst>
              <a:ext uri="{FF2B5EF4-FFF2-40B4-BE49-F238E27FC236}">
                <a16:creationId xmlns:a16="http://schemas.microsoft.com/office/drawing/2014/main" id="{6BD75D73-A31A-40A2-9187-E7844FAF8FBA}"/>
              </a:ext>
            </a:extLst>
          </xdr:cNvPr>
          <xdr:cNvSpPr/>
        </xdr:nvSpPr>
        <xdr:spPr>
          <a:xfrm>
            <a:off x="656082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grpSp>
    <xdr:clientData/>
  </xdr:twoCellAnchor>
  <xdr:twoCellAnchor>
    <xdr:from>
      <xdr:col>26</xdr:col>
      <xdr:colOff>2540</xdr:colOff>
      <xdr:row>16</xdr:row>
      <xdr:rowOff>143721</xdr:rowOff>
    </xdr:from>
    <xdr:to>
      <xdr:col>29</xdr:col>
      <xdr:colOff>69215</xdr:colOff>
      <xdr:row>16</xdr:row>
      <xdr:rowOff>249816</xdr:rowOff>
    </xdr:to>
    <xdr:grpSp>
      <xdr:nvGrpSpPr>
        <xdr:cNvPr id="8" name="Grupo 7">
          <a:extLst>
            <a:ext uri="{FF2B5EF4-FFF2-40B4-BE49-F238E27FC236}">
              <a16:creationId xmlns:a16="http://schemas.microsoft.com/office/drawing/2014/main" id="{9DB52399-6F40-4ACA-A7E6-EA1EC6E2FEB1}"/>
            </a:ext>
          </a:extLst>
        </xdr:cNvPr>
        <xdr:cNvGrpSpPr/>
      </xdr:nvGrpSpPr>
      <xdr:grpSpPr>
        <a:xfrm>
          <a:off x="5869940" y="4281381"/>
          <a:ext cx="904875" cy="106095"/>
          <a:chOff x="5806440" y="2499360"/>
          <a:chExt cx="861060" cy="108000"/>
        </a:xfrm>
      </xdr:grpSpPr>
      <xdr:sp macro="" textlink="">
        <xdr:nvSpPr>
          <xdr:cNvPr id="9" name="Diagrama de flujo: conector 8">
            <a:extLst>
              <a:ext uri="{FF2B5EF4-FFF2-40B4-BE49-F238E27FC236}">
                <a16:creationId xmlns:a16="http://schemas.microsoft.com/office/drawing/2014/main" id="{F128FA25-B019-4CCC-B651-0DC0CA33A28B}"/>
              </a:ext>
            </a:extLst>
          </xdr:cNvPr>
          <xdr:cNvSpPr/>
        </xdr:nvSpPr>
        <xdr:spPr>
          <a:xfrm>
            <a:off x="580644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 textlink="">
        <xdr:nvSpPr>
          <xdr:cNvPr id="10" name="Diagrama de flujo: conector 9">
            <a:extLst>
              <a:ext uri="{FF2B5EF4-FFF2-40B4-BE49-F238E27FC236}">
                <a16:creationId xmlns:a16="http://schemas.microsoft.com/office/drawing/2014/main" id="{7BDF6488-2E04-449B-9E2C-A90D5B053CAD}"/>
              </a:ext>
            </a:extLst>
          </xdr:cNvPr>
          <xdr:cNvSpPr/>
        </xdr:nvSpPr>
        <xdr:spPr>
          <a:xfrm>
            <a:off x="656082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grpSp>
    <xdr:clientData/>
  </xdr:twoCellAnchor>
  <xdr:twoCellAnchor>
    <xdr:from>
      <xdr:col>26</xdr:col>
      <xdr:colOff>0</xdr:colOff>
      <xdr:row>18</xdr:row>
      <xdr:rowOff>114300</xdr:rowOff>
    </xdr:from>
    <xdr:to>
      <xdr:col>29</xdr:col>
      <xdr:colOff>57150</xdr:colOff>
      <xdr:row>18</xdr:row>
      <xdr:rowOff>220395</xdr:rowOff>
    </xdr:to>
    <xdr:grpSp>
      <xdr:nvGrpSpPr>
        <xdr:cNvPr id="11" name="Grupo 10">
          <a:extLst>
            <a:ext uri="{FF2B5EF4-FFF2-40B4-BE49-F238E27FC236}">
              <a16:creationId xmlns:a16="http://schemas.microsoft.com/office/drawing/2014/main" id="{35BC4804-D5AF-4C93-A8CC-F08292CE176C}"/>
            </a:ext>
          </a:extLst>
        </xdr:cNvPr>
        <xdr:cNvGrpSpPr/>
      </xdr:nvGrpSpPr>
      <xdr:grpSpPr>
        <a:xfrm>
          <a:off x="5867400" y="4831080"/>
          <a:ext cx="895350" cy="106095"/>
          <a:chOff x="5806440" y="2499360"/>
          <a:chExt cx="861060" cy="108000"/>
        </a:xfrm>
      </xdr:grpSpPr>
      <xdr:sp macro="" textlink="">
        <xdr:nvSpPr>
          <xdr:cNvPr id="12" name="Diagrama de flujo: conector 11">
            <a:extLst>
              <a:ext uri="{FF2B5EF4-FFF2-40B4-BE49-F238E27FC236}">
                <a16:creationId xmlns:a16="http://schemas.microsoft.com/office/drawing/2014/main" id="{F6533283-A827-4FCE-B4EB-F9F073860DFD}"/>
              </a:ext>
            </a:extLst>
          </xdr:cNvPr>
          <xdr:cNvSpPr/>
        </xdr:nvSpPr>
        <xdr:spPr>
          <a:xfrm>
            <a:off x="580644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 textlink="">
        <xdr:nvSpPr>
          <xdr:cNvPr id="13" name="Diagrama de flujo: conector 12">
            <a:extLst>
              <a:ext uri="{FF2B5EF4-FFF2-40B4-BE49-F238E27FC236}">
                <a16:creationId xmlns:a16="http://schemas.microsoft.com/office/drawing/2014/main" id="{9DF42103-B1A5-4D42-AD71-2229F0B95A3E}"/>
              </a:ext>
            </a:extLst>
          </xdr:cNvPr>
          <xdr:cNvSpPr/>
        </xdr:nvSpPr>
        <xdr:spPr>
          <a:xfrm>
            <a:off x="656082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grpSp>
    <xdr:clientData/>
  </xdr:twoCellAnchor>
  <xdr:twoCellAnchor>
    <xdr:from>
      <xdr:col>26</xdr:col>
      <xdr:colOff>2540</xdr:colOff>
      <xdr:row>20</xdr:row>
      <xdr:rowOff>114300</xdr:rowOff>
    </xdr:from>
    <xdr:to>
      <xdr:col>29</xdr:col>
      <xdr:colOff>88265</xdr:colOff>
      <xdr:row>20</xdr:row>
      <xdr:rowOff>220395</xdr:rowOff>
    </xdr:to>
    <xdr:grpSp>
      <xdr:nvGrpSpPr>
        <xdr:cNvPr id="14" name="Grupo 13">
          <a:extLst>
            <a:ext uri="{FF2B5EF4-FFF2-40B4-BE49-F238E27FC236}">
              <a16:creationId xmlns:a16="http://schemas.microsoft.com/office/drawing/2014/main" id="{7FF8E562-1C92-408F-A886-C755BE2A7DAB}"/>
            </a:ext>
          </a:extLst>
        </xdr:cNvPr>
        <xdr:cNvGrpSpPr/>
      </xdr:nvGrpSpPr>
      <xdr:grpSpPr>
        <a:xfrm>
          <a:off x="5869940" y="5417820"/>
          <a:ext cx="923925" cy="106095"/>
          <a:chOff x="5806440" y="2499360"/>
          <a:chExt cx="861060" cy="108000"/>
        </a:xfrm>
      </xdr:grpSpPr>
      <xdr:sp macro="" textlink="">
        <xdr:nvSpPr>
          <xdr:cNvPr id="15" name="Diagrama de flujo: conector 14">
            <a:extLst>
              <a:ext uri="{FF2B5EF4-FFF2-40B4-BE49-F238E27FC236}">
                <a16:creationId xmlns:a16="http://schemas.microsoft.com/office/drawing/2014/main" id="{0D35959D-ED8C-4E0B-9772-3330F1D3B51E}"/>
              </a:ext>
            </a:extLst>
          </xdr:cNvPr>
          <xdr:cNvSpPr/>
        </xdr:nvSpPr>
        <xdr:spPr>
          <a:xfrm>
            <a:off x="580644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 textlink="">
        <xdr:nvSpPr>
          <xdr:cNvPr id="16" name="Diagrama de flujo: conector 15">
            <a:extLst>
              <a:ext uri="{FF2B5EF4-FFF2-40B4-BE49-F238E27FC236}">
                <a16:creationId xmlns:a16="http://schemas.microsoft.com/office/drawing/2014/main" id="{D93458A4-F081-4ED0-9E82-B90E38D39816}"/>
              </a:ext>
            </a:extLst>
          </xdr:cNvPr>
          <xdr:cNvSpPr/>
        </xdr:nvSpPr>
        <xdr:spPr>
          <a:xfrm>
            <a:off x="656082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grpSp>
    <xdr:clientData/>
  </xdr:twoCellAnchor>
  <xdr:twoCellAnchor>
    <xdr:from>
      <xdr:col>26</xdr:col>
      <xdr:colOff>0</xdr:colOff>
      <xdr:row>22</xdr:row>
      <xdr:rowOff>133350</xdr:rowOff>
    </xdr:from>
    <xdr:to>
      <xdr:col>29</xdr:col>
      <xdr:colOff>66675</xdr:colOff>
      <xdr:row>22</xdr:row>
      <xdr:rowOff>248970</xdr:rowOff>
    </xdr:to>
    <xdr:grpSp>
      <xdr:nvGrpSpPr>
        <xdr:cNvPr id="17" name="Grupo 16">
          <a:extLst>
            <a:ext uri="{FF2B5EF4-FFF2-40B4-BE49-F238E27FC236}">
              <a16:creationId xmlns:a16="http://schemas.microsoft.com/office/drawing/2014/main" id="{02FA23F4-178D-4625-973E-58DFBB013936}"/>
            </a:ext>
          </a:extLst>
        </xdr:cNvPr>
        <xdr:cNvGrpSpPr/>
      </xdr:nvGrpSpPr>
      <xdr:grpSpPr>
        <a:xfrm>
          <a:off x="5867400" y="6061710"/>
          <a:ext cx="904875" cy="115620"/>
          <a:chOff x="5806440" y="2499360"/>
          <a:chExt cx="861060" cy="108000"/>
        </a:xfrm>
      </xdr:grpSpPr>
      <xdr:sp macro="" textlink="">
        <xdr:nvSpPr>
          <xdr:cNvPr id="18" name="Diagrama de flujo: conector 17">
            <a:extLst>
              <a:ext uri="{FF2B5EF4-FFF2-40B4-BE49-F238E27FC236}">
                <a16:creationId xmlns:a16="http://schemas.microsoft.com/office/drawing/2014/main" id="{1A59266B-8136-41CF-AC25-5F8F67A6BB45}"/>
              </a:ext>
            </a:extLst>
          </xdr:cNvPr>
          <xdr:cNvSpPr/>
        </xdr:nvSpPr>
        <xdr:spPr>
          <a:xfrm>
            <a:off x="580644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 textlink="">
        <xdr:nvSpPr>
          <xdr:cNvPr id="19" name="Diagrama de flujo: conector 18">
            <a:extLst>
              <a:ext uri="{FF2B5EF4-FFF2-40B4-BE49-F238E27FC236}">
                <a16:creationId xmlns:a16="http://schemas.microsoft.com/office/drawing/2014/main" id="{F77F58C1-BEE5-4EE6-8E1B-27DA89CA09C6}"/>
              </a:ext>
            </a:extLst>
          </xdr:cNvPr>
          <xdr:cNvSpPr/>
        </xdr:nvSpPr>
        <xdr:spPr>
          <a:xfrm>
            <a:off x="656082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181057</xdr:colOff>
      <xdr:row>0</xdr:row>
      <xdr:rowOff>69906</xdr:rowOff>
    </xdr:from>
    <xdr:to>
      <xdr:col>9</xdr:col>
      <xdr:colOff>172111</xdr:colOff>
      <xdr:row>2</xdr:row>
      <xdr:rowOff>149916</xdr:rowOff>
    </xdr:to>
    <xdr:pic>
      <xdr:nvPicPr>
        <xdr:cNvPr id="2" name="image2.png" descr="Directorio De Agrorural Lima">
          <a:extLst>
            <a:ext uri="{FF2B5EF4-FFF2-40B4-BE49-F238E27FC236}">
              <a16:creationId xmlns:a16="http://schemas.microsoft.com/office/drawing/2014/main" id="{EEF55F41-ADF5-4528-BCE6-6C1C7946A5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68166" y="69906"/>
          <a:ext cx="1160227" cy="444445"/>
        </a:xfrm>
        <a:prstGeom prst="rect">
          <a:avLst/>
        </a:prstGeom>
      </xdr:spPr>
    </xdr:pic>
    <xdr:clientData/>
  </xdr:twoCellAnchor>
  <xdr:twoCellAnchor editAs="oneCell">
    <xdr:from>
      <xdr:col>0</xdr:col>
      <xdr:colOff>38100</xdr:colOff>
      <xdr:row>0</xdr:row>
      <xdr:rowOff>45720</xdr:rowOff>
    </xdr:from>
    <xdr:to>
      <xdr:col>2</xdr:col>
      <xdr:colOff>740281</xdr:colOff>
      <xdr:row>2</xdr:row>
      <xdr:rowOff>57150</xdr:rowOff>
    </xdr:to>
    <xdr:pic>
      <xdr:nvPicPr>
        <xdr:cNvPr id="5" name="Imagen 4">
          <a:extLst>
            <a:ext uri="{FF2B5EF4-FFF2-40B4-BE49-F238E27FC236}">
              <a16:creationId xmlns:a16="http://schemas.microsoft.com/office/drawing/2014/main" id="{E335F0F3-E8A9-4C4E-8A51-196F70F674BF}"/>
            </a:ext>
          </a:extLst>
        </xdr:cNvPr>
        <xdr:cNvPicPr/>
      </xdr:nvPicPr>
      <xdr:blipFill rotWithShape="1">
        <a:blip xmlns:r="http://schemas.openxmlformats.org/officeDocument/2006/relationships" r:embed="rId2"/>
        <a:srcRect l="12668" t="19535" r="69940" b="73943"/>
        <a:stretch/>
      </xdr:blipFill>
      <xdr:spPr bwMode="auto">
        <a:xfrm>
          <a:off x="38100" y="45720"/>
          <a:ext cx="1645920" cy="37338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8964</xdr:colOff>
      <xdr:row>30</xdr:row>
      <xdr:rowOff>98612</xdr:rowOff>
    </xdr:from>
    <xdr:to>
      <xdr:col>114</xdr:col>
      <xdr:colOff>152400</xdr:colOff>
      <xdr:row>43</xdr:row>
      <xdr:rowOff>116541</xdr:rowOff>
    </xdr:to>
    <xdr:graphicFrame macro="">
      <xdr:nvGraphicFramePr>
        <xdr:cNvPr id="3" name="Gráfico 2">
          <a:extLst>
            <a:ext uri="{FF2B5EF4-FFF2-40B4-BE49-F238E27FC236}">
              <a16:creationId xmlns:a16="http://schemas.microsoft.com/office/drawing/2014/main" id="{A6F1A81C-76D0-4A69-A8FD-7A4B372A65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125506</xdr:colOff>
      <xdr:row>232</xdr:row>
      <xdr:rowOff>35858</xdr:rowOff>
    </xdr:from>
    <xdr:to>
      <xdr:col>16</xdr:col>
      <xdr:colOff>224117</xdr:colOff>
      <xdr:row>250</xdr:row>
      <xdr:rowOff>35858</xdr:rowOff>
    </xdr:to>
    <xdr:graphicFrame macro="">
      <xdr:nvGraphicFramePr>
        <xdr:cNvPr id="2" name="Gráfico 1">
          <a:extLst>
            <a:ext uri="{FF2B5EF4-FFF2-40B4-BE49-F238E27FC236}">
              <a16:creationId xmlns:a16="http://schemas.microsoft.com/office/drawing/2014/main" id="{28518A08-889B-4548-AFB4-26C82E1A02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98611</xdr:colOff>
      <xdr:row>232</xdr:row>
      <xdr:rowOff>0</xdr:rowOff>
    </xdr:from>
    <xdr:to>
      <xdr:col>74</xdr:col>
      <xdr:colOff>295835</xdr:colOff>
      <xdr:row>250</xdr:row>
      <xdr:rowOff>0</xdr:rowOff>
    </xdr:to>
    <xdr:graphicFrame macro="">
      <xdr:nvGraphicFramePr>
        <xdr:cNvPr id="4" name="Gráfico 3">
          <a:extLst>
            <a:ext uri="{FF2B5EF4-FFF2-40B4-BE49-F238E27FC236}">
              <a16:creationId xmlns:a16="http://schemas.microsoft.com/office/drawing/2014/main" id="{14047238-F87B-4FAD-8873-CDD69EF5E5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385483</xdr:colOff>
      <xdr:row>251</xdr:row>
      <xdr:rowOff>53787</xdr:rowOff>
    </xdr:from>
    <xdr:to>
      <xdr:col>10</xdr:col>
      <xdr:colOff>349624</xdr:colOff>
      <xdr:row>269</xdr:row>
      <xdr:rowOff>53787</xdr:rowOff>
    </xdr:to>
    <xdr:graphicFrame macro="">
      <xdr:nvGraphicFramePr>
        <xdr:cNvPr id="8" name="Gráfico 7">
          <a:extLst>
            <a:ext uri="{FF2B5EF4-FFF2-40B4-BE49-F238E27FC236}">
              <a16:creationId xmlns:a16="http://schemas.microsoft.com/office/drawing/2014/main" id="{3B068AEB-0693-46F2-8C52-BC612A4E7D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12</xdr:col>
      <xdr:colOff>71718</xdr:colOff>
      <xdr:row>16</xdr:row>
      <xdr:rowOff>80681</xdr:rowOff>
    </xdr:from>
    <xdr:to>
      <xdr:col>18</xdr:col>
      <xdr:colOff>13448</xdr:colOff>
      <xdr:row>27</xdr:row>
      <xdr:rowOff>44822</xdr:rowOff>
    </xdr:to>
    <xdr:graphicFrame macro="">
      <xdr:nvGraphicFramePr>
        <xdr:cNvPr id="13" name="Gráfico 12">
          <a:extLst>
            <a:ext uri="{FF2B5EF4-FFF2-40B4-BE49-F238E27FC236}">
              <a16:creationId xmlns:a16="http://schemas.microsoft.com/office/drawing/2014/main" id="{9A9EA07C-C7D5-4111-BAA4-B7CB77FFD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143435</xdr:colOff>
      <xdr:row>16</xdr:row>
      <xdr:rowOff>80681</xdr:rowOff>
    </xdr:from>
    <xdr:to>
      <xdr:col>24</xdr:col>
      <xdr:colOff>22413</xdr:colOff>
      <xdr:row>27</xdr:row>
      <xdr:rowOff>44822</xdr:rowOff>
    </xdr:to>
    <xdr:graphicFrame macro="">
      <xdr:nvGraphicFramePr>
        <xdr:cNvPr id="14" name="Gráfico 13">
          <a:extLst>
            <a:ext uri="{FF2B5EF4-FFF2-40B4-BE49-F238E27FC236}">
              <a16:creationId xmlns:a16="http://schemas.microsoft.com/office/drawing/2014/main" id="{3F539925-C9CD-4E1F-9485-010B848F7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206190</xdr:colOff>
      <xdr:row>16</xdr:row>
      <xdr:rowOff>71717</xdr:rowOff>
    </xdr:from>
    <xdr:to>
      <xdr:col>11</xdr:col>
      <xdr:colOff>676838</xdr:colOff>
      <xdr:row>27</xdr:row>
      <xdr:rowOff>35858</xdr:rowOff>
    </xdr:to>
    <xdr:graphicFrame macro="">
      <xdr:nvGraphicFramePr>
        <xdr:cNvPr id="15" name="Gráfico 14">
          <a:extLst>
            <a:ext uri="{FF2B5EF4-FFF2-40B4-BE49-F238E27FC236}">
              <a16:creationId xmlns:a16="http://schemas.microsoft.com/office/drawing/2014/main" id="{777F4BA7-326F-430B-AF29-7943440A1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156883</xdr:colOff>
      <xdr:row>15</xdr:row>
      <xdr:rowOff>53788</xdr:rowOff>
    </xdr:from>
    <xdr:to>
      <xdr:col>28</xdr:col>
      <xdr:colOff>224118</xdr:colOff>
      <xdr:row>27</xdr:row>
      <xdr:rowOff>53789</xdr:rowOff>
    </xdr:to>
    <xdr:graphicFrame macro="">
      <xdr:nvGraphicFramePr>
        <xdr:cNvPr id="3" name="Gráfico 2">
          <a:extLst>
            <a:ext uri="{FF2B5EF4-FFF2-40B4-BE49-F238E27FC236}">
              <a16:creationId xmlns:a16="http://schemas.microsoft.com/office/drawing/2014/main" id="{EE3778A7-6118-4312-ACBB-4211973D93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708212</xdr:colOff>
      <xdr:row>15</xdr:row>
      <xdr:rowOff>44823</xdr:rowOff>
    </xdr:from>
    <xdr:to>
      <xdr:col>32</xdr:col>
      <xdr:colOff>188259</xdr:colOff>
      <xdr:row>27</xdr:row>
      <xdr:rowOff>62754</xdr:rowOff>
    </xdr:to>
    <xdr:graphicFrame macro="">
      <xdr:nvGraphicFramePr>
        <xdr:cNvPr id="7" name="Gráfico 6">
          <a:extLst>
            <a:ext uri="{FF2B5EF4-FFF2-40B4-BE49-F238E27FC236}">
              <a16:creationId xmlns:a16="http://schemas.microsoft.com/office/drawing/2014/main" id="{DE190909-8CB6-43EC-83A9-223BF8C0E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224117</xdr:colOff>
      <xdr:row>28</xdr:row>
      <xdr:rowOff>0</xdr:rowOff>
    </xdr:from>
    <xdr:to>
      <xdr:col>11</xdr:col>
      <xdr:colOff>694765</xdr:colOff>
      <xdr:row>38</xdr:row>
      <xdr:rowOff>143435</xdr:rowOff>
    </xdr:to>
    <xdr:graphicFrame macro="">
      <xdr:nvGraphicFramePr>
        <xdr:cNvPr id="8" name="Gráfico 7">
          <a:extLst>
            <a:ext uri="{FF2B5EF4-FFF2-40B4-BE49-F238E27FC236}">
              <a16:creationId xmlns:a16="http://schemas.microsoft.com/office/drawing/2014/main" id="{66902773-EFDA-42D2-9698-4C44A04AAD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62753</xdr:colOff>
      <xdr:row>28</xdr:row>
      <xdr:rowOff>8966</xdr:rowOff>
    </xdr:from>
    <xdr:to>
      <xdr:col>18</xdr:col>
      <xdr:colOff>4483</xdr:colOff>
      <xdr:row>38</xdr:row>
      <xdr:rowOff>152401</xdr:rowOff>
    </xdr:to>
    <xdr:graphicFrame macro="">
      <xdr:nvGraphicFramePr>
        <xdr:cNvPr id="9" name="Gráfico 8">
          <a:extLst>
            <a:ext uri="{FF2B5EF4-FFF2-40B4-BE49-F238E27FC236}">
              <a16:creationId xmlns:a16="http://schemas.microsoft.com/office/drawing/2014/main" id="{82F8D8AF-38E5-4B7A-B6CE-EE1B1481F8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161365</xdr:colOff>
      <xdr:row>28</xdr:row>
      <xdr:rowOff>26895</xdr:rowOff>
    </xdr:from>
    <xdr:to>
      <xdr:col>24</xdr:col>
      <xdr:colOff>40343</xdr:colOff>
      <xdr:row>38</xdr:row>
      <xdr:rowOff>170330</xdr:rowOff>
    </xdr:to>
    <xdr:graphicFrame macro="">
      <xdr:nvGraphicFramePr>
        <xdr:cNvPr id="10" name="Gráfico 9">
          <a:extLst>
            <a:ext uri="{FF2B5EF4-FFF2-40B4-BE49-F238E27FC236}">
              <a16:creationId xmlns:a16="http://schemas.microsoft.com/office/drawing/2014/main" id="{850D43E8-F56C-4DA1-8774-AA9D3952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4483</xdr:colOff>
      <xdr:row>41</xdr:row>
      <xdr:rowOff>179293</xdr:rowOff>
    </xdr:from>
    <xdr:to>
      <xdr:col>16</xdr:col>
      <xdr:colOff>237566</xdr:colOff>
      <xdr:row>56</xdr:row>
      <xdr:rowOff>116540</xdr:rowOff>
    </xdr:to>
    <xdr:graphicFrame macro="">
      <xdr:nvGraphicFramePr>
        <xdr:cNvPr id="2" name="Gráfico 1">
          <a:extLst>
            <a:ext uri="{FF2B5EF4-FFF2-40B4-BE49-F238E27FC236}">
              <a16:creationId xmlns:a16="http://schemas.microsoft.com/office/drawing/2014/main" id="{B7C265F9-CAA6-4319-B0E7-47815D616E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322729</xdr:colOff>
      <xdr:row>42</xdr:row>
      <xdr:rowOff>0</xdr:rowOff>
    </xdr:from>
    <xdr:to>
      <xdr:col>24</xdr:col>
      <xdr:colOff>206188</xdr:colOff>
      <xdr:row>56</xdr:row>
      <xdr:rowOff>116541</xdr:rowOff>
    </xdr:to>
    <xdr:graphicFrame macro="">
      <xdr:nvGraphicFramePr>
        <xdr:cNvPr id="11" name="Gráfico 10">
          <a:extLst>
            <a:ext uri="{FF2B5EF4-FFF2-40B4-BE49-F238E27FC236}">
              <a16:creationId xmlns:a16="http://schemas.microsoft.com/office/drawing/2014/main" id="{6F940E41-1005-406D-AD3E-3304496531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87085</xdr:colOff>
      <xdr:row>75</xdr:row>
      <xdr:rowOff>174171</xdr:rowOff>
    </xdr:from>
    <xdr:to>
      <xdr:col>18</xdr:col>
      <xdr:colOff>21772</xdr:colOff>
      <xdr:row>91</xdr:row>
      <xdr:rowOff>174172</xdr:rowOff>
    </xdr:to>
    <xdr:graphicFrame macro="">
      <xdr:nvGraphicFramePr>
        <xdr:cNvPr id="4" name="Gráfico 3">
          <a:extLst>
            <a:ext uri="{FF2B5EF4-FFF2-40B4-BE49-F238E27FC236}">
              <a16:creationId xmlns:a16="http://schemas.microsoft.com/office/drawing/2014/main" id="{09E73BEF-0B0D-4D96-9626-146395A97A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694F8A5-773A-4355-9093-55E620767C72}" name="Tabla134" displayName="Tabla134" ref="A1:V2074" totalsRowShown="0" headerRowDxfId="27" dataDxfId="25" headerRowBorderDxfId="26" tableBorderDxfId="24">
  <autoFilter ref="A1:V2074" xr:uid="{00000000-0009-0000-0100-000003000000}"/>
  <tableColumns count="22">
    <tableColumn id="1" xr3:uid="{A04DD4AB-5613-422A-90D4-072015EE166D}" name="ANIO" dataDxfId="23"/>
    <tableColumn id="8" xr3:uid="{14C30B68-D551-40F4-96B9-F9CFB3408E70}" name="UBIGEO" dataDxfId="22"/>
    <tableColumn id="5" xr3:uid="{D92544C0-EB00-4E54-9956-1B87D1F0D7D4}" name="departamento" dataDxfId="21"/>
    <tableColumn id="6" xr3:uid="{C55708C6-E30E-43A3-96AA-8F5C09E2F249}" name="provincia" dataDxfId="20"/>
    <tableColumn id="7" xr3:uid="{FC1BA255-F747-4540-9FA5-9204D5781BFF}" name="distrito" dataDxfId="19"/>
    <tableColumn id="2" xr3:uid="{0E9EFEEC-022E-4784-8154-DFFBB1001D75}" name="DEP" dataDxfId="18"/>
    <tableColumn id="3" xr3:uid="{1FE69C75-E170-45C6-87DD-846AB458C9F4}" name="PROV" dataDxfId="17"/>
    <tableColumn id="4" xr3:uid="{48C3B32E-3B3C-49DF-A44F-43C71864BD06}" name="DIST" dataDxfId="16"/>
    <tableColumn id="9" xr3:uid="{62964378-E46A-4005-B917-6BDDABEB636F}" name="Poblacion" dataDxfId="15" dataCellStyle="Millares"/>
    <tableColumn id="10" xr3:uid="{9DEA77D6-2708-4535-B8E3-FBE98604B253}" name="Superficie" dataDxfId="14" dataCellStyle="Millares"/>
    <tableColumn id="11" xr3:uid="{79B695CB-E454-403D-AA76-4BE04A1E3202}" name="Y" dataDxfId="13" dataCellStyle="Millares"/>
    <tableColumn id="12" xr3:uid="{A418CF63-8E06-48A1-8630-EA40C1C1EC6C}" name="X" dataDxfId="12" dataCellStyle="Millares"/>
    <tableColumn id="13" xr3:uid="{DBC244A9-9041-4139-96EA-B0C6430801CB}" name="vraem" dataDxfId="11" dataCellStyle="Millares"/>
    <tableColumn id="19" xr3:uid="{4EC102CE-7F07-4C92-A232-52434F056CC5}" name="distritos priorizados" dataDxfId="10" dataCellStyle="Millares"/>
    <tableColumn id="20" xr3:uid="{7E179DAD-D976-4233-92F5-94472894DE95}" name="TIPO PRIORIZADO" dataDxfId="9" dataCellStyle="Millares"/>
    <tableColumn id="21" xr3:uid="{D07908F4-F428-4C73-8474-02FCDCD10138}" name="zona huallaga" dataDxfId="8" dataCellStyle="Millares 2 2"/>
    <tableColumn id="22" xr3:uid="{8A66ED4A-3D5A-4EC0-AE1D-F430A4A0D21D}" name="Int 50" dataDxfId="7" dataCellStyle="Millares 2 2"/>
    <tableColumn id="14" xr3:uid="{7C556626-DED5-4175-ACFE-3A1A443C3F99}" name="D" dataDxfId="6" dataCellStyle="Millares"/>
    <tableColumn id="15" xr3:uid="{F67692D2-AD0E-4E60-B687-58005937CD11}" name="P" dataDxfId="5" dataCellStyle="Millares"/>
    <tableColumn id="16" xr3:uid="{72DE2738-60B0-416F-87A6-E62039555A38}" name="DI" dataDxfId="4" dataCellStyle="Millares"/>
    <tableColumn id="17" xr3:uid="{AC7AB5BA-C011-4BD2-B67B-CC87DA901674}" name="Columna1" dataDxfId="3" dataCellStyle="Millares">
      <calculatedColumnFormula>+CONCATENATE(Tabla134[[#This Row],[D]],Tabla134[[#This Row],[P]],Tabla134[[#This Row],[DI]])</calculatedColumnFormula>
    </tableColumn>
    <tableColumn id="18" xr3:uid="{2E95A270-D9B7-49FC-9794-1E2BF71C6F63}" name="U" dataDxfId="2" dataCellStyle="Millares"/>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agrorural.gob.pe/3ra-convocatoria-sear/" TargetMode="External"/><Relationship Id="rId3" Type="http://schemas.openxmlformats.org/officeDocument/2006/relationships/hyperlink" Target="mailto:propuesta_sear@agrorural.gob.pe" TargetMode="External"/><Relationship Id="rId7" Type="http://schemas.openxmlformats.org/officeDocument/2006/relationships/hyperlink" Target="mailto:macroregion_caa@agrorural.gob.pe" TargetMode="External"/><Relationship Id="rId2" Type="http://schemas.openxmlformats.org/officeDocument/2006/relationships/hyperlink" Target="https://www.rnp.gob.pe/Constancia/RNP_Constancia/ValidaCertificadoTodos.asp" TargetMode="External"/><Relationship Id="rId1" Type="http://schemas.openxmlformats.org/officeDocument/2006/relationships/hyperlink" Target="https://e-consultaruc.sunat.gob.pe/cl-ti-itmrconsruc/FrameCriterioBusquedaWeb.jsp" TargetMode="External"/><Relationship Id="rId6" Type="http://schemas.openxmlformats.org/officeDocument/2006/relationships/hyperlink" Target="mailto:macroregion_hja@agrorural.gob.pe" TargetMode="External"/><Relationship Id="rId5" Type="http://schemas.openxmlformats.org/officeDocument/2006/relationships/hyperlink" Target="mailto:macroregion_as@agrorural.gob.pe" TargetMode="External"/><Relationship Id="rId10" Type="http://schemas.openxmlformats.org/officeDocument/2006/relationships/drawing" Target="../drawings/drawing1.xml"/><Relationship Id="rId4" Type="http://schemas.openxmlformats.org/officeDocument/2006/relationships/hyperlink" Target="mailto:macroregion_cpl@agrorural.gob.pe"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0F360-4CC8-49E7-ADD6-407FA42D969D}">
  <sheetPr>
    <tabColor theme="1"/>
  </sheetPr>
  <dimension ref="B2:AC243"/>
  <sheetViews>
    <sheetView zoomScaleNormal="100" zoomScaleSheetLayoutView="90" workbookViewId="0">
      <selection activeCell="AD9" sqref="AD9"/>
    </sheetView>
  </sheetViews>
  <sheetFormatPr baseColWidth="10" defaultRowHeight="14.4" x14ac:dyDescent="0.3"/>
  <cols>
    <col min="1" max="7" width="3.5546875" customWidth="1"/>
    <col min="8" max="8" width="4.21875" customWidth="1"/>
    <col min="9" max="9" width="3.5546875" customWidth="1"/>
    <col min="10" max="12" width="4.33203125" customWidth="1"/>
    <col min="13" max="20" width="4.109375" customWidth="1"/>
    <col min="21" max="21" width="3.5546875" customWidth="1"/>
    <col min="22" max="22" width="3.33203125" customWidth="1"/>
    <col min="23" max="24" width="3.88671875" customWidth="1"/>
    <col min="25" max="70" width="3.5546875" customWidth="1"/>
  </cols>
  <sheetData>
    <row r="2" spans="2:24" ht="21.6" customHeight="1" x14ac:dyDescent="0.3">
      <c r="B2" s="708" t="s">
        <v>7137</v>
      </c>
      <c r="C2" s="708"/>
      <c r="D2" s="708"/>
      <c r="E2" s="708"/>
      <c r="F2" s="708"/>
      <c r="G2" s="708"/>
      <c r="H2" s="708"/>
      <c r="I2" s="708"/>
      <c r="J2" s="708"/>
      <c r="K2" s="708"/>
      <c r="L2" s="708"/>
      <c r="M2" s="708"/>
      <c r="N2" s="708"/>
      <c r="O2" s="708"/>
      <c r="P2" s="708"/>
      <c r="Q2" s="708"/>
      <c r="R2" s="708"/>
      <c r="S2" s="708"/>
      <c r="T2" s="708"/>
      <c r="U2" s="708"/>
      <c r="V2" s="708"/>
      <c r="W2" s="708"/>
      <c r="X2" s="708"/>
    </row>
    <row r="3" spans="2:24" ht="21.6" customHeight="1" x14ac:dyDescent="0.3">
      <c r="B3" s="638"/>
      <c r="C3" s="638"/>
      <c r="D3" s="638"/>
      <c r="E3" s="638"/>
      <c r="F3" s="638"/>
      <c r="G3" s="638"/>
      <c r="H3" s="638"/>
      <c r="I3" s="638"/>
      <c r="J3" s="638"/>
      <c r="K3" s="638"/>
      <c r="L3" s="638"/>
      <c r="M3" s="638"/>
      <c r="N3" s="638"/>
      <c r="O3" s="638"/>
      <c r="P3" s="638"/>
      <c r="Q3" s="638"/>
      <c r="R3" s="638"/>
      <c r="S3" s="638"/>
      <c r="T3" s="638"/>
      <c r="U3" s="638"/>
      <c r="V3" s="638"/>
      <c r="W3" s="638"/>
      <c r="X3" s="638"/>
    </row>
    <row r="4" spans="2:24" ht="21.6" customHeight="1" x14ac:dyDescent="0.3">
      <c r="B4" s="638"/>
      <c r="C4" s="638"/>
      <c r="D4" s="638"/>
      <c r="E4" s="638"/>
      <c r="F4" s="638"/>
      <c r="G4" s="638"/>
      <c r="H4" s="638"/>
      <c r="I4" s="638"/>
      <c r="J4" s="638"/>
      <c r="K4" s="638"/>
      <c r="L4" s="638"/>
      <c r="M4" s="638"/>
      <c r="N4" s="638"/>
      <c r="O4" s="638"/>
      <c r="P4" s="638"/>
      <c r="Q4" s="638"/>
      <c r="R4" s="638"/>
      <c r="S4" s="638"/>
      <c r="T4" s="638"/>
      <c r="U4" s="638"/>
      <c r="V4" s="638"/>
      <c r="W4" s="638"/>
      <c r="X4" s="638"/>
    </row>
    <row r="6" spans="2:24" ht="43.8" customHeight="1" x14ac:dyDescent="0.3">
      <c r="B6" s="694" t="s">
        <v>7243</v>
      </c>
      <c r="C6" s="694"/>
      <c r="D6" s="694"/>
      <c r="E6" s="694"/>
      <c r="F6" s="694"/>
      <c r="G6" s="694"/>
      <c r="H6" s="694"/>
      <c r="I6" s="694"/>
      <c r="J6" s="694"/>
      <c r="K6" s="694"/>
      <c r="L6" s="694"/>
      <c r="M6" s="694"/>
      <c r="N6" s="694"/>
      <c r="O6" s="694"/>
      <c r="P6" s="694"/>
      <c r="Q6" s="694"/>
      <c r="R6" s="694"/>
      <c r="S6" s="694"/>
      <c r="T6" s="694"/>
      <c r="U6" s="694"/>
      <c r="V6" s="694"/>
      <c r="W6" s="694"/>
      <c r="X6" s="694"/>
    </row>
    <row r="7" spans="2:24" ht="16.8" customHeight="1" x14ac:dyDescent="0.3">
      <c r="B7" s="694"/>
      <c r="C7" s="694"/>
      <c r="D7" s="694"/>
      <c r="E7" s="694"/>
      <c r="F7" s="694"/>
      <c r="G7" s="694"/>
      <c r="H7" s="694"/>
      <c r="I7" s="694"/>
      <c r="J7" s="694"/>
      <c r="K7" s="694"/>
      <c r="L7" s="694"/>
      <c r="M7" s="694"/>
      <c r="N7" s="694"/>
      <c r="O7" s="694"/>
      <c r="P7" s="694"/>
      <c r="Q7" s="694"/>
      <c r="R7" s="694"/>
      <c r="S7" s="694"/>
      <c r="T7" s="694"/>
      <c r="U7" s="694"/>
      <c r="V7" s="694"/>
      <c r="W7" s="694"/>
      <c r="X7" s="694"/>
    </row>
    <row r="8" spans="2:24" ht="16.8" customHeight="1" x14ac:dyDescent="0.3">
      <c r="B8" s="694"/>
      <c r="C8" s="694"/>
      <c r="D8" s="694"/>
      <c r="E8" s="694"/>
      <c r="F8" s="694"/>
      <c r="G8" s="694"/>
      <c r="H8" s="694"/>
      <c r="I8" s="694"/>
      <c r="J8" s="694"/>
      <c r="K8" s="694"/>
      <c r="L8" s="694"/>
      <c r="M8" s="694"/>
      <c r="N8" s="694"/>
      <c r="O8" s="694"/>
      <c r="P8" s="694"/>
      <c r="Q8" s="694"/>
      <c r="R8" s="694"/>
      <c r="S8" s="694"/>
      <c r="T8" s="694"/>
      <c r="U8" s="694"/>
      <c r="V8" s="694"/>
      <c r="W8" s="694"/>
      <c r="X8" s="694"/>
    </row>
    <row r="9" spans="2:24" ht="15" customHeight="1" x14ac:dyDescent="0.3">
      <c r="B9" s="457"/>
      <c r="C9" s="457"/>
      <c r="D9" s="457"/>
      <c r="E9" s="457"/>
      <c r="F9" s="457"/>
      <c r="G9" s="457"/>
      <c r="H9" s="457"/>
      <c r="I9" s="457"/>
      <c r="J9" s="457"/>
      <c r="K9" s="457"/>
      <c r="L9" s="457"/>
      <c r="M9" s="457"/>
      <c r="N9" s="457"/>
      <c r="O9" s="457"/>
      <c r="P9" s="457"/>
      <c r="Q9" s="457"/>
      <c r="R9" s="457"/>
      <c r="S9" s="457"/>
      <c r="T9" s="457"/>
      <c r="U9" s="457"/>
      <c r="V9" s="457"/>
      <c r="W9" s="457"/>
      <c r="X9" s="457"/>
    </row>
    <row r="10" spans="2:24" ht="18.600000000000001" customHeight="1" x14ac:dyDescent="0.3">
      <c r="B10" s="364" t="s">
        <v>7244</v>
      </c>
      <c r="C10" s="382"/>
      <c r="D10" s="382"/>
      <c r="E10" s="382"/>
      <c r="F10" s="382"/>
      <c r="G10" s="382"/>
      <c r="H10" s="382"/>
      <c r="I10" s="382"/>
      <c r="J10" s="382"/>
      <c r="K10" s="382"/>
      <c r="L10" s="382"/>
      <c r="M10" s="382"/>
      <c r="N10" s="382"/>
      <c r="O10" s="382"/>
      <c r="P10" s="382"/>
      <c r="Q10" s="382"/>
      <c r="R10" s="382"/>
      <c r="S10" s="382"/>
      <c r="T10" s="382"/>
      <c r="U10" s="382"/>
      <c r="V10" s="382"/>
      <c r="W10" s="382"/>
      <c r="X10" s="382"/>
    </row>
    <row r="12" spans="2:24" x14ac:dyDescent="0.3">
      <c r="B12" t="s">
        <v>7245</v>
      </c>
    </row>
    <row r="13" spans="2:24" ht="14.4" customHeight="1" x14ac:dyDescent="0.3">
      <c r="B13" s="709" t="s">
        <v>7246</v>
      </c>
      <c r="C13" s="709"/>
      <c r="D13" s="709"/>
      <c r="E13" s="709"/>
      <c r="F13" s="709"/>
      <c r="G13" s="709"/>
      <c r="H13" s="709"/>
      <c r="I13" s="710" t="s">
        <v>7247</v>
      </c>
      <c r="J13" s="707"/>
      <c r="K13" s="707"/>
      <c r="L13" s="707"/>
      <c r="M13" s="707"/>
      <c r="N13" s="707"/>
      <c r="O13" s="707"/>
      <c r="P13" s="707"/>
      <c r="Q13" s="707"/>
      <c r="R13" s="707"/>
      <c r="S13" s="707"/>
      <c r="T13" s="707"/>
      <c r="U13" s="707"/>
      <c r="V13" s="707"/>
      <c r="W13" s="707"/>
      <c r="X13" s="707"/>
    </row>
    <row r="14" spans="2:24" x14ac:dyDescent="0.3">
      <c r="B14" s="707" t="s">
        <v>7248</v>
      </c>
      <c r="C14" s="707"/>
      <c r="D14" s="707"/>
      <c r="E14" s="707"/>
      <c r="F14" s="707"/>
      <c r="G14" s="707"/>
      <c r="H14" s="707"/>
      <c r="I14" s="707"/>
      <c r="J14" s="707"/>
      <c r="K14" s="707"/>
      <c r="L14" s="707"/>
      <c r="M14" s="707"/>
      <c r="N14" s="707"/>
      <c r="O14" s="707"/>
      <c r="P14" s="707"/>
      <c r="Q14" s="707"/>
      <c r="R14" s="707"/>
      <c r="S14" s="707"/>
      <c r="T14" s="707"/>
      <c r="U14" s="707"/>
      <c r="V14" s="707"/>
      <c r="W14" s="707"/>
      <c r="X14" s="707"/>
    </row>
    <row r="15" spans="2:24" x14ac:dyDescent="0.3">
      <c r="B15" s="707" t="s">
        <v>7249</v>
      </c>
      <c r="C15" s="707"/>
      <c r="D15" s="707"/>
      <c r="E15" s="707"/>
      <c r="F15" s="707"/>
      <c r="G15" s="707"/>
      <c r="H15" s="707"/>
      <c r="I15" s="707"/>
      <c r="J15" s="707"/>
      <c r="K15" s="707"/>
      <c r="L15" s="707"/>
      <c r="M15" s="707"/>
      <c r="N15" s="707"/>
      <c r="O15" s="707"/>
      <c r="P15" s="707"/>
      <c r="Q15" s="707"/>
      <c r="R15" s="707"/>
      <c r="S15" s="707"/>
      <c r="T15" s="707"/>
      <c r="U15" s="707"/>
      <c r="V15" s="707"/>
      <c r="W15" s="707"/>
      <c r="X15" s="707"/>
    </row>
    <row r="17" spans="2:29" ht="21" customHeight="1" x14ac:dyDescent="0.3">
      <c r="B17" s="364" t="s">
        <v>7250</v>
      </c>
      <c r="C17" s="365"/>
      <c r="D17" s="365"/>
      <c r="E17" s="365"/>
      <c r="F17" s="365"/>
      <c r="G17" s="365"/>
      <c r="H17" s="365"/>
      <c r="I17" s="365"/>
      <c r="J17" s="365"/>
      <c r="K17" s="365"/>
      <c r="L17" s="365"/>
      <c r="M17" s="365"/>
      <c r="N17" s="365"/>
      <c r="O17" s="365"/>
      <c r="P17" s="365"/>
      <c r="Q17" s="365"/>
      <c r="R17" s="365"/>
      <c r="S17" s="365"/>
      <c r="T17" s="365"/>
      <c r="U17" s="365"/>
      <c r="V17" s="365"/>
      <c r="W17" s="365"/>
      <c r="X17" s="365"/>
    </row>
    <row r="18" spans="2:29" ht="13.2" customHeight="1" x14ac:dyDescent="0.3">
      <c r="B18" s="639"/>
      <c r="C18" s="640"/>
      <c r="D18" s="640"/>
      <c r="E18" s="640"/>
      <c r="F18" s="640"/>
      <c r="G18" s="640"/>
      <c r="H18" s="640"/>
      <c r="I18" s="640"/>
      <c r="J18" s="640"/>
      <c r="K18" s="640"/>
      <c r="L18" s="640"/>
      <c r="M18" s="640"/>
      <c r="N18" s="640"/>
      <c r="O18" s="640"/>
      <c r="P18" s="640"/>
      <c r="Q18" s="640"/>
      <c r="R18" s="640"/>
      <c r="S18" s="640"/>
      <c r="T18" s="640"/>
      <c r="U18" s="640"/>
      <c r="V18" s="640"/>
      <c r="W18" s="640"/>
      <c r="X18" s="640"/>
    </row>
    <row r="19" spans="2:29" ht="21" customHeight="1" x14ac:dyDescent="0.3">
      <c r="B19" s="641" t="s">
        <v>7251</v>
      </c>
      <c r="C19" s="642"/>
      <c r="D19" s="642"/>
      <c r="E19" s="642"/>
      <c r="F19" s="642"/>
      <c r="G19" s="642"/>
      <c r="H19" s="642"/>
      <c r="I19" s="642"/>
      <c r="J19" s="642"/>
      <c r="K19" s="642"/>
      <c r="L19" s="642"/>
      <c r="M19" s="642"/>
      <c r="N19" s="642"/>
      <c r="O19" s="642"/>
      <c r="P19" s="642"/>
      <c r="Q19" s="642"/>
      <c r="R19" s="642"/>
      <c r="S19" s="642"/>
      <c r="T19" s="642"/>
      <c r="U19" s="642"/>
      <c r="V19" s="642"/>
      <c r="W19" s="642"/>
      <c r="X19" s="642"/>
    </row>
    <row r="21" spans="2:29" s="3" customFormat="1" ht="18.600000000000001" customHeight="1" x14ac:dyDescent="0.3">
      <c r="J21" s="705" t="s">
        <v>7140</v>
      </c>
      <c r="K21" s="705"/>
      <c r="L21" s="705"/>
      <c r="M21" s="705"/>
      <c r="N21" s="705"/>
      <c r="O21" s="705"/>
    </row>
    <row r="22" spans="2:29" x14ac:dyDescent="0.3">
      <c r="E22" s="366"/>
      <c r="F22" s="366"/>
      <c r="G22" s="366"/>
      <c r="H22" s="366"/>
      <c r="I22" s="366"/>
      <c r="J22" s="366"/>
      <c r="K22" s="366"/>
      <c r="L22" s="366"/>
      <c r="M22" s="367"/>
      <c r="N22" s="366"/>
      <c r="O22" s="366"/>
      <c r="P22" s="366"/>
      <c r="Q22" s="366"/>
      <c r="R22" s="366"/>
      <c r="S22" s="366"/>
      <c r="T22" s="366"/>
    </row>
    <row r="23" spans="2:29" x14ac:dyDescent="0.3">
      <c r="D23" s="368"/>
      <c r="J23" s="369"/>
      <c r="P23" s="369"/>
      <c r="U23" s="370"/>
    </row>
    <row r="24" spans="2:29" x14ac:dyDescent="0.3">
      <c r="C24" s="706" t="s">
        <v>7141</v>
      </c>
      <c r="D24" s="706"/>
      <c r="E24" s="706"/>
      <c r="F24" s="706"/>
      <c r="G24" s="371"/>
      <c r="H24" s="706" t="s">
        <v>7142</v>
      </c>
      <c r="I24" s="706"/>
      <c r="J24" s="706"/>
      <c r="K24" s="706"/>
      <c r="L24" s="372"/>
      <c r="M24" s="371"/>
      <c r="N24" s="706" t="s">
        <v>7143</v>
      </c>
      <c r="O24" s="706"/>
      <c r="P24" s="706"/>
      <c r="Q24" s="706"/>
      <c r="R24" s="372"/>
      <c r="S24" s="706" t="s">
        <v>7144</v>
      </c>
      <c r="T24" s="706"/>
      <c r="U24" s="706"/>
      <c r="V24" s="706"/>
      <c r="W24" s="373"/>
      <c r="X24" s="373"/>
      <c r="Y24" s="373"/>
    </row>
    <row r="25" spans="2:29" x14ac:dyDescent="0.3">
      <c r="C25" s="706"/>
      <c r="D25" s="706"/>
      <c r="E25" s="706"/>
      <c r="F25" s="706"/>
      <c r="G25" s="371"/>
      <c r="H25" s="706"/>
      <c r="I25" s="706"/>
      <c r="J25" s="706"/>
      <c r="K25" s="706"/>
      <c r="L25" s="372"/>
      <c r="M25" s="371"/>
      <c r="N25" s="706"/>
      <c r="O25" s="706"/>
      <c r="P25" s="706"/>
      <c r="Q25" s="706"/>
      <c r="R25" s="372"/>
      <c r="S25" s="706"/>
      <c r="T25" s="706"/>
      <c r="U25" s="706"/>
      <c r="V25" s="706"/>
      <c r="W25" s="373"/>
      <c r="X25" s="373"/>
      <c r="Y25" s="373"/>
    </row>
    <row r="26" spans="2:29" x14ac:dyDescent="0.3">
      <c r="C26" s="374"/>
      <c r="D26" s="375"/>
      <c r="E26" s="370"/>
      <c r="I26" s="376"/>
      <c r="J26" s="370"/>
      <c r="N26" s="366"/>
      <c r="O26" s="375"/>
      <c r="S26" s="366"/>
      <c r="T26" s="375"/>
      <c r="U26" s="370"/>
    </row>
    <row r="27" spans="2:29" ht="14.4" customHeight="1" x14ac:dyDescent="0.3">
      <c r="B27" s="377"/>
      <c r="C27" s="378"/>
      <c r="G27" s="373"/>
      <c r="H27" s="379"/>
      <c r="M27" s="377"/>
      <c r="R27" s="377"/>
    </row>
    <row r="28" spans="2:29" ht="14.4" customHeight="1" x14ac:dyDescent="0.3">
      <c r="B28" s="377"/>
      <c r="C28" s="366"/>
      <c r="D28" s="695" t="s">
        <v>7145</v>
      </c>
      <c r="E28" s="695"/>
      <c r="F28" s="695"/>
      <c r="G28" s="373"/>
      <c r="H28" s="380"/>
      <c r="I28" s="695" t="s">
        <v>7146</v>
      </c>
      <c r="J28" s="695"/>
      <c r="K28" s="695"/>
      <c r="M28" s="377"/>
      <c r="N28" s="367"/>
      <c r="O28" s="695" t="s">
        <v>7147</v>
      </c>
      <c r="P28" s="695"/>
      <c r="Q28" s="695"/>
      <c r="R28" s="377"/>
      <c r="S28" s="367"/>
      <c r="T28" s="695" t="s">
        <v>7148</v>
      </c>
      <c r="U28" s="695"/>
      <c r="V28" s="695"/>
    </row>
    <row r="29" spans="2:29" x14ac:dyDescent="0.3">
      <c r="B29" s="377"/>
      <c r="D29" s="695"/>
      <c r="E29" s="695"/>
      <c r="F29" s="695"/>
      <c r="G29" s="377"/>
      <c r="H29" s="378"/>
      <c r="I29" s="695"/>
      <c r="J29" s="695"/>
      <c r="K29" s="695"/>
      <c r="M29" s="377"/>
      <c r="O29" s="695"/>
      <c r="P29" s="695"/>
      <c r="Q29" s="695"/>
      <c r="R29" s="377"/>
      <c r="T29" s="695"/>
      <c r="U29" s="695"/>
      <c r="V29" s="695"/>
    </row>
    <row r="30" spans="2:29" x14ac:dyDescent="0.3">
      <c r="B30" s="377"/>
      <c r="D30" s="381" t="s">
        <v>7149</v>
      </c>
      <c r="G30" s="377"/>
      <c r="M30" s="377"/>
      <c r="R30" s="377"/>
    </row>
    <row r="31" spans="2:29" ht="14.4" customHeight="1" x14ac:dyDescent="0.3">
      <c r="B31" s="377"/>
      <c r="D31" s="381" t="s">
        <v>7150</v>
      </c>
      <c r="G31" s="377"/>
      <c r="H31" s="367"/>
      <c r="I31" s="695" t="s">
        <v>7151</v>
      </c>
      <c r="J31" s="695"/>
      <c r="K31" s="695"/>
      <c r="M31" s="377"/>
      <c r="N31" s="367"/>
      <c r="O31" s="695" t="s">
        <v>7152</v>
      </c>
      <c r="P31" s="695"/>
      <c r="Q31" s="695"/>
      <c r="R31" s="377"/>
      <c r="S31" s="367"/>
      <c r="T31" s="695" t="s">
        <v>7153</v>
      </c>
      <c r="U31" s="695"/>
      <c r="V31" s="695"/>
      <c r="AC31" s="1"/>
    </row>
    <row r="32" spans="2:29" x14ac:dyDescent="0.3">
      <c r="B32" s="377"/>
      <c r="D32" s="381" t="s">
        <v>7154</v>
      </c>
      <c r="H32" s="378"/>
      <c r="I32" s="695"/>
      <c r="J32" s="695"/>
      <c r="K32" s="695"/>
      <c r="M32" s="377"/>
      <c r="O32" s="695"/>
      <c r="P32" s="695"/>
      <c r="Q32" s="695"/>
      <c r="R32" s="377"/>
      <c r="T32" s="695"/>
      <c r="U32" s="695"/>
      <c r="V32" s="695"/>
    </row>
    <row r="33" spans="2:22" x14ac:dyDescent="0.3">
      <c r="B33" s="377"/>
      <c r="D33" s="381" t="s">
        <v>7155</v>
      </c>
      <c r="M33" s="377"/>
      <c r="R33" s="377"/>
    </row>
    <row r="34" spans="2:22" x14ac:dyDescent="0.3">
      <c r="B34" s="377"/>
      <c r="D34" s="381" t="s">
        <v>7156</v>
      </c>
      <c r="M34" s="377"/>
      <c r="N34" s="367"/>
      <c r="O34" s="695" t="s">
        <v>7157</v>
      </c>
      <c r="P34" s="695"/>
      <c r="Q34" s="695"/>
      <c r="R34" s="377"/>
      <c r="T34" s="695" t="s">
        <v>7158</v>
      </c>
      <c r="U34" s="695"/>
      <c r="V34" s="695"/>
    </row>
    <row r="35" spans="2:22" x14ac:dyDescent="0.3">
      <c r="B35" s="377"/>
      <c r="D35" s="381" t="s">
        <v>7159</v>
      </c>
      <c r="M35" s="377"/>
      <c r="O35" s="695"/>
      <c r="P35" s="695"/>
      <c r="Q35" s="695"/>
      <c r="S35" s="378"/>
      <c r="T35" s="695"/>
      <c r="U35" s="695"/>
      <c r="V35" s="695"/>
    </row>
    <row r="36" spans="2:22" x14ac:dyDescent="0.3">
      <c r="B36" s="377"/>
      <c r="D36" s="381" t="s">
        <v>7160</v>
      </c>
      <c r="M36" s="377"/>
    </row>
    <row r="37" spans="2:22" x14ac:dyDescent="0.3">
      <c r="B37" s="377"/>
      <c r="D37" s="381" t="s">
        <v>7161</v>
      </c>
      <c r="M37" s="377"/>
      <c r="N37" s="367"/>
      <c r="O37" s="695" t="s">
        <v>7162</v>
      </c>
      <c r="P37" s="695"/>
      <c r="Q37" s="695"/>
    </row>
    <row r="38" spans="2:22" x14ac:dyDescent="0.3">
      <c r="B38" s="377"/>
      <c r="O38" s="695"/>
      <c r="P38" s="695"/>
      <c r="Q38" s="695"/>
    </row>
    <row r="39" spans="2:22" ht="14.4" customHeight="1" x14ac:dyDescent="0.3">
      <c r="B39" s="377"/>
      <c r="C39" s="367"/>
      <c r="D39" s="695" t="s">
        <v>7163</v>
      </c>
      <c r="E39" s="695"/>
      <c r="F39" s="695"/>
    </row>
    <row r="40" spans="2:22" x14ac:dyDescent="0.3">
      <c r="D40" s="695"/>
      <c r="E40" s="695"/>
      <c r="F40" s="695"/>
    </row>
    <row r="41" spans="2:22" x14ac:dyDescent="0.3">
      <c r="D41" s="381" t="s">
        <v>7164</v>
      </c>
    </row>
    <row r="42" spans="2:22" x14ac:dyDescent="0.3">
      <c r="D42" s="381" t="s">
        <v>7165</v>
      </c>
    </row>
    <row r="43" spans="2:22" x14ac:dyDescent="0.3">
      <c r="D43" s="381" t="s">
        <v>7166</v>
      </c>
    </row>
    <row r="44" spans="2:22" x14ac:dyDescent="0.3">
      <c r="D44" s="381" t="s">
        <v>7167</v>
      </c>
    </row>
    <row r="45" spans="2:22" x14ac:dyDescent="0.3">
      <c r="D45" s="381" t="s">
        <v>7168</v>
      </c>
    </row>
    <row r="46" spans="2:22" x14ac:dyDescent="0.3">
      <c r="D46" s="381" t="s">
        <v>7169</v>
      </c>
    </row>
    <row r="47" spans="2:22" x14ac:dyDescent="0.3">
      <c r="D47" s="381"/>
    </row>
    <row r="48" spans="2:22" x14ac:dyDescent="0.3">
      <c r="D48" s="381"/>
    </row>
    <row r="49" spans="2:24" x14ac:dyDescent="0.3">
      <c r="D49" s="381"/>
    </row>
    <row r="50" spans="2:24" x14ac:dyDescent="0.3">
      <c r="D50" s="381"/>
    </row>
    <row r="51" spans="2:24" x14ac:dyDescent="0.3">
      <c r="D51" s="381"/>
    </row>
    <row r="52" spans="2:24" ht="16.8" customHeight="1" x14ac:dyDescent="0.3">
      <c r="B52" s="697" t="s">
        <v>7252</v>
      </c>
      <c r="C52" s="697"/>
      <c r="D52" s="697"/>
      <c r="E52" s="697"/>
      <c r="F52" s="697"/>
      <c r="G52" s="697"/>
      <c r="H52" s="697"/>
      <c r="I52" s="697"/>
      <c r="J52" s="697"/>
      <c r="K52" s="697"/>
      <c r="L52" s="697"/>
      <c r="M52" s="697"/>
      <c r="N52" s="697"/>
      <c r="O52" s="697"/>
      <c r="P52" s="697"/>
      <c r="Q52" s="697"/>
      <c r="R52" s="697"/>
      <c r="S52" s="697"/>
      <c r="T52" s="697"/>
      <c r="U52" s="697"/>
      <c r="V52" s="697"/>
      <c r="W52" s="697"/>
      <c r="X52" s="697"/>
    </row>
    <row r="53" spans="2:24" ht="16.8" customHeight="1" x14ac:dyDescent="0.3">
      <c r="B53" s="697"/>
      <c r="C53" s="697"/>
      <c r="D53" s="697"/>
      <c r="E53" s="697"/>
      <c r="F53" s="697"/>
      <c r="G53" s="697"/>
      <c r="H53" s="697"/>
      <c r="I53" s="697"/>
      <c r="J53" s="697"/>
      <c r="K53" s="697"/>
      <c r="L53" s="697"/>
      <c r="M53" s="697"/>
      <c r="N53" s="697"/>
      <c r="O53" s="697"/>
      <c r="P53" s="697"/>
      <c r="Q53" s="697"/>
      <c r="R53" s="697"/>
      <c r="S53" s="697"/>
      <c r="T53" s="697"/>
      <c r="U53" s="697"/>
      <c r="V53" s="697"/>
      <c r="W53" s="697"/>
      <c r="X53" s="697"/>
    </row>
    <row r="54" spans="2:24" ht="16.8" customHeight="1" x14ac:dyDescent="0.3">
      <c r="B54" s="698" t="s">
        <v>7253</v>
      </c>
      <c r="C54" s="698"/>
      <c r="D54" s="698"/>
      <c r="E54" s="698"/>
      <c r="F54" s="698"/>
      <c r="G54" s="698"/>
      <c r="H54" s="698"/>
      <c r="I54" s="698"/>
      <c r="J54" s="698"/>
      <c r="K54" s="698"/>
      <c r="L54" s="698"/>
      <c r="M54" s="698"/>
      <c r="N54" s="698"/>
      <c r="O54" s="698"/>
      <c r="P54" s="698"/>
      <c r="Q54" s="698"/>
      <c r="R54" s="698"/>
      <c r="S54" s="698"/>
      <c r="T54" s="698"/>
      <c r="U54" s="698"/>
      <c r="V54" s="698"/>
      <c r="W54" s="698"/>
      <c r="X54" s="698"/>
    </row>
    <row r="55" spans="2:24" ht="13.2" customHeight="1" x14ac:dyDescent="0.3">
      <c r="B55" s="698"/>
      <c r="C55" s="698"/>
      <c r="D55" s="698"/>
      <c r="E55" s="698"/>
      <c r="F55" s="698"/>
      <c r="G55" s="698"/>
      <c r="H55" s="698"/>
      <c r="I55" s="698"/>
      <c r="J55" s="698"/>
      <c r="K55" s="698"/>
      <c r="L55" s="698"/>
      <c r="M55" s="698"/>
      <c r="N55" s="698"/>
      <c r="O55" s="698"/>
      <c r="P55" s="698"/>
      <c r="Q55" s="698"/>
      <c r="R55" s="698"/>
      <c r="S55" s="698"/>
      <c r="T55" s="698"/>
      <c r="U55" s="698"/>
      <c r="V55" s="698"/>
      <c r="W55" s="698"/>
      <c r="X55" s="698"/>
    </row>
    <row r="56" spans="2:24" ht="18" customHeight="1" x14ac:dyDescent="0.3">
      <c r="B56" s="699" t="s">
        <v>7254</v>
      </c>
      <c r="C56" s="699"/>
      <c r="D56" s="699"/>
      <c r="E56" s="699"/>
      <c r="F56" s="699"/>
      <c r="G56" s="699"/>
      <c r="H56" s="699"/>
      <c r="I56" s="699"/>
      <c r="J56" s="699"/>
      <c r="K56" s="699"/>
      <c r="L56" s="699"/>
      <c r="M56" s="699"/>
      <c r="N56" s="699"/>
      <c r="O56" s="699"/>
      <c r="P56" s="699"/>
      <c r="Q56" s="699"/>
      <c r="R56" s="699"/>
      <c r="S56" s="699"/>
      <c r="T56" s="699"/>
      <c r="U56" s="699"/>
      <c r="V56" s="699"/>
      <c r="W56" s="699"/>
      <c r="X56" s="699"/>
    </row>
    <row r="57" spans="2:24" ht="16.8" customHeight="1" x14ac:dyDescent="0.3">
      <c r="B57" s="700" t="s">
        <v>7255</v>
      </c>
      <c r="C57" s="700"/>
      <c r="D57" s="700"/>
      <c r="E57" s="700"/>
      <c r="F57" s="700"/>
      <c r="G57" s="700"/>
      <c r="H57" s="700"/>
      <c r="I57" s="700"/>
      <c r="J57" s="700"/>
      <c r="K57" s="700"/>
      <c r="L57" s="700"/>
      <c r="M57" s="700"/>
      <c r="N57" s="700"/>
      <c r="O57" s="700"/>
      <c r="P57" s="700"/>
      <c r="Q57" s="700"/>
      <c r="R57" s="700"/>
      <c r="S57" s="700"/>
      <c r="T57" s="700"/>
      <c r="U57" s="700"/>
      <c r="V57" s="700"/>
      <c r="W57" s="700"/>
      <c r="X57" s="700"/>
    </row>
    <row r="58" spans="2:24" ht="16.8" customHeight="1" x14ac:dyDescent="0.3">
      <c r="B58" s="372"/>
      <c r="C58" s="372"/>
      <c r="D58" s="372"/>
      <c r="E58" s="372"/>
      <c r="F58" s="372"/>
      <c r="G58" s="372"/>
      <c r="H58" s="372"/>
      <c r="I58" s="372"/>
      <c r="J58" s="372"/>
      <c r="K58" s="372"/>
      <c r="L58" s="372"/>
      <c r="M58" s="372"/>
      <c r="N58" s="372"/>
      <c r="O58" s="372"/>
      <c r="P58" s="372"/>
      <c r="Q58" s="372"/>
      <c r="R58" s="372"/>
      <c r="S58" s="372"/>
      <c r="T58" s="372"/>
      <c r="U58" s="372"/>
      <c r="V58" s="372"/>
      <c r="W58" s="372"/>
      <c r="X58" s="372"/>
    </row>
    <row r="59" spans="2:24" ht="21" customHeight="1" x14ac:dyDescent="0.3">
      <c r="B59" s="364" t="s">
        <v>7256</v>
      </c>
      <c r="C59" s="382"/>
      <c r="D59" s="382"/>
      <c r="E59" s="382"/>
      <c r="F59" s="382"/>
      <c r="G59" s="382"/>
      <c r="H59" s="382"/>
      <c r="I59" s="382"/>
      <c r="J59" s="382"/>
      <c r="K59" s="382"/>
      <c r="L59" s="382"/>
      <c r="M59" s="382"/>
      <c r="N59" s="382"/>
      <c r="O59" s="382"/>
      <c r="P59" s="382"/>
      <c r="Q59" s="382"/>
      <c r="R59" s="382"/>
      <c r="S59" s="382"/>
      <c r="T59" s="382"/>
      <c r="U59" s="382"/>
      <c r="V59" s="382"/>
      <c r="W59" s="382"/>
      <c r="X59" s="382"/>
    </row>
    <row r="61" spans="2:24" ht="14.4" customHeight="1" x14ac:dyDescent="0.3">
      <c r="B61" s="701" t="s">
        <v>7257</v>
      </c>
      <c r="C61" s="701"/>
      <c r="D61" s="701"/>
      <c r="E61" s="701"/>
      <c r="F61" s="701"/>
      <c r="G61" s="701"/>
      <c r="H61" s="701"/>
      <c r="I61" s="701"/>
      <c r="J61" s="701"/>
      <c r="K61" s="701"/>
      <c r="L61" s="701"/>
      <c r="M61" s="701"/>
      <c r="N61" s="701"/>
      <c r="O61" s="701"/>
      <c r="P61" s="701"/>
      <c r="Q61" s="701"/>
      <c r="R61" s="701"/>
      <c r="S61" s="701"/>
      <c r="T61" s="701"/>
      <c r="U61" s="701"/>
      <c r="V61" s="701"/>
      <c r="W61" s="701"/>
      <c r="X61" s="701"/>
    </row>
    <row r="62" spans="2:24" x14ac:dyDescent="0.3">
      <c r="B62" s="701"/>
      <c r="C62" s="701"/>
      <c r="D62" s="701"/>
      <c r="E62" s="701"/>
      <c r="F62" s="701"/>
      <c r="G62" s="701"/>
      <c r="H62" s="701"/>
      <c r="I62" s="701"/>
      <c r="J62" s="701"/>
      <c r="K62" s="701"/>
      <c r="L62" s="701"/>
      <c r="M62" s="701"/>
      <c r="N62" s="701"/>
      <c r="O62" s="701"/>
      <c r="P62" s="701"/>
      <c r="Q62" s="701"/>
      <c r="R62" s="701"/>
      <c r="S62" s="701"/>
      <c r="T62" s="701"/>
      <c r="U62" s="701"/>
      <c r="V62" s="701"/>
      <c r="W62" s="701"/>
      <c r="X62" s="701"/>
    </row>
    <row r="63" spans="2:24" x14ac:dyDescent="0.3">
      <c r="B63" s="701"/>
      <c r="C63" s="701"/>
      <c r="D63" s="701"/>
      <c r="E63" s="701"/>
      <c r="F63" s="701"/>
      <c r="G63" s="701"/>
      <c r="H63" s="701"/>
      <c r="I63" s="701"/>
      <c r="J63" s="701"/>
      <c r="K63" s="701"/>
      <c r="L63" s="701"/>
      <c r="M63" s="701"/>
      <c r="N63" s="701"/>
      <c r="O63" s="701"/>
      <c r="P63" s="701"/>
      <c r="Q63" s="701"/>
      <c r="R63" s="701"/>
      <c r="S63" s="701"/>
      <c r="T63" s="701"/>
      <c r="U63" s="701"/>
      <c r="V63" s="701"/>
      <c r="W63" s="701"/>
      <c r="X63" s="701"/>
    </row>
    <row r="64" spans="2:24" ht="18" customHeight="1" x14ac:dyDescent="0.3">
      <c r="B64" s="701"/>
      <c r="C64" s="701"/>
      <c r="D64" s="701"/>
      <c r="E64" s="701"/>
      <c r="F64" s="701"/>
      <c r="G64" s="701"/>
      <c r="H64" s="701"/>
      <c r="I64" s="701"/>
      <c r="J64" s="701"/>
      <c r="K64" s="701"/>
      <c r="L64" s="701"/>
      <c r="M64" s="701"/>
      <c r="N64" s="701"/>
      <c r="O64" s="701"/>
      <c r="P64" s="701"/>
      <c r="Q64" s="701"/>
      <c r="R64" s="701"/>
      <c r="S64" s="701"/>
      <c r="T64" s="701"/>
      <c r="U64" s="701"/>
      <c r="V64" s="701"/>
      <c r="W64" s="701"/>
      <c r="X64" s="701"/>
    </row>
    <row r="66" spans="2:24" ht="21" customHeight="1" x14ac:dyDescent="0.3">
      <c r="B66" s="364" t="s">
        <v>7258</v>
      </c>
      <c r="C66" s="382"/>
      <c r="D66" s="382"/>
      <c r="E66" s="382"/>
      <c r="F66" s="382"/>
      <c r="G66" s="382"/>
      <c r="H66" s="382"/>
      <c r="I66" s="382"/>
      <c r="J66" s="382"/>
      <c r="K66" s="382"/>
      <c r="L66" s="382"/>
      <c r="M66" s="382"/>
      <c r="N66" s="382"/>
      <c r="O66" s="382"/>
      <c r="P66" s="382"/>
      <c r="Q66" s="382"/>
      <c r="R66" s="382"/>
      <c r="S66" s="382"/>
      <c r="T66" s="382"/>
      <c r="U66" s="382"/>
      <c r="V66" s="382"/>
      <c r="W66" s="382"/>
      <c r="X66" s="382"/>
    </row>
    <row r="68" spans="2:24" ht="21.6" customHeight="1" x14ac:dyDescent="0.3">
      <c r="B68" s="702" t="s">
        <v>7259</v>
      </c>
      <c r="C68" s="703"/>
      <c r="D68" s="703"/>
      <c r="E68" s="703"/>
      <c r="F68" s="703"/>
      <c r="G68" s="703"/>
      <c r="H68" s="703"/>
      <c r="I68" s="703"/>
      <c r="J68" s="703"/>
      <c r="K68" s="703"/>
      <c r="L68" s="703"/>
      <c r="M68" s="703"/>
      <c r="N68" s="703"/>
      <c r="O68" s="703"/>
      <c r="P68" s="703"/>
      <c r="Q68" s="703"/>
      <c r="R68" s="703"/>
      <c r="S68" s="703"/>
      <c r="T68" s="703"/>
      <c r="U68" s="703"/>
      <c r="V68" s="703"/>
      <c r="W68" s="703"/>
      <c r="X68" s="703"/>
    </row>
    <row r="69" spans="2:24" ht="8.4" customHeight="1" x14ac:dyDescent="0.3">
      <c r="B69" s="703"/>
      <c r="C69" s="703"/>
      <c r="D69" s="703"/>
      <c r="E69" s="703"/>
      <c r="F69" s="703"/>
      <c r="G69" s="703"/>
      <c r="H69" s="703"/>
      <c r="I69" s="703"/>
      <c r="J69" s="703"/>
      <c r="K69" s="703"/>
      <c r="L69" s="703"/>
      <c r="M69" s="703"/>
      <c r="N69" s="703"/>
      <c r="O69" s="703"/>
      <c r="P69" s="703"/>
      <c r="Q69" s="703"/>
      <c r="R69" s="703"/>
      <c r="S69" s="703"/>
      <c r="T69" s="703"/>
      <c r="U69" s="703"/>
      <c r="V69" s="703"/>
      <c r="W69" s="703"/>
      <c r="X69" s="703"/>
    </row>
    <row r="70" spans="2:24" x14ac:dyDescent="0.3">
      <c r="B70" s="704" t="s">
        <v>7260</v>
      </c>
      <c r="C70" s="704"/>
      <c r="D70" s="704"/>
      <c r="E70" s="704"/>
      <c r="F70" s="704"/>
      <c r="G70" s="704"/>
      <c r="H70" s="704"/>
      <c r="I70" s="704"/>
      <c r="J70" s="704"/>
      <c r="K70" s="704"/>
      <c r="L70" s="704"/>
      <c r="M70" s="704"/>
      <c r="N70" s="704"/>
      <c r="O70" s="704"/>
      <c r="P70" s="704"/>
      <c r="Q70" s="704"/>
      <c r="R70" s="704"/>
      <c r="S70" s="704"/>
      <c r="T70" s="704"/>
      <c r="U70" s="704"/>
      <c r="V70" s="704"/>
      <c r="W70" s="704"/>
      <c r="X70" s="704"/>
    </row>
    <row r="72" spans="2:24" ht="17.399999999999999" customHeight="1" x14ac:dyDescent="0.3">
      <c r="B72" s="693" t="s">
        <v>7261</v>
      </c>
      <c r="C72" s="693"/>
      <c r="D72" s="693"/>
      <c r="E72" s="693"/>
      <c r="F72" s="693"/>
      <c r="G72" s="693"/>
      <c r="H72" s="693"/>
      <c r="I72" s="693"/>
      <c r="J72" s="693"/>
      <c r="K72" s="693"/>
      <c r="L72" s="693"/>
      <c r="M72" s="693"/>
      <c r="N72" s="693"/>
      <c r="O72" s="693"/>
      <c r="P72" s="693"/>
      <c r="Q72" s="693"/>
      <c r="R72" s="693"/>
      <c r="S72" s="693"/>
      <c r="T72" s="693"/>
      <c r="U72" s="693"/>
      <c r="V72" s="693"/>
      <c r="W72" s="693"/>
      <c r="X72" s="693"/>
    </row>
    <row r="74" spans="2:24" x14ac:dyDescent="0.3">
      <c r="B74" s="694" t="s">
        <v>7170</v>
      </c>
      <c r="C74" s="694"/>
      <c r="D74" s="694"/>
      <c r="E74" s="694"/>
      <c r="F74" s="694"/>
      <c r="G74" s="694"/>
      <c r="H74" s="694"/>
      <c r="I74" s="694"/>
      <c r="J74" s="694"/>
      <c r="K74" s="694"/>
      <c r="L74" s="694"/>
      <c r="M74" s="694"/>
      <c r="N74" s="694"/>
      <c r="O74" s="694"/>
      <c r="P74" s="694"/>
      <c r="Q74" s="694"/>
      <c r="R74" s="694"/>
      <c r="S74" s="694"/>
      <c r="T74" s="694"/>
      <c r="U74" s="694"/>
      <c r="V74" s="694"/>
      <c r="W74" s="694"/>
      <c r="X74" s="694"/>
    </row>
    <row r="75" spans="2:24" x14ac:dyDescent="0.3">
      <c r="B75" s="694"/>
      <c r="C75" s="694"/>
      <c r="D75" s="694"/>
      <c r="E75" s="694"/>
      <c r="F75" s="694"/>
      <c r="G75" s="694"/>
      <c r="H75" s="694"/>
      <c r="I75" s="694"/>
      <c r="J75" s="694"/>
      <c r="K75" s="694"/>
      <c r="L75" s="694"/>
      <c r="M75" s="694"/>
      <c r="N75" s="694"/>
      <c r="O75" s="694"/>
      <c r="P75" s="694"/>
      <c r="Q75" s="694"/>
      <c r="R75" s="694"/>
      <c r="S75" s="694"/>
      <c r="T75" s="694"/>
      <c r="U75" s="694"/>
      <c r="V75" s="694"/>
      <c r="W75" s="694"/>
      <c r="X75" s="694"/>
    </row>
    <row r="76" spans="2:24" x14ac:dyDescent="0.3">
      <c r="B76" s="460"/>
      <c r="C76" s="460"/>
      <c r="D76" s="460"/>
      <c r="E76" s="460"/>
      <c r="F76" s="460"/>
      <c r="G76" s="460"/>
      <c r="H76" s="460"/>
      <c r="I76" s="460"/>
      <c r="J76" s="460"/>
      <c r="K76" s="460"/>
      <c r="L76" s="460"/>
      <c r="M76" s="460"/>
      <c r="N76" s="460"/>
      <c r="O76" s="460"/>
      <c r="P76" s="460"/>
      <c r="Q76" s="460"/>
      <c r="R76" s="460"/>
      <c r="S76" s="460"/>
      <c r="T76" s="460"/>
      <c r="U76" s="460"/>
      <c r="V76" s="460"/>
      <c r="W76" s="460"/>
      <c r="X76" s="460"/>
    </row>
    <row r="77" spans="2:24" ht="14.4" customHeight="1" x14ac:dyDescent="0.3">
      <c r="B77" s="684" t="s">
        <v>7262</v>
      </c>
      <c r="C77" s="684"/>
      <c r="D77" s="684"/>
      <c r="E77" s="684"/>
      <c r="F77" s="684"/>
      <c r="G77" s="684"/>
      <c r="H77" s="684"/>
      <c r="I77" s="684"/>
      <c r="J77" s="684"/>
      <c r="K77" s="684"/>
      <c r="L77" s="684"/>
      <c r="M77" s="684"/>
      <c r="N77" s="684"/>
      <c r="O77" s="684"/>
      <c r="P77" s="684"/>
      <c r="Q77" s="684"/>
      <c r="R77" s="684"/>
      <c r="S77" s="684"/>
      <c r="T77" s="684"/>
      <c r="U77" s="684"/>
      <c r="V77" s="684"/>
      <c r="W77" s="684"/>
      <c r="X77" s="684"/>
    </row>
    <row r="78" spans="2:24" x14ac:dyDescent="0.3">
      <c r="B78" s="684"/>
      <c r="C78" s="684"/>
      <c r="D78" s="684"/>
      <c r="E78" s="684"/>
      <c r="F78" s="684"/>
      <c r="G78" s="684"/>
      <c r="H78" s="684"/>
      <c r="I78" s="684"/>
      <c r="J78" s="684"/>
      <c r="K78" s="684"/>
      <c r="L78" s="684"/>
      <c r="M78" s="684"/>
      <c r="N78" s="684"/>
      <c r="O78" s="684"/>
      <c r="P78" s="684"/>
      <c r="Q78" s="684"/>
      <c r="R78" s="684"/>
      <c r="S78" s="684"/>
      <c r="T78" s="684"/>
      <c r="U78" s="684"/>
      <c r="V78" s="684"/>
      <c r="W78" s="684"/>
      <c r="X78" s="684"/>
    </row>
    <row r="79" spans="2:24" x14ac:dyDescent="0.3">
      <c r="B79" s="457"/>
      <c r="C79" s="457"/>
      <c r="D79" s="457"/>
      <c r="E79" s="457"/>
      <c r="F79" s="457"/>
      <c r="G79" s="457"/>
      <c r="H79" s="457"/>
      <c r="I79" s="457"/>
      <c r="J79" s="457"/>
      <c r="K79" s="457"/>
      <c r="L79" s="457"/>
      <c r="M79" s="457"/>
      <c r="N79" s="457"/>
      <c r="O79" s="457"/>
      <c r="P79" s="457"/>
      <c r="Q79" s="457"/>
      <c r="R79" s="457"/>
      <c r="S79" s="457"/>
      <c r="T79" s="457"/>
      <c r="U79" s="457"/>
      <c r="V79" s="457"/>
      <c r="W79" s="457"/>
      <c r="X79" s="457"/>
    </row>
    <row r="80" spans="2:24" x14ac:dyDescent="0.3">
      <c r="B80" s="696" t="s">
        <v>7263</v>
      </c>
      <c r="C80" s="696"/>
      <c r="D80" s="696"/>
      <c r="E80" s="696"/>
      <c r="F80" s="696"/>
      <c r="G80" s="696"/>
      <c r="H80" s="696"/>
      <c r="I80" s="696"/>
      <c r="J80" s="696"/>
      <c r="K80" s="696"/>
      <c r="L80" s="696"/>
      <c r="M80" s="696"/>
      <c r="N80" s="696"/>
      <c r="O80" s="696"/>
      <c r="P80" s="696"/>
      <c r="Q80" s="696"/>
      <c r="R80" s="696"/>
      <c r="S80" s="696"/>
      <c r="T80" s="696"/>
      <c r="U80" s="696"/>
      <c r="V80" s="696"/>
      <c r="W80" s="696"/>
      <c r="X80" s="696"/>
    </row>
    <row r="82" spans="2:24" ht="16.2" customHeight="1" x14ac:dyDescent="0.3">
      <c r="B82" s="383" t="s">
        <v>7171</v>
      </c>
      <c r="C82" s="384"/>
      <c r="D82" s="384"/>
      <c r="E82" s="384"/>
      <c r="F82" s="384"/>
      <c r="G82" s="384"/>
      <c r="H82" s="384"/>
      <c r="I82" s="384"/>
      <c r="J82" s="384"/>
      <c r="K82" s="384"/>
      <c r="L82" s="384"/>
      <c r="N82" s="383" t="s">
        <v>7172</v>
      </c>
      <c r="O82" s="384"/>
      <c r="P82" s="384"/>
      <c r="Q82" s="384"/>
      <c r="R82" s="384"/>
      <c r="S82" s="384"/>
      <c r="T82" s="384"/>
      <c r="U82" s="384"/>
      <c r="V82" s="384"/>
      <c r="W82" s="384"/>
      <c r="X82" s="384"/>
    </row>
    <row r="83" spans="2:24" x14ac:dyDescent="0.3">
      <c r="B83" t="s">
        <v>7173</v>
      </c>
      <c r="N83" t="s">
        <v>7173</v>
      </c>
    </row>
    <row r="84" spans="2:24" x14ac:dyDescent="0.3">
      <c r="C84" s="385">
        <v>1</v>
      </c>
      <c r="D84" s="385" t="s">
        <v>7264</v>
      </c>
      <c r="O84" s="385">
        <v>1</v>
      </c>
      <c r="P84" s="385" t="s">
        <v>7264</v>
      </c>
    </row>
    <row r="85" spans="2:24" x14ac:dyDescent="0.3">
      <c r="C85" s="385">
        <v>2</v>
      </c>
      <c r="D85" s="385" t="s">
        <v>7175</v>
      </c>
      <c r="O85" s="385">
        <v>2</v>
      </c>
      <c r="P85" s="385" t="s">
        <v>7175</v>
      </c>
    </row>
    <row r="86" spans="2:24" x14ac:dyDescent="0.3">
      <c r="C86" s="385">
        <v>3</v>
      </c>
      <c r="D86" s="385" t="s">
        <v>7176</v>
      </c>
      <c r="O86" s="385">
        <v>3</v>
      </c>
      <c r="P86" s="385" t="s">
        <v>7176</v>
      </c>
    </row>
    <row r="87" spans="2:24" x14ac:dyDescent="0.3">
      <c r="C87" s="385">
        <v>4</v>
      </c>
      <c r="D87" s="385" t="s">
        <v>7177</v>
      </c>
      <c r="O87" s="385">
        <v>4</v>
      </c>
      <c r="P87" s="385" t="s">
        <v>7177</v>
      </c>
    </row>
    <row r="88" spans="2:24" x14ac:dyDescent="0.3">
      <c r="C88" s="385">
        <v>5</v>
      </c>
      <c r="D88" s="385" t="s">
        <v>7272</v>
      </c>
      <c r="O88" s="385">
        <v>5</v>
      </c>
      <c r="P88" s="385" t="s">
        <v>7272</v>
      </c>
    </row>
    <row r="90" spans="2:24" x14ac:dyDescent="0.3">
      <c r="B90" s="383" t="s">
        <v>7178</v>
      </c>
      <c r="C90" s="384"/>
      <c r="D90" s="384"/>
      <c r="E90" s="384"/>
      <c r="F90" s="384"/>
      <c r="G90" s="384"/>
      <c r="H90" s="384"/>
      <c r="I90" s="384"/>
      <c r="J90" s="384"/>
      <c r="K90" s="384"/>
      <c r="L90" s="384"/>
      <c r="M90" s="384"/>
    </row>
    <row r="91" spans="2:24" x14ac:dyDescent="0.3">
      <c r="B91" s="690" t="s">
        <v>7179</v>
      </c>
      <c r="C91" s="690"/>
      <c r="D91" s="690"/>
      <c r="E91" s="690"/>
      <c r="F91" s="690"/>
      <c r="G91" s="690"/>
      <c r="H91" s="690"/>
      <c r="I91" s="690"/>
      <c r="J91" s="690"/>
      <c r="K91" s="690"/>
      <c r="L91" s="690"/>
      <c r="M91" s="690"/>
      <c r="N91" s="690"/>
      <c r="O91" s="690"/>
      <c r="P91" s="690"/>
      <c r="Q91" s="690"/>
      <c r="R91" s="690"/>
      <c r="S91" s="690"/>
      <c r="T91" s="690"/>
      <c r="U91" s="690"/>
      <c r="V91" s="690"/>
      <c r="W91" s="690"/>
      <c r="X91" s="690"/>
    </row>
    <row r="92" spans="2:24" x14ac:dyDescent="0.3">
      <c r="B92" s="690"/>
      <c r="C92" s="690"/>
      <c r="D92" s="690"/>
      <c r="E92" s="690"/>
      <c r="F92" s="690"/>
      <c r="G92" s="690"/>
      <c r="H92" s="690"/>
      <c r="I92" s="690"/>
      <c r="J92" s="690"/>
      <c r="K92" s="690"/>
      <c r="L92" s="690"/>
      <c r="M92" s="690"/>
      <c r="N92" s="690"/>
      <c r="O92" s="690"/>
      <c r="P92" s="690"/>
      <c r="Q92" s="690"/>
      <c r="R92" s="690"/>
      <c r="S92" s="690"/>
      <c r="T92" s="690"/>
      <c r="U92" s="690"/>
      <c r="V92" s="690"/>
      <c r="W92" s="690"/>
      <c r="X92" s="690"/>
    </row>
    <row r="93" spans="2:24" x14ac:dyDescent="0.3">
      <c r="B93" t="s">
        <v>7173</v>
      </c>
    </row>
    <row r="94" spans="2:24" x14ac:dyDescent="0.3">
      <c r="C94" s="385">
        <v>1</v>
      </c>
      <c r="D94" s="385" t="s">
        <v>7264</v>
      </c>
    </row>
    <row r="95" spans="2:24" x14ac:dyDescent="0.3">
      <c r="C95" s="385">
        <v>2</v>
      </c>
      <c r="D95" s="385" t="s">
        <v>7175</v>
      </c>
    </row>
    <row r="96" spans="2:24" x14ac:dyDescent="0.3">
      <c r="C96" s="385">
        <v>3</v>
      </c>
      <c r="D96" s="385" t="s">
        <v>7176</v>
      </c>
    </row>
    <row r="97" spans="2:9" x14ac:dyDescent="0.3">
      <c r="C97" s="385">
        <v>4</v>
      </c>
      <c r="D97" s="385" t="s">
        <v>7177</v>
      </c>
    </row>
    <row r="98" spans="2:9" x14ac:dyDescent="0.3">
      <c r="C98" s="385">
        <v>5</v>
      </c>
      <c r="D98" s="385" t="s">
        <v>7272</v>
      </c>
    </row>
    <row r="100" spans="2:9" x14ac:dyDescent="0.3">
      <c r="B100" s="383" t="s">
        <v>7180</v>
      </c>
      <c r="C100" s="384"/>
      <c r="D100" s="384"/>
      <c r="E100" s="384"/>
      <c r="F100" s="384"/>
      <c r="G100" s="384"/>
      <c r="H100" s="384"/>
      <c r="I100" s="384"/>
    </row>
    <row r="101" spans="2:9" x14ac:dyDescent="0.3">
      <c r="B101" t="s">
        <v>7173</v>
      </c>
    </row>
    <row r="102" spans="2:9" x14ac:dyDescent="0.3">
      <c r="C102" s="385">
        <v>1</v>
      </c>
      <c r="D102" s="385" t="s">
        <v>7265</v>
      </c>
    </row>
    <row r="103" spans="2:9" x14ac:dyDescent="0.3">
      <c r="C103" s="385">
        <v>2</v>
      </c>
      <c r="D103" s="385" t="s">
        <v>7276</v>
      </c>
    </row>
    <row r="104" spans="2:9" x14ac:dyDescent="0.3">
      <c r="C104" s="385">
        <v>3</v>
      </c>
      <c r="D104" s="385" t="s">
        <v>7249</v>
      </c>
    </row>
    <row r="105" spans="2:9" x14ac:dyDescent="0.3">
      <c r="C105" s="385">
        <v>4</v>
      </c>
      <c r="D105" s="385" t="s">
        <v>7277</v>
      </c>
    </row>
    <row r="106" spans="2:9" x14ac:dyDescent="0.3">
      <c r="C106" s="385"/>
    </row>
    <row r="107" spans="2:9" x14ac:dyDescent="0.3">
      <c r="B107" s="383" t="s">
        <v>7181</v>
      </c>
      <c r="C107" s="384"/>
      <c r="D107" s="384"/>
      <c r="E107" s="384"/>
    </row>
    <row r="108" spans="2:9" x14ac:dyDescent="0.3">
      <c r="B108" t="s">
        <v>7173</v>
      </c>
    </row>
    <row r="109" spans="2:9" x14ac:dyDescent="0.3">
      <c r="C109" s="385">
        <v>1</v>
      </c>
      <c r="D109" s="385" t="s">
        <v>7182</v>
      </c>
      <c r="I109" s="392" t="s">
        <v>7183</v>
      </c>
    </row>
    <row r="110" spans="2:9" x14ac:dyDescent="0.3">
      <c r="C110" s="385">
        <v>2</v>
      </c>
      <c r="D110" s="385" t="s">
        <v>7174</v>
      </c>
    </row>
    <row r="111" spans="2:9" x14ac:dyDescent="0.3">
      <c r="C111" s="385">
        <v>3</v>
      </c>
      <c r="D111" s="385" t="s">
        <v>7249</v>
      </c>
    </row>
    <row r="113" spans="2:24" x14ac:dyDescent="0.3">
      <c r="B113" s="383" t="s">
        <v>7184</v>
      </c>
      <c r="C113" s="384"/>
      <c r="D113" s="384"/>
      <c r="E113" s="384"/>
      <c r="F113" s="384"/>
      <c r="G113" s="384"/>
      <c r="H113" s="384"/>
      <c r="I113" s="384"/>
      <c r="J113" s="384"/>
      <c r="K113" s="384"/>
    </row>
    <row r="114" spans="2:24" x14ac:dyDescent="0.3">
      <c r="B114" t="s">
        <v>7173</v>
      </c>
    </row>
    <row r="115" spans="2:24" x14ac:dyDescent="0.3">
      <c r="C115" s="385">
        <v>1</v>
      </c>
      <c r="D115" s="385" t="s">
        <v>7182</v>
      </c>
      <c r="I115" s="392" t="s">
        <v>7185</v>
      </c>
    </row>
    <row r="116" spans="2:24" x14ac:dyDescent="0.3">
      <c r="C116" s="385">
        <v>2</v>
      </c>
      <c r="D116" s="385" t="s">
        <v>7174</v>
      </c>
    </row>
    <row r="117" spans="2:24" x14ac:dyDescent="0.3">
      <c r="C117" s="385">
        <v>3</v>
      </c>
      <c r="D117" s="385" t="s">
        <v>7249</v>
      </c>
    </row>
    <row r="119" spans="2:24" x14ac:dyDescent="0.3">
      <c r="B119" s="383" t="s">
        <v>7186</v>
      </c>
      <c r="C119" s="384"/>
      <c r="D119" s="384"/>
      <c r="E119" s="384"/>
      <c r="F119" s="384"/>
      <c r="G119" s="384"/>
      <c r="H119" s="384"/>
      <c r="I119" s="384"/>
      <c r="J119" s="384"/>
      <c r="K119" s="384"/>
      <c r="L119" s="384"/>
    </row>
    <row r="120" spans="2:24" x14ac:dyDescent="0.3">
      <c r="B120" t="s">
        <v>7187</v>
      </c>
    </row>
    <row r="121" spans="2:24" x14ac:dyDescent="0.3">
      <c r="C121" s="385"/>
      <c r="D121" s="385"/>
    </row>
    <row r="122" spans="2:24" x14ac:dyDescent="0.3">
      <c r="B122" s="383" t="s">
        <v>7188</v>
      </c>
      <c r="C122" s="386"/>
      <c r="D122" s="386"/>
      <c r="E122" s="384"/>
      <c r="F122" s="384"/>
      <c r="G122" s="384"/>
      <c r="H122" s="384"/>
      <c r="I122" s="384"/>
      <c r="J122" s="384"/>
      <c r="K122" s="384"/>
      <c r="L122" s="384"/>
      <c r="M122" s="384"/>
      <c r="N122" s="384"/>
      <c r="O122" s="384"/>
      <c r="P122" s="384"/>
      <c r="Q122" s="384"/>
      <c r="R122" s="384"/>
      <c r="S122" s="384"/>
      <c r="T122" s="384"/>
      <c r="U122" s="384"/>
    </row>
    <row r="123" spans="2:24" x14ac:dyDescent="0.3">
      <c r="B123" t="s">
        <v>7187</v>
      </c>
      <c r="C123" s="385"/>
      <c r="D123" s="385"/>
    </row>
    <row r="124" spans="2:24" x14ac:dyDescent="0.3">
      <c r="C124" s="385"/>
      <c r="D124" s="385"/>
    </row>
    <row r="125" spans="2:24" x14ac:dyDescent="0.3">
      <c r="B125" s="691" t="s">
        <v>7189</v>
      </c>
      <c r="C125" s="691"/>
      <c r="D125" s="691"/>
      <c r="E125" s="691"/>
      <c r="F125" s="691"/>
      <c r="G125" s="691"/>
      <c r="H125" s="691"/>
      <c r="I125" s="691"/>
      <c r="J125" s="691"/>
      <c r="K125" s="691"/>
      <c r="L125" s="691"/>
      <c r="M125" s="691"/>
      <c r="N125" s="691"/>
      <c r="O125" s="691"/>
      <c r="P125" s="691"/>
      <c r="Q125" s="691"/>
      <c r="R125" s="691"/>
      <c r="S125" s="691"/>
      <c r="T125" s="691"/>
      <c r="U125" s="691"/>
      <c r="V125" s="691"/>
      <c r="W125" s="691"/>
      <c r="X125" s="691"/>
    </row>
    <row r="127" spans="2:24" x14ac:dyDescent="0.3">
      <c r="B127" s="315" t="s">
        <v>7190</v>
      </c>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row>
    <row r="128" spans="2:24" x14ac:dyDescent="0.3">
      <c r="B128" s="692" t="s">
        <v>7191</v>
      </c>
      <c r="C128" s="692"/>
      <c r="D128" s="692"/>
      <c r="E128" s="692"/>
      <c r="F128" s="692"/>
      <c r="G128" s="692"/>
      <c r="H128" s="692"/>
      <c r="I128" s="692"/>
      <c r="J128" s="692"/>
      <c r="K128" s="692"/>
      <c r="L128" s="692"/>
      <c r="M128" s="692"/>
      <c r="N128" s="692"/>
      <c r="O128" s="692"/>
      <c r="P128" s="692"/>
      <c r="Q128" s="692"/>
      <c r="R128" s="692"/>
      <c r="S128" s="692"/>
      <c r="T128" s="692"/>
      <c r="U128" s="692"/>
      <c r="V128" s="692"/>
      <c r="W128" s="692"/>
      <c r="X128" s="692"/>
    </row>
    <row r="129" spans="2:24" x14ac:dyDescent="0.3">
      <c r="B129" s="692"/>
      <c r="C129" s="692"/>
      <c r="D129" s="692"/>
      <c r="E129" s="692"/>
      <c r="F129" s="692"/>
      <c r="G129" s="692"/>
      <c r="H129" s="692"/>
      <c r="I129" s="692"/>
      <c r="J129" s="692"/>
      <c r="K129" s="692"/>
      <c r="L129" s="692"/>
      <c r="M129" s="692"/>
      <c r="N129" s="692"/>
      <c r="O129" s="692"/>
      <c r="P129" s="692"/>
      <c r="Q129" s="692"/>
      <c r="R129" s="692"/>
      <c r="S129" s="692"/>
      <c r="T129" s="692"/>
      <c r="U129" s="692"/>
      <c r="V129" s="692"/>
      <c r="W129" s="692"/>
      <c r="X129" s="692"/>
    </row>
    <row r="130" spans="2:24" x14ac:dyDescent="0.3">
      <c r="B130" s="315" t="s">
        <v>7192</v>
      </c>
      <c r="C130" s="315"/>
      <c r="D130" s="315"/>
      <c r="E130" s="315"/>
      <c r="F130" s="315"/>
      <c r="G130" s="315"/>
      <c r="H130" s="315"/>
      <c r="I130" s="315"/>
      <c r="J130" s="315"/>
      <c r="K130" s="315"/>
      <c r="L130" s="315"/>
      <c r="M130" s="315"/>
      <c r="N130" s="315"/>
      <c r="O130" s="315"/>
      <c r="P130" s="315"/>
      <c r="Q130" s="315"/>
      <c r="R130" s="315"/>
      <c r="S130" s="315"/>
      <c r="T130" s="315"/>
      <c r="U130" s="315"/>
      <c r="V130" s="315"/>
      <c r="W130" s="315"/>
      <c r="X130" s="315"/>
    </row>
    <row r="132" spans="2:24" ht="17.399999999999999" customHeight="1" x14ac:dyDescent="0.3">
      <c r="B132" s="693" t="s">
        <v>7266</v>
      </c>
      <c r="C132" s="693"/>
      <c r="D132" s="693"/>
      <c r="E132" s="693"/>
      <c r="F132" s="693"/>
      <c r="G132" s="693"/>
      <c r="H132" s="693"/>
      <c r="I132" s="693"/>
      <c r="J132" s="693"/>
      <c r="K132" s="693"/>
      <c r="L132" s="693"/>
      <c r="M132" s="693"/>
      <c r="N132" s="693"/>
      <c r="O132" s="693"/>
      <c r="P132" s="693"/>
      <c r="Q132" s="693"/>
      <c r="R132" s="693"/>
      <c r="S132" s="693"/>
      <c r="T132" s="693"/>
      <c r="U132" s="693"/>
      <c r="V132" s="693"/>
      <c r="W132" s="693"/>
      <c r="X132" s="693"/>
    </row>
    <row r="134" spans="2:24" ht="14.4" customHeight="1" x14ac:dyDescent="0.3">
      <c r="B134" s="684" t="s">
        <v>7193</v>
      </c>
      <c r="C134" s="684"/>
      <c r="D134" s="684"/>
      <c r="E134" s="684"/>
      <c r="F134" s="684"/>
      <c r="G134" s="684"/>
      <c r="H134" s="684"/>
      <c r="I134" s="684"/>
      <c r="J134" s="684"/>
      <c r="K134" s="684"/>
      <c r="L134" s="684"/>
      <c r="M134" s="684"/>
      <c r="N134" s="684"/>
      <c r="O134" s="684"/>
      <c r="P134" s="684"/>
      <c r="Q134" s="684"/>
      <c r="R134" s="684"/>
      <c r="S134" s="684"/>
      <c r="T134" s="684"/>
      <c r="U134" s="684"/>
      <c r="V134" s="684"/>
      <c r="W134" s="684"/>
      <c r="X134" s="684"/>
    </row>
    <row r="135" spans="2:24" x14ac:dyDescent="0.3">
      <c r="B135" s="684"/>
      <c r="C135" s="684"/>
      <c r="D135" s="684"/>
      <c r="E135" s="684"/>
      <c r="F135" s="684"/>
      <c r="G135" s="684"/>
      <c r="H135" s="684"/>
      <c r="I135" s="684"/>
      <c r="J135" s="684"/>
      <c r="K135" s="684"/>
      <c r="L135" s="684"/>
      <c r="M135" s="684"/>
      <c r="N135" s="684"/>
      <c r="O135" s="684"/>
      <c r="P135" s="684"/>
      <c r="Q135" s="684"/>
      <c r="R135" s="684"/>
      <c r="S135" s="684"/>
      <c r="T135" s="684"/>
      <c r="U135" s="684"/>
      <c r="V135" s="684"/>
      <c r="W135" s="684"/>
      <c r="X135" s="684"/>
    </row>
    <row r="137" spans="2:24" ht="14.4" customHeight="1" x14ac:dyDescent="0.3">
      <c r="B137" s="684" t="s">
        <v>7267</v>
      </c>
      <c r="C137" s="684"/>
      <c r="D137" s="684"/>
      <c r="E137" s="684"/>
      <c r="F137" s="684"/>
      <c r="G137" s="684"/>
      <c r="H137" s="684"/>
      <c r="I137" s="684"/>
      <c r="J137" s="684"/>
      <c r="K137" s="684"/>
      <c r="L137" s="684"/>
      <c r="M137" s="684"/>
      <c r="N137" s="684"/>
      <c r="O137" s="684"/>
      <c r="P137" s="684"/>
      <c r="Q137" s="684"/>
      <c r="R137" s="684"/>
      <c r="S137" s="684"/>
      <c r="T137" s="684"/>
      <c r="U137" s="684"/>
      <c r="V137" s="684"/>
      <c r="W137" s="684"/>
      <c r="X137" s="684"/>
    </row>
    <row r="138" spans="2:24" x14ac:dyDescent="0.3">
      <c r="B138" s="684"/>
      <c r="C138" s="684"/>
      <c r="D138" s="684"/>
      <c r="E138" s="684"/>
      <c r="F138" s="684"/>
      <c r="G138" s="684"/>
      <c r="H138" s="684"/>
      <c r="I138" s="684"/>
      <c r="J138" s="684"/>
      <c r="K138" s="684"/>
      <c r="L138" s="684"/>
      <c r="M138" s="684"/>
      <c r="N138" s="684"/>
      <c r="O138" s="684"/>
      <c r="P138" s="684"/>
      <c r="Q138" s="684"/>
      <c r="R138" s="684"/>
      <c r="S138" s="684"/>
      <c r="T138" s="684"/>
      <c r="U138" s="684"/>
      <c r="V138" s="684"/>
      <c r="W138" s="684"/>
      <c r="X138" s="684"/>
    </row>
    <row r="139" spans="2:24" x14ac:dyDescent="0.3">
      <c r="B139" s="684"/>
      <c r="C139" s="684"/>
      <c r="D139" s="684"/>
      <c r="E139" s="684"/>
      <c r="F139" s="684"/>
      <c r="G139" s="684"/>
      <c r="H139" s="684"/>
      <c r="I139" s="684"/>
      <c r="J139" s="684"/>
      <c r="K139" s="684"/>
      <c r="L139" s="684"/>
      <c r="M139" s="684"/>
      <c r="N139" s="684"/>
      <c r="O139" s="684"/>
      <c r="P139" s="684"/>
      <c r="Q139" s="684"/>
      <c r="R139" s="684"/>
      <c r="S139" s="684"/>
      <c r="T139" s="684"/>
      <c r="U139" s="684"/>
      <c r="V139" s="684"/>
      <c r="W139" s="684"/>
      <c r="X139" s="684"/>
    </row>
    <row r="141" spans="2:24" x14ac:dyDescent="0.3">
      <c r="B141" s="387" t="s">
        <v>7194</v>
      </c>
      <c r="C141" s="388"/>
      <c r="D141" s="388"/>
      <c r="E141" s="388"/>
      <c r="F141" s="388"/>
      <c r="G141" s="388"/>
    </row>
    <row r="143" spans="2:24" x14ac:dyDescent="0.3">
      <c r="B143" s="684" t="s">
        <v>7195</v>
      </c>
      <c r="C143" s="684"/>
      <c r="D143" s="684"/>
      <c r="E143" s="684"/>
      <c r="F143" s="684"/>
      <c r="G143" s="684"/>
      <c r="H143" s="684"/>
      <c r="I143" s="684"/>
      <c r="J143" s="684"/>
      <c r="K143" s="684"/>
      <c r="L143" s="684"/>
      <c r="M143" s="684"/>
      <c r="N143" s="684"/>
      <c r="O143" s="684"/>
      <c r="P143" s="684"/>
      <c r="Q143" s="684"/>
      <c r="R143" s="684"/>
      <c r="S143" s="684"/>
      <c r="T143" s="684"/>
      <c r="U143" s="684"/>
      <c r="V143" s="684"/>
      <c r="W143" s="684"/>
      <c r="X143" s="684"/>
    </row>
    <row r="144" spans="2:24" x14ac:dyDescent="0.3">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row>
    <row r="146" spans="2:24" x14ac:dyDescent="0.3">
      <c r="B146" s="684" t="s">
        <v>7138</v>
      </c>
      <c r="C146" s="684"/>
      <c r="D146" s="684"/>
      <c r="E146" s="684"/>
      <c r="F146" s="684"/>
      <c r="G146" s="684"/>
      <c r="H146" s="684"/>
      <c r="I146" s="684"/>
      <c r="J146" s="684"/>
      <c r="K146" s="684"/>
      <c r="L146" s="684"/>
      <c r="M146" s="684"/>
      <c r="N146" s="684"/>
      <c r="O146" s="684"/>
      <c r="P146" s="684"/>
      <c r="Q146" s="684"/>
      <c r="R146" s="684"/>
      <c r="S146" s="684"/>
      <c r="T146" s="684"/>
      <c r="U146" s="684"/>
      <c r="V146" s="684"/>
      <c r="W146" s="684"/>
      <c r="X146" s="684"/>
    </row>
    <row r="147" spans="2:24" x14ac:dyDescent="0.3">
      <c r="B147" s="684"/>
      <c r="C147" s="684"/>
      <c r="D147" s="684"/>
      <c r="E147" s="684"/>
      <c r="F147" s="684"/>
      <c r="G147" s="684"/>
      <c r="H147" s="684"/>
      <c r="I147" s="684"/>
      <c r="J147" s="684"/>
      <c r="K147" s="684"/>
      <c r="L147" s="684"/>
      <c r="M147" s="684"/>
      <c r="N147" s="684"/>
      <c r="O147" s="684"/>
      <c r="P147" s="684"/>
      <c r="Q147" s="684"/>
      <c r="R147" s="684"/>
      <c r="S147" s="684"/>
      <c r="T147" s="684"/>
      <c r="U147" s="684"/>
      <c r="V147" s="684"/>
      <c r="W147" s="684"/>
      <c r="X147" s="684"/>
    </row>
    <row r="148" spans="2:24" x14ac:dyDescent="0.3">
      <c r="B148" s="684"/>
      <c r="C148" s="684"/>
      <c r="D148" s="684"/>
      <c r="E148" s="684"/>
      <c r="F148" s="684"/>
      <c r="G148" s="684"/>
      <c r="H148" s="684"/>
      <c r="I148" s="684"/>
      <c r="J148" s="684"/>
      <c r="K148" s="684"/>
      <c r="L148" s="684"/>
      <c r="M148" s="684"/>
      <c r="N148" s="684"/>
      <c r="O148" s="684"/>
      <c r="P148" s="684"/>
      <c r="Q148" s="684"/>
      <c r="R148" s="684"/>
      <c r="S148" s="684"/>
      <c r="T148" s="684"/>
      <c r="U148" s="684"/>
      <c r="V148" s="684"/>
      <c r="W148" s="684"/>
      <c r="X148" s="684"/>
    </row>
    <row r="150" spans="2:24" x14ac:dyDescent="0.3">
      <c r="B150" s="387" t="s">
        <v>7196</v>
      </c>
      <c r="C150" s="388"/>
      <c r="D150" s="388"/>
      <c r="E150" s="388"/>
    </row>
    <row r="152" spans="2:24" x14ac:dyDescent="0.3">
      <c r="B152" s="694" t="s">
        <v>7197</v>
      </c>
      <c r="C152" s="694"/>
      <c r="D152" s="694"/>
      <c r="E152" s="694"/>
      <c r="F152" s="694"/>
      <c r="G152" s="694"/>
      <c r="H152" s="694"/>
      <c r="I152" s="694"/>
      <c r="J152" s="694"/>
      <c r="K152" s="694"/>
      <c r="L152" s="694"/>
      <c r="M152" s="694"/>
      <c r="N152" s="694"/>
      <c r="O152" s="694"/>
      <c r="P152" s="694"/>
      <c r="Q152" s="694"/>
      <c r="R152" s="694"/>
      <c r="S152" s="694"/>
      <c r="T152" s="694"/>
      <c r="U152" s="694"/>
      <c r="V152" s="694"/>
      <c r="W152" s="694"/>
      <c r="X152" s="694"/>
    </row>
    <row r="153" spans="2:24" x14ac:dyDescent="0.3">
      <c r="B153" s="694"/>
      <c r="C153" s="694"/>
      <c r="D153" s="694"/>
      <c r="E153" s="694"/>
      <c r="F153" s="694"/>
      <c r="G153" s="694"/>
      <c r="H153" s="694"/>
      <c r="I153" s="694"/>
      <c r="J153" s="694"/>
      <c r="K153" s="694"/>
      <c r="L153" s="694"/>
      <c r="M153" s="694"/>
      <c r="N153" s="694"/>
      <c r="O153" s="694"/>
      <c r="P153" s="694"/>
      <c r="Q153" s="694"/>
      <c r="R153" s="694"/>
      <c r="S153" s="694"/>
      <c r="T153" s="694"/>
      <c r="U153" s="694"/>
      <c r="V153" s="694"/>
      <c r="W153" s="694"/>
      <c r="X153" s="694"/>
    </row>
    <row r="154" spans="2:24" x14ac:dyDescent="0.3">
      <c r="B154" s="389"/>
      <c r="C154" s="389"/>
      <c r="D154" s="389"/>
      <c r="E154" s="389"/>
      <c r="F154" s="389"/>
      <c r="G154" s="389"/>
      <c r="H154" s="389"/>
      <c r="I154" s="389"/>
      <c r="J154" s="389"/>
      <c r="K154" s="389"/>
      <c r="L154" s="389"/>
      <c r="M154" s="389"/>
      <c r="N154" s="389"/>
      <c r="O154" s="389"/>
      <c r="P154" s="389"/>
      <c r="Q154" s="389"/>
      <c r="R154" s="389"/>
      <c r="S154" s="389"/>
      <c r="T154" s="389"/>
      <c r="U154" s="389"/>
      <c r="V154" s="389"/>
      <c r="W154" s="389"/>
      <c r="X154" s="389"/>
    </row>
    <row r="155" spans="2:24" ht="14.4" customHeight="1" x14ac:dyDescent="0.3">
      <c r="B155" s="684" t="s">
        <v>7198</v>
      </c>
      <c r="C155" s="684"/>
      <c r="D155" s="684"/>
      <c r="E155" s="684"/>
      <c r="F155" s="684"/>
      <c r="G155" s="684"/>
      <c r="H155" s="684"/>
      <c r="I155" s="684"/>
      <c r="J155" s="684"/>
      <c r="K155" s="684"/>
      <c r="L155" s="684"/>
      <c r="M155" s="684"/>
      <c r="N155" s="684"/>
      <c r="O155" s="684"/>
      <c r="P155" s="684"/>
      <c r="Q155" s="684"/>
      <c r="R155" s="684"/>
      <c r="S155" s="684"/>
      <c r="T155" s="684"/>
      <c r="U155" s="684"/>
      <c r="V155" s="684"/>
      <c r="W155" s="684"/>
      <c r="X155" s="684"/>
    </row>
    <row r="156" spans="2:24" x14ac:dyDescent="0.3">
      <c r="B156" s="684"/>
      <c r="C156" s="684"/>
      <c r="D156" s="684"/>
      <c r="E156" s="684"/>
      <c r="F156" s="684"/>
      <c r="G156" s="684"/>
      <c r="H156" s="684"/>
      <c r="I156" s="684"/>
      <c r="J156" s="684"/>
      <c r="K156" s="684"/>
      <c r="L156" s="684"/>
      <c r="M156" s="684"/>
      <c r="N156" s="684"/>
      <c r="O156" s="684"/>
      <c r="P156" s="684"/>
      <c r="Q156" s="684"/>
      <c r="R156" s="684"/>
      <c r="S156" s="684"/>
      <c r="T156" s="684"/>
      <c r="U156" s="684"/>
      <c r="V156" s="684"/>
      <c r="W156" s="684"/>
      <c r="X156" s="684"/>
    </row>
    <row r="157" spans="2:24" x14ac:dyDescent="0.3">
      <c r="B157" s="684"/>
      <c r="C157" s="684"/>
      <c r="D157" s="684"/>
      <c r="E157" s="684"/>
      <c r="F157" s="684"/>
      <c r="G157" s="684"/>
      <c r="H157" s="684"/>
      <c r="I157" s="684"/>
      <c r="J157" s="684"/>
      <c r="K157" s="684"/>
      <c r="L157" s="684"/>
      <c r="M157" s="684"/>
      <c r="N157" s="684"/>
      <c r="O157" s="684"/>
      <c r="P157" s="684"/>
      <c r="Q157" s="684"/>
      <c r="R157" s="684"/>
      <c r="S157" s="684"/>
      <c r="T157" s="684"/>
      <c r="U157" s="684"/>
      <c r="V157" s="684"/>
      <c r="W157" s="684"/>
      <c r="X157" s="684"/>
    </row>
    <row r="159" spans="2:24" x14ac:dyDescent="0.3">
      <c r="B159" s="684" t="s">
        <v>7199</v>
      </c>
      <c r="C159" s="684"/>
      <c r="D159" s="684"/>
      <c r="E159" s="684"/>
      <c r="F159" s="684"/>
      <c r="G159" s="684"/>
      <c r="H159" s="684"/>
      <c r="I159" s="684"/>
      <c r="J159" s="684"/>
      <c r="K159" s="684"/>
      <c r="L159" s="684"/>
      <c r="M159" s="684"/>
      <c r="N159" s="684"/>
      <c r="O159" s="684"/>
      <c r="P159" s="684"/>
      <c r="Q159" s="684"/>
      <c r="R159" s="684"/>
      <c r="S159" s="684"/>
      <c r="T159" s="684"/>
      <c r="U159" s="684"/>
      <c r="V159" s="684"/>
      <c r="W159" s="684"/>
      <c r="X159" s="684"/>
    </row>
    <row r="160" spans="2:24" x14ac:dyDescent="0.3">
      <c r="B160" s="684"/>
      <c r="C160" s="684"/>
      <c r="D160" s="684"/>
      <c r="E160" s="684"/>
      <c r="F160" s="684"/>
      <c r="G160" s="684"/>
      <c r="H160" s="684"/>
      <c r="I160" s="684"/>
      <c r="J160" s="684"/>
      <c r="K160" s="684"/>
      <c r="L160" s="684"/>
      <c r="M160" s="684"/>
      <c r="N160" s="684"/>
      <c r="O160" s="684"/>
      <c r="P160" s="684"/>
      <c r="Q160" s="684"/>
      <c r="R160" s="684"/>
      <c r="S160" s="684"/>
      <c r="T160" s="684"/>
      <c r="U160" s="684"/>
      <c r="V160" s="684"/>
      <c r="W160" s="684"/>
      <c r="X160" s="684"/>
    </row>
    <row r="162" spans="2:24" x14ac:dyDescent="0.3">
      <c r="B162" s="315" t="s">
        <v>7200</v>
      </c>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row>
    <row r="164" spans="2:24" x14ac:dyDescent="0.3">
      <c r="B164" s="387" t="s">
        <v>7201</v>
      </c>
      <c r="C164" s="388"/>
      <c r="D164" s="388"/>
      <c r="E164" s="388"/>
    </row>
    <row r="166" spans="2:24" ht="14.4" customHeight="1" x14ac:dyDescent="0.3">
      <c r="B166" s="684" t="s">
        <v>7202</v>
      </c>
      <c r="C166" s="684"/>
      <c r="D166" s="684"/>
      <c r="E166" s="684"/>
      <c r="F166" s="684"/>
      <c r="G166" s="684"/>
      <c r="H166" s="684"/>
      <c r="I166" s="684"/>
      <c r="J166" s="684"/>
      <c r="K166" s="684"/>
      <c r="L166" s="684"/>
      <c r="M166" s="684"/>
      <c r="N166" s="684"/>
      <c r="O166" s="684"/>
      <c r="P166" s="684"/>
      <c r="Q166" s="684"/>
      <c r="R166" s="684"/>
      <c r="S166" s="684"/>
      <c r="T166" s="684"/>
      <c r="U166" s="684"/>
      <c r="V166" s="684"/>
      <c r="W166" s="684"/>
      <c r="X166" s="684"/>
    </row>
    <row r="167" spans="2:24" x14ac:dyDescent="0.3">
      <c r="B167" s="684"/>
      <c r="C167" s="684"/>
      <c r="D167" s="684"/>
      <c r="E167" s="684"/>
      <c r="F167" s="684"/>
      <c r="G167" s="684"/>
      <c r="H167" s="684"/>
      <c r="I167" s="684"/>
      <c r="J167" s="684"/>
      <c r="K167" s="684"/>
      <c r="L167" s="684"/>
      <c r="M167" s="684"/>
      <c r="N167" s="684"/>
      <c r="O167" s="684"/>
      <c r="P167" s="684"/>
      <c r="Q167" s="684"/>
      <c r="R167" s="684"/>
      <c r="S167" s="684"/>
      <c r="T167" s="684"/>
      <c r="U167" s="684"/>
      <c r="V167" s="684"/>
      <c r="W167" s="684"/>
      <c r="X167" s="684"/>
    </row>
    <row r="168" spans="2:24" x14ac:dyDescent="0.3">
      <c r="B168" s="684"/>
      <c r="C168" s="684"/>
      <c r="D168" s="684"/>
      <c r="E168" s="684"/>
      <c r="F168" s="684"/>
      <c r="G168" s="684"/>
      <c r="H168" s="684"/>
      <c r="I168" s="684"/>
      <c r="J168" s="684"/>
      <c r="K168" s="684"/>
      <c r="L168" s="684"/>
      <c r="M168" s="684"/>
      <c r="N168" s="684"/>
      <c r="O168" s="684"/>
      <c r="P168" s="684"/>
      <c r="Q168" s="684"/>
      <c r="R168" s="684"/>
      <c r="S168" s="684"/>
      <c r="T168" s="684"/>
      <c r="U168" s="684"/>
      <c r="V168" s="684"/>
      <c r="W168" s="684"/>
      <c r="X168" s="684"/>
    </row>
    <row r="170" spans="2:24" x14ac:dyDescent="0.3">
      <c r="B170" s="387" t="s">
        <v>7203</v>
      </c>
      <c r="C170" s="388"/>
      <c r="D170" s="388"/>
    </row>
    <row r="172" spans="2:24" ht="14.4" customHeight="1" x14ac:dyDescent="0.3">
      <c r="B172" s="682" t="s">
        <v>7204</v>
      </c>
      <c r="C172" s="682"/>
      <c r="D172" s="682"/>
      <c r="E172" s="682"/>
      <c r="F172" s="682"/>
      <c r="G172" s="682"/>
      <c r="H172" s="682"/>
      <c r="I172" s="682"/>
      <c r="J172" s="682"/>
      <c r="K172" s="682"/>
      <c r="L172" s="682"/>
      <c r="M172" s="682"/>
      <c r="N172" s="682"/>
      <c r="O172" s="682"/>
      <c r="P172" s="682"/>
      <c r="Q172" s="682"/>
      <c r="R172" s="682"/>
      <c r="S172" s="682"/>
      <c r="T172" s="682"/>
      <c r="U172" s="682"/>
      <c r="V172" s="682"/>
      <c r="W172" s="682"/>
      <c r="X172" s="682"/>
    </row>
    <row r="173" spans="2:24" ht="14.4" customHeight="1" x14ac:dyDescent="0.3">
      <c r="B173" s="459"/>
      <c r="C173" s="459"/>
      <c r="D173" s="459"/>
      <c r="E173" s="459"/>
      <c r="F173" s="459"/>
      <c r="G173" s="459"/>
      <c r="H173" s="459"/>
      <c r="I173" s="459"/>
      <c r="J173" s="459"/>
      <c r="K173" s="459"/>
      <c r="L173" s="459"/>
      <c r="M173" s="459"/>
      <c r="N173" s="459"/>
      <c r="O173" s="459"/>
      <c r="P173" s="459"/>
      <c r="Q173" s="459"/>
      <c r="R173" s="459"/>
      <c r="S173" s="459"/>
      <c r="T173" s="459"/>
      <c r="U173" s="459"/>
      <c r="V173" s="459"/>
      <c r="W173" s="459"/>
      <c r="X173" s="459"/>
    </row>
    <row r="174" spans="2:24" ht="14.4" customHeight="1" x14ac:dyDescent="0.3">
      <c r="B174" s="662" t="s">
        <v>7205</v>
      </c>
      <c r="C174" s="662"/>
      <c r="D174" s="662"/>
      <c r="E174" s="662"/>
      <c r="F174" s="662"/>
      <c r="G174" s="662"/>
      <c r="H174" s="662"/>
      <c r="I174" s="662"/>
      <c r="J174" s="662"/>
      <c r="K174" s="662"/>
      <c r="L174" s="662"/>
      <c r="M174" s="662"/>
      <c r="N174" s="662"/>
      <c r="O174" s="662"/>
      <c r="P174" s="662"/>
      <c r="Q174" s="662"/>
      <c r="R174" s="662"/>
      <c r="S174" s="662"/>
      <c r="T174" s="662"/>
      <c r="U174" s="662"/>
      <c r="V174" s="662"/>
      <c r="W174" s="662"/>
      <c r="X174" s="662"/>
    </row>
    <row r="175" spans="2:24" ht="14.4" customHeight="1" x14ac:dyDescent="0.3">
      <c r="B175" s="683" t="s">
        <v>7206</v>
      </c>
      <c r="C175" s="683"/>
      <c r="D175" s="683"/>
      <c r="E175" s="683"/>
      <c r="F175" s="683"/>
      <c r="G175" s="683"/>
      <c r="H175" s="683"/>
      <c r="I175" s="683"/>
      <c r="J175" s="683"/>
      <c r="K175" s="683"/>
      <c r="L175" s="683"/>
      <c r="M175" s="683"/>
      <c r="N175" s="683"/>
      <c r="O175" s="683"/>
      <c r="P175" s="683"/>
      <c r="Q175" s="683"/>
      <c r="R175" s="683"/>
      <c r="S175" s="683"/>
      <c r="T175" s="683"/>
      <c r="U175" s="683"/>
      <c r="V175" s="683"/>
      <c r="W175" s="683"/>
      <c r="X175" s="683"/>
    </row>
    <row r="176" spans="2:24" x14ac:dyDescent="0.3">
      <c r="B176" s="683"/>
      <c r="C176" s="683"/>
      <c r="D176" s="683"/>
      <c r="E176" s="683"/>
      <c r="F176" s="683"/>
      <c r="G176" s="683"/>
      <c r="H176" s="683"/>
      <c r="I176" s="683"/>
      <c r="J176" s="683"/>
      <c r="K176" s="683"/>
      <c r="L176" s="683"/>
      <c r="M176" s="683"/>
      <c r="N176" s="683"/>
      <c r="O176" s="683"/>
      <c r="P176" s="683"/>
      <c r="Q176" s="683"/>
      <c r="R176" s="683"/>
      <c r="S176" s="683"/>
      <c r="T176" s="683"/>
      <c r="U176" s="683"/>
      <c r="V176" s="683"/>
      <c r="W176" s="683"/>
      <c r="X176" s="683"/>
    </row>
    <row r="177" spans="2:24" x14ac:dyDescent="0.3">
      <c r="B177" s="3" t="s">
        <v>7207</v>
      </c>
    </row>
    <row r="178" spans="2:24" x14ac:dyDescent="0.3">
      <c r="B178" t="s">
        <v>7208</v>
      </c>
    </row>
    <row r="179" spans="2:24" x14ac:dyDescent="0.3">
      <c r="B179" t="s">
        <v>7209</v>
      </c>
    </row>
    <row r="180" spans="2:24" x14ac:dyDescent="0.3">
      <c r="B180" t="s">
        <v>7210</v>
      </c>
    </row>
    <row r="182" spans="2:24" x14ac:dyDescent="0.3">
      <c r="B182" s="684" t="s">
        <v>7211</v>
      </c>
      <c r="C182" s="684"/>
      <c r="D182" s="684"/>
      <c r="E182" s="684"/>
      <c r="F182" s="684"/>
      <c r="G182" s="684"/>
      <c r="H182" s="684"/>
      <c r="I182" s="684"/>
      <c r="J182" s="684"/>
      <c r="K182" s="684"/>
      <c r="L182" s="684"/>
      <c r="M182" s="684"/>
      <c r="N182" s="684"/>
      <c r="O182" s="684"/>
      <c r="P182" s="684"/>
      <c r="Q182" s="684"/>
      <c r="R182" s="684"/>
      <c r="S182" s="684"/>
      <c r="T182" s="684"/>
      <c r="U182" s="684"/>
      <c r="V182" s="684"/>
      <c r="W182" s="684"/>
      <c r="X182" s="684"/>
    </row>
    <row r="183" spans="2:24" x14ac:dyDescent="0.3">
      <c r="B183" s="684"/>
      <c r="C183" s="684"/>
      <c r="D183" s="684"/>
      <c r="E183" s="684"/>
      <c r="F183" s="684"/>
      <c r="G183" s="684"/>
      <c r="H183" s="684"/>
      <c r="I183" s="684"/>
      <c r="J183" s="684"/>
      <c r="K183" s="684"/>
      <c r="L183" s="684"/>
      <c r="M183" s="684"/>
      <c r="N183" s="684"/>
      <c r="O183" s="684"/>
      <c r="P183" s="684"/>
      <c r="Q183" s="684"/>
      <c r="R183" s="684"/>
      <c r="S183" s="684"/>
      <c r="T183" s="684"/>
      <c r="U183" s="684"/>
      <c r="V183" s="684"/>
      <c r="W183" s="684"/>
      <c r="X183" s="684"/>
    </row>
    <row r="185" spans="2:24" x14ac:dyDescent="0.3">
      <c r="B185" s="387" t="s">
        <v>7212</v>
      </c>
      <c r="C185" s="388"/>
      <c r="D185" s="388"/>
      <c r="E185" s="388"/>
      <c r="F185" s="388"/>
      <c r="G185" s="388"/>
    </row>
    <row r="187" spans="2:24" x14ac:dyDescent="0.3">
      <c r="B187" s="684" t="s">
        <v>7213</v>
      </c>
      <c r="C187" s="684"/>
      <c r="D187" s="684"/>
      <c r="E187" s="684"/>
      <c r="F187" s="684"/>
      <c r="G187" s="684"/>
      <c r="H187" s="684"/>
      <c r="I187" s="684"/>
      <c r="J187" s="684"/>
      <c r="K187" s="684"/>
      <c r="L187" s="684"/>
      <c r="M187" s="684"/>
      <c r="N187" s="684"/>
      <c r="O187" s="684"/>
      <c r="P187" s="684"/>
      <c r="Q187" s="684"/>
      <c r="R187" s="684"/>
      <c r="S187" s="684"/>
      <c r="T187" s="684"/>
      <c r="U187" s="684"/>
      <c r="V187" s="684"/>
      <c r="W187" s="684"/>
      <c r="X187" s="684"/>
    </row>
    <row r="188" spans="2:24" x14ac:dyDescent="0.3">
      <c r="B188" s="684"/>
      <c r="C188" s="684"/>
      <c r="D188" s="684"/>
      <c r="E188" s="684"/>
      <c r="F188" s="684"/>
      <c r="G188" s="684"/>
      <c r="H188" s="684"/>
      <c r="I188" s="684"/>
      <c r="J188" s="684"/>
      <c r="K188" s="684"/>
      <c r="L188" s="684"/>
      <c r="M188" s="684"/>
      <c r="N188" s="684"/>
      <c r="O188" s="684"/>
      <c r="P188" s="684"/>
      <c r="Q188" s="684"/>
      <c r="R188" s="684"/>
      <c r="S188" s="684"/>
      <c r="T188" s="684"/>
      <c r="U188" s="684"/>
      <c r="V188" s="684"/>
      <c r="W188" s="684"/>
      <c r="X188" s="684"/>
    </row>
    <row r="189" spans="2:24" x14ac:dyDescent="0.3">
      <c r="B189" s="457"/>
      <c r="C189" s="457"/>
      <c r="D189" s="457"/>
      <c r="E189" s="457"/>
      <c r="F189" s="457"/>
      <c r="G189" s="457"/>
      <c r="H189" s="457"/>
      <c r="I189" s="457"/>
      <c r="J189" s="457"/>
      <c r="K189" s="457"/>
      <c r="L189" s="457"/>
      <c r="M189" s="457"/>
      <c r="N189" s="457"/>
      <c r="O189" s="457"/>
      <c r="P189" s="457"/>
      <c r="Q189" s="457"/>
      <c r="R189" s="457"/>
      <c r="S189" s="457"/>
      <c r="T189" s="457"/>
      <c r="U189" s="457"/>
      <c r="V189" s="457"/>
      <c r="W189" s="457"/>
      <c r="X189" s="457"/>
    </row>
    <row r="190" spans="2:24" ht="14.4" customHeight="1" x14ac:dyDescent="0.3">
      <c r="B190" s="684" t="s">
        <v>7268</v>
      </c>
      <c r="C190" s="684"/>
      <c r="D190" s="684"/>
      <c r="E190" s="684"/>
      <c r="F190" s="684"/>
      <c r="G190" s="684"/>
      <c r="H190" s="684"/>
      <c r="I190" s="684"/>
      <c r="J190" s="684"/>
      <c r="K190" s="684"/>
      <c r="L190" s="684"/>
      <c r="M190" s="684"/>
      <c r="N190" s="684"/>
      <c r="O190" s="684"/>
      <c r="P190" s="684"/>
      <c r="Q190" s="684"/>
      <c r="R190" s="684"/>
      <c r="S190" s="684"/>
      <c r="T190" s="684"/>
      <c r="U190" s="684"/>
      <c r="V190" s="684"/>
      <c r="W190" s="684"/>
      <c r="X190" s="684"/>
    </row>
    <row r="191" spans="2:24" x14ac:dyDescent="0.3">
      <c r="B191" s="684"/>
      <c r="C191" s="684"/>
      <c r="D191" s="684"/>
      <c r="E191" s="684"/>
      <c r="F191" s="684"/>
      <c r="G191" s="684"/>
      <c r="H191" s="684"/>
      <c r="I191" s="684"/>
      <c r="J191" s="684"/>
      <c r="K191" s="684"/>
      <c r="L191" s="684"/>
      <c r="M191" s="684"/>
      <c r="N191" s="684"/>
      <c r="O191" s="684"/>
      <c r="P191" s="684"/>
      <c r="Q191" s="684"/>
      <c r="R191" s="684"/>
      <c r="S191" s="684"/>
      <c r="T191" s="684"/>
      <c r="U191" s="684"/>
      <c r="V191" s="684"/>
      <c r="W191" s="684"/>
      <c r="X191" s="684"/>
    </row>
    <row r="192" spans="2:24" x14ac:dyDescent="0.3">
      <c r="B192" s="684"/>
      <c r="C192" s="684"/>
      <c r="D192" s="684"/>
      <c r="E192" s="684"/>
      <c r="F192" s="684"/>
      <c r="G192" s="684"/>
      <c r="H192" s="684"/>
      <c r="I192" s="684"/>
      <c r="J192" s="684"/>
      <c r="K192" s="684"/>
      <c r="L192" s="684"/>
      <c r="M192" s="684"/>
      <c r="N192" s="684"/>
      <c r="O192" s="684"/>
      <c r="P192" s="684"/>
      <c r="Q192" s="684"/>
      <c r="R192" s="684"/>
      <c r="S192" s="684"/>
      <c r="T192" s="684"/>
      <c r="U192" s="684"/>
      <c r="V192" s="684"/>
      <c r="W192" s="684"/>
      <c r="X192" s="684"/>
    </row>
    <row r="194" spans="2:24" x14ac:dyDescent="0.3">
      <c r="B194" s="387" t="s">
        <v>7214</v>
      </c>
      <c r="C194" s="388"/>
      <c r="D194" s="388"/>
      <c r="E194" s="388"/>
      <c r="F194" s="388"/>
      <c r="G194" s="388"/>
      <c r="H194" s="388"/>
    </row>
    <row r="196" spans="2:24" x14ac:dyDescent="0.3">
      <c r="B196" s="684" t="s">
        <v>7215</v>
      </c>
      <c r="C196" s="684"/>
      <c r="D196" s="684"/>
      <c r="E196" s="684"/>
      <c r="F196" s="684"/>
      <c r="G196" s="684"/>
      <c r="H196" s="684"/>
      <c r="I196" s="684"/>
      <c r="J196" s="684"/>
      <c r="K196" s="684"/>
      <c r="L196" s="684"/>
      <c r="M196" s="684"/>
      <c r="N196" s="684"/>
      <c r="O196" s="684"/>
      <c r="P196" s="684"/>
      <c r="Q196" s="684"/>
      <c r="R196" s="684"/>
      <c r="S196" s="684"/>
      <c r="T196" s="684"/>
      <c r="U196" s="684"/>
      <c r="V196" s="684"/>
      <c r="W196" s="684"/>
      <c r="X196" s="684"/>
    </row>
    <row r="197" spans="2:24" x14ac:dyDescent="0.3">
      <c r="B197" s="684"/>
      <c r="C197" s="684"/>
      <c r="D197" s="684"/>
      <c r="E197" s="684"/>
      <c r="F197" s="684"/>
      <c r="G197" s="684"/>
      <c r="H197" s="684"/>
      <c r="I197" s="684"/>
      <c r="J197" s="684"/>
      <c r="K197" s="684"/>
      <c r="L197" s="684"/>
      <c r="M197" s="684"/>
      <c r="N197" s="684"/>
      <c r="O197" s="684"/>
      <c r="P197" s="684"/>
      <c r="Q197" s="684"/>
      <c r="R197" s="684"/>
      <c r="S197" s="684"/>
      <c r="T197" s="684"/>
      <c r="U197" s="684"/>
      <c r="V197" s="684"/>
      <c r="W197" s="684"/>
      <c r="X197" s="684"/>
    </row>
    <row r="198" spans="2:24" x14ac:dyDescent="0.3">
      <c r="B198" s="457"/>
      <c r="C198" s="457"/>
      <c r="D198" s="457"/>
      <c r="E198" s="457"/>
      <c r="F198" s="457"/>
      <c r="G198" s="457"/>
      <c r="H198" s="457"/>
      <c r="I198" s="457"/>
      <c r="J198" s="457"/>
      <c r="K198" s="457"/>
      <c r="L198" s="457"/>
      <c r="M198" s="457"/>
      <c r="N198" s="457"/>
      <c r="O198" s="457"/>
      <c r="P198" s="457"/>
      <c r="Q198" s="457"/>
      <c r="R198" s="457"/>
      <c r="S198" s="457"/>
      <c r="T198" s="457"/>
      <c r="U198" s="457"/>
      <c r="V198" s="457"/>
      <c r="W198" s="457"/>
      <c r="X198" s="457"/>
    </row>
    <row r="199" spans="2:24" x14ac:dyDescent="0.3">
      <c r="B199" s="684" t="s">
        <v>7269</v>
      </c>
      <c r="C199" s="684"/>
      <c r="D199" s="684"/>
      <c r="E199" s="684"/>
      <c r="F199" s="684"/>
      <c r="G199" s="684"/>
      <c r="H199" s="684"/>
      <c r="I199" s="684"/>
      <c r="J199" s="684"/>
      <c r="K199" s="684"/>
      <c r="L199" s="684"/>
      <c r="M199" s="684"/>
      <c r="N199" s="684"/>
      <c r="O199" s="684"/>
      <c r="P199" s="684"/>
      <c r="Q199" s="684"/>
      <c r="R199" s="684"/>
      <c r="S199" s="684"/>
      <c r="T199" s="684"/>
      <c r="U199" s="684"/>
      <c r="V199" s="684"/>
      <c r="W199" s="684"/>
      <c r="X199" s="684"/>
    </row>
    <row r="200" spans="2:24" x14ac:dyDescent="0.3">
      <c r="B200" s="684"/>
      <c r="C200" s="684"/>
      <c r="D200" s="684"/>
      <c r="E200" s="684"/>
      <c r="F200" s="684"/>
      <c r="G200" s="684"/>
      <c r="H200" s="684"/>
      <c r="I200" s="684"/>
      <c r="J200" s="684"/>
      <c r="K200" s="684"/>
      <c r="L200" s="684"/>
      <c r="M200" s="684"/>
      <c r="N200" s="684"/>
      <c r="O200" s="684"/>
      <c r="P200" s="684"/>
      <c r="Q200" s="684"/>
      <c r="R200" s="684"/>
      <c r="S200" s="684"/>
      <c r="T200" s="684"/>
      <c r="U200" s="684"/>
      <c r="V200" s="684"/>
      <c r="W200" s="684"/>
      <c r="X200" s="684"/>
    </row>
    <row r="201" spans="2:24" x14ac:dyDescent="0.3">
      <c r="B201" s="684"/>
      <c r="C201" s="684"/>
      <c r="D201" s="684"/>
      <c r="E201" s="684"/>
      <c r="F201" s="684"/>
      <c r="G201" s="684"/>
      <c r="H201" s="684"/>
      <c r="I201" s="684"/>
      <c r="J201" s="684"/>
      <c r="K201" s="684"/>
      <c r="L201" s="684"/>
      <c r="M201" s="684"/>
      <c r="N201" s="684"/>
      <c r="O201" s="684"/>
      <c r="P201" s="684"/>
      <c r="Q201" s="684"/>
      <c r="R201" s="684"/>
      <c r="S201" s="684"/>
      <c r="T201" s="684"/>
      <c r="U201" s="684"/>
      <c r="V201" s="684"/>
      <c r="W201" s="684"/>
      <c r="X201" s="684"/>
    </row>
    <row r="203" spans="2:24" x14ac:dyDescent="0.3">
      <c r="B203" s="643" t="s">
        <v>7270</v>
      </c>
      <c r="C203" s="644"/>
      <c r="D203" s="644"/>
      <c r="E203" s="644"/>
      <c r="F203" s="644"/>
      <c r="G203" s="644"/>
      <c r="H203" s="644"/>
      <c r="I203" s="644"/>
      <c r="J203" s="644"/>
      <c r="K203" s="644"/>
      <c r="L203" s="644"/>
      <c r="M203" s="644"/>
      <c r="N203" s="644"/>
      <c r="O203" s="644"/>
      <c r="P203" s="644"/>
      <c r="Q203" s="644"/>
      <c r="R203" s="644"/>
      <c r="S203" s="644"/>
      <c r="T203" s="644"/>
      <c r="U203" s="644"/>
      <c r="V203" s="644"/>
      <c r="W203" s="644"/>
      <c r="X203" s="644"/>
    </row>
    <row r="205" spans="2:24" x14ac:dyDescent="0.3">
      <c r="B205" s="685" t="s">
        <v>7216</v>
      </c>
      <c r="C205" s="685"/>
      <c r="D205" s="685"/>
      <c r="E205" s="685"/>
      <c r="F205" s="685"/>
      <c r="G205" s="685"/>
      <c r="H205" s="685"/>
      <c r="I205" s="685"/>
      <c r="J205" s="685"/>
      <c r="K205" s="685"/>
      <c r="L205" s="685"/>
      <c r="M205" s="685"/>
      <c r="N205" s="685"/>
      <c r="O205" s="685"/>
      <c r="P205" s="685"/>
      <c r="Q205" s="685"/>
      <c r="R205" s="685"/>
      <c r="S205" s="685"/>
      <c r="T205" s="685"/>
      <c r="U205" s="685"/>
      <c r="V205" s="685"/>
      <c r="W205" s="685"/>
      <c r="X205" s="685"/>
    </row>
    <row r="206" spans="2:24" x14ac:dyDescent="0.3">
      <c r="B206" s="685"/>
      <c r="C206" s="685"/>
      <c r="D206" s="685"/>
      <c r="E206" s="685"/>
      <c r="F206" s="685"/>
      <c r="G206" s="685"/>
      <c r="H206" s="685"/>
      <c r="I206" s="685"/>
      <c r="J206" s="685"/>
      <c r="K206" s="685"/>
      <c r="L206" s="685"/>
      <c r="M206" s="685"/>
      <c r="N206" s="685"/>
      <c r="O206" s="685"/>
      <c r="P206" s="685"/>
      <c r="Q206" s="685"/>
      <c r="R206" s="685"/>
      <c r="S206" s="685"/>
      <c r="T206" s="685"/>
      <c r="U206" s="685"/>
      <c r="V206" s="685"/>
      <c r="W206" s="685"/>
      <c r="X206" s="685"/>
    </row>
    <row r="208" spans="2:24" x14ac:dyDescent="0.3">
      <c r="F208" s="458" t="s">
        <v>80</v>
      </c>
      <c r="G208" s="686" t="s">
        <v>7217</v>
      </c>
      <c r="H208" s="686"/>
      <c r="I208" s="686"/>
      <c r="J208" s="687" t="s">
        <v>102</v>
      </c>
      <c r="K208" s="688"/>
      <c r="L208" s="688"/>
      <c r="M208" s="688"/>
      <c r="N208" s="688"/>
      <c r="O208" s="688"/>
      <c r="P208" s="688"/>
      <c r="Q208" s="688"/>
      <c r="R208" s="688"/>
      <c r="S208" s="688"/>
      <c r="T208" s="689"/>
    </row>
    <row r="209" spans="5:20" x14ac:dyDescent="0.3">
      <c r="F209" s="461">
        <v>1</v>
      </c>
      <c r="G209" s="679" t="s">
        <v>7218</v>
      </c>
      <c r="H209" s="680"/>
      <c r="I209" s="681"/>
      <c r="J209" s="669" t="s">
        <v>7219</v>
      </c>
      <c r="K209" s="669"/>
      <c r="L209" s="669"/>
      <c r="M209" s="669"/>
      <c r="N209" s="669"/>
      <c r="O209" s="669"/>
      <c r="P209" s="669"/>
      <c r="Q209" s="669"/>
      <c r="R209" s="669"/>
      <c r="S209" s="669"/>
      <c r="T209" s="669"/>
    </row>
    <row r="210" spans="5:20" ht="14.4" customHeight="1" x14ac:dyDescent="0.3">
      <c r="F210" s="657">
        <v>2</v>
      </c>
      <c r="G210" s="658" t="s">
        <v>7220</v>
      </c>
      <c r="H210" s="659"/>
      <c r="I210" s="660"/>
      <c r="J210" s="667" t="s">
        <v>7221</v>
      </c>
      <c r="K210" s="667"/>
      <c r="L210" s="667"/>
      <c r="M210" s="667"/>
      <c r="N210" s="667"/>
      <c r="O210" s="667"/>
      <c r="P210" s="667"/>
      <c r="Q210" s="667"/>
      <c r="R210" s="667"/>
      <c r="S210" s="667"/>
      <c r="T210" s="667"/>
    </row>
    <row r="211" spans="5:20" ht="14.4" customHeight="1" x14ac:dyDescent="0.3">
      <c r="E211" s="3"/>
      <c r="F211" s="657"/>
      <c r="G211" s="661"/>
      <c r="H211" s="662"/>
      <c r="I211" s="663"/>
      <c r="J211" s="668" t="s">
        <v>43</v>
      </c>
      <c r="K211" s="668"/>
      <c r="L211" s="668"/>
      <c r="M211" s="669" t="s">
        <v>7222</v>
      </c>
      <c r="N211" s="669"/>
      <c r="O211" s="669"/>
      <c r="P211" s="669"/>
      <c r="Q211" s="669"/>
      <c r="R211" s="669"/>
      <c r="S211" s="669"/>
      <c r="T211" s="669"/>
    </row>
    <row r="212" spans="5:20" ht="14.4" customHeight="1" x14ac:dyDescent="0.3">
      <c r="E212" s="3"/>
      <c r="F212" s="657"/>
      <c r="G212" s="661"/>
      <c r="H212" s="662"/>
      <c r="I212" s="663"/>
      <c r="J212" s="668" t="s">
        <v>56</v>
      </c>
      <c r="K212" s="668"/>
      <c r="L212" s="668"/>
      <c r="M212" s="669"/>
      <c r="N212" s="669"/>
      <c r="O212" s="669"/>
      <c r="P212" s="669"/>
      <c r="Q212" s="669"/>
      <c r="R212" s="669"/>
      <c r="S212" s="669"/>
      <c r="T212" s="669"/>
    </row>
    <row r="213" spans="5:20" ht="14.4" customHeight="1" x14ac:dyDescent="0.3">
      <c r="E213" s="3"/>
      <c r="F213" s="657"/>
      <c r="G213" s="661"/>
      <c r="H213" s="662"/>
      <c r="I213" s="663"/>
      <c r="J213" s="668" t="s">
        <v>49</v>
      </c>
      <c r="K213" s="668"/>
      <c r="L213" s="668"/>
      <c r="M213" s="669"/>
      <c r="N213" s="669"/>
      <c r="O213" s="669"/>
      <c r="P213" s="669"/>
      <c r="Q213" s="669"/>
      <c r="R213" s="669"/>
      <c r="S213" s="669"/>
      <c r="T213" s="669"/>
    </row>
    <row r="214" spans="5:20" ht="14.4" customHeight="1" x14ac:dyDescent="0.3">
      <c r="E214" s="3"/>
      <c r="F214" s="657"/>
      <c r="G214" s="661"/>
      <c r="H214" s="662"/>
      <c r="I214" s="663"/>
      <c r="J214" s="668" t="s">
        <v>38</v>
      </c>
      <c r="K214" s="668"/>
      <c r="L214" s="668"/>
      <c r="M214" s="669" t="s">
        <v>7223</v>
      </c>
      <c r="N214" s="669"/>
      <c r="O214" s="669"/>
      <c r="P214" s="669"/>
      <c r="Q214" s="669"/>
      <c r="R214" s="669"/>
      <c r="S214" s="669"/>
      <c r="T214" s="669"/>
    </row>
    <row r="215" spans="5:20" ht="14.4" customHeight="1" x14ac:dyDescent="0.3">
      <c r="E215" s="3"/>
      <c r="F215" s="657"/>
      <c r="G215" s="661"/>
      <c r="H215" s="662"/>
      <c r="I215" s="663"/>
      <c r="J215" s="668" t="s">
        <v>58</v>
      </c>
      <c r="K215" s="668"/>
      <c r="L215" s="668"/>
      <c r="M215" s="669"/>
      <c r="N215" s="669"/>
      <c r="O215" s="669"/>
      <c r="P215" s="669"/>
      <c r="Q215" s="669"/>
      <c r="R215" s="669"/>
      <c r="S215" s="669"/>
      <c r="T215" s="669"/>
    </row>
    <row r="216" spans="5:20" ht="14.4" customHeight="1" x14ac:dyDescent="0.3">
      <c r="E216" s="3"/>
      <c r="F216" s="657"/>
      <c r="G216" s="661"/>
      <c r="H216" s="662"/>
      <c r="I216" s="663"/>
      <c r="J216" s="668" t="s">
        <v>48</v>
      </c>
      <c r="K216" s="668"/>
      <c r="L216" s="668"/>
      <c r="M216" s="678" t="s">
        <v>7224</v>
      </c>
      <c r="N216" s="678"/>
      <c r="O216" s="678"/>
      <c r="P216" s="678"/>
      <c r="Q216" s="678"/>
      <c r="R216" s="678"/>
      <c r="S216" s="678"/>
      <c r="T216" s="678"/>
    </row>
    <row r="217" spans="5:20" ht="14.4" customHeight="1" x14ac:dyDescent="0.3">
      <c r="E217" s="3"/>
      <c r="F217" s="657"/>
      <c r="G217" s="661"/>
      <c r="H217" s="662"/>
      <c r="I217" s="663"/>
      <c r="J217" s="668" t="s">
        <v>45</v>
      </c>
      <c r="K217" s="668"/>
      <c r="L217" s="668"/>
      <c r="M217" s="678"/>
      <c r="N217" s="678"/>
      <c r="O217" s="678"/>
      <c r="P217" s="678"/>
      <c r="Q217" s="678"/>
      <c r="R217" s="678"/>
      <c r="S217" s="678"/>
      <c r="T217" s="678"/>
    </row>
    <row r="218" spans="5:20" ht="14.4" customHeight="1" x14ac:dyDescent="0.3">
      <c r="E218" s="3"/>
      <c r="F218" s="657"/>
      <c r="G218" s="661"/>
      <c r="H218" s="662"/>
      <c r="I218" s="663"/>
      <c r="J218" s="668" t="s">
        <v>42</v>
      </c>
      <c r="K218" s="668"/>
      <c r="L218" s="668"/>
      <c r="M218" s="678"/>
      <c r="N218" s="678"/>
      <c r="O218" s="678"/>
      <c r="P218" s="678"/>
      <c r="Q218" s="678"/>
      <c r="R218" s="678"/>
      <c r="S218" s="678"/>
      <c r="T218" s="678"/>
    </row>
    <row r="219" spans="5:20" ht="14.4" customHeight="1" x14ac:dyDescent="0.3">
      <c r="E219" s="3"/>
      <c r="F219" s="657"/>
      <c r="G219" s="661"/>
      <c r="H219" s="662"/>
      <c r="I219" s="663"/>
      <c r="J219" s="668" t="s">
        <v>44</v>
      </c>
      <c r="K219" s="668"/>
      <c r="L219" s="668"/>
      <c r="M219" s="678" t="s">
        <v>7225</v>
      </c>
      <c r="N219" s="678"/>
      <c r="O219" s="678"/>
      <c r="P219" s="678"/>
      <c r="Q219" s="678"/>
      <c r="R219" s="678"/>
      <c r="S219" s="678"/>
      <c r="T219" s="678"/>
    </row>
    <row r="220" spans="5:20" ht="14.4" customHeight="1" x14ac:dyDescent="0.3">
      <c r="E220" s="3"/>
      <c r="F220" s="657"/>
      <c r="G220" s="661"/>
      <c r="H220" s="662"/>
      <c r="I220" s="663"/>
      <c r="J220" s="668" t="s">
        <v>40</v>
      </c>
      <c r="K220" s="668"/>
      <c r="L220" s="668"/>
      <c r="M220" s="678"/>
      <c r="N220" s="678"/>
      <c r="O220" s="678"/>
      <c r="P220" s="678"/>
      <c r="Q220" s="678"/>
      <c r="R220" s="678"/>
      <c r="S220" s="678"/>
      <c r="T220" s="678"/>
    </row>
    <row r="221" spans="5:20" ht="14.4" customHeight="1" x14ac:dyDescent="0.3">
      <c r="E221" s="3"/>
      <c r="F221" s="657"/>
      <c r="G221" s="664"/>
      <c r="H221" s="665"/>
      <c r="I221" s="666"/>
      <c r="J221" s="668" t="s">
        <v>41</v>
      </c>
      <c r="K221" s="668"/>
      <c r="L221" s="668"/>
      <c r="M221" s="678"/>
      <c r="N221" s="678"/>
      <c r="O221" s="678"/>
      <c r="P221" s="678"/>
      <c r="Q221" s="678"/>
      <c r="R221" s="678"/>
      <c r="S221" s="678"/>
      <c r="T221" s="678"/>
    </row>
    <row r="222" spans="5:20" x14ac:dyDescent="0.3">
      <c r="F222" s="657">
        <v>3</v>
      </c>
      <c r="G222" s="671" t="s">
        <v>7226</v>
      </c>
      <c r="H222" s="672"/>
      <c r="I222" s="673"/>
      <c r="J222" s="677" t="s">
        <v>7227</v>
      </c>
      <c r="K222" s="677"/>
      <c r="L222" s="677"/>
      <c r="M222" s="677"/>
      <c r="N222" s="677"/>
      <c r="O222" s="677"/>
      <c r="P222" s="677"/>
      <c r="Q222" s="677"/>
      <c r="R222" s="677"/>
      <c r="S222" s="677"/>
      <c r="T222" s="677"/>
    </row>
    <row r="223" spans="5:20" x14ac:dyDescent="0.3">
      <c r="F223" s="657"/>
      <c r="G223" s="674"/>
      <c r="H223" s="675"/>
      <c r="I223" s="676"/>
      <c r="J223" s="677"/>
      <c r="K223" s="677"/>
      <c r="L223" s="677"/>
      <c r="M223" s="677"/>
      <c r="N223" s="677"/>
      <c r="O223" s="677"/>
      <c r="P223" s="677"/>
      <c r="Q223" s="677"/>
      <c r="R223" s="677"/>
      <c r="S223" s="677"/>
      <c r="T223" s="677"/>
    </row>
    <row r="224" spans="5:20" ht="14.4" customHeight="1" x14ac:dyDescent="0.3">
      <c r="F224" s="657">
        <v>4</v>
      </c>
      <c r="G224" s="658" t="s">
        <v>7228</v>
      </c>
      <c r="H224" s="659"/>
      <c r="I224" s="660"/>
      <c r="J224" s="670" t="s">
        <v>7229</v>
      </c>
      <c r="K224" s="670"/>
      <c r="L224" s="670"/>
      <c r="M224" s="670"/>
      <c r="N224" s="670"/>
      <c r="O224" s="670"/>
      <c r="P224" s="670"/>
      <c r="Q224" s="670"/>
      <c r="R224" s="670"/>
      <c r="S224" s="670"/>
      <c r="T224" s="670"/>
    </row>
    <row r="225" spans="6:20" x14ac:dyDescent="0.3">
      <c r="F225" s="657"/>
      <c r="G225" s="661"/>
      <c r="H225" s="662"/>
      <c r="I225" s="663"/>
      <c r="J225" s="670"/>
      <c r="K225" s="670"/>
      <c r="L225" s="670"/>
      <c r="M225" s="670"/>
      <c r="N225" s="670"/>
      <c r="O225" s="670"/>
      <c r="P225" s="670"/>
      <c r="Q225" s="670"/>
      <c r="R225" s="670"/>
      <c r="S225" s="670"/>
      <c r="T225" s="670"/>
    </row>
    <row r="226" spans="6:20" x14ac:dyDescent="0.3">
      <c r="F226" s="657"/>
      <c r="G226" s="661"/>
      <c r="H226" s="662"/>
      <c r="I226" s="663"/>
      <c r="J226" s="670"/>
      <c r="K226" s="670"/>
      <c r="L226" s="670"/>
      <c r="M226" s="670"/>
      <c r="N226" s="670"/>
      <c r="O226" s="670"/>
      <c r="P226" s="670"/>
      <c r="Q226" s="670"/>
      <c r="R226" s="670"/>
      <c r="S226" s="670"/>
      <c r="T226" s="670"/>
    </row>
    <row r="227" spans="6:20" x14ac:dyDescent="0.3">
      <c r="F227" s="657"/>
      <c r="G227" s="661"/>
      <c r="H227" s="662"/>
      <c r="I227" s="663"/>
      <c r="J227" s="670"/>
      <c r="K227" s="670"/>
      <c r="L227" s="670"/>
      <c r="M227" s="670"/>
      <c r="N227" s="670"/>
      <c r="O227" s="670"/>
      <c r="P227" s="670"/>
      <c r="Q227" s="670"/>
      <c r="R227" s="670"/>
      <c r="S227" s="670"/>
      <c r="T227" s="670"/>
    </row>
    <row r="228" spans="6:20" x14ac:dyDescent="0.3">
      <c r="F228" s="657"/>
      <c r="G228" s="661"/>
      <c r="H228" s="662"/>
      <c r="I228" s="663"/>
      <c r="J228" s="670"/>
      <c r="K228" s="670"/>
      <c r="L228" s="670"/>
      <c r="M228" s="670"/>
      <c r="N228" s="670"/>
      <c r="O228" s="670"/>
      <c r="P228" s="670"/>
      <c r="Q228" s="670"/>
      <c r="R228" s="670"/>
      <c r="S228" s="670"/>
      <c r="T228" s="670"/>
    </row>
    <row r="229" spans="6:20" x14ac:dyDescent="0.3">
      <c r="F229" s="657"/>
      <c r="G229" s="661"/>
      <c r="H229" s="662"/>
      <c r="I229" s="663"/>
      <c r="J229" s="670"/>
      <c r="K229" s="670"/>
      <c r="L229" s="670"/>
      <c r="M229" s="670"/>
      <c r="N229" s="670"/>
      <c r="O229" s="670"/>
      <c r="P229" s="670"/>
      <c r="Q229" s="670"/>
      <c r="R229" s="670"/>
      <c r="S229" s="670"/>
      <c r="T229" s="670"/>
    </row>
    <row r="230" spans="6:20" x14ac:dyDescent="0.3">
      <c r="F230" s="657"/>
      <c r="G230" s="661"/>
      <c r="H230" s="662"/>
      <c r="I230" s="663"/>
      <c r="J230" s="670"/>
      <c r="K230" s="670"/>
      <c r="L230" s="670"/>
      <c r="M230" s="670"/>
      <c r="N230" s="670"/>
      <c r="O230" s="670"/>
      <c r="P230" s="670"/>
      <c r="Q230" s="670"/>
      <c r="R230" s="670"/>
      <c r="S230" s="670"/>
      <c r="T230" s="670"/>
    </row>
    <row r="231" spans="6:20" x14ac:dyDescent="0.3">
      <c r="F231" s="657"/>
      <c r="G231" s="661"/>
      <c r="H231" s="662"/>
      <c r="I231" s="663"/>
      <c r="J231" s="670"/>
      <c r="K231" s="670"/>
      <c r="L231" s="670"/>
      <c r="M231" s="670"/>
      <c r="N231" s="670"/>
      <c r="O231" s="670"/>
      <c r="P231" s="670"/>
      <c r="Q231" s="670"/>
      <c r="R231" s="670"/>
      <c r="S231" s="670"/>
      <c r="T231" s="670"/>
    </row>
    <row r="232" spans="6:20" x14ac:dyDescent="0.3">
      <c r="F232" s="657"/>
      <c r="G232" s="661"/>
      <c r="H232" s="662"/>
      <c r="I232" s="663"/>
      <c r="J232" s="670"/>
      <c r="K232" s="670"/>
      <c r="L232" s="670"/>
      <c r="M232" s="670"/>
      <c r="N232" s="670"/>
      <c r="O232" s="670"/>
      <c r="P232" s="670"/>
      <c r="Q232" s="670"/>
      <c r="R232" s="670"/>
      <c r="S232" s="670"/>
      <c r="T232" s="670"/>
    </row>
    <row r="233" spans="6:20" x14ac:dyDescent="0.3">
      <c r="F233" s="657"/>
      <c r="G233" s="661"/>
      <c r="H233" s="662"/>
      <c r="I233" s="663"/>
      <c r="J233" s="670"/>
      <c r="K233" s="670"/>
      <c r="L233" s="670"/>
      <c r="M233" s="670"/>
      <c r="N233" s="670"/>
      <c r="O233" s="670"/>
      <c r="P233" s="670"/>
      <c r="Q233" s="670"/>
      <c r="R233" s="670"/>
      <c r="S233" s="670"/>
      <c r="T233" s="670"/>
    </row>
    <row r="234" spans="6:20" x14ac:dyDescent="0.3">
      <c r="F234" s="657"/>
      <c r="G234" s="664"/>
      <c r="H234" s="665"/>
      <c r="I234" s="666"/>
      <c r="J234" s="670"/>
      <c r="K234" s="670"/>
      <c r="L234" s="670"/>
      <c r="M234" s="670"/>
      <c r="N234" s="670"/>
      <c r="O234" s="670"/>
      <c r="P234" s="670"/>
      <c r="Q234" s="670"/>
      <c r="R234" s="670"/>
      <c r="S234" s="670"/>
      <c r="T234" s="670"/>
    </row>
    <row r="235" spans="6:20" ht="14.4" customHeight="1" x14ac:dyDescent="0.3">
      <c r="F235" s="657">
        <v>5</v>
      </c>
      <c r="G235" s="658" t="s">
        <v>7230</v>
      </c>
      <c r="H235" s="659"/>
      <c r="I235" s="660"/>
      <c r="J235" s="670" t="s">
        <v>7231</v>
      </c>
      <c r="K235" s="670"/>
      <c r="L235" s="670"/>
      <c r="M235" s="670"/>
      <c r="N235" s="670"/>
      <c r="O235" s="670"/>
      <c r="P235" s="670"/>
      <c r="Q235" s="670"/>
      <c r="R235" s="670"/>
      <c r="S235" s="670"/>
      <c r="T235" s="670"/>
    </row>
    <row r="236" spans="6:20" x14ac:dyDescent="0.3">
      <c r="F236" s="657"/>
      <c r="G236" s="661"/>
      <c r="H236" s="662"/>
      <c r="I236" s="663"/>
      <c r="J236" s="670"/>
      <c r="K236" s="670"/>
      <c r="L236" s="670"/>
      <c r="M236" s="670"/>
      <c r="N236" s="670"/>
      <c r="O236" s="670"/>
      <c r="P236" s="670"/>
      <c r="Q236" s="670"/>
      <c r="R236" s="670"/>
      <c r="S236" s="670"/>
      <c r="T236" s="670"/>
    </row>
    <row r="237" spans="6:20" x14ac:dyDescent="0.3">
      <c r="F237" s="657"/>
      <c r="G237" s="661"/>
      <c r="H237" s="662"/>
      <c r="I237" s="663"/>
      <c r="J237" s="670"/>
      <c r="K237" s="670"/>
      <c r="L237" s="670"/>
      <c r="M237" s="670"/>
      <c r="N237" s="670"/>
      <c r="O237" s="670"/>
      <c r="P237" s="670"/>
      <c r="Q237" s="670"/>
      <c r="R237" s="670"/>
      <c r="S237" s="670"/>
      <c r="T237" s="670"/>
    </row>
    <row r="238" spans="6:20" x14ac:dyDescent="0.3">
      <c r="F238" s="657"/>
      <c r="G238" s="661"/>
      <c r="H238" s="662"/>
      <c r="I238" s="663"/>
      <c r="J238" s="670"/>
      <c r="K238" s="670"/>
      <c r="L238" s="670"/>
      <c r="M238" s="670"/>
      <c r="N238" s="670"/>
      <c r="O238" s="670"/>
      <c r="P238" s="670"/>
      <c r="Q238" s="670"/>
      <c r="R238" s="670"/>
      <c r="S238" s="670"/>
      <c r="T238" s="670"/>
    </row>
    <row r="239" spans="6:20" x14ac:dyDescent="0.3">
      <c r="F239" s="657"/>
      <c r="G239" s="661"/>
      <c r="H239" s="662"/>
      <c r="I239" s="663"/>
      <c r="J239" s="670"/>
      <c r="K239" s="670"/>
      <c r="L239" s="670"/>
      <c r="M239" s="670"/>
      <c r="N239" s="670"/>
      <c r="O239" s="670"/>
      <c r="P239" s="670"/>
      <c r="Q239" s="670"/>
      <c r="R239" s="670"/>
      <c r="S239" s="670"/>
      <c r="T239" s="670"/>
    </row>
    <row r="240" spans="6:20" x14ac:dyDescent="0.3">
      <c r="F240" s="657"/>
      <c r="G240" s="661"/>
      <c r="H240" s="662"/>
      <c r="I240" s="663"/>
      <c r="J240" s="670"/>
      <c r="K240" s="670"/>
      <c r="L240" s="670"/>
      <c r="M240" s="670"/>
      <c r="N240" s="670"/>
      <c r="O240" s="670"/>
      <c r="P240" s="670"/>
      <c r="Q240" s="670"/>
      <c r="R240" s="670"/>
      <c r="S240" s="670"/>
      <c r="T240" s="670"/>
    </row>
    <row r="241" spans="6:20" x14ac:dyDescent="0.3">
      <c r="F241" s="657"/>
      <c r="G241" s="661"/>
      <c r="H241" s="662"/>
      <c r="I241" s="663"/>
      <c r="J241" s="670"/>
      <c r="K241" s="670"/>
      <c r="L241" s="670"/>
      <c r="M241" s="670"/>
      <c r="N241" s="670"/>
      <c r="O241" s="670"/>
      <c r="P241" s="670"/>
      <c r="Q241" s="670"/>
      <c r="R241" s="670"/>
      <c r="S241" s="670"/>
      <c r="T241" s="670"/>
    </row>
    <row r="242" spans="6:20" x14ac:dyDescent="0.3">
      <c r="F242" s="657"/>
      <c r="G242" s="661"/>
      <c r="H242" s="662"/>
      <c r="I242" s="663"/>
      <c r="J242" s="670"/>
      <c r="K242" s="670"/>
      <c r="L242" s="670"/>
      <c r="M242" s="670"/>
      <c r="N242" s="670"/>
      <c r="O242" s="670"/>
      <c r="P242" s="670"/>
      <c r="Q242" s="670"/>
      <c r="R242" s="670"/>
      <c r="S242" s="670"/>
      <c r="T242" s="670"/>
    </row>
    <row r="243" spans="6:20" x14ac:dyDescent="0.3">
      <c r="F243" s="657"/>
      <c r="G243" s="664"/>
      <c r="H243" s="665"/>
      <c r="I243" s="666"/>
      <c r="J243" s="670"/>
      <c r="K243" s="670"/>
      <c r="L243" s="670"/>
      <c r="M243" s="670"/>
      <c r="N243" s="670"/>
      <c r="O243" s="670"/>
      <c r="P243" s="670"/>
      <c r="Q243" s="670"/>
      <c r="R243" s="670"/>
      <c r="S243" s="670"/>
      <c r="T243" s="670"/>
    </row>
  </sheetData>
  <sheetProtection algorithmName="SHA-512" hashValue="NWi4i2U21qX2PVdrEwk+jV7OhAEYoPdgSqkc0OJuy6TcBT2qq9pZCu8+yMNL3NhozxYp3NONgtTAGOTLAlJl/A==" saltValue="6vUPk7TPQ04qozro4XvApg==" spinCount="100000" sheet="1" objects="1" scenarios="1"/>
  <mergeCells count="85">
    <mergeCell ref="B15:X15"/>
    <mergeCell ref="B2:X2"/>
    <mergeCell ref="B6:X8"/>
    <mergeCell ref="B13:H13"/>
    <mergeCell ref="I13:X13"/>
    <mergeCell ref="B14:X14"/>
    <mergeCell ref="S24:V25"/>
    <mergeCell ref="D28:F29"/>
    <mergeCell ref="I28:K29"/>
    <mergeCell ref="O28:Q29"/>
    <mergeCell ref="T28:V29"/>
    <mergeCell ref="J21:O21"/>
    <mergeCell ref="C24:F25"/>
    <mergeCell ref="H24:K25"/>
    <mergeCell ref="N24:Q25"/>
    <mergeCell ref="I31:K32"/>
    <mergeCell ref="O31:Q32"/>
    <mergeCell ref="T31:V32"/>
    <mergeCell ref="O34:Q35"/>
    <mergeCell ref="T34:V35"/>
    <mergeCell ref="B80:X80"/>
    <mergeCell ref="D39:F40"/>
    <mergeCell ref="B52:X53"/>
    <mergeCell ref="B54:X55"/>
    <mergeCell ref="B56:X56"/>
    <mergeCell ref="B57:X57"/>
    <mergeCell ref="B61:X64"/>
    <mergeCell ref="B68:X69"/>
    <mergeCell ref="B70:X70"/>
    <mergeCell ref="B72:X72"/>
    <mergeCell ref="B74:X75"/>
    <mergeCell ref="B77:X78"/>
    <mergeCell ref="O37:Q38"/>
    <mergeCell ref="B166:X168"/>
    <mergeCell ref="B91:X92"/>
    <mergeCell ref="B125:X125"/>
    <mergeCell ref="B128:X129"/>
    <mergeCell ref="B132:X132"/>
    <mergeCell ref="B134:X135"/>
    <mergeCell ref="B137:X139"/>
    <mergeCell ref="B143:X144"/>
    <mergeCell ref="B146:X148"/>
    <mergeCell ref="B152:X153"/>
    <mergeCell ref="B155:X157"/>
    <mergeCell ref="B159:X160"/>
    <mergeCell ref="J220:L220"/>
    <mergeCell ref="J221:L221"/>
    <mergeCell ref="G209:I209"/>
    <mergeCell ref="J209:T209"/>
    <mergeCell ref="B172:X172"/>
    <mergeCell ref="B174:X174"/>
    <mergeCell ref="B175:X176"/>
    <mergeCell ref="B182:X183"/>
    <mergeCell ref="B187:X188"/>
    <mergeCell ref="B190:X192"/>
    <mergeCell ref="B196:X197"/>
    <mergeCell ref="B199:X201"/>
    <mergeCell ref="B205:X206"/>
    <mergeCell ref="G208:I208"/>
    <mergeCell ref="J208:T208"/>
    <mergeCell ref="F235:F243"/>
    <mergeCell ref="G235:I243"/>
    <mergeCell ref="J235:T243"/>
    <mergeCell ref="F222:F223"/>
    <mergeCell ref="G222:I223"/>
    <mergeCell ref="J222:T223"/>
    <mergeCell ref="F224:F234"/>
    <mergeCell ref="G224:I234"/>
    <mergeCell ref="J224:T234"/>
    <mergeCell ref="F210:F221"/>
    <mergeCell ref="G210:I221"/>
    <mergeCell ref="J210:T210"/>
    <mergeCell ref="J211:L211"/>
    <mergeCell ref="M211:T213"/>
    <mergeCell ref="J212:L212"/>
    <mergeCell ref="J213:L213"/>
    <mergeCell ref="J214:L214"/>
    <mergeCell ref="M214:T215"/>
    <mergeCell ref="J215:L215"/>
    <mergeCell ref="J216:L216"/>
    <mergeCell ref="M216:T218"/>
    <mergeCell ref="J217:L217"/>
    <mergeCell ref="J218:L218"/>
    <mergeCell ref="J219:L219"/>
    <mergeCell ref="M219:T221"/>
  </mergeCells>
  <hyperlinks>
    <hyperlink ref="I109" r:id="rId1" xr:uid="{5DD57421-77E6-4E50-B3A0-6D05D56C624C}"/>
    <hyperlink ref="I115" r:id="rId2" xr:uid="{24AF12CD-3EED-4F66-B191-F2DDD4AD6558}"/>
    <hyperlink ref="J209" r:id="rId3" xr:uid="{FC446BD0-CD95-4DA4-9950-3F1C8E4D2B05}"/>
    <hyperlink ref="M211" r:id="rId4" xr:uid="{06D9EA23-77EB-40AF-B776-C60632A4BD5D}"/>
    <hyperlink ref="M214" r:id="rId5" xr:uid="{8D64EC1C-F290-4099-9EC5-71D12E6A30F9}"/>
    <hyperlink ref="M216" r:id="rId6" xr:uid="{C2A76010-74BA-4A2F-A4A6-F9C08E82C68E}"/>
    <hyperlink ref="M219" r:id="rId7" xr:uid="{2139C809-7E19-4605-81E6-A62EB1930CF8}"/>
    <hyperlink ref="I13" r:id="rId8" xr:uid="{3A0356CF-F676-41FD-A84E-66E271494D07}"/>
  </hyperlinks>
  <printOptions horizontalCentered="1"/>
  <pageMargins left="0.39370078740157483" right="0.39370078740157483" top="0.74803149606299213" bottom="0.74803149606299213" header="0.31496062992125984" footer="0.31496062992125984"/>
  <pageSetup paperSize="9" scale="80" orientation="portrait" horizontalDpi="360" verticalDpi="360" r:id="rId9"/>
  <rowBreaks count="3" manualBreakCount="3">
    <brk id="51" min="1" max="26" man="1"/>
    <brk id="169" min="1" max="26" man="1"/>
    <brk id="234" min="1" max="26" man="1"/>
  </rowBreaks>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617E9-9EB9-4E70-B148-7D7689497818}">
  <sheetPr>
    <tabColor rgb="FF00B050"/>
  </sheetPr>
  <dimension ref="A1:DV49"/>
  <sheetViews>
    <sheetView view="pageBreakPreview" zoomScale="60" zoomScaleNormal="85" workbookViewId="0">
      <selection activeCell="AQ20" sqref="AQ20:BZ24"/>
    </sheetView>
  </sheetViews>
  <sheetFormatPr baseColWidth="10" defaultColWidth="11.5546875" defaultRowHeight="14.4" x14ac:dyDescent="0.3"/>
  <cols>
    <col min="1" max="1" width="1.109375" style="3" customWidth="1"/>
    <col min="2" max="2" width="6.109375" style="12" bestFit="1" customWidth="1"/>
    <col min="3" max="3" width="11.5546875" style="3" bestFit="1" customWidth="1"/>
    <col min="4" max="4" width="28.88671875" style="3" customWidth="1"/>
    <col min="5" max="5" width="13.33203125" style="38" bestFit="1" customWidth="1"/>
    <col min="6" max="6" width="7.33203125" style="29" customWidth="1"/>
    <col min="7" max="7" width="3" style="3" bestFit="1" customWidth="1"/>
    <col min="8" max="16" width="4.44140625" style="3" customWidth="1"/>
    <col min="17" max="25" width="4.44140625" style="3" bestFit="1" customWidth="1"/>
    <col min="26" max="39" width="4.44140625" style="3" customWidth="1"/>
    <col min="40" max="40" width="4.109375" style="3" customWidth="1"/>
    <col min="41" max="46" width="4.44140625" style="3" customWidth="1"/>
    <col min="47" max="47" width="3.109375" style="3" customWidth="1"/>
    <col min="48" max="58" width="4.44140625" style="3" bestFit="1" customWidth="1"/>
    <col min="59" max="61" width="4.44140625" style="3" customWidth="1"/>
    <col min="62" max="62" width="4.109375" style="3" customWidth="1"/>
    <col min="63" max="63" width="4.44140625" style="3" customWidth="1"/>
    <col min="64" max="64" width="4.109375" style="3" customWidth="1"/>
    <col min="65" max="65" width="4.44140625" style="3" customWidth="1"/>
    <col min="66" max="66" width="4.109375" style="3" customWidth="1"/>
    <col min="67" max="67" width="4.44140625" style="3" customWidth="1"/>
    <col min="68" max="68" width="4.109375" style="3" bestFit="1" customWidth="1"/>
    <col min="69" max="74" width="3.109375" style="3" bestFit="1" customWidth="1"/>
    <col min="75" max="105" width="3.109375" style="3" customWidth="1"/>
    <col min="106" max="112" width="3.33203125" style="3" customWidth="1"/>
    <col min="113" max="113" width="4.88671875" style="3" customWidth="1"/>
    <col min="114" max="114" width="4" style="39" bestFit="1" customWidth="1"/>
    <col min="115" max="115" width="4" style="39" customWidth="1"/>
    <col min="116" max="116" width="7.33203125" style="44" customWidth="1"/>
    <col min="117" max="117" width="7.44140625" style="44" customWidth="1"/>
    <col min="118" max="118" width="9.6640625" style="44" bestFit="1" customWidth="1"/>
    <col min="119" max="119" width="8.109375" style="3" customWidth="1"/>
    <col min="120" max="120" width="7.33203125" style="3" customWidth="1"/>
    <col min="121" max="121" width="9.6640625" style="3" bestFit="1" customWidth="1"/>
    <col min="122" max="123" width="7.5546875" style="3" customWidth="1"/>
    <col min="124" max="16384" width="11.5546875" style="3"/>
  </cols>
  <sheetData>
    <row r="1" spans="1:126" x14ac:dyDescent="0.3">
      <c r="A1" s="394"/>
      <c r="B1" s="464"/>
      <c r="C1" s="394"/>
      <c r="D1" s="394"/>
      <c r="E1" s="395"/>
      <c r="F1" s="465"/>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c r="AI1" s="394"/>
      <c r="AJ1" s="394"/>
      <c r="AK1" s="394"/>
      <c r="AL1" s="394"/>
      <c r="AM1" s="394"/>
      <c r="AN1" s="394"/>
      <c r="AO1" s="394"/>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c r="CC1" s="394"/>
      <c r="CD1" s="394"/>
      <c r="CE1" s="394"/>
      <c r="CF1" s="394"/>
      <c r="CG1" s="394"/>
      <c r="CH1" s="394"/>
      <c r="CI1" s="394"/>
      <c r="CJ1" s="394"/>
      <c r="CK1" s="394"/>
      <c r="CL1" s="394"/>
      <c r="CM1" s="394"/>
      <c r="CN1" s="394"/>
      <c r="CO1" s="394"/>
      <c r="CP1" s="394"/>
      <c r="CQ1" s="394"/>
      <c r="CR1" s="394"/>
      <c r="CS1" s="394"/>
      <c r="CT1" s="394"/>
      <c r="CU1" s="394"/>
      <c r="CV1" s="394"/>
      <c r="CW1" s="394"/>
      <c r="CX1" s="394"/>
      <c r="CY1" s="394"/>
      <c r="CZ1" s="394"/>
      <c r="DA1" s="394"/>
      <c r="DB1" s="394"/>
      <c r="DC1" s="394"/>
      <c r="DD1" s="394"/>
      <c r="DE1" s="394"/>
      <c r="DF1" s="394"/>
      <c r="DG1" s="394"/>
      <c r="DH1" s="394"/>
      <c r="DI1" s="394"/>
      <c r="DJ1" s="466"/>
      <c r="DK1" s="466"/>
    </row>
    <row r="2" spans="1:126" ht="23.4" x14ac:dyDescent="0.3">
      <c r="A2" s="394"/>
      <c r="B2" s="473" t="s">
        <v>502</v>
      </c>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3"/>
      <c r="CF2" s="473"/>
      <c r="CG2" s="473"/>
      <c r="CH2" s="473"/>
      <c r="CI2" s="473"/>
      <c r="CJ2" s="473"/>
      <c r="CK2" s="473"/>
      <c r="CL2" s="473"/>
      <c r="CM2" s="473"/>
      <c r="CN2" s="473"/>
      <c r="CO2" s="473"/>
      <c r="CP2" s="473"/>
      <c r="CQ2" s="473"/>
      <c r="CR2" s="473"/>
      <c r="CS2" s="473"/>
      <c r="CT2" s="473"/>
      <c r="CU2" s="473"/>
      <c r="CV2" s="473"/>
      <c r="CW2" s="473"/>
      <c r="CX2" s="473"/>
      <c r="CY2" s="473"/>
      <c r="CZ2" s="473"/>
      <c r="DA2" s="473"/>
      <c r="DB2" s="473"/>
      <c r="DC2" s="473"/>
      <c r="DD2" s="473"/>
      <c r="DE2" s="473"/>
      <c r="DF2" s="473"/>
      <c r="DG2" s="473"/>
      <c r="DH2" s="473"/>
      <c r="DI2" s="473"/>
      <c r="DJ2" s="473"/>
      <c r="DK2" s="467"/>
    </row>
    <row r="3" spans="1:126" x14ac:dyDescent="0.3">
      <c r="A3" s="394"/>
      <c r="B3" s="464"/>
      <c r="C3" s="394"/>
      <c r="D3" s="394"/>
      <c r="E3" s="395"/>
      <c r="F3" s="465"/>
      <c r="G3" s="394"/>
      <c r="H3" s="394"/>
      <c r="I3" s="394"/>
      <c r="J3" s="394"/>
      <c r="K3" s="394"/>
      <c r="L3" s="394"/>
      <c r="M3" s="394"/>
      <c r="N3" s="394"/>
      <c r="O3" s="394"/>
      <c r="P3" s="394"/>
      <c r="Q3" s="394"/>
      <c r="R3" s="394"/>
      <c r="S3" s="394"/>
      <c r="T3" s="394"/>
      <c r="U3" s="394"/>
      <c r="V3" s="394"/>
      <c r="W3" s="394"/>
      <c r="X3" s="394"/>
      <c r="Y3" s="394"/>
      <c r="Z3" s="394"/>
      <c r="AA3" s="394"/>
      <c r="AB3" s="394"/>
      <c r="AC3" s="394"/>
      <c r="AD3" s="394"/>
      <c r="AE3" s="394"/>
      <c r="AF3" s="394"/>
      <c r="AG3" s="394"/>
      <c r="AH3" s="394"/>
      <c r="AI3" s="394"/>
      <c r="AJ3" s="394"/>
      <c r="AK3" s="394"/>
      <c r="AL3" s="394"/>
      <c r="AM3" s="394"/>
      <c r="AN3" s="394"/>
      <c r="AO3" s="394"/>
      <c r="AP3" s="394"/>
      <c r="AQ3" s="394"/>
      <c r="AR3" s="394"/>
      <c r="AS3" s="394"/>
      <c r="AT3" s="394"/>
      <c r="AU3" s="394"/>
      <c r="AV3" s="394"/>
      <c r="AW3" s="394"/>
      <c r="AX3" s="394"/>
      <c r="AY3" s="394"/>
      <c r="AZ3" s="394"/>
      <c r="BA3" s="394"/>
      <c r="BB3" s="394"/>
      <c r="BC3" s="394"/>
      <c r="BD3" s="394"/>
      <c r="BE3" s="394"/>
      <c r="BF3" s="394"/>
      <c r="BG3" s="394"/>
      <c r="BH3" s="394"/>
      <c r="BI3" s="394"/>
      <c r="BJ3" s="394"/>
      <c r="BK3" s="394"/>
      <c r="BL3" s="394"/>
      <c r="BM3" s="394"/>
      <c r="BN3" s="394"/>
      <c r="BO3" s="394"/>
      <c r="BP3" s="394"/>
      <c r="BQ3" s="394"/>
      <c r="BR3" s="394"/>
      <c r="BS3" s="394"/>
      <c r="BT3" s="394"/>
      <c r="BU3" s="394"/>
      <c r="BV3" s="394"/>
      <c r="BW3" s="394"/>
      <c r="BX3" s="394"/>
      <c r="BY3" s="394"/>
      <c r="BZ3" s="394"/>
      <c r="CA3" s="394"/>
      <c r="CB3" s="394"/>
      <c r="CC3" s="394"/>
      <c r="CD3" s="394"/>
      <c r="CE3" s="394"/>
      <c r="CF3" s="394"/>
      <c r="CG3" s="394"/>
      <c r="CH3" s="394"/>
      <c r="CI3" s="394"/>
      <c r="CJ3" s="394"/>
      <c r="CK3" s="394"/>
      <c r="CL3" s="394"/>
      <c r="CM3" s="394"/>
      <c r="CN3" s="394"/>
      <c r="CO3" s="394"/>
      <c r="CP3" s="394"/>
      <c r="CQ3" s="394"/>
      <c r="CR3" s="394"/>
      <c r="CS3" s="394"/>
      <c r="CT3" s="394"/>
      <c r="CU3" s="394"/>
      <c r="CV3" s="394"/>
      <c r="CW3" s="394"/>
      <c r="CX3" s="394"/>
      <c r="CY3" s="394"/>
      <c r="CZ3" s="394"/>
      <c r="DA3" s="394"/>
      <c r="DB3" s="394"/>
      <c r="DC3" s="394"/>
      <c r="DD3" s="394"/>
      <c r="DE3" s="394"/>
      <c r="DF3" s="394"/>
      <c r="DG3" s="394"/>
      <c r="DH3" s="394"/>
      <c r="DI3" s="394"/>
      <c r="DJ3" s="466"/>
      <c r="DK3" s="466"/>
    </row>
    <row r="4" spans="1:126" x14ac:dyDescent="0.3">
      <c r="A4" s="394"/>
      <c r="B4" s="474" t="s">
        <v>442</v>
      </c>
      <c r="C4" s="475"/>
      <c r="D4" s="475"/>
      <c r="E4" s="422"/>
      <c r="F4" s="422"/>
      <c r="G4" s="422"/>
      <c r="H4" s="422"/>
      <c r="I4" s="422"/>
      <c r="J4" s="422"/>
      <c r="K4" s="422"/>
      <c r="L4" s="422"/>
      <c r="M4" s="422"/>
      <c r="N4" s="422"/>
      <c r="O4" s="422"/>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c r="CX4" s="422"/>
      <c r="CY4" s="422"/>
      <c r="CZ4" s="422"/>
      <c r="DA4" s="422"/>
      <c r="DB4" s="422"/>
      <c r="DC4" s="422"/>
      <c r="DD4" s="422"/>
      <c r="DE4" s="422"/>
      <c r="DF4" s="422"/>
      <c r="DG4" s="422"/>
      <c r="DH4" s="422"/>
      <c r="DI4" s="422"/>
      <c r="DJ4" s="422"/>
      <c r="DK4" s="422"/>
    </row>
    <row r="5" spans="1:126" x14ac:dyDescent="0.3">
      <c r="A5" s="394"/>
      <c r="B5" s="469"/>
      <c r="C5" s="394"/>
      <c r="D5" s="394"/>
      <c r="E5" s="395"/>
      <c r="F5" s="470"/>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394"/>
      <c r="AN5" s="394"/>
      <c r="AO5" s="394"/>
      <c r="AP5" s="394"/>
      <c r="AQ5" s="394"/>
      <c r="AR5" s="394"/>
      <c r="AS5" s="394"/>
      <c r="AT5" s="394"/>
      <c r="AU5" s="394"/>
      <c r="AV5" s="394"/>
      <c r="AW5" s="394"/>
      <c r="AX5" s="394"/>
      <c r="AY5" s="394"/>
      <c r="AZ5" s="394"/>
      <c r="BA5" s="394"/>
      <c r="BB5" s="394"/>
      <c r="BC5" s="394"/>
      <c r="BD5" s="394"/>
      <c r="BE5" s="394"/>
      <c r="BF5" s="394"/>
      <c r="BG5" s="394"/>
      <c r="BH5" s="394"/>
      <c r="BI5" s="394"/>
      <c r="BJ5" s="394"/>
      <c r="BK5" s="394"/>
      <c r="BL5" s="394"/>
      <c r="BM5" s="394"/>
      <c r="BN5" s="394"/>
      <c r="BO5" s="394"/>
      <c r="BP5" s="394"/>
      <c r="BQ5" s="394"/>
      <c r="BR5" s="394"/>
      <c r="BS5" s="394"/>
      <c r="BT5" s="394"/>
      <c r="BU5" s="394"/>
      <c r="BV5" s="394"/>
      <c r="BW5" s="394"/>
      <c r="BX5" s="394"/>
      <c r="BY5" s="394"/>
      <c r="BZ5" s="394"/>
      <c r="CA5" s="394"/>
      <c r="CB5" s="394"/>
      <c r="CC5" s="394"/>
      <c r="CD5" s="394"/>
      <c r="CE5" s="394"/>
      <c r="CF5" s="394"/>
      <c r="CG5" s="394"/>
      <c r="CH5" s="394"/>
      <c r="CI5" s="394"/>
      <c r="CJ5" s="394"/>
      <c r="CK5" s="394"/>
      <c r="CL5" s="394"/>
      <c r="CM5" s="394"/>
      <c r="CN5" s="394"/>
      <c r="CO5" s="394"/>
      <c r="CP5" s="394"/>
      <c r="CQ5" s="394"/>
      <c r="CR5" s="394"/>
      <c r="CS5" s="394"/>
      <c r="CT5" s="394"/>
      <c r="CU5" s="394"/>
      <c r="CV5" s="394"/>
      <c r="CW5" s="394"/>
      <c r="CX5" s="394"/>
      <c r="CY5" s="394"/>
      <c r="CZ5" s="394"/>
      <c r="DA5" s="394"/>
      <c r="DB5" s="394"/>
      <c r="DC5" s="394"/>
      <c r="DD5" s="394"/>
      <c r="DE5" s="394"/>
      <c r="DF5" s="394"/>
      <c r="DG5" s="394"/>
      <c r="DH5" s="394"/>
      <c r="DI5" s="394"/>
      <c r="DJ5" s="466"/>
      <c r="DK5" s="466"/>
    </row>
    <row r="6" spans="1:126" ht="41.4" customHeight="1" x14ac:dyDescent="0.3">
      <c r="A6" s="394"/>
      <c r="B6" s="471"/>
      <c r="C6" s="472"/>
      <c r="D6" s="472"/>
      <c r="E6" s="526">
        <f>'Información General'!E38</f>
        <v>0</v>
      </c>
      <c r="F6" s="584">
        <f>'Información General'!F35</f>
        <v>0</v>
      </c>
      <c r="G6" s="585">
        <f>G29</f>
        <v>0</v>
      </c>
      <c r="H6" s="585">
        <f>G6+1</f>
        <v>1</v>
      </c>
      <c r="I6" s="585">
        <f t="shared" ref="I6" si="0">H6+1</f>
        <v>2</v>
      </c>
      <c r="J6" s="585">
        <f t="shared" ref="J6" si="1">I6+1</f>
        <v>3</v>
      </c>
      <c r="K6" s="585">
        <f t="shared" ref="K6" si="2">J6+1</f>
        <v>4</v>
      </c>
      <c r="L6" s="585">
        <f t="shared" ref="L6" si="3">K6+1</f>
        <v>5</v>
      </c>
      <c r="M6" s="585">
        <f t="shared" ref="M6" si="4">L6+1</f>
        <v>6</v>
      </c>
      <c r="N6" s="585">
        <f t="shared" ref="N6" si="5">M6+1</f>
        <v>7</v>
      </c>
      <c r="O6" s="585">
        <f t="shared" ref="O6" si="6">N6+1</f>
        <v>8</v>
      </c>
      <c r="P6" s="585">
        <f t="shared" ref="P6" si="7">O6+1</f>
        <v>9</v>
      </c>
      <c r="Q6" s="585">
        <f t="shared" ref="Q6" si="8">P6+1</f>
        <v>10</v>
      </c>
      <c r="R6" s="585">
        <f t="shared" ref="R6" si="9">Q6+1</f>
        <v>11</v>
      </c>
      <c r="S6" s="585">
        <f t="shared" ref="S6" si="10">R6+1</f>
        <v>12</v>
      </c>
      <c r="T6" s="585">
        <f t="shared" ref="T6" si="11">S6+1</f>
        <v>13</v>
      </c>
      <c r="U6" s="585">
        <f t="shared" ref="U6" si="12">T6+1</f>
        <v>14</v>
      </c>
      <c r="V6" s="585">
        <f t="shared" ref="V6" si="13">U6+1</f>
        <v>15</v>
      </c>
      <c r="W6" s="585">
        <f t="shared" ref="W6" si="14">V6+1</f>
        <v>16</v>
      </c>
      <c r="X6" s="585">
        <f t="shared" ref="X6" si="15">W6+1</f>
        <v>17</v>
      </c>
      <c r="Y6" s="585">
        <f t="shared" ref="Y6" si="16">X6+1</f>
        <v>18</v>
      </c>
      <c r="Z6" s="585">
        <f t="shared" ref="Z6" si="17">Y6+1</f>
        <v>19</v>
      </c>
      <c r="AA6" s="585">
        <f t="shared" ref="AA6" si="18">Z6+1</f>
        <v>20</v>
      </c>
      <c r="AB6" s="585">
        <f t="shared" ref="AB6" si="19">AA6+1</f>
        <v>21</v>
      </c>
      <c r="AC6" s="585">
        <f t="shared" ref="AC6" si="20">AB6+1</f>
        <v>22</v>
      </c>
      <c r="AD6" s="585">
        <f t="shared" ref="AD6" si="21">AC6+1</f>
        <v>23</v>
      </c>
      <c r="AE6" s="585">
        <f t="shared" ref="AE6" si="22">AD6+1</f>
        <v>24</v>
      </c>
      <c r="AF6" s="585">
        <f t="shared" ref="AF6" si="23">AE6+1</f>
        <v>25</v>
      </c>
      <c r="AG6" s="585">
        <f t="shared" ref="AG6" si="24">AF6+1</f>
        <v>26</v>
      </c>
      <c r="AH6" s="585">
        <f t="shared" ref="AH6" si="25">AG6+1</f>
        <v>27</v>
      </c>
      <c r="AI6" s="585">
        <f t="shared" ref="AI6" si="26">AH6+1</f>
        <v>28</v>
      </c>
      <c r="AJ6" s="585">
        <f t="shared" ref="AJ6" si="27">AI6+1</f>
        <v>29</v>
      </c>
      <c r="AK6" s="585">
        <f>AJ6+1</f>
        <v>30</v>
      </c>
      <c r="AL6" s="585">
        <f>AK6+1</f>
        <v>31</v>
      </c>
      <c r="AM6" s="585">
        <f t="shared" ref="AM6" si="28">AL6+1</f>
        <v>32</v>
      </c>
      <c r="AN6" s="585">
        <f t="shared" ref="AN6" si="29">AM6+1</f>
        <v>33</v>
      </c>
      <c r="AO6" s="585">
        <f t="shared" ref="AO6" si="30">AN6+1</f>
        <v>34</v>
      </c>
      <c r="AP6" s="585">
        <f t="shared" ref="AP6" si="31">AO6+1</f>
        <v>35</v>
      </c>
      <c r="AQ6" s="585">
        <f t="shared" ref="AQ6" si="32">AP6+1</f>
        <v>36</v>
      </c>
      <c r="AR6" s="585">
        <f t="shared" ref="AR6" si="33">AQ6+1</f>
        <v>37</v>
      </c>
      <c r="AS6" s="585">
        <f t="shared" ref="AS6" si="34">AR6+1</f>
        <v>38</v>
      </c>
      <c r="AT6" s="585">
        <f t="shared" ref="AT6" si="35">AS6+1</f>
        <v>39</v>
      </c>
      <c r="AU6" s="585">
        <f t="shared" ref="AU6" si="36">AT6+1</f>
        <v>40</v>
      </c>
      <c r="AV6" s="585">
        <f t="shared" ref="AV6" si="37">AU6+1</f>
        <v>41</v>
      </c>
      <c r="AW6" s="585">
        <f t="shared" ref="AW6" si="38">AV6+1</f>
        <v>42</v>
      </c>
      <c r="AX6" s="585">
        <f t="shared" ref="AX6" si="39">AW6+1</f>
        <v>43</v>
      </c>
      <c r="AY6" s="585">
        <f t="shared" ref="AY6" si="40">AX6+1</f>
        <v>44</v>
      </c>
      <c r="AZ6" s="585">
        <f t="shared" ref="AZ6" si="41">AY6+1</f>
        <v>45</v>
      </c>
      <c r="BA6" s="585">
        <f t="shared" ref="BA6" si="42">AZ6+1</f>
        <v>46</v>
      </c>
      <c r="BB6" s="585">
        <f t="shared" ref="BB6" si="43">BA6+1</f>
        <v>47</v>
      </c>
      <c r="BC6" s="585">
        <f t="shared" ref="BC6" si="44">BB6+1</f>
        <v>48</v>
      </c>
      <c r="BD6" s="585">
        <f t="shared" ref="BD6" si="45">BC6+1</f>
        <v>49</v>
      </c>
      <c r="BE6" s="585">
        <f t="shared" ref="BE6" si="46">BD6+1</f>
        <v>50</v>
      </c>
      <c r="BF6" s="585">
        <f t="shared" ref="BF6" si="47">BE6+1</f>
        <v>51</v>
      </c>
      <c r="BG6" s="585">
        <f t="shared" ref="BG6" si="48">BF6+1</f>
        <v>52</v>
      </c>
      <c r="BH6" s="585">
        <f t="shared" ref="BH6" si="49">BG6+1</f>
        <v>53</v>
      </c>
      <c r="BI6" s="585">
        <f t="shared" ref="BI6" si="50">BH6+1</f>
        <v>54</v>
      </c>
      <c r="BJ6" s="585">
        <f t="shared" ref="BJ6" si="51">BI6+1</f>
        <v>55</v>
      </c>
      <c r="BK6" s="585">
        <f t="shared" ref="BK6" si="52">BJ6+1</f>
        <v>56</v>
      </c>
      <c r="BL6" s="585">
        <f t="shared" ref="BL6" si="53">BK6+1</f>
        <v>57</v>
      </c>
      <c r="BM6" s="585">
        <f t="shared" ref="BM6" si="54">BL6+1</f>
        <v>58</v>
      </c>
      <c r="BN6" s="585">
        <f t="shared" ref="BN6" si="55">BM6+1</f>
        <v>59</v>
      </c>
      <c r="BO6" s="585">
        <f>BN6+1</f>
        <v>60</v>
      </c>
      <c r="BP6" s="585">
        <f t="shared" ref="BP6" si="56">BO6+1</f>
        <v>61</v>
      </c>
      <c r="BQ6" s="585">
        <f t="shared" ref="BQ6" si="57">BP6+1</f>
        <v>62</v>
      </c>
      <c r="BR6" s="585">
        <f t="shared" ref="BR6" si="58">BQ6+1</f>
        <v>63</v>
      </c>
      <c r="BS6" s="585">
        <f t="shared" ref="BS6" si="59">BR6+1</f>
        <v>64</v>
      </c>
      <c r="BT6" s="585">
        <f t="shared" ref="BT6" si="60">BS6+1</f>
        <v>65</v>
      </c>
      <c r="BU6" s="585">
        <f t="shared" ref="BU6" si="61">BT6+1</f>
        <v>66</v>
      </c>
      <c r="BV6" s="585">
        <f t="shared" ref="BV6" si="62">BU6+1</f>
        <v>67</v>
      </c>
      <c r="BW6" s="585">
        <f t="shared" ref="BW6" si="63">BV6+1</f>
        <v>68</v>
      </c>
      <c r="BX6" s="585">
        <f t="shared" ref="BX6" si="64">BW6+1</f>
        <v>69</v>
      </c>
      <c r="BY6" s="585">
        <f t="shared" ref="BY6" si="65">BX6+1</f>
        <v>70</v>
      </c>
      <c r="BZ6" s="585">
        <f t="shared" ref="BZ6" si="66">BY6+1</f>
        <v>71</v>
      </c>
      <c r="CA6" s="585">
        <f t="shared" ref="CA6" si="67">BZ6+1</f>
        <v>72</v>
      </c>
      <c r="CB6" s="585">
        <f t="shared" ref="CB6" si="68">CA6+1</f>
        <v>73</v>
      </c>
      <c r="CC6" s="585">
        <f t="shared" ref="CC6" si="69">CB6+1</f>
        <v>74</v>
      </c>
      <c r="CD6" s="585">
        <f t="shared" ref="CD6" si="70">CC6+1</f>
        <v>75</v>
      </c>
      <c r="CE6" s="585">
        <f t="shared" ref="CE6" si="71">CD6+1</f>
        <v>76</v>
      </c>
      <c r="CF6" s="585">
        <f t="shared" ref="CF6" si="72">CE6+1</f>
        <v>77</v>
      </c>
      <c r="CG6" s="585">
        <f t="shared" ref="CG6" si="73">CF6+1</f>
        <v>78</v>
      </c>
      <c r="CH6" s="585">
        <f t="shared" ref="CH6" si="74">CG6+1</f>
        <v>79</v>
      </c>
      <c r="CI6" s="585">
        <f t="shared" ref="CI6" si="75">CH6+1</f>
        <v>80</v>
      </c>
      <c r="CJ6" s="585">
        <f t="shared" ref="CJ6" si="76">CI6+1</f>
        <v>81</v>
      </c>
      <c r="CK6" s="585">
        <f t="shared" ref="CK6" si="77">CJ6+1</f>
        <v>82</v>
      </c>
      <c r="CL6" s="585">
        <f t="shared" ref="CL6" si="78">CK6+1</f>
        <v>83</v>
      </c>
      <c r="CM6" s="585">
        <f t="shared" ref="CM6" si="79">CL6+1</f>
        <v>84</v>
      </c>
      <c r="CN6" s="585">
        <f t="shared" ref="CN6" si="80">CM6+1</f>
        <v>85</v>
      </c>
      <c r="CO6" s="585">
        <f t="shared" ref="CO6" si="81">CN6+1</f>
        <v>86</v>
      </c>
      <c r="CP6" s="585">
        <f t="shared" ref="CP6" si="82">CO6+1</f>
        <v>87</v>
      </c>
      <c r="CQ6" s="585">
        <f t="shared" ref="CQ6" si="83">CP6+1</f>
        <v>88</v>
      </c>
      <c r="CR6" s="585">
        <f t="shared" ref="CR6" si="84">CQ6+1</f>
        <v>89</v>
      </c>
      <c r="CS6" s="585">
        <f>CR6+1</f>
        <v>90</v>
      </c>
      <c r="CT6" s="585">
        <f t="shared" ref="CT6" si="85">CS6+1</f>
        <v>91</v>
      </c>
      <c r="CU6" s="585">
        <f t="shared" ref="CU6" si="86">CT6+1</f>
        <v>92</v>
      </c>
      <c r="CV6" s="585">
        <f t="shared" ref="CV6" si="87">CU6+1</f>
        <v>93</v>
      </c>
      <c r="CW6" s="585">
        <f t="shared" ref="CW6" si="88">CV6+1</f>
        <v>94</v>
      </c>
      <c r="CX6" s="585">
        <f t="shared" ref="CX6" si="89">CW6+1</f>
        <v>95</v>
      </c>
      <c r="CY6" s="585">
        <f t="shared" ref="CY6" si="90">CX6+1</f>
        <v>96</v>
      </c>
      <c r="CZ6" s="585">
        <f t="shared" ref="CZ6" si="91">CY6+1</f>
        <v>97</v>
      </c>
      <c r="DA6" s="585">
        <f t="shared" ref="DA6" si="92">CZ6+1</f>
        <v>98</v>
      </c>
      <c r="DB6" s="585">
        <f t="shared" ref="DB6" si="93">DA6+1</f>
        <v>99</v>
      </c>
      <c r="DC6" s="585">
        <f t="shared" ref="DC6" si="94">DB6+1</f>
        <v>100</v>
      </c>
      <c r="DD6" s="585">
        <f t="shared" ref="DD6" si="95">DC6+1</f>
        <v>101</v>
      </c>
      <c r="DE6" s="585">
        <f t="shared" ref="DE6" si="96">DD6+1</f>
        <v>102</v>
      </c>
      <c r="DF6" s="585">
        <f t="shared" ref="DF6" si="97">DE6+1</f>
        <v>103</v>
      </c>
      <c r="DG6" s="585">
        <f t="shared" ref="DG6" si="98">DF6+1</f>
        <v>104</v>
      </c>
      <c r="DH6" s="585">
        <f t="shared" ref="DH6" si="99">DG6+1</f>
        <v>105</v>
      </c>
      <c r="DI6" s="466"/>
      <c r="DJ6" s="466"/>
      <c r="DK6" s="466"/>
      <c r="DL6" s="827"/>
      <c r="DM6" s="827"/>
      <c r="DO6" s="827"/>
      <c r="DP6" s="827"/>
      <c r="DR6" s="827"/>
      <c r="DS6" s="827"/>
      <c r="DU6" s="54"/>
      <c r="DV6" s="54"/>
    </row>
    <row r="7" spans="1:126" ht="20.399999999999999" x14ac:dyDescent="0.3">
      <c r="A7" s="394"/>
      <c r="B7" s="523" t="s">
        <v>80</v>
      </c>
      <c r="C7" s="512" t="s">
        <v>136</v>
      </c>
      <c r="D7" s="512" t="s">
        <v>102</v>
      </c>
      <c r="E7" s="525" t="s">
        <v>138</v>
      </c>
      <c r="F7" s="522" t="s">
        <v>100</v>
      </c>
      <c r="G7" s="582">
        <v>1</v>
      </c>
      <c r="H7" s="582">
        <v>2</v>
      </c>
      <c r="I7" s="582">
        <v>3</v>
      </c>
      <c r="J7" s="582">
        <v>4</v>
      </c>
      <c r="K7" s="582">
        <v>5</v>
      </c>
      <c r="L7" s="582">
        <v>6</v>
      </c>
      <c r="M7" s="582">
        <v>7</v>
      </c>
      <c r="N7" s="582">
        <v>8</v>
      </c>
      <c r="O7" s="582">
        <v>9</v>
      </c>
      <c r="P7" s="582">
        <v>10</v>
      </c>
      <c r="Q7" s="582">
        <v>11</v>
      </c>
      <c r="R7" s="582">
        <v>12</v>
      </c>
      <c r="S7" s="582">
        <v>13</v>
      </c>
      <c r="T7" s="582">
        <v>14</v>
      </c>
      <c r="U7" s="582">
        <v>15</v>
      </c>
      <c r="V7" s="582">
        <v>16</v>
      </c>
      <c r="W7" s="582">
        <v>17</v>
      </c>
      <c r="X7" s="582">
        <v>18</v>
      </c>
      <c r="Y7" s="582">
        <v>19</v>
      </c>
      <c r="Z7" s="582">
        <v>20</v>
      </c>
      <c r="AA7" s="582">
        <v>21</v>
      </c>
      <c r="AB7" s="582">
        <v>22</v>
      </c>
      <c r="AC7" s="582">
        <v>23</v>
      </c>
      <c r="AD7" s="582">
        <v>24</v>
      </c>
      <c r="AE7" s="582">
        <v>25</v>
      </c>
      <c r="AF7" s="582">
        <v>26</v>
      </c>
      <c r="AG7" s="582">
        <v>27</v>
      </c>
      <c r="AH7" s="582">
        <v>28</v>
      </c>
      <c r="AI7" s="582">
        <v>29</v>
      </c>
      <c r="AJ7" s="582">
        <v>30</v>
      </c>
      <c r="AK7" s="582">
        <v>31</v>
      </c>
      <c r="AL7" s="582">
        <v>32</v>
      </c>
      <c r="AM7" s="582">
        <v>33</v>
      </c>
      <c r="AN7" s="582">
        <v>34</v>
      </c>
      <c r="AO7" s="582">
        <v>35</v>
      </c>
      <c r="AP7" s="582">
        <v>36</v>
      </c>
      <c r="AQ7" s="582">
        <v>37</v>
      </c>
      <c r="AR7" s="582">
        <v>38</v>
      </c>
      <c r="AS7" s="582">
        <v>39</v>
      </c>
      <c r="AT7" s="582">
        <v>40</v>
      </c>
      <c r="AU7" s="582">
        <v>41</v>
      </c>
      <c r="AV7" s="582">
        <v>42</v>
      </c>
      <c r="AW7" s="582">
        <v>43</v>
      </c>
      <c r="AX7" s="582">
        <v>44</v>
      </c>
      <c r="AY7" s="582">
        <v>45</v>
      </c>
      <c r="AZ7" s="582">
        <v>46</v>
      </c>
      <c r="BA7" s="582">
        <v>47</v>
      </c>
      <c r="BB7" s="582">
        <v>48</v>
      </c>
      <c r="BC7" s="582">
        <v>49</v>
      </c>
      <c r="BD7" s="582">
        <v>50</v>
      </c>
      <c r="BE7" s="582">
        <v>51</v>
      </c>
      <c r="BF7" s="582">
        <v>52</v>
      </c>
      <c r="BG7" s="582">
        <v>53</v>
      </c>
      <c r="BH7" s="582">
        <v>54</v>
      </c>
      <c r="BI7" s="582">
        <v>55</v>
      </c>
      <c r="BJ7" s="582">
        <v>56</v>
      </c>
      <c r="BK7" s="582">
        <v>57</v>
      </c>
      <c r="BL7" s="582">
        <v>58</v>
      </c>
      <c r="BM7" s="582">
        <v>59</v>
      </c>
      <c r="BN7" s="582">
        <v>60</v>
      </c>
      <c r="BO7" s="582">
        <v>61</v>
      </c>
      <c r="BP7" s="582">
        <v>62</v>
      </c>
      <c r="BQ7" s="582">
        <v>63</v>
      </c>
      <c r="BR7" s="582">
        <v>64</v>
      </c>
      <c r="BS7" s="582">
        <v>65</v>
      </c>
      <c r="BT7" s="582">
        <v>66</v>
      </c>
      <c r="BU7" s="582">
        <v>67</v>
      </c>
      <c r="BV7" s="582">
        <v>68</v>
      </c>
      <c r="BW7" s="582">
        <v>69</v>
      </c>
      <c r="BX7" s="582">
        <v>70</v>
      </c>
      <c r="BY7" s="582">
        <v>71</v>
      </c>
      <c r="BZ7" s="582">
        <v>72</v>
      </c>
      <c r="CA7" s="582">
        <v>73</v>
      </c>
      <c r="CB7" s="582">
        <v>74</v>
      </c>
      <c r="CC7" s="582">
        <v>75</v>
      </c>
      <c r="CD7" s="582">
        <v>76</v>
      </c>
      <c r="CE7" s="582">
        <v>77</v>
      </c>
      <c r="CF7" s="582">
        <v>78</v>
      </c>
      <c r="CG7" s="582">
        <v>79</v>
      </c>
      <c r="CH7" s="582">
        <v>80</v>
      </c>
      <c r="CI7" s="582">
        <v>81</v>
      </c>
      <c r="CJ7" s="582">
        <v>82</v>
      </c>
      <c r="CK7" s="582">
        <v>83</v>
      </c>
      <c r="CL7" s="582">
        <v>84</v>
      </c>
      <c r="CM7" s="582">
        <v>85</v>
      </c>
      <c r="CN7" s="582">
        <v>86</v>
      </c>
      <c r="CO7" s="582">
        <v>87</v>
      </c>
      <c r="CP7" s="582">
        <v>88</v>
      </c>
      <c r="CQ7" s="582">
        <v>89</v>
      </c>
      <c r="CR7" s="582">
        <v>90</v>
      </c>
      <c r="CS7" s="582">
        <v>91</v>
      </c>
      <c r="CT7" s="582">
        <v>92</v>
      </c>
      <c r="CU7" s="582">
        <v>93</v>
      </c>
      <c r="CV7" s="582">
        <v>94</v>
      </c>
      <c r="CW7" s="582">
        <v>95</v>
      </c>
      <c r="CX7" s="582">
        <v>96</v>
      </c>
      <c r="CY7" s="582">
        <v>97</v>
      </c>
      <c r="CZ7" s="582">
        <v>98</v>
      </c>
      <c r="DA7" s="582">
        <v>99</v>
      </c>
      <c r="DB7" s="582">
        <v>100</v>
      </c>
      <c r="DC7" s="582">
        <v>101</v>
      </c>
      <c r="DD7" s="582">
        <v>102</v>
      </c>
      <c r="DE7" s="582">
        <v>103</v>
      </c>
      <c r="DF7" s="582">
        <v>104</v>
      </c>
      <c r="DG7" s="582">
        <v>105</v>
      </c>
      <c r="DH7" s="582">
        <v>106</v>
      </c>
      <c r="DI7" s="582" t="s">
        <v>501</v>
      </c>
      <c r="DJ7" s="583" t="s">
        <v>344</v>
      </c>
      <c r="DK7" s="466"/>
      <c r="DU7" s="44"/>
      <c r="DV7" s="44"/>
    </row>
    <row r="8" spans="1:126" x14ac:dyDescent="0.3">
      <c r="A8" s="394"/>
      <c r="B8" s="487">
        <v>1</v>
      </c>
      <c r="C8" s="488" t="s">
        <v>158</v>
      </c>
      <c r="D8" s="489">
        <f>Identificación!B68</f>
        <v>0</v>
      </c>
      <c r="E8" s="495">
        <f>Identificación!F68</f>
        <v>0</v>
      </c>
      <c r="F8" s="496">
        <f>Identificación!G68</f>
        <v>0</v>
      </c>
      <c r="G8" s="492">
        <f>SUM(G9:G17)</f>
        <v>0</v>
      </c>
      <c r="H8" s="492">
        <f t="shared" ref="H8:AJ8" si="100">SUM(H9:H17)</f>
        <v>0</v>
      </c>
      <c r="I8" s="492">
        <f t="shared" si="100"/>
        <v>0</v>
      </c>
      <c r="J8" s="492">
        <f t="shared" si="100"/>
        <v>0</v>
      </c>
      <c r="K8" s="492">
        <f t="shared" si="100"/>
        <v>0</v>
      </c>
      <c r="L8" s="492">
        <f t="shared" si="100"/>
        <v>0</v>
      </c>
      <c r="M8" s="492">
        <f t="shared" si="100"/>
        <v>0</v>
      </c>
      <c r="N8" s="492">
        <f t="shared" si="100"/>
        <v>0</v>
      </c>
      <c r="O8" s="492">
        <f t="shared" si="100"/>
        <v>0</v>
      </c>
      <c r="P8" s="492">
        <f t="shared" si="100"/>
        <v>0</v>
      </c>
      <c r="Q8" s="492">
        <f t="shared" si="100"/>
        <v>0</v>
      </c>
      <c r="R8" s="492">
        <f t="shared" si="100"/>
        <v>0</v>
      </c>
      <c r="S8" s="492">
        <f t="shared" si="100"/>
        <v>0</v>
      </c>
      <c r="T8" s="492">
        <f t="shared" si="100"/>
        <v>0</v>
      </c>
      <c r="U8" s="492">
        <f t="shared" si="100"/>
        <v>0</v>
      </c>
      <c r="V8" s="492">
        <f t="shared" si="100"/>
        <v>0</v>
      </c>
      <c r="W8" s="492">
        <f t="shared" si="100"/>
        <v>0</v>
      </c>
      <c r="X8" s="492">
        <f t="shared" si="100"/>
        <v>0</v>
      </c>
      <c r="Y8" s="492">
        <f t="shared" si="100"/>
        <v>0</v>
      </c>
      <c r="Z8" s="492">
        <f t="shared" si="100"/>
        <v>0</v>
      </c>
      <c r="AA8" s="492">
        <f t="shared" si="100"/>
        <v>0</v>
      </c>
      <c r="AB8" s="492">
        <f t="shared" si="100"/>
        <v>0</v>
      </c>
      <c r="AC8" s="492">
        <f t="shared" si="100"/>
        <v>0</v>
      </c>
      <c r="AD8" s="492">
        <f t="shared" si="100"/>
        <v>0</v>
      </c>
      <c r="AE8" s="492">
        <f t="shared" si="100"/>
        <v>0</v>
      </c>
      <c r="AF8" s="492">
        <f t="shared" si="100"/>
        <v>0</v>
      </c>
      <c r="AG8" s="492">
        <f t="shared" si="100"/>
        <v>0</v>
      </c>
      <c r="AH8" s="492">
        <f t="shared" si="100"/>
        <v>0</v>
      </c>
      <c r="AI8" s="492">
        <f t="shared" si="100"/>
        <v>0</v>
      </c>
      <c r="AJ8" s="492">
        <f t="shared" si="100"/>
        <v>0</v>
      </c>
      <c r="AK8" s="492">
        <f t="shared" ref="AK8" si="101">SUM(AK9:AK17)</f>
        <v>0</v>
      </c>
      <c r="AL8" s="492">
        <f t="shared" ref="AL8" si="102">SUM(AL9:AL17)</f>
        <v>0</v>
      </c>
      <c r="AM8" s="492">
        <f t="shared" ref="AM8" si="103">SUM(AM9:AM17)</f>
        <v>0</v>
      </c>
      <c r="AN8" s="492">
        <f t="shared" ref="AN8" si="104">SUM(AN9:AN17)</f>
        <v>0</v>
      </c>
      <c r="AO8" s="492">
        <f t="shared" ref="AO8" si="105">SUM(AO9:AO17)</f>
        <v>0</v>
      </c>
      <c r="AP8" s="492">
        <f t="shared" ref="AP8" si="106">SUM(AP9:AP17)</f>
        <v>0</v>
      </c>
      <c r="AQ8" s="492">
        <f t="shared" ref="AQ8" si="107">SUM(AQ9:AQ17)</f>
        <v>0</v>
      </c>
      <c r="AR8" s="492">
        <f t="shared" ref="AR8" si="108">SUM(AR9:AR17)</f>
        <v>0</v>
      </c>
      <c r="AS8" s="492">
        <f t="shared" ref="AS8" si="109">SUM(AS9:AS17)</f>
        <v>0</v>
      </c>
      <c r="AT8" s="492">
        <f t="shared" ref="AT8" si="110">SUM(AT9:AT17)</f>
        <v>0</v>
      </c>
      <c r="AU8" s="492">
        <f t="shared" ref="AU8" si="111">SUM(AU9:AU17)</f>
        <v>0</v>
      </c>
      <c r="AV8" s="492">
        <f t="shared" ref="AV8" si="112">SUM(AV9:AV17)</f>
        <v>0</v>
      </c>
      <c r="AW8" s="492">
        <f t="shared" ref="AW8" si="113">SUM(AW9:AW17)</f>
        <v>0</v>
      </c>
      <c r="AX8" s="492">
        <f t="shared" ref="AX8" si="114">SUM(AX9:AX17)</f>
        <v>0</v>
      </c>
      <c r="AY8" s="492">
        <f t="shared" ref="AY8" si="115">SUM(AY9:AY17)</f>
        <v>0</v>
      </c>
      <c r="AZ8" s="492">
        <f t="shared" ref="AZ8" si="116">SUM(AZ9:AZ17)</f>
        <v>0</v>
      </c>
      <c r="BA8" s="492">
        <f t="shared" ref="BA8" si="117">SUM(BA9:BA17)</f>
        <v>0</v>
      </c>
      <c r="BB8" s="492">
        <f t="shared" ref="BB8" si="118">SUM(BB9:BB17)</f>
        <v>0</v>
      </c>
      <c r="BC8" s="492">
        <f t="shared" ref="BC8" si="119">SUM(BC9:BC17)</f>
        <v>0</v>
      </c>
      <c r="BD8" s="492">
        <f t="shared" ref="BD8" si="120">SUM(BD9:BD17)</f>
        <v>0</v>
      </c>
      <c r="BE8" s="492">
        <f t="shared" ref="BE8" si="121">SUM(BE9:BE17)</f>
        <v>0</v>
      </c>
      <c r="BF8" s="492">
        <f t="shared" ref="BF8" si="122">SUM(BF9:BF17)</f>
        <v>0</v>
      </c>
      <c r="BG8" s="492">
        <f t="shared" ref="BG8" si="123">SUM(BG9:BG17)</f>
        <v>0</v>
      </c>
      <c r="BH8" s="492">
        <f t="shared" ref="BH8" si="124">SUM(BH9:BH17)</f>
        <v>0</v>
      </c>
      <c r="BI8" s="492">
        <f t="shared" ref="BI8" si="125">SUM(BI9:BI17)</f>
        <v>0</v>
      </c>
      <c r="BJ8" s="492">
        <f t="shared" ref="BJ8" si="126">SUM(BJ9:BJ17)</f>
        <v>0</v>
      </c>
      <c r="BK8" s="492">
        <f t="shared" ref="BK8" si="127">SUM(BK9:BK17)</f>
        <v>0</v>
      </c>
      <c r="BL8" s="492">
        <f t="shared" ref="BL8" si="128">SUM(BL9:BL17)</f>
        <v>0</v>
      </c>
      <c r="BM8" s="492">
        <f t="shared" ref="BM8" si="129">SUM(BM9:BM17)</f>
        <v>0</v>
      </c>
      <c r="BN8" s="492">
        <f t="shared" ref="BN8" si="130">SUM(BN9:BN17)</f>
        <v>0</v>
      </c>
      <c r="BO8" s="492">
        <f t="shared" ref="BO8" si="131">SUM(BO9:BO17)</f>
        <v>0</v>
      </c>
      <c r="BP8" s="492">
        <f t="shared" ref="BP8" si="132">SUM(BP9:BP17)</f>
        <v>0</v>
      </c>
      <c r="BQ8" s="492">
        <f t="shared" ref="BQ8" si="133">SUM(BQ9:BQ17)</f>
        <v>0</v>
      </c>
      <c r="BR8" s="492">
        <f t="shared" ref="BR8" si="134">SUM(BR9:BR17)</f>
        <v>0</v>
      </c>
      <c r="BS8" s="492">
        <f t="shared" ref="BS8" si="135">SUM(BS9:BS17)</f>
        <v>0</v>
      </c>
      <c r="BT8" s="492">
        <f t="shared" ref="BT8" si="136">SUM(BT9:BT17)</f>
        <v>0</v>
      </c>
      <c r="BU8" s="492">
        <f t="shared" ref="BU8" si="137">SUM(BU9:BU17)</f>
        <v>0</v>
      </c>
      <c r="BV8" s="492">
        <f t="shared" ref="BV8" si="138">SUM(BV9:BV17)</f>
        <v>0</v>
      </c>
      <c r="BW8" s="492">
        <f t="shared" ref="BW8" si="139">SUM(BW9:BW17)</f>
        <v>0</v>
      </c>
      <c r="BX8" s="492">
        <f t="shared" ref="BX8" si="140">SUM(BX9:BX17)</f>
        <v>0</v>
      </c>
      <c r="BY8" s="492">
        <f t="shared" ref="BY8" si="141">SUM(BY9:BY17)</f>
        <v>0</v>
      </c>
      <c r="BZ8" s="492">
        <f t="shared" ref="BZ8" si="142">SUM(BZ9:BZ17)</f>
        <v>0</v>
      </c>
      <c r="CA8" s="492">
        <f t="shared" ref="CA8" si="143">SUM(CA9:CA17)</f>
        <v>0</v>
      </c>
      <c r="CB8" s="492">
        <f t="shared" ref="CB8" si="144">SUM(CB9:CB17)</f>
        <v>0</v>
      </c>
      <c r="CC8" s="492">
        <f t="shared" ref="CC8" si="145">SUM(CC9:CC17)</f>
        <v>0</v>
      </c>
      <c r="CD8" s="492">
        <f t="shared" ref="CD8" si="146">SUM(CD9:CD17)</f>
        <v>0</v>
      </c>
      <c r="CE8" s="492">
        <f t="shared" ref="CE8" si="147">SUM(CE9:CE17)</f>
        <v>0</v>
      </c>
      <c r="CF8" s="492">
        <f t="shared" ref="CF8" si="148">SUM(CF9:CF17)</f>
        <v>0</v>
      </c>
      <c r="CG8" s="492">
        <f t="shared" ref="CG8" si="149">SUM(CG9:CG17)</f>
        <v>0</v>
      </c>
      <c r="CH8" s="492">
        <f t="shared" ref="CH8" si="150">SUM(CH9:CH17)</f>
        <v>0</v>
      </c>
      <c r="CI8" s="492">
        <f t="shared" ref="CI8" si="151">SUM(CI9:CI17)</f>
        <v>0</v>
      </c>
      <c r="CJ8" s="492">
        <f t="shared" ref="CJ8" si="152">SUM(CJ9:CJ17)</f>
        <v>0</v>
      </c>
      <c r="CK8" s="492">
        <f t="shared" ref="CK8" si="153">SUM(CK9:CK17)</f>
        <v>0</v>
      </c>
      <c r="CL8" s="492">
        <f t="shared" ref="CL8" si="154">SUM(CL9:CL17)</f>
        <v>0</v>
      </c>
      <c r="CM8" s="492">
        <f t="shared" ref="CM8" si="155">SUM(CM9:CM17)</f>
        <v>0</v>
      </c>
      <c r="CN8" s="492">
        <f t="shared" ref="CN8" si="156">SUM(CN9:CN17)</f>
        <v>0</v>
      </c>
      <c r="CO8" s="492">
        <f t="shared" ref="CO8" si="157">SUM(CO9:CO17)</f>
        <v>0</v>
      </c>
      <c r="CP8" s="492">
        <f t="shared" ref="CP8" si="158">SUM(CP9:CP17)</f>
        <v>0</v>
      </c>
      <c r="CQ8" s="492">
        <f t="shared" ref="CQ8" si="159">SUM(CQ9:CQ17)</f>
        <v>0</v>
      </c>
      <c r="CR8" s="492">
        <f t="shared" ref="CR8" si="160">SUM(CR9:CR17)</f>
        <v>0</v>
      </c>
      <c r="CS8" s="492">
        <f t="shared" ref="CS8" si="161">SUM(CS9:CS17)</f>
        <v>0</v>
      </c>
      <c r="CT8" s="492">
        <f t="shared" ref="CT8" si="162">SUM(CT9:CT17)</f>
        <v>0</v>
      </c>
      <c r="CU8" s="492">
        <f t="shared" ref="CU8" si="163">SUM(CU9:CU17)</f>
        <v>0</v>
      </c>
      <c r="CV8" s="492">
        <f t="shared" ref="CV8" si="164">SUM(CV9:CV17)</f>
        <v>0</v>
      </c>
      <c r="CW8" s="492">
        <f t="shared" ref="CW8" si="165">SUM(CW9:CW17)</f>
        <v>0</v>
      </c>
      <c r="CX8" s="492">
        <f t="shared" ref="CX8" si="166">SUM(CX9:CX17)</f>
        <v>0</v>
      </c>
      <c r="CY8" s="492">
        <f t="shared" ref="CY8" si="167">SUM(CY9:CY17)</f>
        <v>0</v>
      </c>
      <c r="CZ8" s="492">
        <f t="shared" ref="CZ8" si="168">SUM(CZ9:CZ17)</f>
        <v>0</v>
      </c>
      <c r="DA8" s="492">
        <f t="shared" ref="DA8" si="169">SUM(DA9:DA17)</f>
        <v>0</v>
      </c>
      <c r="DB8" s="492">
        <f t="shared" ref="DB8" si="170">SUM(DB9:DB17)</f>
        <v>0</v>
      </c>
      <c r="DC8" s="492">
        <f t="shared" ref="DC8" si="171">SUM(DC9:DC17)</f>
        <v>0</v>
      </c>
      <c r="DD8" s="492">
        <f t="shared" ref="DD8" si="172">SUM(DD9:DD17)</f>
        <v>0</v>
      </c>
      <c r="DE8" s="492">
        <f t="shared" ref="DE8" si="173">SUM(DE9:DE17)</f>
        <v>0</v>
      </c>
      <c r="DF8" s="492">
        <f t="shared" ref="DF8" si="174">SUM(DF9:DF17)</f>
        <v>0</v>
      </c>
      <c r="DG8" s="492">
        <f t="shared" ref="DG8" si="175">SUM(DG9:DG17)</f>
        <v>0</v>
      </c>
      <c r="DH8" s="492">
        <f t="shared" ref="DH8:DI8" si="176">SUM(DH9:DH17)</f>
        <v>0</v>
      </c>
      <c r="DI8" s="493">
        <f t="shared" si="176"/>
        <v>0</v>
      </c>
      <c r="DJ8" s="494"/>
      <c r="DK8" s="466"/>
      <c r="DU8" s="44"/>
      <c r="DV8" s="44"/>
    </row>
    <row r="9" spans="1:126" x14ac:dyDescent="0.3">
      <c r="A9" s="394"/>
      <c r="B9" s="477">
        <v>1.1000000000000001</v>
      </c>
      <c r="C9" s="478" t="s">
        <v>140</v>
      </c>
      <c r="D9" s="479">
        <f>Identificación!C72</f>
        <v>0</v>
      </c>
      <c r="E9" s="480">
        <f>Identificación!F72</f>
        <v>0</v>
      </c>
      <c r="F9" s="481">
        <f>Identificación!G72</f>
        <v>0</v>
      </c>
      <c r="G9" s="581"/>
      <c r="H9" s="581"/>
      <c r="I9" s="581"/>
      <c r="J9" s="581"/>
      <c r="K9" s="581"/>
      <c r="L9" s="581"/>
      <c r="M9" s="581"/>
      <c r="N9" s="581"/>
      <c r="O9" s="581"/>
      <c r="P9" s="581"/>
      <c r="Q9" s="581"/>
      <c r="R9" s="581"/>
      <c r="S9" s="581"/>
      <c r="T9" s="581"/>
      <c r="U9" s="581"/>
      <c r="V9" s="581"/>
      <c r="W9" s="581"/>
      <c r="X9" s="581"/>
      <c r="Y9" s="581"/>
      <c r="Z9" s="581"/>
      <c r="AA9" s="581"/>
      <c r="AB9" s="581"/>
      <c r="AC9" s="581"/>
      <c r="AD9" s="581"/>
      <c r="AE9" s="581"/>
      <c r="AF9" s="581"/>
      <c r="AG9" s="581"/>
      <c r="AH9" s="581"/>
      <c r="AI9" s="581"/>
      <c r="AJ9" s="581"/>
      <c r="AK9" s="581"/>
      <c r="AL9" s="581"/>
      <c r="AM9" s="581"/>
      <c r="AN9" s="581"/>
      <c r="AO9" s="581"/>
      <c r="AP9" s="581"/>
      <c r="AQ9" s="581"/>
      <c r="AR9" s="581"/>
      <c r="AS9" s="581"/>
      <c r="AT9" s="581"/>
      <c r="AU9" s="581"/>
      <c r="AV9" s="581"/>
      <c r="AW9" s="581"/>
      <c r="AX9" s="581"/>
      <c r="AY9" s="581"/>
      <c r="AZ9" s="581"/>
      <c r="BA9" s="581"/>
      <c r="BB9" s="581"/>
      <c r="BC9" s="581"/>
      <c r="BD9" s="581"/>
      <c r="BE9" s="581"/>
      <c r="BF9" s="581"/>
      <c r="BG9" s="581"/>
      <c r="BH9" s="581"/>
      <c r="BI9" s="581"/>
      <c r="BJ9" s="581"/>
      <c r="BK9" s="581"/>
      <c r="BL9" s="581"/>
      <c r="BM9" s="581"/>
      <c r="BN9" s="581"/>
      <c r="BO9" s="581"/>
      <c r="BP9" s="581"/>
      <c r="BQ9" s="581"/>
      <c r="BR9" s="581"/>
      <c r="BS9" s="581"/>
      <c r="BT9" s="581"/>
      <c r="BU9" s="581"/>
      <c r="BV9" s="581"/>
      <c r="BW9" s="581"/>
      <c r="BX9" s="581"/>
      <c r="BY9" s="581"/>
      <c r="BZ9" s="581"/>
      <c r="CA9" s="581"/>
      <c r="CB9" s="581"/>
      <c r="CC9" s="581"/>
      <c r="CD9" s="581"/>
      <c r="CE9" s="581"/>
      <c r="CF9" s="581"/>
      <c r="CG9" s="581"/>
      <c r="CH9" s="581"/>
      <c r="CI9" s="581"/>
      <c r="CJ9" s="581"/>
      <c r="CK9" s="581"/>
      <c r="CL9" s="581"/>
      <c r="CM9" s="581"/>
      <c r="CN9" s="581"/>
      <c r="CO9" s="581"/>
      <c r="CP9" s="581"/>
      <c r="CQ9" s="581"/>
      <c r="CR9" s="581"/>
      <c r="CS9" s="581"/>
      <c r="CT9" s="581"/>
      <c r="CU9" s="581"/>
      <c r="CV9" s="581"/>
      <c r="CW9" s="581"/>
      <c r="CX9" s="581"/>
      <c r="CY9" s="581"/>
      <c r="CZ9" s="581"/>
      <c r="DA9" s="581"/>
      <c r="DB9" s="581"/>
      <c r="DC9" s="581"/>
      <c r="DD9" s="581"/>
      <c r="DE9" s="581"/>
      <c r="DF9" s="581"/>
      <c r="DG9" s="581"/>
      <c r="DH9" s="581"/>
      <c r="DI9" s="586">
        <f>SUM(G9:DH9)</f>
        <v>0</v>
      </c>
      <c r="DJ9" s="476">
        <f t="shared" ref="DJ9:DJ28" si="177">F9-DI9</f>
        <v>0</v>
      </c>
      <c r="DK9" s="466"/>
      <c r="DU9" s="44"/>
      <c r="DV9" s="44"/>
    </row>
    <row r="10" spans="1:126" x14ac:dyDescent="0.3">
      <c r="A10" s="394"/>
      <c r="B10" s="482">
        <v>1.2</v>
      </c>
      <c r="C10" s="478" t="s">
        <v>141</v>
      </c>
      <c r="D10" s="479">
        <f>Identificación!C73</f>
        <v>0</v>
      </c>
      <c r="E10" s="480">
        <f>Identificación!F73</f>
        <v>0</v>
      </c>
      <c r="F10" s="481">
        <f>Identificación!G73</f>
        <v>0</v>
      </c>
      <c r="G10" s="581"/>
      <c r="H10" s="581"/>
      <c r="I10" s="581"/>
      <c r="J10" s="581"/>
      <c r="K10" s="581"/>
      <c r="L10" s="581"/>
      <c r="M10" s="581"/>
      <c r="N10" s="581"/>
      <c r="O10" s="581"/>
      <c r="P10" s="581"/>
      <c r="Q10" s="581"/>
      <c r="R10" s="581"/>
      <c r="S10" s="581"/>
      <c r="T10" s="581"/>
      <c r="U10" s="581"/>
      <c r="V10" s="581"/>
      <c r="W10" s="581"/>
      <c r="X10" s="581"/>
      <c r="Y10" s="581"/>
      <c r="Z10" s="581"/>
      <c r="AA10" s="581"/>
      <c r="AB10" s="581"/>
      <c r="AC10" s="581"/>
      <c r="AD10" s="581"/>
      <c r="AE10" s="581"/>
      <c r="AF10" s="581"/>
      <c r="AG10" s="581"/>
      <c r="AH10" s="581"/>
      <c r="AI10" s="581"/>
      <c r="AJ10" s="581"/>
      <c r="AK10" s="581"/>
      <c r="AL10" s="581"/>
      <c r="AM10" s="581"/>
      <c r="AN10" s="581"/>
      <c r="AO10" s="581"/>
      <c r="AP10" s="581"/>
      <c r="AQ10" s="581"/>
      <c r="AR10" s="581"/>
      <c r="AS10" s="581"/>
      <c r="AT10" s="581"/>
      <c r="AU10" s="581"/>
      <c r="AV10" s="581"/>
      <c r="AW10" s="581"/>
      <c r="AX10" s="581"/>
      <c r="AY10" s="581"/>
      <c r="AZ10" s="581"/>
      <c r="BA10" s="581"/>
      <c r="BB10" s="581"/>
      <c r="BC10" s="581"/>
      <c r="BD10" s="581"/>
      <c r="BE10" s="581"/>
      <c r="BF10" s="581"/>
      <c r="BG10" s="581"/>
      <c r="BH10" s="581"/>
      <c r="BI10" s="581"/>
      <c r="BJ10" s="581"/>
      <c r="BK10" s="581"/>
      <c r="BL10" s="581"/>
      <c r="BM10" s="581"/>
      <c r="BN10" s="581"/>
      <c r="BO10" s="581"/>
      <c r="BP10" s="581"/>
      <c r="BQ10" s="581"/>
      <c r="BR10" s="581"/>
      <c r="BS10" s="581"/>
      <c r="BT10" s="581"/>
      <c r="BU10" s="581"/>
      <c r="BV10" s="581"/>
      <c r="BW10" s="581"/>
      <c r="BX10" s="581"/>
      <c r="BY10" s="581"/>
      <c r="BZ10" s="581"/>
      <c r="CA10" s="581"/>
      <c r="CB10" s="581"/>
      <c r="CC10" s="581"/>
      <c r="CD10" s="581"/>
      <c r="CE10" s="581"/>
      <c r="CF10" s="581"/>
      <c r="CG10" s="581"/>
      <c r="CH10" s="581"/>
      <c r="CI10" s="581"/>
      <c r="CJ10" s="581"/>
      <c r="CK10" s="581"/>
      <c r="CL10" s="581"/>
      <c r="CM10" s="581"/>
      <c r="CN10" s="581"/>
      <c r="CO10" s="581"/>
      <c r="CP10" s="581"/>
      <c r="CQ10" s="581"/>
      <c r="CR10" s="581"/>
      <c r="CS10" s="581"/>
      <c r="CT10" s="581"/>
      <c r="CU10" s="581"/>
      <c r="CV10" s="581"/>
      <c r="CW10" s="581"/>
      <c r="CX10" s="581"/>
      <c r="CY10" s="581"/>
      <c r="CZ10" s="581"/>
      <c r="DA10" s="581"/>
      <c r="DB10" s="581"/>
      <c r="DC10" s="581"/>
      <c r="DD10" s="581"/>
      <c r="DE10" s="581"/>
      <c r="DF10" s="581"/>
      <c r="DG10" s="581"/>
      <c r="DH10" s="581"/>
      <c r="DI10" s="586">
        <f t="shared" ref="DI10:DI27" si="178">SUM(G10:DH10)</f>
        <v>0</v>
      </c>
      <c r="DJ10" s="476">
        <f t="shared" si="177"/>
        <v>0</v>
      </c>
      <c r="DK10" s="466"/>
      <c r="DU10" s="44"/>
      <c r="DV10" s="44"/>
    </row>
    <row r="11" spans="1:126" x14ac:dyDescent="0.3">
      <c r="A11" s="394"/>
      <c r="B11" s="482">
        <v>1.3</v>
      </c>
      <c r="C11" s="478" t="s">
        <v>142</v>
      </c>
      <c r="D11" s="479">
        <f>Identificación!C74</f>
        <v>0</v>
      </c>
      <c r="E11" s="480">
        <f>Identificación!F74</f>
        <v>0</v>
      </c>
      <c r="F11" s="481">
        <f>Identificación!G74</f>
        <v>0</v>
      </c>
      <c r="G11" s="581"/>
      <c r="H11" s="581"/>
      <c r="I11" s="581"/>
      <c r="J11" s="581"/>
      <c r="K11" s="581"/>
      <c r="L11" s="581"/>
      <c r="M11" s="581"/>
      <c r="N11" s="581"/>
      <c r="O11" s="581"/>
      <c r="P11" s="581"/>
      <c r="Q11" s="581"/>
      <c r="R11" s="581"/>
      <c r="S11" s="581"/>
      <c r="T11" s="581"/>
      <c r="U11" s="581"/>
      <c r="V11" s="581"/>
      <c r="W11" s="581"/>
      <c r="X11" s="581"/>
      <c r="Y11" s="581"/>
      <c r="Z11" s="581"/>
      <c r="AA11" s="581"/>
      <c r="AB11" s="581"/>
      <c r="AC11" s="581"/>
      <c r="AD11" s="581"/>
      <c r="AE11" s="581"/>
      <c r="AF11" s="581"/>
      <c r="AG11" s="581"/>
      <c r="AH11" s="581"/>
      <c r="AI11" s="581"/>
      <c r="AJ11" s="581"/>
      <c r="AK11" s="581"/>
      <c r="AL11" s="581"/>
      <c r="AM11" s="581"/>
      <c r="AN11" s="581"/>
      <c r="AO11" s="581"/>
      <c r="AP11" s="581"/>
      <c r="AQ11" s="581"/>
      <c r="AR11" s="581"/>
      <c r="AS11" s="581"/>
      <c r="AT11" s="581"/>
      <c r="AU11" s="581"/>
      <c r="AV11" s="581"/>
      <c r="AW11" s="581"/>
      <c r="AX11" s="581"/>
      <c r="AY11" s="581"/>
      <c r="AZ11" s="581"/>
      <c r="BA11" s="581"/>
      <c r="BB11" s="581"/>
      <c r="BC11" s="581"/>
      <c r="BD11" s="581"/>
      <c r="BE11" s="581"/>
      <c r="BF11" s="581"/>
      <c r="BG11" s="581"/>
      <c r="BH11" s="581"/>
      <c r="BI11" s="581"/>
      <c r="BJ11" s="581"/>
      <c r="BK11" s="581"/>
      <c r="BL11" s="581"/>
      <c r="BM11" s="581"/>
      <c r="BN11" s="581"/>
      <c r="BO11" s="581"/>
      <c r="BP11" s="581"/>
      <c r="BQ11" s="581"/>
      <c r="BR11" s="581"/>
      <c r="BS11" s="581"/>
      <c r="BT11" s="581"/>
      <c r="BU11" s="581"/>
      <c r="BV11" s="581"/>
      <c r="BW11" s="581"/>
      <c r="BX11" s="581"/>
      <c r="BY11" s="581"/>
      <c r="BZ11" s="581"/>
      <c r="CA11" s="581"/>
      <c r="CB11" s="581"/>
      <c r="CC11" s="581"/>
      <c r="CD11" s="581"/>
      <c r="CE11" s="581"/>
      <c r="CF11" s="581"/>
      <c r="CG11" s="581"/>
      <c r="CH11" s="581"/>
      <c r="CI11" s="581"/>
      <c r="CJ11" s="581"/>
      <c r="CK11" s="581"/>
      <c r="CL11" s="581"/>
      <c r="CM11" s="581"/>
      <c r="CN11" s="581"/>
      <c r="CO11" s="581"/>
      <c r="CP11" s="581"/>
      <c r="CQ11" s="581"/>
      <c r="CR11" s="581"/>
      <c r="CS11" s="581"/>
      <c r="CT11" s="581"/>
      <c r="CU11" s="581"/>
      <c r="CV11" s="581"/>
      <c r="CW11" s="581"/>
      <c r="CX11" s="581"/>
      <c r="CY11" s="581"/>
      <c r="CZ11" s="581"/>
      <c r="DA11" s="581"/>
      <c r="DB11" s="581"/>
      <c r="DC11" s="581"/>
      <c r="DD11" s="581"/>
      <c r="DE11" s="581"/>
      <c r="DF11" s="581"/>
      <c r="DG11" s="581"/>
      <c r="DH11" s="581"/>
      <c r="DI11" s="586">
        <f t="shared" si="178"/>
        <v>0</v>
      </c>
      <c r="DJ11" s="476">
        <f t="shared" si="177"/>
        <v>0</v>
      </c>
      <c r="DK11" s="466"/>
      <c r="DU11" s="44"/>
      <c r="DV11" s="44"/>
    </row>
    <row r="12" spans="1:126" x14ac:dyDescent="0.3">
      <c r="A12" s="394"/>
      <c r="B12" s="482">
        <v>1.4</v>
      </c>
      <c r="C12" s="478" t="s">
        <v>143</v>
      </c>
      <c r="D12" s="479">
        <f>Identificación!C75</f>
        <v>0</v>
      </c>
      <c r="E12" s="480">
        <f>Identificación!F75</f>
        <v>0</v>
      </c>
      <c r="F12" s="481">
        <f>Identificación!G75</f>
        <v>0</v>
      </c>
      <c r="G12" s="581"/>
      <c r="H12" s="581"/>
      <c r="I12" s="581"/>
      <c r="J12" s="581"/>
      <c r="K12" s="581"/>
      <c r="L12" s="581"/>
      <c r="M12" s="581"/>
      <c r="N12" s="581"/>
      <c r="O12" s="581"/>
      <c r="P12" s="581"/>
      <c r="Q12" s="581"/>
      <c r="R12" s="581"/>
      <c r="S12" s="581"/>
      <c r="T12" s="581"/>
      <c r="U12" s="581"/>
      <c r="V12" s="581"/>
      <c r="W12" s="581"/>
      <c r="X12" s="581"/>
      <c r="Y12" s="581"/>
      <c r="Z12" s="581"/>
      <c r="AA12" s="581"/>
      <c r="AB12" s="581"/>
      <c r="AC12" s="581"/>
      <c r="AD12" s="581"/>
      <c r="AE12" s="581"/>
      <c r="AF12" s="581"/>
      <c r="AG12" s="581"/>
      <c r="AH12" s="581"/>
      <c r="AI12" s="581"/>
      <c r="AJ12" s="581"/>
      <c r="AK12" s="581"/>
      <c r="AL12" s="581"/>
      <c r="AM12" s="581"/>
      <c r="AN12" s="581"/>
      <c r="AO12" s="581"/>
      <c r="AP12" s="581"/>
      <c r="AQ12" s="581"/>
      <c r="AR12" s="581"/>
      <c r="AS12" s="581"/>
      <c r="AT12" s="581"/>
      <c r="AU12" s="581"/>
      <c r="AV12" s="581"/>
      <c r="AW12" s="5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581"/>
      <c r="CG12" s="581"/>
      <c r="CH12" s="581"/>
      <c r="CI12" s="581"/>
      <c r="CJ12" s="581"/>
      <c r="CK12" s="581"/>
      <c r="CL12" s="581"/>
      <c r="CM12" s="581"/>
      <c r="CN12" s="581"/>
      <c r="CO12" s="581"/>
      <c r="CP12" s="581"/>
      <c r="CQ12" s="581"/>
      <c r="CR12" s="581"/>
      <c r="CS12" s="581"/>
      <c r="CT12" s="581"/>
      <c r="CU12" s="581"/>
      <c r="CV12" s="581"/>
      <c r="CW12" s="581"/>
      <c r="CX12" s="581"/>
      <c r="CY12" s="581"/>
      <c r="CZ12" s="581"/>
      <c r="DA12" s="581"/>
      <c r="DB12" s="581"/>
      <c r="DC12" s="581"/>
      <c r="DD12" s="581"/>
      <c r="DE12" s="581"/>
      <c r="DF12" s="581"/>
      <c r="DG12" s="581"/>
      <c r="DH12" s="581"/>
      <c r="DI12" s="586">
        <f t="shared" si="178"/>
        <v>0</v>
      </c>
      <c r="DJ12" s="476">
        <f t="shared" si="177"/>
        <v>0</v>
      </c>
      <c r="DK12" s="466"/>
      <c r="DU12" s="44"/>
      <c r="DV12" s="44"/>
    </row>
    <row r="13" spans="1:126" ht="25.2" customHeight="1" x14ac:dyDescent="0.3">
      <c r="A13" s="394"/>
      <c r="B13" s="482">
        <v>1.5</v>
      </c>
      <c r="C13" s="478" t="s">
        <v>144</v>
      </c>
      <c r="D13" s="479">
        <f>Identificación!C76</f>
        <v>0</v>
      </c>
      <c r="E13" s="480">
        <f>Identificación!F76</f>
        <v>0</v>
      </c>
      <c r="F13" s="481">
        <f>Identificación!G76</f>
        <v>0</v>
      </c>
      <c r="G13" s="581"/>
      <c r="H13" s="581"/>
      <c r="I13" s="581"/>
      <c r="J13" s="581"/>
      <c r="K13" s="581"/>
      <c r="L13" s="581"/>
      <c r="M13" s="581"/>
      <c r="N13" s="581"/>
      <c r="O13" s="581"/>
      <c r="P13" s="581"/>
      <c r="Q13" s="581"/>
      <c r="R13" s="581"/>
      <c r="S13" s="581"/>
      <c r="T13" s="581"/>
      <c r="U13" s="581"/>
      <c r="V13" s="581"/>
      <c r="W13" s="581"/>
      <c r="X13" s="581"/>
      <c r="Y13" s="581"/>
      <c r="Z13" s="581"/>
      <c r="AA13" s="581"/>
      <c r="AB13" s="581"/>
      <c r="AC13" s="581"/>
      <c r="AD13" s="581"/>
      <c r="AE13" s="581"/>
      <c r="AF13" s="581"/>
      <c r="AG13" s="581"/>
      <c r="AH13" s="581"/>
      <c r="AI13" s="581"/>
      <c r="AJ13" s="581"/>
      <c r="AK13" s="581"/>
      <c r="AL13" s="581"/>
      <c r="AM13" s="581"/>
      <c r="AN13" s="581"/>
      <c r="AO13" s="581"/>
      <c r="AP13" s="581"/>
      <c r="AQ13" s="581"/>
      <c r="AR13" s="581"/>
      <c r="AS13" s="581"/>
      <c r="AT13" s="581"/>
      <c r="AU13" s="581"/>
      <c r="AV13" s="581"/>
      <c r="AW13" s="5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581"/>
      <c r="CG13" s="581"/>
      <c r="CH13" s="581"/>
      <c r="CI13" s="581"/>
      <c r="CJ13" s="581"/>
      <c r="CK13" s="581"/>
      <c r="CL13" s="581"/>
      <c r="CM13" s="581"/>
      <c r="CN13" s="581"/>
      <c r="CO13" s="581"/>
      <c r="CP13" s="581"/>
      <c r="CQ13" s="581"/>
      <c r="CR13" s="581"/>
      <c r="CS13" s="581"/>
      <c r="CT13" s="581"/>
      <c r="CU13" s="581"/>
      <c r="CV13" s="581"/>
      <c r="CW13" s="581"/>
      <c r="CX13" s="581"/>
      <c r="CY13" s="581"/>
      <c r="CZ13" s="581"/>
      <c r="DA13" s="581"/>
      <c r="DB13" s="581"/>
      <c r="DC13" s="581"/>
      <c r="DD13" s="581"/>
      <c r="DE13" s="581"/>
      <c r="DF13" s="581"/>
      <c r="DG13" s="581"/>
      <c r="DH13" s="581"/>
      <c r="DI13" s="586">
        <f t="shared" si="178"/>
        <v>0</v>
      </c>
      <c r="DJ13" s="476">
        <f t="shared" si="177"/>
        <v>0</v>
      </c>
      <c r="DK13" s="466"/>
      <c r="DU13" s="44"/>
      <c r="DV13" s="44"/>
    </row>
    <row r="14" spans="1:126" x14ac:dyDescent="0.3">
      <c r="A14" s="394"/>
      <c r="B14" s="482">
        <v>1.6</v>
      </c>
      <c r="C14" s="478" t="s">
        <v>145</v>
      </c>
      <c r="D14" s="479">
        <f>Identificación!C77</f>
        <v>0</v>
      </c>
      <c r="E14" s="480">
        <f>Identificación!F77</f>
        <v>0</v>
      </c>
      <c r="F14" s="481">
        <f>Identificación!G77</f>
        <v>0</v>
      </c>
      <c r="G14" s="581"/>
      <c r="H14" s="581"/>
      <c r="I14" s="581"/>
      <c r="J14" s="581"/>
      <c r="K14" s="581"/>
      <c r="L14" s="581"/>
      <c r="M14" s="581"/>
      <c r="N14" s="581"/>
      <c r="O14" s="581"/>
      <c r="P14" s="581"/>
      <c r="Q14" s="581"/>
      <c r="R14" s="581"/>
      <c r="S14" s="581"/>
      <c r="T14" s="581"/>
      <c r="U14" s="581"/>
      <c r="V14" s="581"/>
      <c r="W14" s="581"/>
      <c r="X14" s="581"/>
      <c r="Y14" s="581"/>
      <c r="Z14" s="581"/>
      <c r="AA14" s="581"/>
      <c r="AB14" s="581"/>
      <c r="AC14" s="581"/>
      <c r="AD14" s="581"/>
      <c r="AE14" s="581"/>
      <c r="AF14" s="581"/>
      <c r="AG14" s="581"/>
      <c r="AH14" s="581"/>
      <c r="AI14" s="581"/>
      <c r="AJ14" s="581"/>
      <c r="AK14" s="581"/>
      <c r="AL14" s="581"/>
      <c r="AM14" s="581"/>
      <c r="AN14" s="581"/>
      <c r="AO14" s="581"/>
      <c r="AP14" s="581"/>
      <c r="AQ14" s="581"/>
      <c r="AR14" s="581"/>
      <c r="AS14" s="581"/>
      <c r="AT14" s="581"/>
      <c r="AU14" s="581"/>
      <c r="AV14" s="581"/>
      <c r="AW14" s="581"/>
      <c r="AX14" s="581"/>
      <c r="AY14" s="581"/>
      <c r="AZ14" s="581"/>
      <c r="BA14" s="581"/>
      <c r="BB14" s="581"/>
      <c r="BC14" s="581"/>
      <c r="BD14" s="581"/>
      <c r="BE14" s="581"/>
      <c r="BF14" s="581"/>
      <c r="BG14" s="581"/>
      <c r="BH14" s="581"/>
      <c r="BI14" s="581"/>
      <c r="BJ14" s="581"/>
      <c r="BK14" s="581"/>
      <c r="BL14" s="581"/>
      <c r="BM14" s="581"/>
      <c r="BN14" s="581"/>
      <c r="BO14" s="581"/>
      <c r="BP14" s="581"/>
      <c r="BQ14" s="581"/>
      <c r="BR14" s="581"/>
      <c r="BS14" s="581"/>
      <c r="BT14" s="581"/>
      <c r="BU14" s="581"/>
      <c r="BV14" s="581"/>
      <c r="BW14" s="581"/>
      <c r="BX14" s="581"/>
      <c r="BY14" s="581"/>
      <c r="BZ14" s="581"/>
      <c r="CA14" s="581"/>
      <c r="CB14" s="581"/>
      <c r="CC14" s="581"/>
      <c r="CD14" s="581"/>
      <c r="CE14" s="581"/>
      <c r="CF14" s="581"/>
      <c r="CG14" s="581"/>
      <c r="CH14" s="581"/>
      <c r="CI14" s="581"/>
      <c r="CJ14" s="581"/>
      <c r="CK14" s="581"/>
      <c r="CL14" s="581"/>
      <c r="CM14" s="581"/>
      <c r="CN14" s="581"/>
      <c r="CO14" s="581"/>
      <c r="CP14" s="581"/>
      <c r="CQ14" s="581"/>
      <c r="CR14" s="581"/>
      <c r="CS14" s="581"/>
      <c r="CT14" s="581"/>
      <c r="CU14" s="581"/>
      <c r="CV14" s="581"/>
      <c r="CW14" s="581"/>
      <c r="CX14" s="581"/>
      <c r="CY14" s="581"/>
      <c r="CZ14" s="581"/>
      <c r="DA14" s="581"/>
      <c r="DB14" s="581"/>
      <c r="DC14" s="581"/>
      <c r="DD14" s="581"/>
      <c r="DE14" s="581"/>
      <c r="DF14" s="581"/>
      <c r="DG14" s="581"/>
      <c r="DH14" s="581"/>
      <c r="DI14" s="586">
        <f t="shared" si="178"/>
        <v>0</v>
      </c>
      <c r="DJ14" s="476">
        <f t="shared" si="177"/>
        <v>0</v>
      </c>
      <c r="DK14" s="466"/>
      <c r="DU14" s="44"/>
      <c r="DV14" s="44"/>
    </row>
    <row r="15" spans="1:126" x14ac:dyDescent="0.3">
      <c r="A15" s="394"/>
      <c r="B15" s="482">
        <v>1.7</v>
      </c>
      <c r="C15" s="478" t="s">
        <v>146</v>
      </c>
      <c r="D15" s="479">
        <f>Identificación!C78</f>
        <v>0</v>
      </c>
      <c r="E15" s="480">
        <f>Identificación!F78</f>
        <v>0</v>
      </c>
      <c r="F15" s="481">
        <f>Identificación!G78</f>
        <v>0</v>
      </c>
      <c r="G15" s="581"/>
      <c r="H15" s="581"/>
      <c r="I15" s="581"/>
      <c r="J15" s="581"/>
      <c r="K15" s="581"/>
      <c r="L15" s="581"/>
      <c r="M15" s="581"/>
      <c r="N15" s="581"/>
      <c r="O15" s="581"/>
      <c r="P15" s="581"/>
      <c r="Q15" s="581"/>
      <c r="R15" s="581"/>
      <c r="S15" s="581"/>
      <c r="T15" s="581"/>
      <c r="U15" s="581"/>
      <c r="V15" s="581"/>
      <c r="W15" s="581"/>
      <c r="X15" s="581"/>
      <c r="Y15" s="581"/>
      <c r="Z15" s="581"/>
      <c r="AA15" s="581"/>
      <c r="AB15" s="581"/>
      <c r="AC15" s="581"/>
      <c r="AD15" s="581"/>
      <c r="AE15" s="581"/>
      <c r="AF15" s="581"/>
      <c r="AG15" s="581"/>
      <c r="AH15" s="581"/>
      <c r="AI15" s="581"/>
      <c r="AJ15" s="581"/>
      <c r="AK15" s="581"/>
      <c r="AL15" s="581"/>
      <c r="AM15" s="581"/>
      <c r="AN15" s="581"/>
      <c r="AO15" s="581"/>
      <c r="AP15" s="581"/>
      <c r="AQ15" s="581"/>
      <c r="AR15" s="581"/>
      <c r="AS15" s="581"/>
      <c r="AT15" s="581"/>
      <c r="AU15" s="581"/>
      <c r="AV15" s="581"/>
      <c r="AW15" s="581"/>
      <c r="AX15" s="581"/>
      <c r="AY15" s="581"/>
      <c r="AZ15" s="581"/>
      <c r="BA15" s="581"/>
      <c r="BB15" s="581"/>
      <c r="BC15" s="581"/>
      <c r="BD15" s="581"/>
      <c r="BE15" s="581"/>
      <c r="BF15" s="581"/>
      <c r="BG15" s="581"/>
      <c r="BH15" s="581"/>
      <c r="BI15" s="581"/>
      <c r="BJ15" s="581"/>
      <c r="BK15" s="581"/>
      <c r="BL15" s="581"/>
      <c r="BM15" s="581"/>
      <c r="BN15" s="581"/>
      <c r="BO15" s="581"/>
      <c r="BP15" s="581"/>
      <c r="BQ15" s="581"/>
      <c r="BR15" s="581"/>
      <c r="BS15" s="581"/>
      <c r="BT15" s="581"/>
      <c r="BU15" s="581"/>
      <c r="BV15" s="581"/>
      <c r="BW15" s="581"/>
      <c r="BX15" s="581"/>
      <c r="BY15" s="581"/>
      <c r="BZ15" s="581"/>
      <c r="CA15" s="581"/>
      <c r="CB15" s="581"/>
      <c r="CC15" s="581"/>
      <c r="CD15" s="581"/>
      <c r="CE15" s="581"/>
      <c r="CF15" s="581"/>
      <c r="CG15" s="581"/>
      <c r="CH15" s="581"/>
      <c r="CI15" s="581"/>
      <c r="CJ15" s="581"/>
      <c r="CK15" s="581"/>
      <c r="CL15" s="581"/>
      <c r="CM15" s="581"/>
      <c r="CN15" s="581"/>
      <c r="CO15" s="581"/>
      <c r="CP15" s="581"/>
      <c r="CQ15" s="581"/>
      <c r="CR15" s="581"/>
      <c r="CS15" s="581"/>
      <c r="CT15" s="581"/>
      <c r="CU15" s="581"/>
      <c r="CV15" s="581"/>
      <c r="CW15" s="581"/>
      <c r="CX15" s="581"/>
      <c r="CY15" s="581"/>
      <c r="CZ15" s="581"/>
      <c r="DA15" s="581"/>
      <c r="DB15" s="581"/>
      <c r="DC15" s="581"/>
      <c r="DD15" s="581"/>
      <c r="DE15" s="581"/>
      <c r="DF15" s="581"/>
      <c r="DG15" s="581"/>
      <c r="DH15" s="581"/>
      <c r="DI15" s="586">
        <f t="shared" si="178"/>
        <v>0</v>
      </c>
      <c r="DJ15" s="476">
        <f t="shared" si="177"/>
        <v>0</v>
      </c>
      <c r="DK15" s="466"/>
      <c r="DU15" s="44"/>
      <c r="DV15" s="44"/>
    </row>
    <row r="16" spans="1:126" x14ac:dyDescent="0.3">
      <c r="A16" s="394"/>
      <c r="B16" s="482">
        <v>1.8</v>
      </c>
      <c r="C16" s="478" t="s">
        <v>147</v>
      </c>
      <c r="D16" s="479">
        <f>Identificación!C79</f>
        <v>0</v>
      </c>
      <c r="E16" s="480">
        <f>Identificación!F79</f>
        <v>0</v>
      </c>
      <c r="F16" s="481">
        <f>Identificación!G79</f>
        <v>0</v>
      </c>
      <c r="G16" s="581"/>
      <c r="H16" s="581"/>
      <c r="I16" s="581"/>
      <c r="J16" s="581"/>
      <c r="K16" s="581"/>
      <c r="L16" s="581"/>
      <c r="M16" s="581"/>
      <c r="N16" s="581"/>
      <c r="O16" s="581"/>
      <c r="P16" s="581"/>
      <c r="Q16" s="581"/>
      <c r="R16" s="581"/>
      <c r="S16" s="581"/>
      <c r="T16" s="581"/>
      <c r="U16" s="581"/>
      <c r="V16" s="581"/>
      <c r="W16" s="581"/>
      <c r="X16" s="581"/>
      <c r="Y16" s="581"/>
      <c r="Z16" s="581"/>
      <c r="AA16" s="581"/>
      <c r="AB16" s="581"/>
      <c r="AC16" s="581"/>
      <c r="AD16" s="581"/>
      <c r="AE16" s="581"/>
      <c r="AF16" s="581"/>
      <c r="AG16" s="581"/>
      <c r="AH16" s="581"/>
      <c r="AI16" s="581"/>
      <c r="AJ16" s="581"/>
      <c r="AK16" s="581"/>
      <c r="AL16" s="581"/>
      <c r="AM16" s="581"/>
      <c r="AN16" s="581"/>
      <c r="AO16" s="581"/>
      <c r="AP16" s="581"/>
      <c r="AQ16" s="581"/>
      <c r="AR16" s="581"/>
      <c r="AS16" s="581"/>
      <c r="AT16" s="581"/>
      <c r="AU16" s="581"/>
      <c r="AV16" s="581"/>
      <c r="AW16" s="581"/>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581"/>
      <c r="CG16" s="581"/>
      <c r="CH16" s="581"/>
      <c r="CI16" s="581"/>
      <c r="CJ16" s="581"/>
      <c r="CK16" s="581"/>
      <c r="CL16" s="581"/>
      <c r="CM16" s="581"/>
      <c r="CN16" s="581"/>
      <c r="CO16" s="581"/>
      <c r="CP16" s="581"/>
      <c r="CQ16" s="581"/>
      <c r="CR16" s="581"/>
      <c r="CS16" s="581"/>
      <c r="CT16" s="581"/>
      <c r="CU16" s="581"/>
      <c r="CV16" s="581"/>
      <c r="CW16" s="581"/>
      <c r="CX16" s="581"/>
      <c r="CY16" s="581"/>
      <c r="CZ16" s="581"/>
      <c r="DA16" s="581"/>
      <c r="DB16" s="581"/>
      <c r="DC16" s="581"/>
      <c r="DD16" s="581"/>
      <c r="DE16" s="581"/>
      <c r="DF16" s="581"/>
      <c r="DG16" s="581"/>
      <c r="DH16" s="581"/>
      <c r="DI16" s="586">
        <f t="shared" si="178"/>
        <v>0</v>
      </c>
      <c r="DJ16" s="476">
        <f t="shared" si="177"/>
        <v>0</v>
      </c>
      <c r="DK16" s="466"/>
      <c r="DU16" s="44"/>
      <c r="DV16" s="44"/>
    </row>
    <row r="17" spans="1:126" x14ac:dyDescent="0.3">
      <c r="A17" s="394"/>
      <c r="B17" s="482">
        <v>1.9</v>
      </c>
      <c r="C17" s="478" t="s">
        <v>148</v>
      </c>
      <c r="D17" s="479" t="str">
        <f>Identificación!C80</f>
        <v xml:space="preserve"> </v>
      </c>
      <c r="E17" s="480">
        <f>Identificación!F80</f>
        <v>0</v>
      </c>
      <c r="F17" s="481">
        <f>Identificación!G80</f>
        <v>0</v>
      </c>
      <c r="G17" s="581"/>
      <c r="H17" s="581"/>
      <c r="I17" s="581"/>
      <c r="J17" s="581"/>
      <c r="K17" s="581"/>
      <c r="L17" s="581"/>
      <c r="M17" s="581"/>
      <c r="N17" s="581"/>
      <c r="O17" s="581"/>
      <c r="P17" s="581"/>
      <c r="Q17" s="581"/>
      <c r="R17" s="581"/>
      <c r="S17" s="581"/>
      <c r="T17" s="581"/>
      <c r="U17" s="581"/>
      <c r="V17" s="581"/>
      <c r="W17" s="581"/>
      <c r="X17" s="581"/>
      <c r="Y17" s="581"/>
      <c r="Z17" s="581"/>
      <c r="AA17" s="581"/>
      <c r="AB17" s="581"/>
      <c r="AC17" s="581"/>
      <c r="AD17" s="581"/>
      <c r="AE17" s="581"/>
      <c r="AF17" s="581"/>
      <c r="AG17" s="581"/>
      <c r="AH17" s="581"/>
      <c r="AI17" s="581"/>
      <c r="AJ17" s="581"/>
      <c r="AK17" s="581"/>
      <c r="AL17" s="581"/>
      <c r="AM17" s="581"/>
      <c r="AN17" s="581"/>
      <c r="AO17" s="581"/>
      <c r="AP17" s="581"/>
      <c r="AQ17" s="581"/>
      <c r="AR17" s="581"/>
      <c r="AS17" s="581"/>
      <c r="AT17" s="581"/>
      <c r="AU17" s="581"/>
      <c r="AV17" s="581"/>
      <c r="AW17" s="5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581"/>
      <c r="CG17" s="581"/>
      <c r="CH17" s="581"/>
      <c r="CI17" s="581"/>
      <c r="CJ17" s="581"/>
      <c r="CK17" s="581"/>
      <c r="CL17" s="581"/>
      <c r="CM17" s="581"/>
      <c r="CN17" s="581"/>
      <c r="CO17" s="581"/>
      <c r="CP17" s="581"/>
      <c r="CQ17" s="581"/>
      <c r="CR17" s="581"/>
      <c r="CS17" s="581"/>
      <c r="CT17" s="581"/>
      <c r="CU17" s="581"/>
      <c r="CV17" s="581"/>
      <c r="CW17" s="581"/>
      <c r="CX17" s="581"/>
      <c r="CY17" s="581"/>
      <c r="CZ17" s="581"/>
      <c r="DA17" s="581"/>
      <c r="DB17" s="581"/>
      <c r="DC17" s="581"/>
      <c r="DD17" s="581"/>
      <c r="DE17" s="581"/>
      <c r="DF17" s="581"/>
      <c r="DG17" s="581"/>
      <c r="DH17" s="581"/>
      <c r="DI17" s="586">
        <f t="shared" si="178"/>
        <v>0</v>
      </c>
      <c r="DJ17" s="476">
        <f t="shared" si="177"/>
        <v>0</v>
      </c>
      <c r="DK17" s="466"/>
      <c r="DU17" s="44"/>
      <c r="DV17" s="44"/>
    </row>
    <row r="18" spans="1:126" x14ac:dyDescent="0.3">
      <c r="A18" s="394"/>
      <c r="B18" s="487">
        <v>2</v>
      </c>
      <c r="C18" s="488" t="s">
        <v>159</v>
      </c>
      <c r="D18" s="489">
        <f>Identificación!B82</f>
        <v>0</v>
      </c>
      <c r="E18" s="490">
        <f>Identificación!F82</f>
        <v>0</v>
      </c>
      <c r="F18" s="491">
        <f>Identificación!G82</f>
        <v>0</v>
      </c>
      <c r="G18" s="492">
        <f t="shared" ref="G18" si="179">SUM(G19:G27)</f>
        <v>0</v>
      </c>
      <c r="H18" s="492">
        <f t="shared" ref="H18" si="180">SUM(H19:H27)</f>
        <v>0</v>
      </c>
      <c r="I18" s="492">
        <f t="shared" ref="I18" si="181">SUM(I19:I27)</f>
        <v>0</v>
      </c>
      <c r="J18" s="492">
        <f t="shared" ref="J18" si="182">SUM(J19:J27)</f>
        <v>0</v>
      </c>
      <c r="K18" s="492">
        <f t="shared" ref="K18" si="183">SUM(K19:K27)</f>
        <v>0</v>
      </c>
      <c r="L18" s="492">
        <f t="shared" ref="L18" si="184">SUM(L19:L27)</f>
        <v>0</v>
      </c>
      <c r="M18" s="492">
        <f t="shared" ref="M18" si="185">SUM(M19:M27)</f>
        <v>0</v>
      </c>
      <c r="N18" s="492">
        <f t="shared" ref="N18" si="186">SUM(N19:N27)</f>
        <v>0</v>
      </c>
      <c r="O18" s="492">
        <f t="shared" ref="O18" si="187">SUM(O19:O27)</f>
        <v>0</v>
      </c>
      <c r="P18" s="492">
        <f t="shared" ref="P18" si="188">SUM(P19:P27)</f>
        <v>0</v>
      </c>
      <c r="Q18" s="492">
        <f t="shared" ref="Q18" si="189">SUM(Q19:Q27)</f>
        <v>0</v>
      </c>
      <c r="R18" s="492">
        <f t="shared" ref="R18" si="190">SUM(R19:R27)</f>
        <v>0</v>
      </c>
      <c r="S18" s="492">
        <f t="shared" ref="S18" si="191">SUM(S19:S27)</f>
        <v>0</v>
      </c>
      <c r="T18" s="492">
        <f t="shared" ref="T18" si="192">SUM(T19:T27)</f>
        <v>0</v>
      </c>
      <c r="U18" s="492">
        <f t="shared" ref="U18" si="193">SUM(U19:U27)</f>
        <v>0</v>
      </c>
      <c r="V18" s="492">
        <f t="shared" ref="V18" si="194">SUM(V19:V27)</f>
        <v>0</v>
      </c>
      <c r="W18" s="492">
        <f t="shared" ref="W18" si="195">SUM(W19:W27)</f>
        <v>0</v>
      </c>
      <c r="X18" s="492">
        <f t="shared" ref="X18" si="196">SUM(X19:X27)</f>
        <v>0</v>
      </c>
      <c r="Y18" s="492">
        <f t="shared" ref="Y18" si="197">SUM(Y19:Y27)</f>
        <v>0</v>
      </c>
      <c r="Z18" s="492">
        <f t="shared" ref="Z18" si="198">SUM(Z19:Z27)</f>
        <v>0</v>
      </c>
      <c r="AA18" s="492">
        <f t="shared" ref="AA18" si="199">SUM(AA19:AA27)</f>
        <v>0</v>
      </c>
      <c r="AB18" s="492">
        <f t="shared" ref="AB18" si="200">SUM(AB19:AB27)</f>
        <v>0</v>
      </c>
      <c r="AC18" s="492">
        <f t="shared" ref="AC18" si="201">SUM(AC19:AC27)</f>
        <v>0</v>
      </c>
      <c r="AD18" s="492">
        <f t="shared" ref="AD18" si="202">SUM(AD19:AD27)</f>
        <v>0</v>
      </c>
      <c r="AE18" s="492">
        <f t="shared" ref="AE18" si="203">SUM(AE19:AE27)</f>
        <v>0</v>
      </c>
      <c r="AF18" s="492">
        <f t="shared" ref="AF18" si="204">SUM(AF19:AF27)</f>
        <v>0</v>
      </c>
      <c r="AG18" s="492">
        <f t="shared" ref="AG18" si="205">SUM(AG19:AG27)</f>
        <v>0</v>
      </c>
      <c r="AH18" s="492">
        <f t="shared" ref="AH18" si="206">SUM(AH19:AH27)</f>
        <v>0</v>
      </c>
      <c r="AI18" s="492">
        <f t="shared" ref="AI18" si="207">SUM(AI19:AI27)</f>
        <v>0</v>
      </c>
      <c r="AJ18" s="492">
        <f t="shared" ref="AJ18" si="208">SUM(AJ19:AJ27)</f>
        <v>0</v>
      </c>
      <c r="AK18" s="492">
        <f t="shared" ref="AK18" si="209">SUM(AK19:AK27)</f>
        <v>0</v>
      </c>
      <c r="AL18" s="492">
        <f t="shared" ref="AL18" si="210">SUM(AL19:AL27)</f>
        <v>0</v>
      </c>
      <c r="AM18" s="492">
        <f t="shared" ref="AM18" si="211">SUM(AM19:AM27)</f>
        <v>0</v>
      </c>
      <c r="AN18" s="492">
        <f t="shared" ref="AN18" si="212">SUM(AN19:AN27)</f>
        <v>0</v>
      </c>
      <c r="AO18" s="492">
        <f t="shared" ref="AO18" si="213">SUM(AO19:AO27)</f>
        <v>0</v>
      </c>
      <c r="AP18" s="492">
        <f t="shared" ref="AP18" si="214">SUM(AP19:AP27)</f>
        <v>0</v>
      </c>
      <c r="AQ18" s="492">
        <f t="shared" ref="AQ18" si="215">SUM(AQ19:AQ27)</f>
        <v>0</v>
      </c>
      <c r="AR18" s="492">
        <f t="shared" ref="AR18" si="216">SUM(AR19:AR27)</f>
        <v>0</v>
      </c>
      <c r="AS18" s="492">
        <f t="shared" ref="AS18" si="217">SUM(AS19:AS27)</f>
        <v>0</v>
      </c>
      <c r="AT18" s="492">
        <f t="shared" ref="AT18" si="218">SUM(AT19:AT27)</f>
        <v>0</v>
      </c>
      <c r="AU18" s="492">
        <f t="shared" ref="AU18" si="219">SUM(AU19:AU27)</f>
        <v>0</v>
      </c>
      <c r="AV18" s="492">
        <f t="shared" ref="AV18" si="220">SUM(AV19:AV27)</f>
        <v>0</v>
      </c>
      <c r="AW18" s="492">
        <f t="shared" ref="AW18" si="221">SUM(AW19:AW27)</f>
        <v>0</v>
      </c>
      <c r="AX18" s="492">
        <f t="shared" ref="AX18" si="222">SUM(AX19:AX27)</f>
        <v>0</v>
      </c>
      <c r="AY18" s="492">
        <f t="shared" ref="AY18" si="223">SUM(AY19:AY27)</f>
        <v>0</v>
      </c>
      <c r="AZ18" s="492">
        <f t="shared" ref="AZ18" si="224">SUM(AZ19:AZ27)</f>
        <v>0</v>
      </c>
      <c r="BA18" s="492">
        <f t="shared" ref="BA18" si="225">SUM(BA19:BA27)</f>
        <v>0</v>
      </c>
      <c r="BB18" s="492">
        <f t="shared" ref="BB18" si="226">SUM(BB19:BB27)</f>
        <v>0</v>
      </c>
      <c r="BC18" s="492">
        <f t="shared" ref="BC18" si="227">SUM(BC19:BC27)</f>
        <v>0</v>
      </c>
      <c r="BD18" s="492">
        <f t="shared" ref="BD18" si="228">SUM(BD19:BD27)</f>
        <v>0</v>
      </c>
      <c r="BE18" s="492">
        <f t="shared" ref="BE18" si="229">SUM(BE19:BE27)</f>
        <v>0</v>
      </c>
      <c r="BF18" s="492">
        <f t="shared" ref="BF18" si="230">SUM(BF19:BF27)</f>
        <v>0</v>
      </c>
      <c r="BG18" s="492">
        <f t="shared" ref="BG18" si="231">SUM(BG19:BG27)</f>
        <v>0</v>
      </c>
      <c r="BH18" s="492">
        <f t="shared" ref="BH18" si="232">SUM(BH19:BH27)</f>
        <v>0</v>
      </c>
      <c r="BI18" s="492">
        <f t="shared" ref="BI18" si="233">SUM(BI19:BI27)</f>
        <v>0</v>
      </c>
      <c r="BJ18" s="492">
        <f t="shared" ref="BJ18" si="234">SUM(BJ19:BJ27)</f>
        <v>0</v>
      </c>
      <c r="BK18" s="492">
        <f t="shared" ref="BK18" si="235">SUM(BK19:BK27)</f>
        <v>0</v>
      </c>
      <c r="BL18" s="492">
        <f t="shared" ref="BL18" si="236">SUM(BL19:BL27)</f>
        <v>0</v>
      </c>
      <c r="BM18" s="492">
        <f t="shared" ref="BM18" si="237">SUM(BM19:BM27)</f>
        <v>0</v>
      </c>
      <c r="BN18" s="492">
        <f t="shared" ref="BN18" si="238">SUM(BN19:BN27)</f>
        <v>0</v>
      </c>
      <c r="BO18" s="492">
        <f t="shared" ref="BO18" si="239">SUM(BO19:BO27)</f>
        <v>0</v>
      </c>
      <c r="BP18" s="492">
        <f t="shared" ref="BP18" si="240">SUM(BP19:BP27)</f>
        <v>0</v>
      </c>
      <c r="BQ18" s="492">
        <f t="shared" ref="BQ18" si="241">SUM(BQ19:BQ27)</f>
        <v>0</v>
      </c>
      <c r="BR18" s="492">
        <f t="shared" ref="BR18" si="242">SUM(BR19:BR27)</f>
        <v>0</v>
      </c>
      <c r="BS18" s="492">
        <f t="shared" ref="BS18" si="243">SUM(BS19:BS27)</f>
        <v>0</v>
      </c>
      <c r="BT18" s="492">
        <f t="shared" ref="BT18" si="244">SUM(BT19:BT27)</f>
        <v>0</v>
      </c>
      <c r="BU18" s="492">
        <f t="shared" ref="BU18" si="245">SUM(BU19:BU27)</f>
        <v>0</v>
      </c>
      <c r="BV18" s="492">
        <f t="shared" ref="BV18" si="246">SUM(BV19:BV27)</f>
        <v>0</v>
      </c>
      <c r="BW18" s="492">
        <f t="shared" ref="BW18" si="247">SUM(BW19:BW27)</f>
        <v>0</v>
      </c>
      <c r="BX18" s="492">
        <f t="shared" ref="BX18" si="248">SUM(BX19:BX27)</f>
        <v>0</v>
      </c>
      <c r="BY18" s="492">
        <f t="shared" ref="BY18" si="249">SUM(BY19:BY27)</f>
        <v>0</v>
      </c>
      <c r="BZ18" s="492">
        <f t="shared" ref="BZ18" si="250">SUM(BZ19:BZ27)</f>
        <v>0</v>
      </c>
      <c r="CA18" s="492">
        <f t="shared" ref="CA18" si="251">SUM(CA19:CA27)</f>
        <v>0</v>
      </c>
      <c r="CB18" s="492">
        <f t="shared" ref="CB18" si="252">SUM(CB19:CB27)</f>
        <v>0</v>
      </c>
      <c r="CC18" s="492">
        <f t="shared" ref="CC18" si="253">SUM(CC19:CC27)</f>
        <v>0</v>
      </c>
      <c r="CD18" s="492">
        <f t="shared" ref="CD18" si="254">SUM(CD19:CD27)</f>
        <v>0</v>
      </c>
      <c r="CE18" s="492">
        <f t="shared" ref="CE18" si="255">SUM(CE19:CE27)</f>
        <v>0</v>
      </c>
      <c r="CF18" s="492">
        <f t="shared" ref="CF18" si="256">SUM(CF19:CF27)</f>
        <v>0</v>
      </c>
      <c r="CG18" s="492">
        <f t="shared" ref="CG18" si="257">SUM(CG19:CG27)</f>
        <v>0</v>
      </c>
      <c r="CH18" s="492">
        <f t="shared" ref="CH18" si="258">SUM(CH19:CH27)</f>
        <v>0</v>
      </c>
      <c r="CI18" s="492">
        <f t="shared" ref="CI18" si="259">SUM(CI19:CI27)</f>
        <v>0</v>
      </c>
      <c r="CJ18" s="492">
        <f t="shared" ref="CJ18" si="260">SUM(CJ19:CJ27)</f>
        <v>0</v>
      </c>
      <c r="CK18" s="492">
        <f t="shared" ref="CK18" si="261">SUM(CK19:CK27)</f>
        <v>0</v>
      </c>
      <c r="CL18" s="492">
        <f t="shared" ref="CL18" si="262">SUM(CL19:CL27)</f>
        <v>0</v>
      </c>
      <c r="CM18" s="492">
        <f t="shared" ref="CM18" si="263">SUM(CM19:CM27)</f>
        <v>0</v>
      </c>
      <c r="CN18" s="492">
        <f t="shared" ref="CN18" si="264">SUM(CN19:CN27)</f>
        <v>0</v>
      </c>
      <c r="CO18" s="492">
        <f t="shared" ref="CO18" si="265">SUM(CO19:CO27)</f>
        <v>0</v>
      </c>
      <c r="CP18" s="492">
        <f t="shared" ref="CP18" si="266">SUM(CP19:CP27)</f>
        <v>0</v>
      </c>
      <c r="CQ18" s="492">
        <f t="shared" ref="CQ18" si="267">SUM(CQ19:CQ27)</f>
        <v>0</v>
      </c>
      <c r="CR18" s="492">
        <f t="shared" ref="CR18" si="268">SUM(CR19:CR27)</f>
        <v>0</v>
      </c>
      <c r="CS18" s="492">
        <f t="shared" ref="CS18" si="269">SUM(CS19:CS27)</f>
        <v>0</v>
      </c>
      <c r="CT18" s="492">
        <f t="shared" ref="CT18" si="270">SUM(CT19:CT27)</f>
        <v>0</v>
      </c>
      <c r="CU18" s="492">
        <f t="shared" ref="CU18" si="271">SUM(CU19:CU27)</f>
        <v>0</v>
      </c>
      <c r="CV18" s="492">
        <f t="shared" ref="CV18" si="272">SUM(CV19:CV27)</f>
        <v>0</v>
      </c>
      <c r="CW18" s="492">
        <f t="shared" ref="CW18" si="273">SUM(CW19:CW27)</f>
        <v>0</v>
      </c>
      <c r="CX18" s="492">
        <f t="shared" ref="CX18" si="274">SUM(CX19:CX27)</f>
        <v>0</v>
      </c>
      <c r="CY18" s="492">
        <f t="shared" ref="CY18" si="275">SUM(CY19:CY27)</f>
        <v>0</v>
      </c>
      <c r="CZ18" s="492">
        <f t="shared" ref="CZ18" si="276">SUM(CZ19:CZ27)</f>
        <v>0</v>
      </c>
      <c r="DA18" s="492">
        <f t="shared" ref="DA18" si="277">SUM(DA19:DA27)</f>
        <v>0</v>
      </c>
      <c r="DB18" s="492">
        <f t="shared" ref="DB18" si="278">SUM(DB19:DB27)</f>
        <v>0</v>
      </c>
      <c r="DC18" s="492">
        <f t="shared" ref="DC18" si="279">SUM(DC19:DC27)</f>
        <v>0</v>
      </c>
      <c r="DD18" s="492">
        <f t="shared" ref="DD18" si="280">SUM(DD19:DD27)</f>
        <v>0</v>
      </c>
      <c r="DE18" s="492">
        <f t="shared" ref="DE18" si="281">SUM(DE19:DE27)</f>
        <v>0</v>
      </c>
      <c r="DF18" s="492">
        <f t="shared" ref="DF18" si="282">SUM(DF19:DF27)</f>
        <v>0</v>
      </c>
      <c r="DG18" s="492">
        <f t="shared" ref="DG18" si="283">SUM(DG19:DG27)</f>
        <v>0</v>
      </c>
      <c r="DH18" s="492">
        <f t="shared" ref="DH18" si="284">SUM(DH19:DH27)</f>
        <v>0</v>
      </c>
      <c r="DI18" s="493">
        <f t="shared" ref="DI18" si="285">SUM(DI19:DI27)</f>
        <v>0</v>
      </c>
      <c r="DJ18" s="494"/>
      <c r="DK18" s="466"/>
      <c r="DU18" s="44"/>
      <c r="DV18" s="44"/>
    </row>
    <row r="19" spans="1:126" x14ac:dyDescent="0.3">
      <c r="A19" s="394"/>
      <c r="B19" s="477">
        <v>2.1</v>
      </c>
      <c r="C19" s="478" t="s">
        <v>149</v>
      </c>
      <c r="D19" s="479">
        <f>Identificación!C86</f>
        <v>0</v>
      </c>
      <c r="E19" s="480">
        <f>Identificación!F86</f>
        <v>0</v>
      </c>
      <c r="F19" s="481">
        <f>Identificación!G86</f>
        <v>0</v>
      </c>
      <c r="G19" s="581"/>
      <c r="H19" s="581"/>
      <c r="I19" s="581"/>
      <c r="J19" s="581"/>
      <c r="K19" s="581"/>
      <c r="L19" s="581"/>
      <c r="M19" s="581"/>
      <c r="N19" s="581"/>
      <c r="O19" s="581"/>
      <c r="P19" s="581"/>
      <c r="Q19" s="581"/>
      <c r="R19" s="581"/>
      <c r="S19" s="581"/>
      <c r="T19" s="581"/>
      <c r="U19" s="581"/>
      <c r="V19" s="581"/>
      <c r="W19" s="581"/>
      <c r="X19" s="581"/>
      <c r="Y19" s="581"/>
      <c r="Z19" s="581"/>
      <c r="AA19" s="581"/>
      <c r="AB19" s="581"/>
      <c r="AC19" s="581"/>
      <c r="AD19" s="581"/>
      <c r="AE19" s="581"/>
      <c r="AF19" s="581"/>
      <c r="AG19" s="581"/>
      <c r="AH19" s="581"/>
      <c r="AI19" s="581"/>
      <c r="AJ19" s="581"/>
      <c r="AK19" s="581"/>
      <c r="AL19" s="581"/>
      <c r="AM19" s="581"/>
      <c r="AN19" s="581"/>
      <c r="AO19" s="581"/>
      <c r="AP19" s="581"/>
      <c r="AQ19" s="581"/>
      <c r="AR19" s="581"/>
      <c r="AS19" s="581"/>
      <c r="AT19" s="581"/>
      <c r="AU19" s="581"/>
      <c r="AV19" s="581"/>
      <c r="AW19" s="581"/>
      <c r="AX19" s="581"/>
      <c r="AY19" s="581"/>
      <c r="AZ19" s="581"/>
      <c r="BA19" s="581"/>
      <c r="BB19" s="581"/>
      <c r="BC19" s="581"/>
      <c r="BD19" s="581"/>
      <c r="BE19" s="581"/>
      <c r="BF19" s="581"/>
      <c r="BG19" s="581"/>
      <c r="BH19" s="581"/>
      <c r="BI19" s="581"/>
      <c r="BJ19" s="581"/>
      <c r="BK19" s="581"/>
      <c r="BL19" s="581"/>
      <c r="BM19" s="581"/>
      <c r="BN19" s="581"/>
      <c r="BO19" s="581"/>
      <c r="BP19" s="581"/>
      <c r="BQ19" s="581"/>
      <c r="BR19" s="581"/>
      <c r="BS19" s="581"/>
      <c r="BT19" s="581"/>
      <c r="BU19" s="581"/>
      <c r="BV19" s="581"/>
      <c r="BW19" s="581"/>
      <c r="BX19" s="581"/>
      <c r="BY19" s="581"/>
      <c r="BZ19" s="581"/>
      <c r="CA19" s="581"/>
      <c r="CB19" s="581"/>
      <c r="CC19" s="581"/>
      <c r="CD19" s="581"/>
      <c r="CE19" s="581"/>
      <c r="CF19" s="581"/>
      <c r="CG19" s="581"/>
      <c r="CH19" s="581"/>
      <c r="CI19" s="581"/>
      <c r="CJ19" s="581"/>
      <c r="CK19" s="581"/>
      <c r="CL19" s="581"/>
      <c r="CM19" s="581"/>
      <c r="CN19" s="581"/>
      <c r="CO19" s="581"/>
      <c r="CP19" s="581"/>
      <c r="CQ19" s="581"/>
      <c r="CR19" s="581"/>
      <c r="CS19" s="581"/>
      <c r="CT19" s="581"/>
      <c r="CU19" s="581"/>
      <c r="CV19" s="581"/>
      <c r="CW19" s="581"/>
      <c r="CX19" s="581"/>
      <c r="CY19" s="581"/>
      <c r="CZ19" s="581"/>
      <c r="DA19" s="581"/>
      <c r="DB19" s="581"/>
      <c r="DC19" s="581"/>
      <c r="DD19" s="581"/>
      <c r="DE19" s="581"/>
      <c r="DF19" s="581"/>
      <c r="DG19" s="581"/>
      <c r="DH19" s="581"/>
      <c r="DI19" s="586">
        <f t="shared" si="178"/>
        <v>0</v>
      </c>
      <c r="DJ19" s="476">
        <f t="shared" si="177"/>
        <v>0</v>
      </c>
      <c r="DK19" s="466"/>
      <c r="DU19" s="44"/>
      <c r="DV19" s="44"/>
    </row>
    <row r="20" spans="1:126" x14ac:dyDescent="0.3">
      <c r="A20" s="394"/>
      <c r="B20" s="482">
        <v>2.2000000000000002</v>
      </c>
      <c r="C20" s="478" t="s">
        <v>150</v>
      </c>
      <c r="D20" s="479">
        <f>Identificación!C87</f>
        <v>0</v>
      </c>
      <c r="E20" s="480">
        <f>Identificación!F87</f>
        <v>0</v>
      </c>
      <c r="F20" s="481">
        <f>Identificación!G87</f>
        <v>0</v>
      </c>
      <c r="G20" s="581"/>
      <c r="H20" s="581"/>
      <c r="I20" s="581"/>
      <c r="J20" s="581"/>
      <c r="K20" s="581"/>
      <c r="L20" s="581"/>
      <c r="M20" s="581"/>
      <c r="N20" s="581"/>
      <c r="O20" s="581"/>
      <c r="P20" s="581"/>
      <c r="Q20" s="581"/>
      <c r="R20" s="581"/>
      <c r="S20" s="581"/>
      <c r="T20" s="581"/>
      <c r="U20" s="581"/>
      <c r="V20" s="581"/>
      <c r="W20" s="581"/>
      <c r="X20" s="581"/>
      <c r="Y20" s="581"/>
      <c r="Z20" s="581"/>
      <c r="AA20" s="581"/>
      <c r="AB20" s="581"/>
      <c r="AC20" s="581"/>
      <c r="AD20" s="581"/>
      <c r="AE20" s="581"/>
      <c r="AF20" s="581"/>
      <c r="AG20" s="581"/>
      <c r="AH20" s="581"/>
      <c r="AI20" s="581"/>
      <c r="AJ20" s="581"/>
      <c r="AK20" s="581"/>
      <c r="AL20" s="581"/>
      <c r="AM20" s="581"/>
      <c r="AN20" s="581"/>
      <c r="AO20" s="581"/>
      <c r="AP20" s="581"/>
      <c r="AQ20" s="581"/>
      <c r="AR20" s="581"/>
      <c r="AS20" s="581"/>
      <c r="AT20" s="581"/>
      <c r="AU20" s="581"/>
      <c r="AV20" s="581"/>
      <c r="AW20" s="581"/>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581"/>
      <c r="CG20" s="581"/>
      <c r="CH20" s="581"/>
      <c r="CI20" s="581"/>
      <c r="CJ20" s="581"/>
      <c r="CK20" s="581"/>
      <c r="CL20" s="581"/>
      <c r="CM20" s="581"/>
      <c r="CN20" s="581"/>
      <c r="CO20" s="581"/>
      <c r="CP20" s="581"/>
      <c r="CQ20" s="581"/>
      <c r="CR20" s="581"/>
      <c r="CS20" s="581"/>
      <c r="CT20" s="581"/>
      <c r="CU20" s="581"/>
      <c r="CV20" s="581"/>
      <c r="CW20" s="581"/>
      <c r="CX20" s="581"/>
      <c r="CY20" s="581"/>
      <c r="CZ20" s="581"/>
      <c r="DA20" s="581"/>
      <c r="DB20" s="581"/>
      <c r="DC20" s="581"/>
      <c r="DD20" s="581"/>
      <c r="DE20" s="581"/>
      <c r="DF20" s="581"/>
      <c r="DG20" s="581"/>
      <c r="DH20" s="581"/>
      <c r="DI20" s="586">
        <f t="shared" si="178"/>
        <v>0</v>
      </c>
      <c r="DJ20" s="476">
        <f t="shared" si="177"/>
        <v>0</v>
      </c>
      <c r="DK20" s="466"/>
      <c r="DU20" s="44"/>
      <c r="DV20" s="44"/>
    </row>
    <row r="21" spans="1:126" x14ac:dyDescent="0.3">
      <c r="A21" s="394"/>
      <c r="B21" s="482">
        <v>2.2999999999999998</v>
      </c>
      <c r="C21" s="478" t="s">
        <v>151</v>
      </c>
      <c r="D21" s="479">
        <f>Identificación!C88</f>
        <v>0</v>
      </c>
      <c r="E21" s="480">
        <f>Identificación!F88</f>
        <v>0</v>
      </c>
      <c r="F21" s="481">
        <f>Identificación!G88</f>
        <v>0</v>
      </c>
      <c r="G21" s="581"/>
      <c r="H21" s="581"/>
      <c r="I21" s="581"/>
      <c r="J21" s="581"/>
      <c r="K21" s="581"/>
      <c r="L21" s="581"/>
      <c r="M21" s="581"/>
      <c r="N21" s="581"/>
      <c r="O21" s="581"/>
      <c r="P21" s="581"/>
      <c r="Q21" s="581"/>
      <c r="R21" s="581"/>
      <c r="S21" s="581"/>
      <c r="T21" s="581"/>
      <c r="U21" s="581"/>
      <c r="V21" s="581"/>
      <c r="W21" s="581"/>
      <c r="X21" s="581"/>
      <c r="Y21" s="581"/>
      <c r="Z21" s="581"/>
      <c r="AA21" s="581"/>
      <c r="AB21" s="581"/>
      <c r="AC21" s="581"/>
      <c r="AD21" s="581"/>
      <c r="AE21" s="581"/>
      <c r="AF21" s="581"/>
      <c r="AG21" s="581"/>
      <c r="AH21" s="581"/>
      <c r="AI21" s="581"/>
      <c r="AJ21" s="581"/>
      <c r="AK21" s="581"/>
      <c r="AL21" s="581"/>
      <c r="AM21" s="581"/>
      <c r="AN21" s="581"/>
      <c r="AO21" s="581"/>
      <c r="AP21" s="581"/>
      <c r="AQ21" s="581"/>
      <c r="AR21" s="581"/>
      <c r="AS21" s="581"/>
      <c r="AT21" s="581"/>
      <c r="AU21" s="581"/>
      <c r="AV21" s="581"/>
      <c r="AW21" s="581"/>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581"/>
      <c r="CG21" s="581"/>
      <c r="CH21" s="581"/>
      <c r="CI21" s="581"/>
      <c r="CJ21" s="581"/>
      <c r="CK21" s="581"/>
      <c r="CL21" s="581"/>
      <c r="CM21" s="581"/>
      <c r="CN21" s="581"/>
      <c r="CO21" s="581"/>
      <c r="CP21" s="581"/>
      <c r="CQ21" s="581"/>
      <c r="CR21" s="581"/>
      <c r="CS21" s="581"/>
      <c r="CT21" s="581"/>
      <c r="CU21" s="581"/>
      <c r="CV21" s="581"/>
      <c r="CW21" s="581"/>
      <c r="CX21" s="581"/>
      <c r="CY21" s="581"/>
      <c r="CZ21" s="581"/>
      <c r="DA21" s="581"/>
      <c r="DB21" s="581"/>
      <c r="DC21" s="581"/>
      <c r="DD21" s="581"/>
      <c r="DE21" s="581"/>
      <c r="DF21" s="581"/>
      <c r="DG21" s="581"/>
      <c r="DH21" s="581"/>
      <c r="DI21" s="586">
        <f t="shared" si="178"/>
        <v>0</v>
      </c>
      <c r="DJ21" s="476">
        <f t="shared" si="177"/>
        <v>0</v>
      </c>
      <c r="DK21" s="466"/>
      <c r="DU21" s="44"/>
      <c r="DV21" s="44"/>
    </row>
    <row r="22" spans="1:126" x14ac:dyDescent="0.3">
      <c r="A22" s="394"/>
      <c r="B22" s="482">
        <v>2.4</v>
      </c>
      <c r="C22" s="478" t="s">
        <v>152</v>
      </c>
      <c r="D22" s="479">
        <f>Identificación!C89</f>
        <v>0</v>
      </c>
      <c r="E22" s="480">
        <f>Identificación!F89</f>
        <v>0</v>
      </c>
      <c r="F22" s="481">
        <f>Identificación!G89</f>
        <v>0</v>
      </c>
      <c r="G22" s="581"/>
      <c r="H22" s="581"/>
      <c r="I22" s="581"/>
      <c r="J22" s="581"/>
      <c r="K22" s="581"/>
      <c r="L22" s="581"/>
      <c r="M22" s="581"/>
      <c r="N22" s="581"/>
      <c r="O22" s="581"/>
      <c r="P22" s="581"/>
      <c r="Q22" s="581"/>
      <c r="R22" s="581"/>
      <c r="S22" s="581"/>
      <c r="T22" s="581"/>
      <c r="U22" s="581"/>
      <c r="V22" s="581"/>
      <c r="W22" s="581"/>
      <c r="X22" s="581"/>
      <c r="Y22" s="581"/>
      <c r="Z22" s="581"/>
      <c r="AA22" s="581"/>
      <c r="AB22" s="581"/>
      <c r="AC22" s="581"/>
      <c r="AD22" s="581"/>
      <c r="AE22" s="581"/>
      <c r="AF22" s="581"/>
      <c r="AG22" s="581"/>
      <c r="AH22" s="581"/>
      <c r="AI22" s="581"/>
      <c r="AJ22" s="581"/>
      <c r="AK22" s="581"/>
      <c r="AL22" s="581"/>
      <c r="AM22" s="581"/>
      <c r="AN22" s="581"/>
      <c r="AO22" s="581"/>
      <c r="AP22" s="581"/>
      <c r="AQ22" s="581"/>
      <c r="AR22" s="581"/>
      <c r="AS22" s="581"/>
      <c r="AT22" s="581"/>
      <c r="AU22" s="581"/>
      <c r="AV22" s="581"/>
      <c r="AW22" s="581"/>
      <c r="AX22" s="581"/>
      <c r="AY22" s="581"/>
      <c r="AZ22" s="581"/>
      <c r="BA22" s="581"/>
      <c r="BB22" s="581"/>
      <c r="BC22" s="581"/>
      <c r="BD22" s="581"/>
      <c r="BE22" s="581"/>
      <c r="BF22" s="581"/>
      <c r="BG22" s="581"/>
      <c r="BH22" s="581"/>
      <c r="BI22" s="581"/>
      <c r="BJ22" s="581"/>
      <c r="BK22" s="581"/>
      <c r="BL22" s="581"/>
      <c r="BM22" s="581"/>
      <c r="BN22" s="581"/>
      <c r="BO22" s="581"/>
      <c r="BP22" s="581"/>
      <c r="BQ22" s="581"/>
      <c r="BR22" s="581"/>
      <c r="BS22" s="581"/>
      <c r="BT22" s="581"/>
      <c r="BU22" s="581"/>
      <c r="BV22" s="581"/>
      <c r="BW22" s="581"/>
      <c r="BX22" s="581"/>
      <c r="BY22" s="581"/>
      <c r="BZ22" s="581"/>
      <c r="CA22" s="581"/>
      <c r="CB22" s="581"/>
      <c r="CC22" s="581"/>
      <c r="CD22" s="581"/>
      <c r="CE22" s="581"/>
      <c r="CF22" s="581"/>
      <c r="CG22" s="581"/>
      <c r="CH22" s="581"/>
      <c r="CI22" s="581"/>
      <c r="CJ22" s="581"/>
      <c r="CK22" s="581"/>
      <c r="CL22" s="581"/>
      <c r="CM22" s="581"/>
      <c r="CN22" s="581"/>
      <c r="CO22" s="581"/>
      <c r="CP22" s="581"/>
      <c r="CQ22" s="581"/>
      <c r="CR22" s="581"/>
      <c r="CS22" s="581"/>
      <c r="CT22" s="581"/>
      <c r="CU22" s="581"/>
      <c r="CV22" s="581"/>
      <c r="CW22" s="581"/>
      <c r="CX22" s="581"/>
      <c r="CY22" s="581"/>
      <c r="CZ22" s="581"/>
      <c r="DA22" s="581"/>
      <c r="DB22" s="581"/>
      <c r="DC22" s="581"/>
      <c r="DD22" s="581"/>
      <c r="DE22" s="581"/>
      <c r="DF22" s="581"/>
      <c r="DG22" s="581"/>
      <c r="DH22" s="581"/>
      <c r="DI22" s="586">
        <f t="shared" si="178"/>
        <v>0</v>
      </c>
      <c r="DJ22" s="476">
        <f t="shared" si="177"/>
        <v>0</v>
      </c>
      <c r="DK22" s="466"/>
      <c r="DU22" s="44"/>
      <c r="DV22" s="44"/>
    </row>
    <row r="23" spans="1:126" x14ac:dyDescent="0.3">
      <c r="A23" s="394"/>
      <c r="B23" s="482">
        <v>2.5</v>
      </c>
      <c r="C23" s="478" t="s">
        <v>153</v>
      </c>
      <c r="D23" s="479">
        <f>Identificación!C90</f>
        <v>0</v>
      </c>
      <c r="E23" s="480">
        <f>Identificación!F90</f>
        <v>0</v>
      </c>
      <c r="F23" s="481">
        <f>Identificación!G90</f>
        <v>0</v>
      </c>
      <c r="G23" s="581"/>
      <c r="H23" s="581"/>
      <c r="I23" s="581"/>
      <c r="J23" s="581"/>
      <c r="K23" s="581"/>
      <c r="L23" s="581"/>
      <c r="M23" s="581"/>
      <c r="N23" s="581"/>
      <c r="O23" s="581"/>
      <c r="P23" s="581"/>
      <c r="Q23" s="581"/>
      <c r="R23" s="581"/>
      <c r="S23" s="581"/>
      <c r="T23" s="581"/>
      <c r="U23" s="581"/>
      <c r="V23" s="581"/>
      <c r="W23" s="581"/>
      <c r="X23" s="581"/>
      <c r="Y23" s="581"/>
      <c r="Z23" s="581"/>
      <c r="AA23" s="581"/>
      <c r="AB23" s="581"/>
      <c r="AC23" s="581"/>
      <c r="AD23" s="581"/>
      <c r="AE23" s="581"/>
      <c r="AF23" s="581"/>
      <c r="AG23" s="581"/>
      <c r="AH23" s="581"/>
      <c r="AI23" s="581"/>
      <c r="AJ23" s="581"/>
      <c r="AK23" s="581"/>
      <c r="AL23" s="581"/>
      <c r="AM23" s="581"/>
      <c r="AN23" s="581"/>
      <c r="AO23" s="581"/>
      <c r="AP23" s="581"/>
      <c r="AQ23" s="581"/>
      <c r="AR23" s="581"/>
      <c r="AS23" s="581"/>
      <c r="AT23" s="581"/>
      <c r="AU23" s="581"/>
      <c r="AV23" s="581"/>
      <c r="AW23" s="581"/>
      <c r="AX23" s="581"/>
      <c r="AY23" s="581"/>
      <c r="AZ23" s="581"/>
      <c r="BA23" s="581"/>
      <c r="BB23" s="581"/>
      <c r="BC23" s="581"/>
      <c r="BD23" s="581"/>
      <c r="BE23" s="581"/>
      <c r="BF23" s="581"/>
      <c r="BG23" s="581"/>
      <c r="BH23" s="581"/>
      <c r="BI23" s="581"/>
      <c r="BJ23" s="581"/>
      <c r="BK23" s="581"/>
      <c r="BL23" s="581"/>
      <c r="BM23" s="581"/>
      <c r="BN23" s="581"/>
      <c r="BO23" s="581"/>
      <c r="BP23" s="581"/>
      <c r="BQ23" s="581"/>
      <c r="BR23" s="581"/>
      <c r="BS23" s="581"/>
      <c r="BT23" s="581"/>
      <c r="BU23" s="581"/>
      <c r="BV23" s="581"/>
      <c r="BW23" s="581"/>
      <c r="BX23" s="581"/>
      <c r="BY23" s="581"/>
      <c r="BZ23" s="581"/>
      <c r="CA23" s="581"/>
      <c r="CB23" s="581"/>
      <c r="CC23" s="581"/>
      <c r="CD23" s="581"/>
      <c r="CE23" s="581"/>
      <c r="CF23" s="581"/>
      <c r="CG23" s="581"/>
      <c r="CH23" s="581"/>
      <c r="CI23" s="581"/>
      <c r="CJ23" s="581"/>
      <c r="CK23" s="581"/>
      <c r="CL23" s="581"/>
      <c r="CM23" s="581"/>
      <c r="CN23" s="581"/>
      <c r="CO23" s="581"/>
      <c r="CP23" s="581"/>
      <c r="CQ23" s="581"/>
      <c r="CR23" s="581"/>
      <c r="CS23" s="581"/>
      <c r="CT23" s="581"/>
      <c r="CU23" s="581"/>
      <c r="CV23" s="581"/>
      <c r="CW23" s="581"/>
      <c r="CX23" s="581"/>
      <c r="CY23" s="581"/>
      <c r="CZ23" s="581"/>
      <c r="DA23" s="581"/>
      <c r="DB23" s="581"/>
      <c r="DC23" s="581"/>
      <c r="DD23" s="581"/>
      <c r="DE23" s="581"/>
      <c r="DF23" s="581"/>
      <c r="DG23" s="581"/>
      <c r="DH23" s="581"/>
      <c r="DI23" s="586">
        <f t="shared" si="178"/>
        <v>0</v>
      </c>
      <c r="DJ23" s="476">
        <f t="shared" si="177"/>
        <v>0</v>
      </c>
      <c r="DK23" s="466"/>
      <c r="DU23" s="44"/>
      <c r="DV23" s="44"/>
    </row>
    <row r="24" spans="1:126" x14ac:dyDescent="0.3">
      <c r="A24" s="394"/>
      <c r="B24" s="482">
        <v>2.6</v>
      </c>
      <c r="C24" s="478" t="s">
        <v>154</v>
      </c>
      <c r="D24" s="479">
        <f>Identificación!C91</f>
        <v>0</v>
      </c>
      <c r="E24" s="480">
        <f>Identificación!F91</f>
        <v>0</v>
      </c>
      <c r="F24" s="481">
        <f>Identificación!G91</f>
        <v>0</v>
      </c>
      <c r="G24" s="581"/>
      <c r="H24" s="581"/>
      <c r="I24" s="581"/>
      <c r="J24" s="581"/>
      <c r="K24" s="581"/>
      <c r="L24" s="581"/>
      <c r="M24" s="581"/>
      <c r="N24" s="581"/>
      <c r="O24" s="581"/>
      <c r="P24" s="581"/>
      <c r="Q24" s="581"/>
      <c r="R24" s="581"/>
      <c r="S24" s="581"/>
      <c r="T24" s="581"/>
      <c r="U24" s="581"/>
      <c r="V24" s="581"/>
      <c r="W24" s="581"/>
      <c r="X24" s="581"/>
      <c r="Y24" s="581"/>
      <c r="Z24" s="581"/>
      <c r="AA24" s="581"/>
      <c r="AB24" s="581"/>
      <c r="AC24" s="581"/>
      <c r="AD24" s="581"/>
      <c r="AE24" s="581"/>
      <c r="AF24" s="581"/>
      <c r="AG24" s="581"/>
      <c r="AH24" s="581"/>
      <c r="AI24" s="581"/>
      <c r="AJ24" s="581"/>
      <c r="AK24" s="581"/>
      <c r="AL24" s="581"/>
      <c r="AM24" s="581"/>
      <c r="AN24" s="581"/>
      <c r="AO24" s="581"/>
      <c r="AP24" s="581"/>
      <c r="AQ24" s="581"/>
      <c r="AR24" s="581"/>
      <c r="AS24" s="581"/>
      <c r="AT24" s="581"/>
      <c r="AU24" s="581"/>
      <c r="AV24" s="581"/>
      <c r="AW24" s="581"/>
      <c r="AX24" s="581"/>
      <c r="AY24" s="581"/>
      <c r="AZ24" s="581"/>
      <c r="BA24" s="581"/>
      <c r="BB24" s="581"/>
      <c r="BC24" s="581"/>
      <c r="BD24" s="581"/>
      <c r="BE24" s="581"/>
      <c r="BF24" s="581"/>
      <c r="BG24" s="581"/>
      <c r="BH24" s="581"/>
      <c r="BI24" s="581"/>
      <c r="BJ24" s="581"/>
      <c r="BK24" s="581"/>
      <c r="BL24" s="581"/>
      <c r="BM24" s="581"/>
      <c r="BN24" s="581"/>
      <c r="BO24" s="581"/>
      <c r="BP24" s="581"/>
      <c r="BQ24" s="581"/>
      <c r="BR24" s="581"/>
      <c r="BS24" s="581"/>
      <c r="BT24" s="581"/>
      <c r="BU24" s="581"/>
      <c r="BV24" s="581"/>
      <c r="BW24" s="581"/>
      <c r="BX24" s="581"/>
      <c r="BY24" s="581"/>
      <c r="BZ24" s="581"/>
      <c r="CA24" s="581"/>
      <c r="CB24" s="581"/>
      <c r="CC24" s="581"/>
      <c r="CD24" s="581"/>
      <c r="CE24" s="581"/>
      <c r="CF24" s="581"/>
      <c r="CG24" s="581"/>
      <c r="CH24" s="581"/>
      <c r="CI24" s="581"/>
      <c r="CJ24" s="581"/>
      <c r="CK24" s="581"/>
      <c r="CL24" s="581"/>
      <c r="CM24" s="581"/>
      <c r="CN24" s="581"/>
      <c r="CO24" s="581"/>
      <c r="CP24" s="581"/>
      <c r="CQ24" s="581"/>
      <c r="CR24" s="581"/>
      <c r="CS24" s="581"/>
      <c r="CT24" s="581"/>
      <c r="CU24" s="581"/>
      <c r="CV24" s="581"/>
      <c r="CW24" s="581"/>
      <c r="CX24" s="581"/>
      <c r="CY24" s="581"/>
      <c r="CZ24" s="581"/>
      <c r="DA24" s="581"/>
      <c r="DB24" s="581"/>
      <c r="DC24" s="581"/>
      <c r="DD24" s="581"/>
      <c r="DE24" s="581"/>
      <c r="DF24" s="581"/>
      <c r="DG24" s="581"/>
      <c r="DH24" s="581"/>
      <c r="DI24" s="586">
        <f t="shared" si="178"/>
        <v>0</v>
      </c>
      <c r="DJ24" s="476">
        <f t="shared" si="177"/>
        <v>0</v>
      </c>
      <c r="DK24" s="466"/>
      <c r="DU24" s="44"/>
      <c r="DV24" s="44"/>
    </row>
    <row r="25" spans="1:126" x14ac:dyDescent="0.3">
      <c r="A25" s="394"/>
      <c r="B25" s="482">
        <v>2.7</v>
      </c>
      <c r="C25" s="478" t="s">
        <v>155</v>
      </c>
      <c r="D25" s="479">
        <f>Identificación!C92</f>
        <v>0</v>
      </c>
      <c r="E25" s="480">
        <f>Identificación!F92</f>
        <v>0</v>
      </c>
      <c r="F25" s="481">
        <f>Identificación!G92</f>
        <v>0</v>
      </c>
      <c r="G25" s="581"/>
      <c r="H25" s="581"/>
      <c r="I25" s="581"/>
      <c r="J25" s="581"/>
      <c r="K25" s="581"/>
      <c r="L25" s="581"/>
      <c r="M25" s="581"/>
      <c r="N25" s="581"/>
      <c r="O25" s="581"/>
      <c r="P25" s="581"/>
      <c r="Q25" s="581"/>
      <c r="R25" s="581"/>
      <c r="S25" s="581"/>
      <c r="T25" s="581"/>
      <c r="U25" s="581"/>
      <c r="V25" s="581"/>
      <c r="W25" s="581"/>
      <c r="X25" s="581"/>
      <c r="Y25" s="581"/>
      <c r="Z25" s="581"/>
      <c r="AA25" s="581"/>
      <c r="AB25" s="581"/>
      <c r="AC25" s="581"/>
      <c r="AD25" s="581"/>
      <c r="AE25" s="581"/>
      <c r="AF25" s="581"/>
      <c r="AG25" s="581"/>
      <c r="AH25" s="581"/>
      <c r="AI25" s="581"/>
      <c r="AJ25" s="581"/>
      <c r="AK25" s="581"/>
      <c r="AL25" s="581"/>
      <c r="AM25" s="581"/>
      <c r="AN25" s="581"/>
      <c r="AO25" s="581"/>
      <c r="AP25" s="581"/>
      <c r="AQ25" s="581"/>
      <c r="AR25" s="581"/>
      <c r="AS25" s="581"/>
      <c r="AT25" s="581"/>
      <c r="AU25" s="581"/>
      <c r="AV25" s="581"/>
      <c r="AW25" s="581"/>
      <c r="AX25" s="581"/>
      <c r="AY25" s="581"/>
      <c r="AZ25" s="581"/>
      <c r="BA25" s="581"/>
      <c r="BB25" s="581"/>
      <c r="BC25" s="581"/>
      <c r="BD25" s="581"/>
      <c r="BE25" s="581"/>
      <c r="BF25" s="581"/>
      <c r="BG25" s="581"/>
      <c r="BH25" s="581"/>
      <c r="BI25" s="581"/>
      <c r="BJ25" s="581"/>
      <c r="BK25" s="581"/>
      <c r="BL25" s="581"/>
      <c r="BM25" s="581"/>
      <c r="BN25" s="581"/>
      <c r="BO25" s="581"/>
      <c r="BP25" s="581"/>
      <c r="BQ25" s="581"/>
      <c r="BR25" s="581"/>
      <c r="BS25" s="581"/>
      <c r="BT25" s="581"/>
      <c r="BU25" s="581"/>
      <c r="BV25" s="581"/>
      <c r="BW25" s="581"/>
      <c r="BX25" s="581"/>
      <c r="BY25" s="581"/>
      <c r="BZ25" s="581"/>
      <c r="CA25" s="581"/>
      <c r="CB25" s="581"/>
      <c r="CC25" s="581"/>
      <c r="CD25" s="581"/>
      <c r="CE25" s="581"/>
      <c r="CF25" s="581"/>
      <c r="CG25" s="581"/>
      <c r="CH25" s="581"/>
      <c r="CI25" s="581"/>
      <c r="CJ25" s="581"/>
      <c r="CK25" s="581"/>
      <c r="CL25" s="581"/>
      <c r="CM25" s="581"/>
      <c r="CN25" s="581"/>
      <c r="CO25" s="581"/>
      <c r="CP25" s="581"/>
      <c r="CQ25" s="581"/>
      <c r="CR25" s="581"/>
      <c r="CS25" s="581"/>
      <c r="CT25" s="581"/>
      <c r="CU25" s="581"/>
      <c r="CV25" s="581"/>
      <c r="CW25" s="581"/>
      <c r="CX25" s="581"/>
      <c r="CY25" s="581"/>
      <c r="CZ25" s="581"/>
      <c r="DA25" s="581"/>
      <c r="DB25" s="581"/>
      <c r="DC25" s="581"/>
      <c r="DD25" s="581"/>
      <c r="DE25" s="581"/>
      <c r="DF25" s="581"/>
      <c r="DG25" s="581"/>
      <c r="DH25" s="581"/>
      <c r="DI25" s="586">
        <f t="shared" si="178"/>
        <v>0</v>
      </c>
      <c r="DJ25" s="476">
        <f t="shared" si="177"/>
        <v>0</v>
      </c>
      <c r="DK25" s="466"/>
      <c r="DU25" s="44"/>
      <c r="DV25" s="44"/>
    </row>
    <row r="26" spans="1:126" x14ac:dyDescent="0.3">
      <c r="A26" s="394"/>
      <c r="B26" s="482">
        <v>2.8</v>
      </c>
      <c r="C26" s="478" t="s">
        <v>156</v>
      </c>
      <c r="D26" s="479">
        <f>Identificación!C93</f>
        <v>0</v>
      </c>
      <c r="E26" s="480">
        <f>Identificación!F93</f>
        <v>0</v>
      </c>
      <c r="F26" s="481">
        <f>Identificación!G93</f>
        <v>0</v>
      </c>
      <c r="G26" s="581"/>
      <c r="H26" s="581"/>
      <c r="I26" s="581"/>
      <c r="J26" s="581"/>
      <c r="K26" s="581"/>
      <c r="L26" s="581"/>
      <c r="M26" s="581"/>
      <c r="N26" s="581"/>
      <c r="O26" s="581"/>
      <c r="P26" s="581"/>
      <c r="Q26" s="581"/>
      <c r="R26" s="581"/>
      <c r="S26" s="581"/>
      <c r="T26" s="581"/>
      <c r="U26" s="581"/>
      <c r="V26" s="581"/>
      <c r="W26" s="581"/>
      <c r="X26" s="581"/>
      <c r="Y26" s="581"/>
      <c r="Z26" s="581"/>
      <c r="AA26" s="581"/>
      <c r="AB26" s="581"/>
      <c r="AC26" s="581"/>
      <c r="AD26" s="581"/>
      <c r="AE26" s="581"/>
      <c r="AF26" s="581"/>
      <c r="AG26" s="581"/>
      <c r="AH26" s="581"/>
      <c r="AI26" s="581"/>
      <c r="AJ26" s="581"/>
      <c r="AK26" s="581"/>
      <c r="AL26" s="581"/>
      <c r="AM26" s="581"/>
      <c r="AN26" s="581"/>
      <c r="AO26" s="581"/>
      <c r="AP26" s="581"/>
      <c r="AQ26" s="581"/>
      <c r="AR26" s="581"/>
      <c r="AS26" s="581"/>
      <c r="AT26" s="581"/>
      <c r="AU26" s="581"/>
      <c r="AV26" s="581"/>
      <c r="AW26" s="581"/>
      <c r="AX26" s="581"/>
      <c r="AY26" s="581"/>
      <c r="AZ26" s="581"/>
      <c r="BA26" s="581"/>
      <c r="BB26" s="581"/>
      <c r="BC26" s="581"/>
      <c r="BD26" s="581"/>
      <c r="BE26" s="581"/>
      <c r="BF26" s="581"/>
      <c r="BG26" s="581"/>
      <c r="BH26" s="581"/>
      <c r="BI26" s="581"/>
      <c r="BJ26" s="581"/>
      <c r="BK26" s="581"/>
      <c r="BL26" s="581"/>
      <c r="BM26" s="581"/>
      <c r="BN26" s="581"/>
      <c r="BO26" s="581"/>
      <c r="BP26" s="581"/>
      <c r="BQ26" s="581"/>
      <c r="BR26" s="581"/>
      <c r="BS26" s="581"/>
      <c r="BT26" s="581"/>
      <c r="BU26" s="581"/>
      <c r="BV26" s="581"/>
      <c r="BW26" s="581"/>
      <c r="BX26" s="581"/>
      <c r="BY26" s="581"/>
      <c r="BZ26" s="581"/>
      <c r="CA26" s="581"/>
      <c r="CB26" s="581"/>
      <c r="CC26" s="581"/>
      <c r="CD26" s="581"/>
      <c r="CE26" s="581"/>
      <c r="CF26" s="581"/>
      <c r="CG26" s="581"/>
      <c r="CH26" s="581"/>
      <c r="CI26" s="581"/>
      <c r="CJ26" s="581"/>
      <c r="CK26" s="581"/>
      <c r="CL26" s="581"/>
      <c r="CM26" s="581"/>
      <c r="CN26" s="581"/>
      <c r="CO26" s="581"/>
      <c r="CP26" s="581"/>
      <c r="CQ26" s="581"/>
      <c r="CR26" s="581"/>
      <c r="CS26" s="581"/>
      <c r="CT26" s="581"/>
      <c r="CU26" s="581"/>
      <c r="CV26" s="581"/>
      <c r="CW26" s="581"/>
      <c r="CX26" s="581"/>
      <c r="CY26" s="581"/>
      <c r="CZ26" s="581"/>
      <c r="DA26" s="581"/>
      <c r="DB26" s="581"/>
      <c r="DC26" s="581"/>
      <c r="DD26" s="581"/>
      <c r="DE26" s="581"/>
      <c r="DF26" s="581"/>
      <c r="DG26" s="581"/>
      <c r="DH26" s="581"/>
      <c r="DI26" s="586">
        <f t="shared" si="178"/>
        <v>0</v>
      </c>
      <c r="DJ26" s="476">
        <f t="shared" si="177"/>
        <v>0</v>
      </c>
      <c r="DK26" s="466"/>
      <c r="DU26" s="44"/>
      <c r="DV26" s="44"/>
    </row>
    <row r="27" spans="1:126" x14ac:dyDescent="0.3">
      <c r="A27" s="394"/>
      <c r="B27" s="482">
        <v>2.9</v>
      </c>
      <c r="C27" s="478" t="s">
        <v>157</v>
      </c>
      <c r="D27" s="479">
        <f>Identificación!C94</f>
        <v>0</v>
      </c>
      <c r="E27" s="480">
        <f>Identificación!F94</f>
        <v>0</v>
      </c>
      <c r="F27" s="481">
        <f>Identificación!G94</f>
        <v>0</v>
      </c>
      <c r="G27" s="581"/>
      <c r="H27" s="581"/>
      <c r="I27" s="581"/>
      <c r="J27" s="581"/>
      <c r="K27" s="581"/>
      <c r="L27" s="581"/>
      <c r="M27" s="581"/>
      <c r="N27" s="581"/>
      <c r="O27" s="581"/>
      <c r="P27" s="581"/>
      <c r="Q27" s="581"/>
      <c r="R27" s="581"/>
      <c r="S27" s="581"/>
      <c r="T27" s="581"/>
      <c r="U27" s="581"/>
      <c r="V27" s="581"/>
      <c r="W27" s="581"/>
      <c r="X27" s="581"/>
      <c r="Y27" s="581"/>
      <c r="Z27" s="581"/>
      <c r="AA27" s="581"/>
      <c r="AB27" s="581"/>
      <c r="AC27" s="581"/>
      <c r="AD27" s="581"/>
      <c r="AE27" s="581"/>
      <c r="AF27" s="581"/>
      <c r="AG27" s="581"/>
      <c r="AH27" s="581"/>
      <c r="AI27" s="581"/>
      <c r="AJ27" s="581"/>
      <c r="AK27" s="581"/>
      <c r="AL27" s="581"/>
      <c r="AM27" s="581"/>
      <c r="AN27" s="581"/>
      <c r="AO27" s="581"/>
      <c r="AP27" s="581"/>
      <c r="AQ27" s="581"/>
      <c r="AR27" s="581"/>
      <c r="AS27" s="581"/>
      <c r="AT27" s="581"/>
      <c r="AU27" s="581"/>
      <c r="AV27" s="581"/>
      <c r="AW27" s="581"/>
      <c r="AX27" s="581"/>
      <c r="AY27" s="581"/>
      <c r="AZ27" s="581"/>
      <c r="BA27" s="581"/>
      <c r="BB27" s="581"/>
      <c r="BC27" s="581"/>
      <c r="BD27" s="581"/>
      <c r="BE27" s="581"/>
      <c r="BF27" s="581"/>
      <c r="BG27" s="581"/>
      <c r="BH27" s="581"/>
      <c r="BI27" s="581"/>
      <c r="BJ27" s="581"/>
      <c r="BK27" s="581"/>
      <c r="BL27" s="581"/>
      <c r="BM27" s="581"/>
      <c r="BN27" s="581"/>
      <c r="BO27" s="581"/>
      <c r="BP27" s="581"/>
      <c r="BQ27" s="581"/>
      <c r="BR27" s="581"/>
      <c r="BS27" s="581"/>
      <c r="BT27" s="581"/>
      <c r="BU27" s="581"/>
      <c r="BV27" s="581"/>
      <c r="BW27" s="581"/>
      <c r="BX27" s="581"/>
      <c r="BY27" s="581"/>
      <c r="BZ27" s="581"/>
      <c r="CA27" s="581"/>
      <c r="CB27" s="581"/>
      <c r="CC27" s="581"/>
      <c r="CD27" s="581"/>
      <c r="CE27" s="581"/>
      <c r="CF27" s="581"/>
      <c r="CG27" s="581"/>
      <c r="CH27" s="581"/>
      <c r="CI27" s="581"/>
      <c r="CJ27" s="581"/>
      <c r="CK27" s="581"/>
      <c r="CL27" s="581"/>
      <c r="CM27" s="581"/>
      <c r="CN27" s="581"/>
      <c r="CO27" s="581"/>
      <c r="CP27" s="581"/>
      <c r="CQ27" s="581"/>
      <c r="CR27" s="581"/>
      <c r="CS27" s="581"/>
      <c r="CT27" s="581"/>
      <c r="CU27" s="581"/>
      <c r="CV27" s="581"/>
      <c r="CW27" s="581"/>
      <c r="CX27" s="581"/>
      <c r="CY27" s="581"/>
      <c r="CZ27" s="581"/>
      <c r="DA27" s="581"/>
      <c r="DB27" s="581"/>
      <c r="DC27" s="581"/>
      <c r="DD27" s="581"/>
      <c r="DE27" s="581"/>
      <c r="DF27" s="581"/>
      <c r="DG27" s="581"/>
      <c r="DH27" s="581"/>
      <c r="DI27" s="586">
        <f t="shared" si="178"/>
        <v>0</v>
      </c>
      <c r="DJ27" s="476">
        <f t="shared" si="177"/>
        <v>0</v>
      </c>
      <c r="DK27" s="466"/>
      <c r="DU27" s="44"/>
      <c r="DV27" s="44"/>
    </row>
    <row r="28" spans="1:126" x14ac:dyDescent="0.3">
      <c r="A28" s="394"/>
      <c r="B28" s="483"/>
      <c r="C28" s="484"/>
      <c r="D28" s="484"/>
      <c r="E28" s="485"/>
      <c r="F28" s="486">
        <f>SUM(F9:F17,F19:F27)</f>
        <v>0</v>
      </c>
      <c r="G28" s="587">
        <f>SUM(G8,G18)</f>
        <v>0</v>
      </c>
      <c r="H28" s="587">
        <f t="shared" ref="H28:BP28" si="286">SUM(H8,H18)</f>
        <v>0</v>
      </c>
      <c r="I28" s="587">
        <f t="shared" si="286"/>
        <v>0</v>
      </c>
      <c r="J28" s="587">
        <f t="shared" si="286"/>
        <v>0</v>
      </c>
      <c r="K28" s="587">
        <f t="shared" si="286"/>
        <v>0</v>
      </c>
      <c r="L28" s="587">
        <f t="shared" si="286"/>
        <v>0</v>
      </c>
      <c r="M28" s="587">
        <f t="shared" si="286"/>
        <v>0</v>
      </c>
      <c r="N28" s="587">
        <f t="shared" si="286"/>
        <v>0</v>
      </c>
      <c r="O28" s="587">
        <f t="shared" si="286"/>
        <v>0</v>
      </c>
      <c r="P28" s="587">
        <f t="shared" si="286"/>
        <v>0</v>
      </c>
      <c r="Q28" s="587">
        <f t="shared" si="286"/>
        <v>0</v>
      </c>
      <c r="R28" s="587">
        <f t="shared" si="286"/>
        <v>0</v>
      </c>
      <c r="S28" s="587">
        <f t="shared" si="286"/>
        <v>0</v>
      </c>
      <c r="T28" s="587">
        <f t="shared" si="286"/>
        <v>0</v>
      </c>
      <c r="U28" s="587">
        <f t="shared" si="286"/>
        <v>0</v>
      </c>
      <c r="V28" s="587">
        <f>SUM(V8,V18)</f>
        <v>0</v>
      </c>
      <c r="W28" s="587">
        <f t="shared" si="286"/>
        <v>0</v>
      </c>
      <c r="X28" s="587">
        <f t="shared" si="286"/>
        <v>0</v>
      </c>
      <c r="Y28" s="587">
        <f t="shared" si="286"/>
        <v>0</v>
      </c>
      <c r="Z28" s="587">
        <f t="shared" si="286"/>
        <v>0</v>
      </c>
      <c r="AA28" s="587">
        <f t="shared" si="286"/>
        <v>0</v>
      </c>
      <c r="AB28" s="587">
        <f t="shared" si="286"/>
        <v>0</v>
      </c>
      <c r="AC28" s="587">
        <f t="shared" si="286"/>
        <v>0</v>
      </c>
      <c r="AD28" s="587">
        <f t="shared" si="286"/>
        <v>0</v>
      </c>
      <c r="AE28" s="587">
        <f t="shared" si="286"/>
        <v>0</v>
      </c>
      <c r="AF28" s="587">
        <f t="shared" si="286"/>
        <v>0</v>
      </c>
      <c r="AG28" s="587">
        <f t="shared" si="286"/>
        <v>0</v>
      </c>
      <c r="AH28" s="587">
        <f t="shared" si="286"/>
        <v>0</v>
      </c>
      <c r="AI28" s="587">
        <f t="shared" si="286"/>
        <v>0</v>
      </c>
      <c r="AJ28" s="587">
        <f t="shared" si="286"/>
        <v>0</v>
      </c>
      <c r="AK28" s="587">
        <f t="shared" si="286"/>
        <v>0</v>
      </c>
      <c r="AL28" s="587">
        <f t="shared" si="286"/>
        <v>0</v>
      </c>
      <c r="AM28" s="587">
        <f t="shared" si="286"/>
        <v>0</v>
      </c>
      <c r="AN28" s="587">
        <f t="shared" si="286"/>
        <v>0</v>
      </c>
      <c r="AO28" s="587">
        <f t="shared" si="286"/>
        <v>0</v>
      </c>
      <c r="AP28" s="587">
        <f t="shared" si="286"/>
        <v>0</v>
      </c>
      <c r="AQ28" s="587">
        <f t="shared" si="286"/>
        <v>0</v>
      </c>
      <c r="AR28" s="587">
        <f t="shared" si="286"/>
        <v>0</v>
      </c>
      <c r="AS28" s="587">
        <f t="shared" si="286"/>
        <v>0</v>
      </c>
      <c r="AT28" s="587">
        <f t="shared" si="286"/>
        <v>0</v>
      </c>
      <c r="AU28" s="587">
        <f t="shared" si="286"/>
        <v>0</v>
      </c>
      <c r="AV28" s="587">
        <f t="shared" si="286"/>
        <v>0</v>
      </c>
      <c r="AW28" s="587">
        <f t="shared" si="286"/>
        <v>0</v>
      </c>
      <c r="AX28" s="587">
        <f t="shared" si="286"/>
        <v>0</v>
      </c>
      <c r="AY28" s="587">
        <f t="shared" si="286"/>
        <v>0</v>
      </c>
      <c r="AZ28" s="587">
        <f t="shared" si="286"/>
        <v>0</v>
      </c>
      <c r="BA28" s="587">
        <f t="shared" si="286"/>
        <v>0</v>
      </c>
      <c r="BB28" s="587">
        <f t="shared" si="286"/>
        <v>0</v>
      </c>
      <c r="BC28" s="587">
        <f t="shared" si="286"/>
        <v>0</v>
      </c>
      <c r="BD28" s="587">
        <f t="shared" si="286"/>
        <v>0</v>
      </c>
      <c r="BE28" s="587">
        <f t="shared" si="286"/>
        <v>0</v>
      </c>
      <c r="BF28" s="587">
        <f t="shared" si="286"/>
        <v>0</v>
      </c>
      <c r="BG28" s="587">
        <f t="shared" si="286"/>
        <v>0</v>
      </c>
      <c r="BH28" s="587">
        <f t="shared" si="286"/>
        <v>0</v>
      </c>
      <c r="BI28" s="587">
        <f t="shared" si="286"/>
        <v>0</v>
      </c>
      <c r="BJ28" s="587">
        <f t="shared" si="286"/>
        <v>0</v>
      </c>
      <c r="BK28" s="587">
        <f t="shared" si="286"/>
        <v>0</v>
      </c>
      <c r="BL28" s="587">
        <f t="shared" si="286"/>
        <v>0</v>
      </c>
      <c r="BM28" s="587">
        <f t="shared" si="286"/>
        <v>0</v>
      </c>
      <c r="BN28" s="587">
        <f t="shared" si="286"/>
        <v>0</v>
      </c>
      <c r="BO28" s="587">
        <f t="shared" si="286"/>
        <v>0</v>
      </c>
      <c r="BP28" s="587">
        <f t="shared" si="286"/>
        <v>0</v>
      </c>
      <c r="BQ28" s="587">
        <f t="shared" ref="BQ28:DI28" si="287">SUM(BQ8,BQ18)</f>
        <v>0</v>
      </c>
      <c r="BR28" s="587">
        <f t="shared" si="287"/>
        <v>0</v>
      </c>
      <c r="BS28" s="587">
        <f t="shared" si="287"/>
        <v>0</v>
      </c>
      <c r="BT28" s="587">
        <f t="shared" si="287"/>
        <v>0</v>
      </c>
      <c r="BU28" s="587">
        <f t="shared" si="287"/>
        <v>0</v>
      </c>
      <c r="BV28" s="587">
        <f t="shared" si="287"/>
        <v>0</v>
      </c>
      <c r="BW28" s="587">
        <f t="shared" si="287"/>
        <v>0</v>
      </c>
      <c r="BX28" s="587">
        <f t="shared" si="287"/>
        <v>0</v>
      </c>
      <c r="BY28" s="587">
        <f t="shared" si="287"/>
        <v>0</v>
      </c>
      <c r="BZ28" s="587">
        <f t="shared" si="287"/>
        <v>0</v>
      </c>
      <c r="CA28" s="587">
        <f t="shared" si="287"/>
        <v>0</v>
      </c>
      <c r="CB28" s="587">
        <f t="shared" si="287"/>
        <v>0</v>
      </c>
      <c r="CC28" s="587">
        <f t="shared" si="287"/>
        <v>0</v>
      </c>
      <c r="CD28" s="587">
        <f t="shared" si="287"/>
        <v>0</v>
      </c>
      <c r="CE28" s="587">
        <f t="shared" si="287"/>
        <v>0</v>
      </c>
      <c r="CF28" s="587">
        <f t="shared" si="287"/>
        <v>0</v>
      </c>
      <c r="CG28" s="587">
        <f t="shared" si="287"/>
        <v>0</v>
      </c>
      <c r="CH28" s="587">
        <f t="shared" si="287"/>
        <v>0</v>
      </c>
      <c r="CI28" s="587">
        <f t="shared" si="287"/>
        <v>0</v>
      </c>
      <c r="CJ28" s="587">
        <f t="shared" si="287"/>
        <v>0</v>
      </c>
      <c r="CK28" s="587">
        <f t="shared" si="287"/>
        <v>0</v>
      </c>
      <c r="CL28" s="587">
        <f t="shared" si="287"/>
        <v>0</v>
      </c>
      <c r="CM28" s="587">
        <f t="shared" si="287"/>
        <v>0</v>
      </c>
      <c r="CN28" s="587">
        <f t="shared" si="287"/>
        <v>0</v>
      </c>
      <c r="CO28" s="587">
        <f t="shared" si="287"/>
        <v>0</v>
      </c>
      <c r="CP28" s="587">
        <f t="shared" si="287"/>
        <v>0</v>
      </c>
      <c r="CQ28" s="587">
        <f t="shared" si="287"/>
        <v>0</v>
      </c>
      <c r="CR28" s="587">
        <f t="shared" si="287"/>
        <v>0</v>
      </c>
      <c r="CS28" s="587">
        <f t="shared" si="287"/>
        <v>0</v>
      </c>
      <c r="CT28" s="587">
        <f t="shared" si="287"/>
        <v>0</v>
      </c>
      <c r="CU28" s="587">
        <f t="shared" si="287"/>
        <v>0</v>
      </c>
      <c r="CV28" s="587">
        <f t="shared" si="287"/>
        <v>0</v>
      </c>
      <c r="CW28" s="587">
        <f t="shared" si="287"/>
        <v>0</v>
      </c>
      <c r="CX28" s="587">
        <f t="shared" si="287"/>
        <v>0</v>
      </c>
      <c r="CY28" s="587">
        <f t="shared" si="287"/>
        <v>0</v>
      </c>
      <c r="CZ28" s="587">
        <f t="shared" si="287"/>
        <v>0</v>
      </c>
      <c r="DA28" s="587">
        <f t="shared" si="287"/>
        <v>0</v>
      </c>
      <c r="DB28" s="587">
        <f t="shared" si="287"/>
        <v>0</v>
      </c>
      <c r="DC28" s="587">
        <f t="shared" si="287"/>
        <v>0</v>
      </c>
      <c r="DD28" s="587">
        <f t="shared" si="287"/>
        <v>0</v>
      </c>
      <c r="DE28" s="587">
        <f t="shared" si="287"/>
        <v>0</v>
      </c>
      <c r="DF28" s="587">
        <f t="shared" si="287"/>
        <v>0</v>
      </c>
      <c r="DG28" s="587">
        <f t="shared" si="287"/>
        <v>0</v>
      </c>
      <c r="DH28" s="587">
        <f t="shared" si="287"/>
        <v>0</v>
      </c>
      <c r="DI28" s="586">
        <f t="shared" si="287"/>
        <v>0</v>
      </c>
      <c r="DJ28" s="588">
        <f t="shared" si="177"/>
        <v>0</v>
      </c>
      <c r="DK28" s="466"/>
      <c r="DU28" s="44"/>
      <c r="DV28" s="44"/>
    </row>
    <row r="29" spans="1:126" ht="40.950000000000003" customHeight="1" x14ac:dyDescent="0.3">
      <c r="A29" s="394"/>
      <c r="B29" s="464"/>
      <c r="C29" s="464"/>
      <c r="D29" s="395" t="s">
        <v>7108</v>
      </c>
      <c r="E29" s="349" t="e">
        <f>F29/('Información General'!H134+'Información General'!H135)</f>
        <v>#DIV/0!</v>
      </c>
      <c r="F29" s="350">
        <f>SUM(DI19:DI27)</f>
        <v>0</v>
      </c>
      <c r="G29" s="585">
        <f>F6</f>
        <v>0</v>
      </c>
      <c r="H29" s="585">
        <f>G29+1</f>
        <v>1</v>
      </c>
      <c r="I29" s="585">
        <f t="shared" ref="I29:AJ29" si="288">H29+1</f>
        <v>2</v>
      </c>
      <c r="J29" s="585">
        <f t="shared" si="288"/>
        <v>3</v>
      </c>
      <c r="K29" s="585">
        <f t="shared" si="288"/>
        <v>4</v>
      </c>
      <c r="L29" s="585">
        <f t="shared" si="288"/>
        <v>5</v>
      </c>
      <c r="M29" s="585">
        <f t="shared" si="288"/>
        <v>6</v>
      </c>
      <c r="N29" s="585">
        <f t="shared" si="288"/>
        <v>7</v>
      </c>
      <c r="O29" s="585">
        <f t="shared" si="288"/>
        <v>8</v>
      </c>
      <c r="P29" s="585">
        <f t="shared" si="288"/>
        <v>9</v>
      </c>
      <c r="Q29" s="585">
        <f t="shared" si="288"/>
        <v>10</v>
      </c>
      <c r="R29" s="585">
        <f t="shared" si="288"/>
        <v>11</v>
      </c>
      <c r="S29" s="585">
        <f t="shared" si="288"/>
        <v>12</v>
      </c>
      <c r="T29" s="585">
        <f t="shared" si="288"/>
        <v>13</v>
      </c>
      <c r="U29" s="585">
        <f t="shared" si="288"/>
        <v>14</v>
      </c>
      <c r="V29" s="585">
        <f t="shared" si="288"/>
        <v>15</v>
      </c>
      <c r="W29" s="585">
        <f t="shared" si="288"/>
        <v>16</v>
      </c>
      <c r="X29" s="585">
        <f t="shared" si="288"/>
        <v>17</v>
      </c>
      <c r="Y29" s="585">
        <f t="shared" si="288"/>
        <v>18</v>
      </c>
      <c r="Z29" s="585">
        <f t="shared" si="288"/>
        <v>19</v>
      </c>
      <c r="AA29" s="585">
        <f t="shared" si="288"/>
        <v>20</v>
      </c>
      <c r="AB29" s="585">
        <f t="shared" si="288"/>
        <v>21</v>
      </c>
      <c r="AC29" s="585">
        <f t="shared" si="288"/>
        <v>22</v>
      </c>
      <c r="AD29" s="585">
        <f t="shared" si="288"/>
        <v>23</v>
      </c>
      <c r="AE29" s="585">
        <f t="shared" si="288"/>
        <v>24</v>
      </c>
      <c r="AF29" s="585">
        <f t="shared" si="288"/>
        <v>25</v>
      </c>
      <c r="AG29" s="585">
        <f t="shared" si="288"/>
        <v>26</v>
      </c>
      <c r="AH29" s="585">
        <f t="shared" si="288"/>
        <v>27</v>
      </c>
      <c r="AI29" s="585">
        <f t="shared" si="288"/>
        <v>28</v>
      </c>
      <c r="AJ29" s="585">
        <f t="shared" si="288"/>
        <v>29</v>
      </c>
      <c r="AK29" s="585">
        <f>AJ29+1</f>
        <v>30</v>
      </c>
      <c r="AL29" s="585">
        <f>AK29+1</f>
        <v>31</v>
      </c>
      <c r="AM29" s="585">
        <f t="shared" ref="AM29:CR29" si="289">AL29+1</f>
        <v>32</v>
      </c>
      <c r="AN29" s="585">
        <f t="shared" si="289"/>
        <v>33</v>
      </c>
      <c r="AO29" s="585">
        <f t="shared" si="289"/>
        <v>34</v>
      </c>
      <c r="AP29" s="585">
        <f t="shared" si="289"/>
        <v>35</v>
      </c>
      <c r="AQ29" s="585">
        <f t="shared" si="289"/>
        <v>36</v>
      </c>
      <c r="AR29" s="585">
        <f t="shared" si="289"/>
        <v>37</v>
      </c>
      <c r="AS29" s="585">
        <f t="shared" si="289"/>
        <v>38</v>
      </c>
      <c r="AT29" s="585">
        <f t="shared" si="289"/>
        <v>39</v>
      </c>
      <c r="AU29" s="585">
        <f t="shared" si="289"/>
        <v>40</v>
      </c>
      <c r="AV29" s="585">
        <f t="shared" si="289"/>
        <v>41</v>
      </c>
      <c r="AW29" s="585">
        <f t="shared" si="289"/>
        <v>42</v>
      </c>
      <c r="AX29" s="585">
        <f t="shared" si="289"/>
        <v>43</v>
      </c>
      <c r="AY29" s="585">
        <f t="shared" si="289"/>
        <v>44</v>
      </c>
      <c r="AZ29" s="585">
        <f t="shared" si="289"/>
        <v>45</v>
      </c>
      <c r="BA29" s="585">
        <f t="shared" si="289"/>
        <v>46</v>
      </c>
      <c r="BB29" s="585">
        <f t="shared" si="289"/>
        <v>47</v>
      </c>
      <c r="BC29" s="585">
        <f t="shared" si="289"/>
        <v>48</v>
      </c>
      <c r="BD29" s="585">
        <f t="shared" si="289"/>
        <v>49</v>
      </c>
      <c r="BE29" s="585">
        <f t="shared" si="289"/>
        <v>50</v>
      </c>
      <c r="BF29" s="585">
        <f t="shared" si="289"/>
        <v>51</v>
      </c>
      <c r="BG29" s="585">
        <f t="shared" si="289"/>
        <v>52</v>
      </c>
      <c r="BH29" s="585">
        <f t="shared" si="289"/>
        <v>53</v>
      </c>
      <c r="BI29" s="585">
        <f t="shared" si="289"/>
        <v>54</v>
      </c>
      <c r="BJ29" s="585">
        <f t="shared" si="289"/>
        <v>55</v>
      </c>
      <c r="BK29" s="585">
        <f t="shared" si="289"/>
        <v>56</v>
      </c>
      <c r="BL29" s="585">
        <f t="shared" si="289"/>
        <v>57</v>
      </c>
      <c r="BM29" s="585">
        <f t="shared" si="289"/>
        <v>58</v>
      </c>
      <c r="BN29" s="585">
        <f t="shared" si="289"/>
        <v>59</v>
      </c>
      <c r="BO29" s="585">
        <f>BN29+1</f>
        <v>60</v>
      </c>
      <c r="BP29" s="585">
        <f t="shared" si="289"/>
        <v>61</v>
      </c>
      <c r="BQ29" s="585">
        <f t="shared" si="289"/>
        <v>62</v>
      </c>
      <c r="BR29" s="585">
        <f t="shared" si="289"/>
        <v>63</v>
      </c>
      <c r="BS29" s="585">
        <f t="shared" si="289"/>
        <v>64</v>
      </c>
      <c r="BT29" s="585">
        <f t="shared" si="289"/>
        <v>65</v>
      </c>
      <c r="BU29" s="585">
        <f t="shared" si="289"/>
        <v>66</v>
      </c>
      <c r="BV29" s="585">
        <f t="shared" si="289"/>
        <v>67</v>
      </c>
      <c r="BW29" s="585">
        <f t="shared" si="289"/>
        <v>68</v>
      </c>
      <c r="BX29" s="585">
        <f t="shared" si="289"/>
        <v>69</v>
      </c>
      <c r="BY29" s="585">
        <f t="shared" si="289"/>
        <v>70</v>
      </c>
      <c r="BZ29" s="585">
        <f t="shared" si="289"/>
        <v>71</v>
      </c>
      <c r="CA29" s="585">
        <f t="shared" si="289"/>
        <v>72</v>
      </c>
      <c r="CB29" s="585">
        <f t="shared" si="289"/>
        <v>73</v>
      </c>
      <c r="CC29" s="585">
        <f t="shared" si="289"/>
        <v>74</v>
      </c>
      <c r="CD29" s="585">
        <f t="shared" si="289"/>
        <v>75</v>
      </c>
      <c r="CE29" s="585">
        <f t="shared" si="289"/>
        <v>76</v>
      </c>
      <c r="CF29" s="585">
        <f t="shared" si="289"/>
        <v>77</v>
      </c>
      <c r="CG29" s="585">
        <f t="shared" si="289"/>
        <v>78</v>
      </c>
      <c r="CH29" s="585">
        <f t="shared" si="289"/>
        <v>79</v>
      </c>
      <c r="CI29" s="585">
        <f t="shared" si="289"/>
        <v>80</v>
      </c>
      <c r="CJ29" s="585">
        <f t="shared" si="289"/>
        <v>81</v>
      </c>
      <c r="CK29" s="585">
        <f t="shared" si="289"/>
        <v>82</v>
      </c>
      <c r="CL29" s="585">
        <f t="shared" si="289"/>
        <v>83</v>
      </c>
      <c r="CM29" s="585">
        <f t="shared" si="289"/>
        <v>84</v>
      </c>
      <c r="CN29" s="585">
        <f t="shared" si="289"/>
        <v>85</v>
      </c>
      <c r="CO29" s="585">
        <f t="shared" si="289"/>
        <v>86</v>
      </c>
      <c r="CP29" s="585">
        <f t="shared" si="289"/>
        <v>87</v>
      </c>
      <c r="CQ29" s="585">
        <f t="shared" si="289"/>
        <v>88</v>
      </c>
      <c r="CR29" s="585">
        <f t="shared" si="289"/>
        <v>89</v>
      </c>
      <c r="CS29" s="585">
        <f>CR29+1</f>
        <v>90</v>
      </c>
      <c r="CT29" s="585">
        <f t="shared" ref="CT29:DH29" si="290">CS29+1</f>
        <v>91</v>
      </c>
      <c r="CU29" s="585">
        <f t="shared" si="290"/>
        <v>92</v>
      </c>
      <c r="CV29" s="585">
        <f t="shared" si="290"/>
        <v>93</v>
      </c>
      <c r="CW29" s="585">
        <f t="shared" si="290"/>
        <v>94</v>
      </c>
      <c r="CX29" s="585">
        <f t="shared" si="290"/>
        <v>95</v>
      </c>
      <c r="CY29" s="585">
        <f t="shared" si="290"/>
        <v>96</v>
      </c>
      <c r="CZ29" s="585">
        <f t="shared" si="290"/>
        <v>97</v>
      </c>
      <c r="DA29" s="585">
        <f t="shared" si="290"/>
        <v>98</v>
      </c>
      <c r="DB29" s="585">
        <f t="shared" si="290"/>
        <v>99</v>
      </c>
      <c r="DC29" s="585">
        <f t="shared" si="290"/>
        <v>100</v>
      </c>
      <c r="DD29" s="585">
        <f t="shared" si="290"/>
        <v>101</v>
      </c>
      <c r="DE29" s="585">
        <f t="shared" si="290"/>
        <v>102</v>
      </c>
      <c r="DF29" s="585">
        <f t="shared" si="290"/>
        <v>103</v>
      </c>
      <c r="DG29" s="585">
        <f t="shared" si="290"/>
        <v>104</v>
      </c>
      <c r="DH29" s="585">
        <f t="shared" si="290"/>
        <v>105</v>
      </c>
      <c r="DI29" s="394"/>
      <c r="DJ29" s="466"/>
      <c r="DK29" s="466"/>
    </row>
    <row r="30" spans="1:126" x14ac:dyDescent="0.3">
      <c r="A30" s="394"/>
      <c r="B30" s="464"/>
      <c r="C30" s="394"/>
      <c r="D30" s="394"/>
      <c r="E30" s="395"/>
      <c r="F30" s="465"/>
      <c r="G30" s="394"/>
      <c r="H30" s="394"/>
      <c r="I30" s="394"/>
      <c r="J30" s="394"/>
      <c r="K30" s="394"/>
      <c r="L30" s="394"/>
      <c r="M30" s="394"/>
      <c r="N30" s="394"/>
      <c r="O30" s="394"/>
      <c r="P30" s="394"/>
      <c r="Q30" s="394"/>
      <c r="R30" s="394"/>
      <c r="S30" s="394"/>
      <c r="T30" s="394"/>
      <c r="U30" s="394"/>
      <c r="V30" s="394"/>
      <c r="W30" s="394"/>
      <c r="X30" s="394"/>
      <c r="Y30" s="394"/>
      <c r="Z30" s="394"/>
      <c r="AA30" s="394"/>
      <c r="AB30" s="394"/>
      <c r="AC30" s="394"/>
      <c r="AD30" s="394"/>
      <c r="AE30" s="394"/>
      <c r="AF30" s="394"/>
      <c r="AG30" s="394"/>
      <c r="AH30" s="394"/>
      <c r="AI30" s="394"/>
      <c r="AJ30" s="394"/>
      <c r="AK30" s="394"/>
      <c r="AL30" s="394"/>
      <c r="AM30" s="394"/>
      <c r="AN30" s="394"/>
      <c r="AO30" s="394"/>
      <c r="AP30" s="394"/>
      <c r="AQ30" s="394"/>
      <c r="AR30" s="394"/>
      <c r="AS30" s="394"/>
      <c r="AT30" s="394"/>
      <c r="AU30" s="394"/>
      <c r="AV30" s="394"/>
      <c r="AW30" s="394"/>
      <c r="AX30" s="394"/>
      <c r="AY30" s="394"/>
      <c r="AZ30" s="394"/>
      <c r="BA30" s="394"/>
      <c r="BB30" s="394"/>
      <c r="BC30" s="394"/>
      <c r="BD30" s="394"/>
      <c r="BE30" s="394"/>
      <c r="BF30" s="394"/>
      <c r="BG30" s="394"/>
      <c r="BH30" s="394"/>
      <c r="BI30" s="394"/>
      <c r="BJ30" s="394"/>
      <c r="BK30" s="394"/>
      <c r="BL30" s="394"/>
      <c r="BM30" s="394"/>
      <c r="BN30" s="394"/>
      <c r="BO30" s="394"/>
      <c r="BP30" s="394"/>
      <c r="BQ30" s="394"/>
      <c r="BR30" s="394"/>
      <c r="BS30" s="394"/>
      <c r="BT30" s="394"/>
      <c r="BU30" s="394"/>
      <c r="BV30" s="394"/>
      <c r="BW30" s="394"/>
      <c r="BX30" s="394"/>
      <c r="BY30" s="394"/>
      <c r="BZ30" s="394"/>
      <c r="CA30" s="394"/>
      <c r="CB30" s="394"/>
      <c r="CC30" s="394"/>
      <c r="CD30" s="394"/>
      <c r="CE30" s="394"/>
      <c r="CF30" s="394"/>
      <c r="CG30" s="394"/>
      <c r="CH30" s="394"/>
      <c r="CI30" s="394"/>
      <c r="CJ30" s="394"/>
      <c r="CK30" s="394"/>
      <c r="CL30" s="394"/>
      <c r="CM30" s="394"/>
      <c r="CN30" s="394"/>
      <c r="CO30" s="394"/>
      <c r="CP30" s="394"/>
      <c r="CQ30" s="394"/>
      <c r="CR30" s="394"/>
      <c r="CS30" s="394"/>
      <c r="CT30" s="394"/>
      <c r="CU30" s="394"/>
      <c r="CV30" s="394"/>
      <c r="CW30" s="394"/>
      <c r="CX30" s="394"/>
      <c r="CY30" s="394"/>
      <c r="CZ30" s="394"/>
      <c r="DA30" s="394"/>
      <c r="DB30" s="394"/>
      <c r="DC30" s="394"/>
      <c r="DD30" s="394"/>
      <c r="DE30" s="394"/>
      <c r="DF30" s="394"/>
      <c r="DG30" s="394"/>
      <c r="DH30" s="394"/>
      <c r="DI30" s="394"/>
      <c r="DJ30" s="466"/>
      <c r="DK30" s="466"/>
    </row>
    <row r="31" spans="1:126" x14ac:dyDescent="0.3">
      <c r="A31" s="394"/>
      <c r="B31" s="464"/>
      <c r="C31" s="394"/>
      <c r="D31" s="394"/>
      <c r="E31" s="395"/>
      <c r="F31" s="465"/>
      <c r="G31" s="394"/>
      <c r="H31" s="394"/>
      <c r="I31" s="394"/>
      <c r="J31" s="394"/>
      <c r="K31" s="394"/>
      <c r="L31" s="394"/>
      <c r="M31" s="394"/>
      <c r="N31" s="394"/>
      <c r="O31" s="394"/>
      <c r="P31" s="394"/>
      <c r="Q31" s="394"/>
      <c r="R31" s="394"/>
      <c r="S31" s="394"/>
      <c r="T31" s="394"/>
      <c r="U31" s="394"/>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394"/>
      <c r="AV31" s="394"/>
      <c r="AW31" s="394"/>
      <c r="AX31" s="394"/>
      <c r="AY31" s="394"/>
      <c r="AZ31" s="394"/>
      <c r="BA31" s="394"/>
      <c r="BB31" s="394"/>
      <c r="BC31" s="394"/>
      <c r="BD31" s="394"/>
      <c r="BE31" s="394"/>
      <c r="BF31" s="394"/>
      <c r="BG31" s="394"/>
      <c r="BH31" s="394"/>
      <c r="BI31" s="394"/>
      <c r="BJ31" s="394"/>
      <c r="BK31" s="394"/>
      <c r="BL31" s="394"/>
      <c r="BM31" s="394"/>
      <c r="BN31" s="394"/>
      <c r="BO31" s="394"/>
      <c r="BP31" s="394"/>
      <c r="BQ31" s="394"/>
      <c r="BR31" s="394"/>
      <c r="BS31" s="394"/>
      <c r="BT31" s="394"/>
      <c r="BU31" s="394"/>
      <c r="BV31" s="394"/>
      <c r="BW31" s="394"/>
      <c r="BX31" s="394"/>
      <c r="BY31" s="394"/>
      <c r="BZ31" s="394"/>
      <c r="CA31" s="394"/>
      <c r="CB31" s="394"/>
      <c r="CC31" s="394"/>
      <c r="CD31" s="394"/>
      <c r="CE31" s="394"/>
      <c r="CF31" s="394"/>
      <c r="CG31" s="394"/>
      <c r="CH31" s="394"/>
      <c r="CI31" s="394"/>
      <c r="CJ31" s="394"/>
      <c r="CK31" s="394"/>
      <c r="CL31" s="394"/>
      <c r="CM31" s="394"/>
      <c r="CN31" s="394"/>
      <c r="CO31" s="394"/>
      <c r="CP31" s="394"/>
      <c r="CQ31" s="394"/>
      <c r="CR31" s="394"/>
      <c r="CS31" s="394"/>
      <c r="CT31" s="394"/>
      <c r="CU31" s="394"/>
      <c r="CV31" s="394"/>
      <c r="CW31" s="394"/>
      <c r="CX31" s="394"/>
      <c r="CY31" s="394"/>
      <c r="CZ31" s="394"/>
      <c r="DA31" s="394"/>
      <c r="DB31" s="394"/>
      <c r="DC31" s="394"/>
      <c r="DD31" s="394"/>
      <c r="DE31" s="394"/>
      <c r="DF31" s="394"/>
      <c r="DG31" s="394"/>
      <c r="DH31" s="394"/>
      <c r="DI31" s="394"/>
      <c r="DJ31" s="466"/>
      <c r="DK31" s="466"/>
    </row>
    <row r="32" spans="1:126" x14ac:dyDescent="0.3">
      <c r="A32" s="394"/>
      <c r="B32" s="464"/>
      <c r="C32" s="394"/>
      <c r="D32" s="394"/>
      <c r="E32" s="395"/>
      <c r="F32" s="465"/>
      <c r="G32" s="394"/>
      <c r="H32" s="394"/>
      <c r="I32" s="394"/>
      <c r="J32" s="394"/>
      <c r="K32" s="394"/>
      <c r="L32" s="394"/>
      <c r="M32" s="394"/>
      <c r="N32" s="394"/>
      <c r="O32" s="394"/>
      <c r="P32" s="394"/>
      <c r="Q32" s="394"/>
      <c r="R32" s="394"/>
      <c r="S32" s="394"/>
      <c r="T32" s="394"/>
      <c r="U32" s="394"/>
      <c r="V32" s="394"/>
      <c r="W32" s="394"/>
      <c r="X32" s="394"/>
      <c r="Y32" s="394"/>
      <c r="Z32" s="394"/>
      <c r="AA32" s="394"/>
      <c r="AB32" s="394"/>
      <c r="AC32" s="394"/>
      <c r="AD32" s="394"/>
      <c r="AE32" s="394"/>
      <c r="AF32" s="394"/>
      <c r="AG32" s="394"/>
      <c r="AH32" s="394"/>
      <c r="AI32" s="394"/>
      <c r="AJ32" s="394"/>
      <c r="AK32" s="394"/>
      <c r="AL32" s="394"/>
      <c r="AM32" s="394"/>
      <c r="AN32" s="394"/>
      <c r="AO32" s="394"/>
      <c r="AP32" s="394"/>
      <c r="AQ32" s="394"/>
      <c r="AR32" s="394"/>
      <c r="AS32" s="394"/>
      <c r="AT32" s="394"/>
      <c r="AU32" s="394"/>
      <c r="AV32" s="394"/>
      <c r="AW32" s="394"/>
      <c r="AX32" s="394"/>
      <c r="AY32" s="394"/>
      <c r="AZ32" s="394"/>
      <c r="BA32" s="394"/>
      <c r="BB32" s="394"/>
      <c r="BC32" s="394"/>
      <c r="BD32" s="394"/>
      <c r="BE32" s="394"/>
      <c r="BF32" s="394"/>
      <c r="BG32" s="394"/>
      <c r="BH32" s="394"/>
      <c r="BI32" s="394"/>
      <c r="BJ32" s="394"/>
      <c r="BK32" s="394"/>
      <c r="BL32" s="394"/>
      <c r="BM32" s="394"/>
      <c r="BN32" s="394"/>
      <c r="BO32" s="394"/>
      <c r="BP32" s="394"/>
      <c r="BQ32" s="394"/>
      <c r="BR32" s="394"/>
      <c r="BS32" s="394"/>
      <c r="BT32" s="394"/>
      <c r="BU32" s="394"/>
      <c r="BV32" s="394"/>
      <c r="BW32" s="394"/>
      <c r="BX32" s="394"/>
      <c r="BY32" s="394"/>
      <c r="BZ32" s="394"/>
      <c r="CA32" s="394"/>
      <c r="CB32" s="394"/>
      <c r="CC32" s="394"/>
      <c r="CD32" s="394"/>
      <c r="CE32" s="394"/>
      <c r="CF32" s="394"/>
      <c r="CG32" s="394"/>
      <c r="CH32" s="394"/>
      <c r="CI32" s="394"/>
      <c r="CJ32" s="394"/>
      <c r="CK32" s="394"/>
      <c r="CL32" s="394"/>
      <c r="CM32" s="394"/>
      <c r="CN32" s="394"/>
      <c r="CO32" s="394"/>
      <c r="CP32" s="394"/>
      <c r="CQ32" s="394"/>
      <c r="CR32" s="394"/>
      <c r="CS32" s="394"/>
      <c r="CT32" s="394"/>
      <c r="CU32" s="394"/>
      <c r="CV32" s="394"/>
      <c r="CW32" s="394"/>
      <c r="CX32" s="394"/>
      <c r="CY32" s="394"/>
      <c r="CZ32" s="394"/>
      <c r="DA32" s="394"/>
      <c r="DB32" s="394"/>
      <c r="DC32" s="394"/>
      <c r="DD32" s="394"/>
      <c r="DE32" s="394"/>
      <c r="DF32" s="394"/>
      <c r="DG32" s="394"/>
      <c r="DH32" s="394"/>
      <c r="DI32" s="394"/>
      <c r="DJ32" s="466"/>
      <c r="DK32" s="466"/>
    </row>
    <row r="33" spans="1:115" x14ac:dyDescent="0.3">
      <c r="A33" s="394"/>
      <c r="B33" s="464"/>
      <c r="C33" s="394"/>
      <c r="D33" s="394"/>
      <c r="E33" s="395"/>
      <c r="F33" s="465"/>
      <c r="G33" s="394"/>
      <c r="H33" s="394"/>
      <c r="I33" s="394"/>
      <c r="J33" s="394"/>
      <c r="K33" s="394"/>
      <c r="L33" s="394"/>
      <c r="M33" s="394"/>
      <c r="N33" s="394"/>
      <c r="O33" s="394"/>
      <c r="P33" s="394"/>
      <c r="Q33" s="394"/>
      <c r="R33" s="394"/>
      <c r="S33" s="394"/>
      <c r="T33" s="394"/>
      <c r="U33" s="394"/>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4"/>
      <c r="AS33" s="394"/>
      <c r="AT33" s="394"/>
      <c r="AU33" s="394"/>
      <c r="AV33" s="394"/>
      <c r="AW33" s="394"/>
      <c r="AX33" s="394"/>
      <c r="AY33" s="394"/>
      <c r="AZ33" s="394"/>
      <c r="BA33" s="394"/>
      <c r="BB33" s="394"/>
      <c r="BC33" s="394"/>
      <c r="BD33" s="394"/>
      <c r="BE33" s="394"/>
      <c r="BF33" s="394"/>
      <c r="BG33" s="394"/>
      <c r="BH33" s="394"/>
      <c r="BI33" s="394"/>
      <c r="BJ33" s="394"/>
      <c r="BK33" s="394"/>
      <c r="BL33" s="394"/>
      <c r="BM33" s="394"/>
      <c r="BN33" s="394"/>
      <c r="BO33" s="394"/>
      <c r="BP33" s="394"/>
      <c r="BQ33" s="394"/>
      <c r="BR33" s="394"/>
      <c r="BS33" s="394"/>
      <c r="BT33" s="394"/>
      <c r="BU33" s="394"/>
      <c r="BV33" s="394"/>
      <c r="BW33" s="394"/>
      <c r="BX33" s="394"/>
      <c r="BY33" s="394"/>
      <c r="BZ33" s="394"/>
      <c r="CA33" s="394"/>
      <c r="CB33" s="394"/>
      <c r="CC33" s="394"/>
      <c r="CD33" s="394"/>
      <c r="CE33" s="394"/>
      <c r="CF33" s="394"/>
      <c r="CG33" s="394"/>
      <c r="CH33" s="394"/>
      <c r="CI33" s="394"/>
      <c r="CJ33" s="394"/>
      <c r="CK33" s="394"/>
      <c r="CL33" s="394"/>
      <c r="CM33" s="394"/>
      <c r="CN33" s="394"/>
      <c r="CO33" s="394"/>
      <c r="CP33" s="394"/>
      <c r="CQ33" s="394"/>
      <c r="CR33" s="394"/>
      <c r="CS33" s="394"/>
      <c r="CT33" s="394"/>
      <c r="CU33" s="394"/>
      <c r="CV33" s="394"/>
      <c r="CW33" s="394"/>
      <c r="CX33" s="394"/>
      <c r="CY33" s="394"/>
      <c r="CZ33" s="394"/>
      <c r="DA33" s="394"/>
      <c r="DB33" s="394"/>
      <c r="DC33" s="394"/>
      <c r="DD33" s="394"/>
      <c r="DE33" s="394"/>
      <c r="DF33" s="394"/>
      <c r="DG33" s="394"/>
      <c r="DH33" s="394"/>
      <c r="DI33" s="394"/>
      <c r="DJ33" s="466"/>
      <c r="DK33" s="466"/>
    </row>
    <row r="34" spans="1:115" x14ac:dyDescent="0.3">
      <c r="A34" s="394"/>
      <c r="B34" s="464"/>
      <c r="C34" s="394"/>
      <c r="D34" s="394"/>
      <c r="E34" s="395"/>
      <c r="F34" s="465"/>
      <c r="G34" s="394"/>
      <c r="H34" s="394"/>
      <c r="I34" s="394"/>
      <c r="J34" s="394"/>
      <c r="K34" s="394"/>
      <c r="L34" s="394"/>
      <c r="M34" s="394"/>
      <c r="N34" s="394"/>
      <c r="O34" s="394"/>
      <c r="P34" s="394"/>
      <c r="Q34" s="394"/>
      <c r="R34" s="394"/>
      <c r="S34" s="394"/>
      <c r="T34" s="394"/>
      <c r="U34" s="394"/>
      <c r="V34" s="394"/>
      <c r="W34" s="394"/>
      <c r="X34" s="394"/>
      <c r="Y34" s="394"/>
      <c r="Z34" s="394"/>
      <c r="AA34" s="394"/>
      <c r="AB34" s="394"/>
      <c r="AC34" s="394"/>
      <c r="AD34" s="394"/>
      <c r="AE34" s="394"/>
      <c r="AF34" s="394"/>
      <c r="AG34" s="394"/>
      <c r="AH34" s="394"/>
      <c r="AI34" s="394"/>
      <c r="AJ34" s="394"/>
      <c r="AK34" s="394"/>
      <c r="AL34" s="394"/>
      <c r="AM34" s="394"/>
      <c r="AN34" s="394"/>
      <c r="AO34" s="394"/>
      <c r="AP34" s="394"/>
      <c r="AQ34" s="394"/>
      <c r="AR34" s="394"/>
      <c r="AS34" s="394"/>
      <c r="AT34" s="394"/>
      <c r="AU34" s="394"/>
      <c r="AV34" s="394"/>
      <c r="AW34" s="394"/>
      <c r="AX34" s="394"/>
      <c r="AY34" s="394"/>
      <c r="AZ34" s="394"/>
      <c r="BA34" s="394"/>
      <c r="BB34" s="394"/>
      <c r="BC34" s="394"/>
      <c r="BD34" s="394"/>
      <c r="BE34" s="394"/>
      <c r="BF34" s="394"/>
      <c r="BG34" s="394"/>
      <c r="BH34" s="394"/>
      <c r="BI34" s="394"/>
      <c r="BJ34" s="394"/>
      <c r="BK34" s="394"/>
      <c r="BL34" s="394"/>
      <c r="BM34" s="394"/>
      <c r="BN34" s="394"/>
      <c r="BO34" s="394"/>
      <c r="BP34" s="394"/>
      <c r="BQ34" s="394"/>
      <c r="BR34" s="394"/>
      <c r="BS34" s="394"/>
      <c r="BT34" s="394"/>
      <c r="BU34" s="394"/>
      <c r="BV34" s="394"/>
      <c r="BW34" s="394"/>
      <c r="BX34" s="394"/>
      <c r="BY34" s="394"/>
      <c r="BZ34" s="394"/>
      <c r="CA34" s="394"/>
      <c r="CB34" s="394"/>
      <c r="CC34" s="394"/>
      <c r="CD34" s="394"/>
      <c r="CE34" s="394"/>
      <c r="CF34" s="394"/>
      <c r="CG34" s="394"/>
      <c r="CH34" s="394"/>
      <c r="CI34" s="394"/>
      <c r="CJ34" s="394"/>
      <c r="CK34" s="394"/>
      <c r="CL34" s="394"/>
      <c r="CM34" s="394"/>
      <c r="CN34" s="394"/>
      <c r="CO34" s="394"/>
      <c r="CP34" s="394"/>
      <c r="CQ34" s="394"/>
      <c r="CR34" s="394"/>
      <c r="CS34" s="394"/>
      <c r="CT34" s="394"/>
      <c r="CU34" s="394"/>
      <c r="CV34" s="394"/>
      <c r="CW34" s="394"/>
      <c r="CX34" s="394"/>
      <c r="CY34" s="394"/>
      <c r="CZ34" s="394"/>
      <c r="DA34" s="394"/>
      <c r="DB34" s="394"/>
      <c r="DC34" s="394"/>
      <c r="DD34" s="394"/>
      <c r="DE34" s="394"/>
      <c r="DF34" s="394"/>
      <c r="DG34" s="394"/>
      <c r="DH34" s="394"/>
      <c r="DI34" s="394"/>
      <c r="DJ34" s="466"/>
      <c r="DK34" s="466"/>
    </row>
    <row r="35" spans="1:115" x14ac:dyDescent="0.3">
      <c r="A35" s="394"/>
      <c r="B35" s="464"/>
      <c r="C35" s="394"/>
      <c r="D35" s="394"/>
      <c r="E35" s="395"/>
      <c r="F35" s="465"/>
      <c r="G35" s="394"/>
      <c r="H35" s="394"/>
      <c r="I35" s="394"/>
      <c r="J35" s="394"/>
      <c r="K35" s="394"/>
      <c r="L35" s="394"/>
      <c r="M35" s="394"/>
      <c r="N35" s="394"/>
      <c r="O35" s="394"/>
      <c r="P35" s="394"/>
      <c r="Q35" s="394"/>
      <c r="R35" s="394"/>
      <c r="S35" s="394"/>
      <c r="T35" s="394"/>
      <c r="U35" s="394"/>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394"/>
      <c r="AV35" s="394"/>
      <c r="AW35" s="394"/>
      <c r="AX35" s="394"/>
      <c r="AY35" s="394"/>
      <c r="AZ35" s="394"/>
      <c r="BA35" s="394"/>
      <c r="BB35" s="394"/>
      <c r="BC35" s="394"/>
      <c r="BD35" s="394"/>
      <c r="BE35" s="394"/>
      <c r="BF35" s="394"/>
      <c r="BG35" s="394"/>
      <c r="BH35" s="394"/>
      <c r="BI35" s="394"/>
      <c r="BJ35" s="394"/>
      <c r="BK35" s="394"/>
      <c r="BL35" s="394"/>
      <c r="BM35" s="394"/>
      <c r="BN35" s="394"/>
      <c r="BO35" s="394"/>
      <c r="BP35" s="394"/>
      <c r="BQ35" s="394"/>
      <c r="BR35" s="394"/>
      <c r="BS35" s="394"/>
      <c r="BT35" s="394"/>
      <c r="BU35" s="394"/>
      <c r="BV35" s="394"/>
      <c r="BW35" s="394"/>
      <c r="BX35" s="394"/>
      <c r="BY35" s="394"/>
      <c r="BZ35" s="394"/>
      <c r="CA35" s="394"/>
      <c r="CB35" s="394"/>
      <c r="CC35" s="394"/>
      <c r="CD35" s="394"/>
      <c r="CE35" s="394"/>
      <c r="CF35" s="394"/>
      <c r="CG35" s="394"/>
      <c r="CH35" s="394"/>
      <c r="CI35" s="394"/>
      <c r="CJ35" s="394"/>
      <c r="CK35" s="394"/>
      <c r="CL35" s="394"/>
      <c r="CM35" s="394"/>
      <c r="CN35" s="394"/>
      <c r="CO35" s="394"/>
      <c r="CP35" s="394"/>
      <c r="CQ35" s="394"/>
      <c r="CR35" s="394"/>
      <c r="CS35" s="394"/>
      <c r="CT35" s="394"/>
      <c r="CU35" s="394"/>
      <c r="CV35" s="394"/>
      <c r="CW35" s="394"/>
      <c r="CX35" s="394"/>
      <c r="CY35" s="394"/>
      <c r="CZ35" s="394"/>
      <c r="DA35" s="394"/>
      <c r="DB35" s="394"/>
      <c r="DC35" s="394"/>
      <c r="DD35" s="394"/>
      <c r="DE35" s="394"/>
      <c r="DF35" s="394"/>
      <c r="DG35" s="394"/>
      <c r="DH35" s="394"/>
      <c r="DI35" s="394"/>
      <c r="DJ35" s="466"/>
      <c r="DK35" s="466"/>
    </row>
    <row r="36" spans="1:115" x14ac:dyDescent="0.3">
      <c r="A36" s="394"/>
      <c r="B36" s="464"/>
      <c r="C36" s="394"/>
      <c r="D36" s="394"/>
      <c r="E36" s="395"/>
      <c r="F36" s="465"/>
      <c r="G36" s="394"/>
      <c r="H36" s="394"/>
      <c r="I36" s="394"/>
      <c r="J36" s="394"/>
      <c r="K36" s="394"/>
      <c r="L36" s="394"/>
      <c r="M36" s="394"/>
      <c r="N36" s="394"/>
      <c r="O36" s="394"/>
      <c r="P36" s="394"/>
      <c r="Q36" s="394"/>
      <c r="R36" s="394"/>
      <c r="S36" s="394"/>
      <c r="T36" s="394"/>
      <c r="U36" s="394"/>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4"/>
      <c r="AU36" s="394"/>
      <c r="AV36" s="394"/>
      <c r="AW36" s="394"/>
      <c r="AX36" s="394"/>
      <c r="AY36" s="394"/>
      <c r="AZ36" s="394"/>
      <c r="BA36" s="394"/>
      <c r="BB36" s="394"/>
      <c r="BC36" s="394"/>
      <c r="BD36" s="394"/>
      <c r="BE36" s="394"/>
      <c r="BF36" s="394"/>
      <c r="BG36" s="394"/>
      <c r="BH36" s="394"/>
      <c r="BI36" s="394"/>
      <c r="BJ36" s="394"/>
      <c r="BK36" s="394"/>
      <c r="BL36" s="394"/>
      <c r="BM36" s="394"/>
      <c r="BN36" s="394"/>
      <c r="BO36" s="394"/>
      <c r="BP36" s="394"/>
      <c r="BQ36" s="394"/>
      <c r="BR36" s="394"/>
      <c r="BS36" s="394"/>
      <c r="BT36" s="394"/>
      <c r="BU36" s="394"/>
      <c r="BV36" s="394"/>
      <c r="BW36" s="394"/>
      <c r="BX36" s="394"/>
      <c r="BY36" s="394"/>
      <c r="BZ36" s="394"/>
      <c r="CA36" s="394"/>
      <c r="CB36" s="394"/>
      <c r="CC36" s="394"/>
      <c r="CD36" s="394"/>
      <c r="CE36" s="394"/>
      <c r="CF36" s="394"/>
      <c r="CG36" s="394"/>
      <c r="CH36" s="394"/>
      <c r="CI36" s="394"/>
      <c r="CJ36" s="394"/>
      <c r="CK36" s="394"/>
      <c r="CL36" s="394"/>
      <c r="CM36" s="394"/>
      <c r="CN36" s="394"/>
      <c r="CO36" s="394"/>
      <c r="CP36" s="394"/>
      <c r="CQ36" s="394"/>
      <c r="CR36" s="394"/>
      <c r="CS36" s="394"/>
      <c r="CT36" s="394"/>
      <c r="CU36" s="394"/>
      <c r="CV36" s="394"/>
      <c r="CW36" s="394"/>
      <c r="CX36" s="394"/>
      <c r="CY36" s="394"/>
      <c r="CZ36" s="394"/>
      <c r="DA36" s="394"/>
      <c r="DB36" s="394"/>
      <c r="DC36" s="394"/>
      <c r="DD36" s="394"/>
      <c r="DE36" s="394"/>
      <c r="DF36" s="394"/>
      <c r="DG36" s="394"/>
      <c r="DH36" s="394"/>
      <c r="DI36" s="394"/>
      <c r="DJ36" s="466"/>
      <c r="DK36" s="466"/>
    </row>
    <row r="37" spans="1:115" x14ac:dyDescent="0.3">
      <c r="A37" s="394"/>
      <c r="B37" s="464"/>
      <c r="C37" s="394"/>
      <c r="D37" s="394"/>
      <c r="E37" s="395"/>
      <c r="F37" s="465"/>
      <c r="G37" s="394"/>
      <c r="H37" s="394"/>
      <c r="I37" s="394"/>
      <c r="J37" s="394"/>
      <c r="K37" s="394"/>
      <c r="L37" s="394"/>
      <c r="M37" s="394"/>
      <c r="N37" s="394"/>
      <c r="O37" s="394"/>
      <c r="P37" s="394"/>
      <c r="Q37" s="394"/>
      <c r="R37" s="394"/>
      <c r="S37" s="394"/>
      <c r="T37" s="394"/>
      <c r="U37" s="394"/>
      <c r="V37" s="394"/>
      <c r="W37" s="394"/>
      <c r="X37" s="394"/>
      <c r="Y37" s="394"/>
      <c r="Z37" s="394"/>
      <c r="AA37" s="394"/>
      <c r="AB37" s="394"/>
      <c r="AC37" s="394"/>
      <c r="AD37" s="394"/>
      <c r="AE37" s="394"/>
      <c r="AF37" s="394"/>
      <c r="AG37" s="394"/>
      <c r="AH37" s="394"/>
      <c r="AI37" s="394"/>
      <c r="AJ37" s="394"/>
      <c r="AK37" s="394"/>
      <c r="AL37" s="394"/>
      <c r="AM37" s="394"/>
      <c r="AN37" s="394"/>
      <c r="AO37" s="394"/>
      <c r="AP37" s="394"/>
      <c r="AQ37" s="394"/>
      <c r="AR37" s="394"/>
      <c r="AS37" s="394"/>
      <c r="AT37" s="394"/>
      <c r="AU37" s="394"/>
      <c r="AV37" s="394"/>
      <c r="AW37" s="394"/>
      <c r="AX37" s="394"/>
      <c r="AY37" s="394"/>
      <c r="AZ37" s="394"/>
      <c r="BA37" s="394"/>
      <c r="BB37" s="394"/>
      <c r="BC37" s="394"/>
      <c r="BD37" s="394"/>
      <c r="BE37" s="394"/>
      <c r="BF37" s="394"/>
      <c r="BG37" s="394"/>
      <c r="BH37" s="394"/>
      <c r="BI37" s="394"/>
      <c r="BJ37" s="394"/>
      <c r="BK37" s="394"/>
      <c r="BL37" s="394"/>
      <c r="BM37" s="394"/>
      <c r="BN37" s="394"/>
      <c r="BO37" s="394"/>
      <c r="BP37" s="394"/>
      <c r="BQ37" s="394"/>
      <c r="BR37" s="394"/>
      <c r="BS37" s="394"/>
      <c r="BT37" s="394"/>
      <c r="BU37" s="394"/>
      <c r="BV37" s="394"/>
      <c r="BW37" s="394"/>
      <c r="BX37" s="394"/>
      <c r="BY37" s="394"/>
      <c r="BZ37" s="394"/>
      <c r="CA37" s="394"/>
      <c r="CB37" s="394"/>
      <c r="CC37" s="394"/>
      <c r="CD37" s="394"/>
      <c r="CE37" s="394"/>
      <c r="CF37" s="394"/>
      <c r="CG37" s="394"/>
      <c r="CH37" s="394"/>
      <c r="CI37" s="394"/>
      <c r="CJ37" s="394"/>
      <c r="CK37" s="394"/>
      <c r="CL37" s="394"/>
      <c r="CM37" s="394"/>
      <c r="CN37" s="394"/>
      <c r="CO37" s="394"/>
      <c r="CP37" s="394"/>
      <c r="CQ37" s="394"/>
      <c r="CR37" s="394"/>
      <c r="CS37" s="394"/>
      <c r="CT37" s="394"/>
      <c r="CU37" s="394"/>
      <c r="CV37" s="394"/>
      <c r="CW37" s="394"/>
      <c r="CX37" s="394"/>
      <c r="CY37" s="394"/>
      <c r="CZ37" s="394"/>
      <c r="DA37" s="394"/>
      <c r="DB37" s="394"/>
      <c r="DC37" s="394"/>
      <c r="DD37" s="394"/>
      <c r="DE37" s="394"/>
      <c r="DF37" s="394"/>
      <c r="DG37" s="394"/>
      <c r="DH37" s="394"/>
      <c r="DI37" s="394"/>
      <c r="DJ37" s="466"/>
      <c r="DK37" s="466"/>
    </row>
    <row r="38" spans="1:115" x14ac:dyDescent="0.3">
      <c r="A38" s="394"/>
      <c r="B38" s="464"/>
      <c r="C38" s="394"/>
      <c r="D38" s="394"/>
      <c r="E38" s="395"/>
      <c r="F38" s="465"/>
      <c r="G38" s="394"/>
      <c r="H38" s="394"/>
      <c r="I38" s="394"/>
      <c r="J38" s="394"/>
      <c r="K38" s="394"/>
      <c r="L38" s="394"/>
      <c r="M38" s="394"/>
      <c r="N38" s="394"/>
      <c r="O38" s="394"/>
      <c r="P38" s="394"/>
      <c r="Q38" s="394"/>
      <c r="R38" s="394"/>
      <c r="S38" s="394"/>
      <c r="T38" s="394"/>
      <c r="U38" s="394"/>
      <c r="V38" s="394"/>
      <c r="W38" s="394"/>
      <c r="X38" s="394"/>
      <c r="Y38" s="394"/>
      <c r="Z38" s="394"/>
      <c r="AA38" s="394"/>
      <c r="AB38" s="394"/>
      <c r="AC38" s="394"/>
      <c r="AD38" s="394"/>
      <c r="AE38" s="394"/>
      <c r="AF38" s="394"/>
      <c r="AG38" s="394"/>
      <c r="AH38" s="394"/>
      <c r="AI38" s="394"/>
      <c r="AJ38" s="394"/>
      <c r="AK38" s="394"/>
      <c r="AL38" s="394"/>
      <c r="AM38" s="394"/>
      <c r="AN38" s="394"/>
      <c r="AO38" s="394"/>
      <c r="AP38" s="394"/>
      <c r="AQ38" s="394"/>
      <c r="AR38" s="394"/>
      <c r="AS38" s="394"/>
      <c r="AT38" s="394"/>
      <c r="AU38" s="394"/>
      <c r="AV38" s="394"/>
      <c r="AW38" s="394"/>
      <c r="AX38" s="394"/>
      <c r="AY38" s="394"/>
      <c r="AZ38" s="394"/>
      <c r="BA38" s="394"/>
      <c r="BB38" s="394"/>
      <c r="BC38" s="394"/>
      <c r="BD38" s="394"/>
      <c r="BE38" s="394"/>
      <c r="BF38" s="394"/>
      <c r="BG38" s="394"/>
      <c r="BH38" s="394"/>
      <c r="BI38" s="394"/>
      <c r="BJ38" s="394"/>
      <c r="BK38" s="394"/>
      <c r="BL38" s="394"/>
      <c r="BM38" s="394"/>
      <c r="BN38" s="394"/>
      <c r="BO38" s="394"/>
      <c r="BP38" s="394"/>
      <c r="BQ38" s="394"/>
      <c r="BR38" s="394"/>
      <c r="BS38" s="394"/>
      <c r="BT38" s="394"/>
      <c r="BU38" s="394"/>
      <c r="BV38" s="394"/>
      <c r="BW38" s="394"/>
      <c r="BX38" s="394"/>
      <c r="BY38" s="394"/>
      <c r="BZ38" s="394"/>
      <c r="CA38" s="394"/>
      <c r="CB38" s="394"/>
      <c r="CC38" s="394"/>
      <c r="CD38" s="394"/>
      <c r="CE38" s="394"/>
      <c r="CF38" s="394"/>
      <c r="CG38" s="394"/>
      <c r="CH38" s="394"/>
      <c r="CI38" s="394"/>
      <c r="CJ38" s="394"/>
      <c r="CK38" s="394"/>
      <c r="CL38" s="394"/>
      <c r="CM38" s="394"/>
      <c r="CN38" s="394"/>
      <c r="CO38" s="394"/>
      <c r="CP38" s="394"/>
      <c r="CQ38" s="394"/>
      <c r="CR38" s="394"/>
      <c r="CS38" s="394"/>
      <c r="CT38" s="394"/>
      <c r="CU38" s="394"/>
      <c r="CV38" s="394"/>
      <c r="CW38" s="394"/>
      <c r="CX38" s="394"/>
      <c r="CY38" s="394"/>
      <c r="CZ38" s="394"/>
      <c r="DA38" s="394"/>
      <c r="DB38" s="394"/>
      <c r="DC38" s="394"/>
      <c r="DD38" s="394"/>
      <c r="DE38" s="394"/>
      <c r="DF38" s="394"/>
      <c r="DG38" s="394"/>
      <c r="DH38" s="394"/>
      <c r="DI38" s="394"/>
      <c r="DJ38" s="466"/>
      <c r="DK38" s="466"/>
    </row>
    <row r="39" spans="1:115" x14ac:dyDescent="0.3">
      <c r="A39" s="394"/>
      <c r="B39" s="464"/>
      <c r="C39" s="394"/>
      <c r="D39" s="394"/>
      <c r="E39" s="395"/>
      <c r="F39" s="465"/>
      <c r="G39" s="394"/>
      <c r="H39" s="394"/>
      <c r="I39" s="394"/>
      <c r="J39" s="394"/>
      <c r="K39" s="394"/>
      <c r="L39" s="394"/>
      <c r="M39" s="394"/>
      <c r="N39" s="394"/>
      <c r="O39" s="394"/>
      <c r="P39" s="394"/>
      <c r="Q39" s="394"/>
      <c r="R39" s="394"/>
      <c r="S39" s="394"/>
      <c r="T39" s="394"/>
      <c r="U39" s="394"/>
      <c r="V39" s="394"/>
      <c r="W39" s="394"/>
      <c r="X39" s="394"/>
      <c r="Y39" s="394"/>
      <c r="Z39" s="394"/>
      <c r="AA39" s="394"/>
      <c r="AB39" s="394"/>
      <c r="AC39" s="394"/>
      <c r="AD39" s="394"/>
      <c r="AE39" s="394"/>
      <c r="AF39" s="394"/>
      <c r="AG39" s="394"/>
      <c r="AH39" s="394"/>
      <c r="AI39" s="394"/>
      <c r="AJ39" s="394"/>
      <c r="AK39" s="394"/>
      <c r="AL39" s="394"/>
      <c r="AM39" s="394"/>
      <c r="AN39" s="394"/>
      <c r="AO39" s="394"/>
      <c r="AP39" s="394"/>
      <c r="AQ39" s="394"/>
      <c r="AR39" s="394"/>
      <c r="AS39" s="394"/>
      <c r="AT39" s="394"/>
      <c r="AU39" s="394"/>
      <c r="AV39" s="394"/>
      <c r="AW39" s="394"/>
      <c r="AX39" s="394"/>
      <c r="AY39" s="394"/>
      <c r="AZ39" s="394"/>
      <c r="BA39" s="394"/>
      <c r="BB39" s="394"/>
      <c r="BC39" s="394"/>
      <c r="BD39" s="394"/>
      <c r="BE39" s="394"/>
      <c r="BF39" s="394"/>
      <c r="BG39" s="394"/>
      <c r="BH39" s="394"/>
      <c r="BI39" s="394"/>
      <c r="BJ39" s="394"/>
      <c r="BK39" s="394"/>
      <c r="BL39" s="394"/>
      <c r="BM39" s="394"/>
      <c r="BN39" s="394"/>
      <c r="BO39" s="394"/>
      <c r="BP39" s="394"/>
      <c r="BQ39" s="394"/>
      <c r="BR39" s="394"/>
      <c r="BS39" s="394"/>
      <c r="BT39" s="394"/>
      <c r="BU39" s="394"/>
      <c r="BV39" s="394"/>
      <c r="BW39" s="394"/>
      <c r="BX39" s="394"/>
      <c r="BY39" s="394"/>
      <c r="BZ39" s="394"/>
      <c r="CA39" s="394"/>
      <c r="CB39" s="394"/>
      <c r="CC39" s="394"/>
      <c r="CD39" s="394"/>
      <c r="CE39" s="394"/>
      <c r="CF39" s="394"/>
      <c r="CG39" s="394"/>
      <c r="CH39" s="394"/>
      <c r="CI39" s="394"/>
      <c r="CJ39" s="394"/>
      <c r="CK39" s="394"/>
      <c r="CL39" s="394"/>
      <c r="CM39" s="394"/>
      <c r="CN39" s="394"/>
      <c r="CO39" s="394"/>
      <c r="CP39" s="394"/>
      <c r="CQ39" s="394"/>
      <c r="CR39" s="394"/>
      <c r="CS39" s="394"/>
      <c r="CT39" s="394"/>
      <c r="CU39" s="394"/>
      <c r="CV39" s="394"/>
      <c r="CW39" s="394"/>
      <c r="CX39" s="394"/>
      <c r="CY39" s="394"/>
      <c r="CZ39" s="394"/>
      <c r="DA39" s="394"/>
      <c r="DB39" s="394"/>
      <c r="DC39" s="394"/>
      <c r="DD39" s="394"/>
      <c r="DE39" s="394"/>
      <c r="DF39" s="394"/>
      <c r="DG39" s="394"/>
      <c r="DH39" s="394"/>
      <c r="DI39" s="394"/>
      <c r="DJ39" s="466"/>
      <c r="DK39" s="466"/>
    </row>
    <row r="40" spans="1:115" x14ac:dyDescent="0.3">
      <c r="A40" s="394"/>
      <c r="B40" s="464"/>
      <c r="C40" s="394"/>
      <c r="D40" s="394"/>
      <c r="E40" s="395"/>
      <c r="F40" s="465"/>
      <c r="G40" s="394"/>
      <c r="H40" s="394"/>
      <c r="I40" s="394"/>
      <c r="J40" s="394"/>
      <c r="K40" s="394"/>
      <c r="L40" s="394"/>
      <c r="M40" s="394"/>
      <c r="N40" s="394"/>
      <c r="O40" s="394"/>
      <c r="P40" s="394"/>
      <c r="Q40" s="394"/>
      <c r="R40" s="394"/>
      <c r="S40" s="394"/>
      <c r="T40" s="394"/>
      <c r="U40" s="394"/>
      <c r="V40" s="394"/>
      <c r="W40" s="394"/>
      <c r="X40" s="394"/>
      <c r="Y40" s="394"/>
      <c r="Z40" s="394"/>
      <c r="AA40" s="394"/>
      <c r="AB40" s="394"/>
      <c r="AC40" s="394"/>
      <c r="AD40" s="394"/>
      <c r="AE40" s="394"/>
      <c r="AF40" s="394"/>
      <c r="AG40" s="394"/>
      <c r="AH40" s="394"/>
      <c r="AI40" s="394"/>
      <c r="AJ40" s="394"/>
      <c r="AK40" s="394"/>
      <c r="AL40" s="394"/>
      <c r="AM40" s="394"/>
      <c r="AN40" s="394"/>
      <c r="AO40" s="394"/>
      <c r="AP40" s="394"/>
      <c r="AQ40" s="394"/>
      <c r="AR40" s="394"/>
      <c r="AS40" s="394"/>
      <c r="AT40" s="394"/>
      <c r="AU40" s="394"/>
      <c r="AV40" s="394"/>
      <c r="AW40" s="394"/>
      <c r="AX40" s="394"/>
      <c r="AY40" s="394"/>
      <c r="AZ40" s="394"/>
      <c r="BA40" s="394"/>
      <c r="BB40" s="394"/>
      <c r="BC40" s="394"/>
      <c r="BD40" s="394"/>
      <c r="BE40" s="394"/>
      <c r="BF40" s="394"/>
      <c r="BG40" s="394"/>
      <c r="BH40" s="394"/>
      <c r="BI40" s="394"/>
      <c r="BJ40" s="394"/>
      <c r="BK40" s="394"/>
      <c r="BL40" s="394"/>
      <c r="BM40" s="394"/>
      <c r="BN40" s="394"/>
      <c r="BO40" s="394"/>
      <c r="BP40" s="394"/>
      <c r="BQ40" s="394"/>
      <c r="BR40" s="394"/>
      <c r="BS40" s="394"/>
      <c r="BT40" s="394"/>
      <c r="BU40" s="394"/>
      <c r="BV40" s="394"/>
      <c r="BW40" s="394"/>
      <c r="BX40" s="394"/>
      <c r="BY40" s="394"/>
      <c r="BZ40" s="394"/>
      <c r="CA40" s="394"/>
      <c r="CB40" s="394"/>
      <c r="CC40" s="394"/>
      <c r="CD40" s="394"/>
      <c r="CE40" s="394"/>
      <c r="CF40" s="394"/>
      <c r="CG40" s="394"/>
      <c r="CH40" s="394"/>
      <c r="CI40" s="394"/>
      <c r="CJ40" s="394"/>
      <c r="CK40" s="394"/>
      <c r="CL40" s="394"/>
      <c r="CM40" s="394"/>
      <c r="CN40" s="394"/>
      <c r="CO40" s="394"/>
      <c r="CP40" s="394"/>
      <c r="CQ40" s="394"/>
      <c r="CR40" s="394"/>
      <c r="CS40" s="394"/>
      <c r="CT40" s="394"/>
      <c r="CU40" s="394"/>
      <c r="CV40" s="394"/>
      <c r="CW40" s="394"/>
      <c r="CX40" s="394"/>
      <c r="CY40" s="394"/>
      <c r="CZ40" s="394"/>
      <c r="DA40" s="394"/>
      <c r="DB40" s="394"/>
      <c r="DC40" s="394"/>
      <c r="DD40" s="394"/>
      <c r="DE40" s="394"/>
      <c r="DF40" s="394"/>
      <c r="DG40" s="394"/>
      <c r="DH40" s="394"/>
      <c r="DI40" s="394"/>
      <c r="DJ40" s="466"/>
      <c r="DK40" s="466"/>
    </row>
    <row r="41" spans="1:115" x14ac:dyDescent="0.3">
      <c r="A41" s="394"/>
      <c r="B41" s="464"/>
      <c r="C41" s="394"/>
      <c r="D41" s="394"/>
      <c r="E41" s="395"/>
      <c r="F41" s="465"/>
      <c r="G41" s="394"/>
      <c r="H41" s="394"/>
      <c r="I41" s="394"/>
      <c r="J41" s="394"/>
      <c r="K41" s="394"/>
      <c r="L41" s="394"/>
      <c r="M41" s="394"/>
      <c r="N41" s="394"/>
      <c r="O41" s="394"/>
      <c r="P41" s="394"/>
      <c r="Q41" s="394"/>
      <c r="R41" s="394"/>
      <c r="S41" s="394"/>
      <c r="T41" s="394"/>
      <c r="U41" s="394"/>
      <c r="V41" s="394"/>
      <c r="W41" s="394"/>
      <c r="X41" s="394"/>
      <c r="Y41" s="394"/>
      <c r="Z41" s="394"/>
      <c r="AA41" s="394"/>
      <c r="AB41" s="394"/>
      <c r="AC41" s="394"/>
      <c r="AD41" s="394"/>
      <c r="AE41" s="394"/>
      <c r="AF41" s="394"/>
      <c r="AG41" s="394"/>
      <c r="AH41" s="394"/>
      <c r="AI41" s="394"/>
      <c r="AJ41" s="394"/>
      <c r="AK41" s="394"/>
      <c r="AL41" s="394"/>
      <c r="AM41" s="394"/>
      <c r="AN41" s="394"/>
      <c r="AO41" s="394"/>
      <c r="AP41" s="394"/>
      <c r="AQ41" s="394"/>
      <c r="AR41" s="394"/>
      <c r="AS41" s="394"/>
      <c r="AT41" s="394"/>
      <c r="AU41" s="394"/>
      <c r="AV41" s="394"/>
      <c r="AW41" s="394"/>
      <c r="AX41" s="394"/>
      <c r="AY41" s="394"/>
      <c r="AZ41" s="394"/>
      <c r="BA41" s="394"/>
      <c r="BB41" s="394"/>
      <c r="BC41" s="394"/>
      <c r="BD41" s="394"/>
      <c r="BE41" s="394"/>
      <c r="BF41" s="394"/>
      <c r="BG41" s="394"/>
      <c r="BH41" s="394"/>
      <c r="BI41" s="394"/>
      <c r="BJ41" s="394"/>
      <c r="BK41" s="394"/>
      <c r="BL41" s="394"/>
      <c r="BM41" s="394"/>
      <c r="BN41" s="394"/>
      <c r="BO41" s="394"/>
      <c r="BP41" s="394"/>
      <c r="BQ41" s="394"/>
      <c r="BR41" s="394"/>
      <c r="BS41" s="394"/>
      <c r="BT41" s="394"/>
      <c r="BU41" s="394"/>
      <c r="BV41" s="394"/>
      <c r="BW41" s="394"/>
      <c r="BX41" s="394"/>
      <c r="BY41" s="394"/>
      <c r="BZ41" s="394"/>
      <c r="CA41" s="394"/>
      <c r="CB41" s="394"/>
      <c r="CC41" s="394"/>
      <c r="CD41" s="394"/>
      <c r="CE41" s="394"/>
      <c r="CF41" s="394"/>
      <c r="CG41" s="394"/>
      <c r="CH41" s="394"/>
      <c r="CI41" s="394"/>
      <c r="CJ41" s="394"/>
      <c r="CK41" s="394"/>
      <c r="CL41" s="394"/>
      <c r="CM41" s="394"/>
      <c r="CN41" s="394"/>
      <c r="CO41" s="394"/>
      <c r="CP41" s="394"/>
      <c r="CQ41" s="394"/>
      <c r="CR41" s="394"/>
      <c r="CS41" s="394"/>
      <c r="CT41" s="394"/>
      <c r="CU41" s="394"/>
      <c r="CV41" s="394"/>
      <c r="CW41" s="394"/>
      <c r="CX41" s="394"/>
      <c r="CY41" s="394"/>
      <c r="CZ41" s="394"/>
      <c r="DA41" s="394"/>
      <c r="DB41" s="394"/>
      <c r="DC41" s="394"/>
      <c r="DD41" s="394"/>
      <c r="DE41" s="394"/>
      <c r="DF41" s="394"/>
      <c r="DG41" s="394"/>
      <c r="DH41" s="394"/>
      <c r="DI41" s="394"/>
      <c r="DJ41" s="466"/>
      <c r="DK41" s="466"/>
    </row>
    <row r="42" spans="1:115" x14ac:dyDescent="0.3">
      <c r="A42" s="394"/>
      <c r="B42" s="464"/>
      <c r="C42" s="394"/>
      <c r="D42" s="394"/>
      <c r="E42" s="395"/>
      <c r="F42" s="465"/>
      <c r="G42" s="394"/>
      <c r="H42" s="394"/>
      <c r="I42" s="394"/>
      <c r="J42" s="394"/>
      <c r="K42" s="394"/>
      <c r="L42" s="394"/>
      <c r="M42" s="394"/>
      <c r="N42" s="394"/>
      <c r="O42" s="394"/>
      <c r="P42" s="394"/>
      <c r="Q42" s="394"/>
      <c r="R42" s="394"/>
      <c r="S42" s="394"/>
      <c r="T42" s="394"/>
      <c r="U42" s="394"/>
      <c r="V42" s="394"/>
      <c r="W42" s="394"/>
      <c r="X42" s="394"/>
      <c r="Y42" s="394"/>
      <c r="Z42" s="394"/>
      <c r="AA42" s="394"/>
      <c r="AB42" s="394"/>
      <c r="AC42" s="394"/>
      <c r="AD42" s="394"/>
      <c r="AE42" s="394"/>
      <c r="AF42" s="394"/>
      <c r="AG42" s="394"/>
      <c r="AH42" s="394"/>
      <c r="AI42" s="394"/>
      <c r="AJ42" s="394"/>
      <c r="AK42" s="394"/>
      <c r="AL42" s="394"/>
      <c r="AM42" s="394"/>
      <c r="AN42" s="394"/>
      <c r="AO42" s="394"/>
      <c r="AP42" s="394"/>
      <c r="AQ42" s="394"/>
      <c r="AR42" s="394"/>
      <c r="AS42" s="394"/>
      <c r="AT42" s="394"/>
      <c r="AU42" s="394"/>
      <c r="AV42" s="394"/>
      <c r="AW42" s="394"/>
      <c r="AX42" s="394"/>
      <c r="AY42" s="394"/>
      <c r="AZ42" s="394"/>
      <c r="BA42" s="394"/>
      <c r="BB42" s="394"/>
      <c r="BC42" s="394"/>
      <c r="BD42" s="394"/>
      <c r="BE42" s="394"/>
      <c r="BF42" s="394"/>
      <c r="BG42" s="394"/>
      <c r="BH42" s="394"/>
      <c r="BI42" s="394"/>
      <c r="BJ42" s="394"/>
      <c r="BK42" s="394"/>
      <c r="BL42" s="394"/>
      <c r="BM42" s="394"/>
      <c r="BN42" s="394"/>
      <c r="BO42" s="394"/>
      <c r="BP42" s="394"/>
      <c r="BQ42" s="394"/>
      <c r="BR42" s="394"/>
      <c r="BS42" s="394"/>
      <c r="BT42" s="394"/>
      <c r="BU42" s="394"/>
      <c r="BV42" s="394"/>
      <c r="BW42" s="394"/>
      <c r="BX42" s="394"/>
      <c r="BY42" s="394"/>
      <c r="BZ42" s="394"/>
      <c r="CA42" s="394"/>
      <c r="CB42" s="394"/>
      <c r="CC42" s="394"/>
      <c r="CD42" s="394"/>
      <c r="CE42" s="394"/>
      <c r="CF42" s="394"/>
      <c r="CG42" s="394"/>
      <c r="CH42" s="394"/>
      <c r="CI42" s="394"/>
      <c r="CJ42" s="394"/>
      <c r="CK42" s="394"/>
      <c r="CL42" s="394"/>
      <c r="CM42" s="394"/>
      <c r="CN42" s="394"/>
      <c r="CO42" s="394"/>
      <c r="CP42" s="394"/>
      <c r="CQ42" s="394"/>
      <c r="CR42" s="394"/>
      <c r="CS42" s="394"/>
      <c r="CT42" s="394"/>
      <c r="CU42" s="394"/>
      <c r="CV42" s="394"/>
      <c r="CW42" s="394"/>
      <c r="CX42" s="394"/>
      <c r="CY42" s="394"/>
      <c r="CZ42" s="394"/>
      <c r="DA42" s="394"/>
      <c r="DB42" s="394"/>
      <c r="DC42" s="394"/>
      <c r="DD42" s="394"/>
      <c r="DE42" s="394"/>
      <c r="DF42" s="394"/>
      <c r="DG42" s="394"/>
      <c r="DH42" s="394"/>
      <c r="DI42" s="394"/>
      <c r="DJ42" s="466"/>
      <c r="DK42" s="466"/>
    </row>
    <row r="43" spans="1:115" x14ac:dyDescent="0.3">
      <c r="A43" s="394"/>
      <c r="B43" s="464"/>
      <c r="C43" s="394"/>
      <c r="D43" s="394"/>
      <c r="E43" s="395"/>
      <c r="F43" s="465"/>
      <c r="G43" s="394"/>
      <c r="H43" s="394"/>
      <c r="I43" s="394"/>
      <c r="J43" s="394"/>
      <c r="K43" s="394"/>
      <c r="L43" s="394"/>
      <c r="M43" s="394"/>
      <c r="N43" s="394"/>
      <c r="O43" s="394"/>
      <c r="P43" s="394"/>
      <c r="Q43" s="394"/>
      <c r="R43" s="394"/>
      <c r="S43" s="394"/>
      <c r="T43" s="394"/>
      <c r="U43" s="394"/>
      <c r="V43" s="394"/>
      <c r="W43" s="394"/>
      <c r="X43" s="394"/>
      <c r="Y43" s="394"/>
      <c r="Z43" s="394"/>
      <c r="AA43" s="394"/>
      <c r="AB43" s="394"/>
      <c r="AC43" s="394"/>
      <c r="AD43" s="394"/>
      <c r="AE43" s="394"/>
      <c r="AF43" s="394"/>
      <c r="AG43" s="394"/>
      <c r="AH43" s="394"/>
      <c r="AI43" s="394"/>
      <c r="AJ43" s="394"/>
      <c r="AK43" s="394"/>
      <c r="AL43" s="394"/>
      <c r="AM43" s="394"/>
      <c r="AN43" s="394"/>
      <c r="AO43" s="394"/>
      <c r="AP43" s="394"/>
      <c r="AQ43" s="394"/>
      <c r="AR43" s="394"/>
      <c r="AS43" s="394"/>
      <c r="AT43" s="394"/>
      <c r="AU43" s="394"/>
      <c r="AV43" s="394"/>
      <c r="AW43" s="394"/>
      <c r="AX43" s="394"/>
      <c r="AY43" s="394"/>
      <c r="AZ43" s="394"/>
      <c r="BA43" s="394"/>
      <c r="BB43" s="394"/>
      <c r="BC43" s="394"/>
      <c r="BD43" s="394"/>
      <c r="BE43" s="394"/>
      <c r="BF43" s="394"/>
      <c r="BG43" s="394"/>
      <c r="BH43" s="394"/>
      <c r="BI43" s="394"/>
      <c r="BJ43" s="394"/>
      <c r="BK43" s="394"/>
      <c r="BL43" s="394"/>
      <c r="BM43" s="394"/>
      <c r="BN43" s="394"/>
      <c r="BO43" s="394"/>
      <c r="BP43" s="394"/>
      <c r="BQ43" s="394"/>
      <c r="BR43" s="394"/>
      <c r="BS43" s="394"/>
      <c r="BT43" s="394"/>
      <c r="BU43" s="394"/>
      <c r="BV43" s="394"/>
      <c r="BW43" s="394"/>
      <c r="BX43" s="394"/>
      <c r="BY43" s="394"/>
      <c r="BZ43" s="394"/>
      <c r="CA43" s="394"/>
      <c r="CB43" s="394"/>
      <c r="CC43" s="394"/>
      <c r="CD43" s="394"/>
      <c r="CE43" s="394"/>
      <c r="CF43" s="394"/>
      <c r="CG43" s="394"/>
      <c r="CH43" s="394"/>
      <c r="CI43" s="394"/>
      <c r="CJ43" s="394"/>
      <c r="CK43" s="394"/>
      <c r="CL43" s="394"/>
      <c r="CM43" s="394"/>
      <c r="CN43" s="394"/>
      <c r="CO43" s="394"/>
      <c r="CP43" s="394"/>
      <c r="CQ43" s="394"/>
      <c r="CR43" s="394"/>
      <c r="CS43" s="394"/>
      <c r="CT43" s="394"/>
      <c r="CU43" s="394"/>
      <c r="CV43" s="394"/>
      <c r="CW43" s="394"/>
      <c r="CX43" s="394"/>
      <c r="CY43" s="394"/>
      <c r="CZ43" s="394"/>
      <c r="DA43" s="394"/>
      <c r="DB43" s="394"/>
      <c r="DC43" s="394"/>
      <c r="DD43" s="394"/>
      <c r="DE43" s="394"/>
      <c r="DF43" s="394"/>
      <c r="DG43" s="394"/>
      <c r="DH43" s="394"/>
      <c r="DI43" s="394"/>
      <c r="DJ43" s="466"/>
      <c r="DK43" s="466"/>
    </row>
    <row r="44" spans="1:115" x14ac:dyDescent="0.3">
      <c r="A44" s="394"/>
      <c r="B44" s="464"/>
      <c r="C44" s="394"/>
      <c r="D44" s="394"/>
      <c r="E44" s="395"/>
      <c r="F44" s="465"/>
      <c r="G44" s="394"/>
      <c r="H44" s="394"/>
      <c r="I44" s="394"/>
      <c r="J44" s="394"/>
      <c r="K44" s="394"/>
      <c r="L44" s="394"/>
      <c r="M44" s="394"/>
      <c r="N44" s="394"/>
      <c r="O44" s="394"/>
      <c r="P44" s="394"/>
      <c r="Q44" s="394"/>
      <c r="R44" s="394"/>
      <c r="S44" s="394"/>
      <c r="T44" s="394"/>
      <c r="U44" s="394"/>
      <c r="V44" s="394"/>
      <c r="W44" s="394"/>
      <c r="X44" s="394"/>
      <c r="Y44" s="394"/>
      <c r="Z44" s="394"/>
      <c r="AA44" s="394"/>
      <c r="AB44" s="394"/>
      <c r="AC44" s="394"/>
      <c r="AD44" s="394"/>
      <c r="AE44" s="394"/>
      <c r="AF44" s="394"/>
      <c r="AG44" s="394"/>
      <c r="AH44" s="394"/>
      <c r="AI44" s="394"/>
      <c r="AJ44" s="394"/>
      <c r="AK44" s="394"/>
      <c r="AL44" s="394"/>
      <c r="AM44" s="394"/>
      <c r="AN44" s="394"/>
      <c r="AO44" s="394"/>
      <c r="AP44" s="394"/>
      <c r="AQ44" s="394"/>
      <c r="AR44" s="394"/>
      <c r="AS44" s="394"/>
      <c r="AT44" s="394"/>
      <c r="AU44" s="394"/>
      <c r="AV44" s="394"/>
      <c r="AW44" s="394"/>
      <c r="AX44" s="394"/>
      <c r="AY44" s="394"/>
      <c r="AZ44" s="394"/>
      <c r="BA44" s="394"/>
      <c r="BB44" s="394"/>
      <c r="BC44" s="394"/>
      <c r="BD44" s="394"/>
      <c r="BE44" s="394"/>
      <c r="BF44" s="394"/>
      <c r="BG44" s="394"/>
      <c r="BH44" s="394"/>
      <c r="BI44" s="394"/>
      <c r="BJ44" s="394"/>
      <c r="BK44" s="394"/>
      <c r="BL44" s="394"/>
      <c r="BM44" s="394"/>
      <c r="BN44" s="394"/>
      <c r="BO44" s="394"/>
      <c r="BP44" s="394"/>
      <c r="BQ44" s="394"/>
      <c r="BR44" s="394"/>
      <c r="BS44" s="394"/>
      <c r="BT44" s="394"/>
      <c r="BU44" s="394"/>
      <c r="BV44" s="394"/>
      <c r="BW44" s="394"/>
      <c r="BX44" s="394"/>
      <c r="BY44" s="394"/>
      <c r="BZ44" s="394"/>
      <c r="CA44" s="394"/>
      <c r="CB44" s="394"/>
      <c r="CC44" s="394"/>
      <c r="CD44" s="394"/>
      <c r="CE44" s="394"/>
      <c r="CF44" s="394"/>
      <c r="CG44" s="394"/>
      <c r="CH44" s="394"/>
      <c r="CI44" s="394"/>
      <c r="CJ44" s="394"/>
      <c r="CK44" s="394"/>
      <c r="CL44" s="394"/>
      <c r="CM44" s="394"/>
      <c r="CN44" s="394"/>
      <c r="CO44" s="394"/>
      <c r="CP44" s="394"/>
      <c r="CQ44" s="394"/>
      <c r="CR44" s="394"/>
      <c r="CS44" s="394"/>
      <c r="CT44" s="394"/>
      <c r="CU44" s="394"/>
      <c r="CV44" s="394"/>
      <c r="CW44" s="394"/>
      <c r="CX44" s="394"/>
      <c r="CY44" s="394"/>
      <c r="CZ44" s="394"/>
      <c r="DA44" s="394"/>
      <c r="DB44" s="394"/>
      <c r="DC44" s="394"/>
      <c r="DD44" s="394"/>
      <c r="DE44" s="394"/>
      <c r="DF44" s="394"/>
      <c r="DG44" s="394"/>
      <c r="DH44" s="394"/>
      <c r="DI44" s="394"/>
      <c r="DJ44" s="466"/>
      <c r="DK44" s="466"/>
    </row>
    <row r="45" spans="1:115" x14ac:dyDescent="0.3">
      <c r="A45" s="394"/>
      <c r="B45" s="464"/>
      <c r="C45" s="394"/>
      <c r="D45" s="394"/>
      <c r="E45" s="395"/>
      <c r="F45" s="465"/>
      <c r="G45" s="394"/>
      <c r="H45" s="394"/>
      <c r="I45" s="394"/>
      <c r="J45" s="394"/>
      <c r="K45" s="394"/>
      <c r="L45" s="394"/>
      <c r="M45" s="394"/>
      <c r="N45" s="394"/>
      <c r="O45" s="394"/>
      <c r="P45" s="394"/>
      <c r="Q45" s="394"/>
      <c r="R45" s="394"/>
      <c r="S45" s="394"/>
      <c r="T45" s="394"/>
      <c r="U45" s="394"/>
      <c r="V45" s="394"/>
      <c r="W45" s="394"/>
      <c r="X45" s="394"/>
      <c r="Y45" s="394"/>
      <c r="Z45" s="394"/>
      <c r="AA45" s="394"/>
      <c r="AB45" s="394"/>
      <c r="AC45" s="394"/>
      <c r="AD45" s="394"/>
      <c r="AE45" s="394"/>
      <c r="AF45" s="394"/>
      <c r="AG45" s="394"/>
      <c r="AH45" s="394"/>
      <c r="AI45" s="394"/>
      <c r="AJ45" s="394"/>
      <c r="AK45" s="394"/>
      <c r="AL45" s="394"/>
      <c r="AM45" s="394"/>
      <c r="AN45" s="394"/>
      <c r="AO45" s="394"/>
      <c r="AP45" s="394"/>
      <c r="AQ45" s="394"/>
      <c r="AR45" s="394"/>
      <c r="AS45" s="394"/>
      <c r="AT45" s="394"/>
      <c r="AU45" s="394"/>
      <c r="AV45" s="394"/>
      <c r="AW45" s="394"/>
      <c r="AX45" s="394"/>
      <c r="AY45" s="394"/>
      <c r="AZ45" s="394"/>
      <c r="BA45" s="394"/>
      <c r="BB45" s="394"/>
      <c r="BC45" s="394"/>
      <c r="BD45" s="394"/>
      <c r="BE45" s="394"/>
      <c r="BF45" s="394"/>
      <c r="BG45" s="394"/>
      <c r="BH45" s="394"/>
      <c r="BI45" s="394"/>
      <c r="BJ45" s="394"/>
      <c r="BK45" s="394"/>
      <c r="BL45" s="394"/>
      <c r="BM45" s="394"/>
      <c r="BN45" s="394"/>
      <c r="BO45" s="394"/>
      <c r="BP45" s="394"/>
      <c r="BQ45" s="394"/>
      <c r="BR45" s="394"/>
      <c r="BS45" s="394"/>
      <c r="BT45" s="394"/>
      <c r="BU45" s="394"/>
      <c r="BV45" s="394"/>
      <c r="BW45" s="394"/>
      <c r="BX45" s="394"/>
      <c r="BY45" s="394"/>
      <c r="BZ45" s="394"/>
      <c r="CA45" s="394"/>
      <c r="CB45" s="394"/>
      <c r="CC45" s="394"/>
      <c r="CD45" s="394"/>
      <c r="CE45" s="394"/>
      <c r="CF45" s="394"/>
      <c r="CG45" s="394"/>
      <c r="CH45" s="394"/>
      <c r="CI45" s="394"/>
      <c r="CJ45" s="394"/>
      <c r="CK45" s="394"/>
      <c r="CL45" s="394"/>
      <c r="CM45" s="394"/>
      <c r="CN45" s="394"/>
      <c r="CO45" s="394"/>
      <c r="CP45" s="394"/>
      <c r="CQ45" s="394"/>
      <c r="CR45" s="394"/>
      <c r="CS45" s="394"/>
      <c r="CT45" s="394"/>
      <c r="CU45" s="394"/>
      <c r="CV45" s="394"/>
      <c r="CW45" s="394"/>
      <c r="CX45" s="394"/>
      <c r="CY45" s="394"/>
      <c r="CZ45" s="394"/>
      <c r="DA45" s="394"/>
      <c r="DB45" s="394"/>
      <c r="DC45" s="394"/>
      <c r="DD45" s="394"/>
      <c r="DE45" s="394"/>
      <c r="DF45" s="394"/>
      <c r="DG45" s="394"/>
      <c r="DH45" s="394"/>
      <c r="DI45" s="394"/>
      <c r="DJ45" s="466"/>
      <c r="DK45" s="466"/>
    </row>
    <row r="46" spans="1:115" x14ac:dyDescent="0.3">
      <c r="A46" s="394"/>
      <c r="B46" s="464"/>
      <c r="C46" s="394"/>
      <c r="D46" s="394"/>
      <c r="E46" s="395"/>
      <c r="F46" s="465"/>
      <c r="G46" s="394"/>
      <c r="H46" s="394"/>
      <c r="I46" s="394"/>
      <c r="J46" s="394"/>
      <c r="K46" s="394"/>
      <c r="L46" s="394"/>
      <c r="M46" s="394"/>
      <c r="N46" s="394"/>
      <c r="O46" s="394"/>
      <c r="P46" s="394"/>
      <c r="Q46" s="394"/>
      <c r="R46" s="394"/>
      <c r="S46" s="394"/>
      <c r="T46" s="394"/>
      <c r="U46" s="394"/>
      <c r="V46" s="394"/>
      <c r="W46" s="394"/>
      <c r="X46" s="394"/>
      <c r="Y46" s="394"/>
      <c r="Z46" s="394"/>
      <c r="AA46" s="394"/>
      <c r="AB46" s="394"/>
      <c r="AC46" s="394"/>
      <c r="AD46" s="394"/>
      <c r="AE46" s="394"/>
      <c r="AF46" s="394"/>
      <c r="AG46" s="394"/>
      <c r="AH46" s="394"/>
      <c r="AI46" s="394"/>
      <c r="AJ46" s="394"/>
      <c r="AK46" s="394"/>
      <c r="AL46" s="394"/>
      <c r="AM46" s="394"/>
      <c r="AN46" s="394"/>
      <c r="AO46" s="394"/>
      <c r="AP46" s="394"/>
      <c r="AQ46" s="394"/>
      <c r="AR46" s="394"/>
      <c r="AS46" s="394"/>
      <c r="AT46" s="394"/>
      <c r="AU46" s="394"/>
      <c r="AV46" s="394"/>
      <c r="AW46" s="394"/>
      <c r="AX46" s="394"/>
      <c r="AY46" s="394"/>
      <c r="AZ46" s="394"/>
      <c r="BA46" s="394"/>
      <c r="BB46" s="394"/>
      <c r="BC46" s="394"/>
      <c r="BD46" s="394"/>
      <c r="BE46" s="394"/>
      <c r="BF46" s="394"/>
      <c r="BG46" s="394"/>
      <c r="BH46" s="394"/>
      <c r="BI46" s="394"/>
      <c r="BJ46" s="394"/>
      <c r="BK46" s="394"/>
      <c r="BL46" s="394"/>
      <c r="BM46" s="394"/>
      <c r="BN46" s="394"/>
      <c r="BO46" s="394"/>
      <c r="BP46" s="394"/>
      <c r="BQ46" s="394"/>
      <c r="BR46" s="394"/>
      <c r="BS46" s="394"/>
      <c r="BT46" s="394"/>
      <c r="BU46" s="394"/>
      <c r="BV46" s="394"/>
      <c r="BW46" s="394"/>
      <c r="BX46" s="394"/>
      <c r="BY46" s="394"/>
      <c r="BZ46" s="394"/>
      <c r="CA46" s="394"/>
      <c r="CB46" s="394"/>
      <c r="CC46" s="394"/>
      <c r="CD46" s="394"/>
      <c r="CE46" s="394"/>
      <c r="CF46" s="394"/>
      <c r="CG46" s="394"/>
      <c r="CH46" s="394"/>
      <c r="CI46" s="394"/>
      <c r="CJ46" s="394"/>
      <c r="CK46" s="394"/>
      <c r="CL46" s="394"/>
      <c r="CM46" s="394"/>
      <c r="CN46" s="394"/>
      <c r="CO46" s="394"/>
      <c r="CP46" s="394"/>
      <c r="CQ46" s="394"/>
      <c r="CR46" s="394"/>
      <c r="CS46" s="394"/>
      <c r="CT46" s="394"/>
      <c r="CU46" s="394"/>
      <c r="CV46" s="394"/>
      <c r="CW46" s="394"/>
      <c r="CX46" s="394"/>
      <c r="CY46" s="394"/>
      <c r="CZ46" s="394"/>
      <c r="DA46" s="394"/>
      <c r="DB46" s="394"/>
      <c r="DC46" s="394"/>
      <c r="DD46" s="394"/>
      <c r="DE46" s="394"/>
      <c r="DF46" s="394"/>
      <c r="DG46" s="394"/>
      <c r="DH46" s="394"/>
      <c r="DI46" s="394"/>
      <c r="DJ46" s="466"/>
      <c r="DK46" s="466"/>
    </row>
    <row r="47" spans="1:115" x14ac:dyDescent="0.3">
      <c r="A47" s="394"/>
      <c r="B47" s="464"/>
      <c r="C47" s="394"/>
      <c r="D47" s="394"/>
      <c r="E47" s="395"/>
      <c r="F47" s="465"/>
      <c r="G47" s="394"/>
      <c r="H47" s="394"/>
      <c r="I47" s="394"/>
      <c r="J47" s="394"/>
      <c r="K47" s="394"/>
      <c r="L47" s="394"/>
      <c r="M47" s="394"/>
      <c r="N47" s="394"/>
      <c r="O47" s="394"/>
      <c r="P47" s="394"/>
      <c r="Q47" s="394"/>
      <c r="R47" s="394"/>
      <c r="S47" s="394"/>
      <c r="T47" s="394"/>
      <c r="U47" s="394"/>
      <c r="V47" s="394"/>
      <c r="W47" s="394"/>
      <c r="X47" s="394"/>
      <c r="Y47" s="394"/>
      <c r="Z47" s="394"/>
      <c r="AA47" s="394"/>
      <c r="AB47" s="394"/>
      <c r="AC47" s="394"/>
      <c r="AD47" s="394"/>
      <c r="AE47" s="394"/>
      <c r="AF47" s="394"/>
      <c r="AG47" s="394"/>
      <c r="AH47" s="394"/>
      <c r="AI47" s="394"/>
      <c r="AJ47" s="394"/>
      <c r="AK47" s="394"/>
      <c r="AL47" s="394"/>
      <c r="AM47" s="394"/>
      <c r="AN47" s="394"/>
      <c r="AO47" s="394"/>
      <c r="AP47" s="394"/>
      <c r="AQ47" s="394"/>
      <c r="AR47" s="394"/>
      <c r="AS47" s="394"/>
      <c r="AT47" s="394"/>
      <c r="AU47" s="394"/>
      <c r="AV47" s="394"/>
      <c r="AW47" s="394"/>
      <c r="AX47" s="394"/>
      <c r="AY47" s="394"/>
      <c r="AZ47" s="394"/>
      <c r="BA47" s="394"/>
      <c r="BB47" s="394"/>
      <c r="BC47" s="394"/>
      <c r="BD47" s="394"/>
      <c r="BE47" s="394"/>
      <c r="BF47" s="394"/>
      <c r="BG47" s="394"/>
      <c r="BH47" s="394"/>
      <c r="BI47" s="394"/>
      <c r="BJ47" s="394"/>
      <c r="BK47" s="394"/>
      <c r="BL47" s="394"/>
      <c r="BM47" s="394"/>
      <c r="BN47" s="394"/>
      <c r="BO47" s="394"/>
      <c r="BP47" s="394"/>
      <c r="BQ47" s="394"/>
      <c r="BR47" s="394"/>
      <c r="BS47" s="394"/>
      <c r="BT47" s="394"/>
      <c r="BU47" s="394"/>
      <c r="BV47" s="394"/>
      <c r="BW47" s="394"/>
      <c r="BX47" s="394"/>
      <c r="BY47" s="394"/>
      <c r="BZ47" s="394"/>
      <c r="CA47" s="394"/>
      <c r="CB47" s="394"/>
      <c r="CC47" s="394"/>
      <c r="CD47" s="394"/>
      <c r="CE47" s="394"/>
      <c r="CF47" s="394"/>
      <c r="CG47" s="394"/>
      <c r="CH47" s="394"/>
      <c r="CI47" s="394"/>
      <c r="CJ47" s="394"/>
      <c r="CK47" s="394"/>
      <c r="CL47" s="394"/>
      <c r="CM47" s="394"/>
      <c r="CN47" s="394"/>
      <c r="CO47" s="394"/>
      <c r="CP47" s="394"/>
      <c r="CQ47" s="394"/>
      <c r="CR47" s="394"/>
      <c r="CS47" s="394"/>
      <c r="CT47" s="394"/>
      <c r="CU47" s="394"/>
      <c r="CV47" s="394"/>
      <c r="CW47" s="394"/>
      <c r="CX47" s="394"/>
      <c r="CY47" s="394"/>
      <c r="CZ47" s="394"/>
      <c r="DA47" s="394"/>
      <c r="DB47" s="394"/>
      <c r="DC47" s="394"/>
      <c r="DD47" s="394"/>
      <c r="DE47" s="394"/>
      <c r="DF47" s="394"/>
      <c r="DG47" s="394"/>
      <c r="DH47" s="394"/>
      <c r="DI47" s="394"/>
      <c r="DJ47" s="466"/>
      <c r="DK47" s="466"/>
    </row>
    <row r="48" spans="1:115" x14ac:dyDescent="0.3">
      <c r="A48" s="394"/>
      <c r="B48" s="464"/>
      <c r="C48" s="394"/>
      <c r="D48" s="394"/>
      <c r="E48" s="395"/>
      <c r="F48" s="465"/>
      <c r="G48" s="394"/>
      <c r="H48" s="394"/>
      <c r="I48" s="394"/>
      <c r="J48" s="394"/>
      <c r="K48" s="394"/>
      <c r="L48" s="394"/>
      <c r="M48" s="394"/>
      <c r="N48" s="394"/>
      <c r="O48" s="394"/>
      <c r="P48" s="394"/>
      <c r="Q48" s="394"/>
      <c r="R48" s="394"/>
      <c r="S48" s="394"/>
      <c r="T48" s="394"/>
      <c r="U48" s="394"/>
      <c r="V48" s="394"/>
      <c r="W48" s="394"/>
      <c r="X48" s="394"/>
      <c r="Y48" s="394"/>
      <c r="Z48" s="394"/>
      <c r="AA48" s="394"/>
      <c r="AB48" s="394"/>
      <c r="AC48" s="394"/>
      <c r="AD48" s="394"/>
      <c r="AE48" s="394"/>
      <c r="AF48" s="394"/>
      <c r="AG48" s="394"/>
      <c r="AH48" s="394"/>
      <c r="AI48" s="394"/>
      <c r="AJ48" s="394"/>
      <c r="AK48" s="394"/>
      <c r="AL48" s="394"/>
      <c r="AM48" s="394"/>
      <c r="AN48" s="394"/>
      <c r="AO48" s="394"/>
      <c r="AP48" s="394"/>
      <c r="AQ48" s="394"/>
      <c r="AR48" s="394"/>
      <c r="AS48" s="394"/>
      <c r="AT48" s="394"/>
      <c r="AU48" s="394"/>
      <c r="AV48" s="394"/>
      <c r="AW48" s="394"/>
      <c r="AX48" s="394"/>
      <c r="AY48" s="394"/>
      <c r="AZ48" s="394"/>
      <c r="BA48" s="394"/>
      <c r="BB48" s="394"/>
      <c r="BC48" s="394"/>
      <c r="BD48" s="394"/>
      <c r="BE48" s="394"/>
      <c r="BF48" s="394"/>
      <c r="BG48" s="394"/>
      <c r="BH48" s="394"/>
      <c r="BI48" s="394"/>
      <c r="BJ48" s="394"/>
      <c r="BK48" s="394"/>
      <c r="BL48" s="394"/>
      <c r="BM48" s="394"/>
      <c r="BN48" s="394"/>
      <c r="BO48" s="394"/>
      <c r="BP48" s="394"/>
      <c r="BQ48" s="394"/>
      <c r="BR48" s="394"/>
      <c r="BS48" s="394"/>
      <c r="BT48" s="394"/>
      <c r="BU48" s="394"/>
      <c r="BV48" s="394"/>
      <c r="BW48" s="394"/>
      <c r="BX48" s="394"/>
      <c r="BY48" s="394"/>
      <c r="BZ48" s="394"/>
      <c r="CA48" s="394"/>
      <c r="CB48" s="394"/>
      <c r="CC48" s="394"/>
      <c r="CD48" s="394"/>
      <c r="CE48" s="394"/>
      <c r="CF48" s="394"/>
      <c r="CG48" s="394"/>
      <c r="CH48" s="394"/>
      <c r="CI48" s="394"/>
      <c r="CJ48" s="394"/>
      <c r="CK48" s="394"/>
      <c r="CL48" s="394"/>
      <c r="CM48" s="394"/>
      <c r="CN48" s="394"/>
      <c r="CO48" s="394"/>
      <c r="CP48" s="394"/>
      <c r="CQ48" s="394"/>
      <c r="CR48" s="394"/>
      <c r="CS48" s="394"/>
      <c r="CT48" s="394"/>
      <c r="CU48" s="394"/>
      <c r="CV48" s="394"/>
      <c r="CW48" s="394"/>
      <c r="CX48" s="394"/>
      <c r="CY48" s="394"/>
      <c r="CZ48" s="394"/>
      <c r="DA48" s="394"/>
      <c r="DB48" s="394"/>
      <c r="DC48" s="394"/>
      <c r="DD48" s="394"/>
      <c r="DE48" s="394"/>
      <c r="DF48" s="394"/>
      <c r="DG48" s="394"/>
      <c r="DH48" s="394"/>
      <c r="DI48" s="394"/>
      <c r="DJ48" s="466"/>
      <c r="DK48" s="466"/>
    </row>
    <row r="49" spans="1:1" x14ac:dyDescent="0.3">
      <c r="A49" s="394"/>
    </row>
  </sheetData>
  <sheetProtection algorithmName="SHA-512" hashValue="w+KYFu72dy1kVmhVylZntc1K8ccPcBIHOAlaO8mr/TJ26686nBHLiLU4En8ii2d7DnyDxyBzJGjezACsg4m5iw==" saltValue="fgu14zwaa3p4TDtvFayskA==" spinCount="100000" sheet="1" formatCells="0" formatColumns="0" formatRows="0"/>
  <mergeCells count="3">
    <mergeCell ref="DL6:DM6"/>
    <mergeCell ref="DO6:DP6"/>
    <mergeCell ref="DR6:DS6"/>
  </mergeCells>
  <conditionalFormatting sqref="G9:DH17 G19:DH27">
    <cfRule type="colorScale" priority="3">
      <colorScale>
        <cfvo type="num" val="0"/>
        <cfvo type="num" val="1000"/>
        <color rgb="FF00B050"/>
        <color rgb="FF00B050"/>
      </colorScale>
    </cfRule>
    <cfRule type="expression" dxfId="1" priority="6">
      <formula>AND(G$7=$E$6,G$7)</formula>
    </cfRule>
  </conditionalFormatting>
  <conditionalFormatting sqref="G19:DH27 G9:DH17">
    <cfRule type="expression" dxfId="0" priority="5">
      <formula>AND(G$7=$E$6,G$7)</formula>
    </cfRule>
  </conditionalFormatting>
  <pageMargins left="0.23622047244094491" right="0.19685039370078741" top="0.74803149606299213" bottom="0.74803149606299213" header="0.31496062992125984" footer="0.31496062992125984"/>
  <pageSetup scale="70" orientation="landscape" horizontalDpi="300" verticalDpi="300" r:id="rId1"/>
  <ignoredErrors>
    <ignoredError sqref="DI18"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DP273"/>
  <sheetViews>
    <sheetView view="pageBreakPreview" zoomScale="40" zoomScaleNormal="70" zoomScaleSheetLayoutView="40" workbookViewId="0">
      <selection activeCell="F25" sqref="F25"/>
    </sheetView>
  </sheetViews>
  <sheetFormatPr baseColWidth="10" defaultColWidth="11.5546875" defaultRowHeight="12" outlineLevelRow="1" x14ac:dyDescent="0.3"/>
  <cols>
    <col min="1" max="1" width="1.88671875" style="23" customWidth="1"/>
    <col min="2" max="2" width="4.5546875" style="27" customWidth="1"/>
    <col min="3" max="3" width="14.109375" style="23" customWidth="1"/>
    <col min="4" max="4" width="71.5546875" style="24" bestFit="1" customWidth="1"/>
    <col min="5" max="5" width="10.77734375" style="25" customWidth="1"/>
    <col min="6" max="6" width="7.6640625" style="49" bestFit="1" customWidth="1"/>
    <col min="7" max="7" width="8.5546875" style="24" bestFit="1" customWidth="1"/>
    <col min="8" max="8" width="9.33203125" style="25" customWidth="1"/>
    <col min="9" max="9" width="6.88671875" style="23" customWidth="1"/>
    <col min="10" max="11" width="5.6640625" style="23" customWidth="1"/>
    <col min="12" max="13" width="6" style="23" customWidth="1"/>
    <col min="14" max="15" width="5.6640625" style="23" customWidth="1"/>
    <col min="16" max="16" width="6.33203125" style="23" customWidth="1"/>
    <col min="17" max="17" width="5.6640625" style="23" customWidth="1"/>
    <col min="18" max="18" width="6.88671875" style="23" customWidth="1"/>
    <col min="19" max="19" width="8.33203125" style="23" bestFit="1" customWidth="1"/>
    <col min="20" max="27" width="6" style="23" customWidth="1"/>
    <col min="28" max="49" width="6" style="23" hidden="1" customWidth="1"/>
    <col min="50" max="60" width="6" style="23" customWidth="1"/>
    <col min="61" max="68" width="6" style="23" hidden="1" customWidth="1"/>
    <col min="69" max="75" width="6" style="23" customWidth="1"/>
    <col min="76" max="112" width="6" style="23" hidden="1" customWidth="1"/>
    <col min="113" max="114" width="6" style="23" customWidth="1"/>
    <col min="115" max="115" width="8.88671875" style="26" customWidth="1"/>
    <col min="116" max="116" width="9.33203125" style="23" customWidth="1"/>
    <col min="117" max="16384" width="11.5546875" style="23"/>
  </cols>
  <sheetData>
    <row r="1" spans="1:120" x14ac:dyDescent="0.3">
      <c r="A1" s="472"/>
      <c r="B1" s="471"/>
      <c r="C1" s="472"/>
      <c r="D1" s="502"/>
      <c r="E1" s="503"/>
      <c r="F1" s="504"/>
      <c r="G1" s="502"/>
      <c r="H1" s="503"/>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2"/>
      <c r="CM1" s="472"/>
      <c r="CN1" s="472"/>
      <c r="CO1" s="472"/>
      <c r="CP1" s="472"/>
      <c r="CQ1" s="472"/>
      <c r="CR1" s="472"/>
      <c r="CS1" s="472"/>
      <c r="CT1" s="472"/>
      <c r="CU1" s="472"/>
      <c r="CV1" s="472"/>
      <c r="CW1" s="472"/>
      <c r="CX1" s="472"/>
      <c r="CY1" s="472"/>
      <c r="CZ1" s="472"/>
      <c r="DA1" s="472"/>
      <c r="DB1" s="472"/>
      <c r="DC1" s="472"/>
      <c r="DD1" s="472"/>
      <c r="DE1" s="472"/>
      <c r="DF1" s="472"/>
      <c r="DG1" s="472"/>
      <c r="DH1" s="472"/>
      <c r="DI1" s="472"/>
      <c r="DJ1" s="472"/>
      <c r="DK1" s="505"/>
      <c r="DL1" s="472"/>
      <c r="DM1" s="472"/>
      <c r="DN1" s="472"/>
      <c r="DO1" s="472"/>
    </row>
    <row r="2" spans="1:120" ht="23.4" x14ac:dyDescent="0.3">
      <c r="A2" s="472"/>
      <c r="B2" s="552" t="s">
        <v>445</v>
      </c>
      <c r="C2" s="552"/>
      <c r="D2" s="552"/>
      <c r="E2" s="552"/>
      <c r="F2" s="553"/>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552"/>
      <c r="BD2" s="552"/>
      <c r="BE2" s="552"/>
      <c r="BF2" s="552"/>
      <c r="BG2" s="552"/>
      <c r="BH2" s="552"/>
      <c r="BI2" s="552"/>
      <c r="BJ2" s="552"/>
      <c r="BK2" s="552"/>
      <c r="BL2" s="552"/>
      <c r="BM2" s="552"/>
      <c r="BN2" s="552"/>
      <c r="BO2" s="552"/>
      <c r="BP2" s="552"/>
      <c r="BQ2" s="552"/>
      <c r="BR2" s="552"/>
      <c r="BS2" s="552"/>
      <c r="BT2" s="552"/>
      <c r="BU2" s="552"/>
      <c r="BV2" s="552"/>
      <c r="BW2" s="552"/>
      <c r="BX2" s="552"/>
      <c r="BY2" s="552"/>
      <c r="BZ2" s="552"/>
      <c r="CA2" s="552"/>
      <c r="CB2" s="552"/>
      <c r="CC2" s="552"/>
      <c r="CD2" s="552"/>
      <c r="CE2" s="552"/>
      <c r="CF2" s="552"/>
      <c r="CG2" s="552"/>
      <c r="CH2" s="552"/>
      <c r="CI2" s="552"/>
      <c r="CJ2" s="552"/>
      <c r="CK2" s="552"/>
      <c r="CL2" s="552"/>
      <c r="CM2" s="552"/>
      <c r="CN2" s="552"/>
      <c r="CO2" s="552"/>
      <c r="CP2" s="552"/>
      <c r="CQ2" s="552"/>
      <c r="CR2" s="552"/>
      <c r="CS2" s="552"/>
      <c r="CT2" s="552"/>
      <c r="CU2" s="552"/>
      <c r="CV2" s="552"/>
      <c r="CW2" s="552"/>
      <c r="CX2" s="552"/>
      <c r="CY2" s="552"/>
      <c r="CZ2" s="552"/>
      <c r="DA2" s="552"/>
      <c r="DB2" s="552"/>
      <c r="DC2" s="552"/>
      <c r="DD2" s="552"/>
      <c r="DE2" s="552"/>
      <c r="DF2" s="552"/>
      <c r="DG2" s="552"/>
      <c r="DH2" s="552"/>
      <c r="DI2" s="552"/>
      <c r="DJ2" s="552"/>
      <c r="DK2" s="552"/>
      <c r="DL2" s="552"/>
      <c r="DM2" s="472"/>
      <c r="DN2" s="472"/>
      <c r="DO2" s="472"/>
    </row>
    <row r="3" spans="1:120" x14ac:dyDescent="0.3">
      <c r="A3" s="472"/>
      <c r="B3" s="471"/>
      <c r="C3" s="472"/>
      <c r="D3" s="502"/>
      <c r="E3" s="503"/>
      <c r="F3" s="504"/>
      <c r="G3" s="502"/>
      <c r="H3" s="503"/>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505"/>
      <c r="DL3" s="472"/>
      <c r="DM3" s="472"/>
      <c r="DN3" s="472"/>
      <c r="DO3" s="472"/>
    </row>
    <row r="4" spans="1:120" ht="13.8" x14ac:dyDescent="0.3">
      <c r="A4" s="472"/>
      <c r="B4" s="468" t="s">
        <v>103</v>
      </c>
      <c r="C4" s="506"/>
      <c r="D4" s="506"/>
      <c r="E4" s="506"/>
      <c r="F4" s="507"/>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6"/>
      <c r="BA4" s="506"/>
      <c r="BB4" s="506"/>
      <c r="BC4" s="506"/>
      <c r="BD4" s="506"/>
      <c r="BE4" s="506"/>
      <c r="BF4" s="506"/>
      <c r="BG4" s="506"/>
      <c r="BH4" s="506"/>
      <c r="BI4" s="506"/>
      <c r="BJ4" s="506"/>
      <c r="BK4" s="506"/>
      <c r="BL4" s="506"/>
      <c r="BM4" s="506"/>
      <c r="BN4" s="506"/>
      <c r="BO4" s="506"/>
      <c r="BP4" s="506"/>
      <c r="BQ4" s="506"/>
      <c r="BR4" s="506"/>
      <c r="BS4" s="506"/>
      <c r="BT4" s="506"/>
      <c r="BU4" s="506"/>
      <c r="BV4" s="506"/>
      <c r="BW4" s="506"/>
      <c r="BX4" s="506"/>
      <c r="BY4" s="506"/>
      <c r="BZ4" s="506"/>
      <c r="CA4" s="506"/>
      <c r="CB4" s="506"/>
      <c r="CC4" s="506"/>
      <c r="CD4" s="506"/>
      <c r="CE4" s="506"/>
      <c r="CF4" s="506"/>
      <c r="CG4" s="506"/>
      <c r="CH4" s="506"/>
      <c r="CI4" s="506"/>
      <c r="CJ4" s="506"/>
      <c r="CK4" s="506"/>
      <c r="CL4" s="506"/>
      <c r="CM4" s="506"/>
      <c r="CN4" s="506"/>
      <c r="CO4" s="506"/>
      <c r="CP4" s="506"/>
      <c r="CQ4" s="506"/>
      <c r="CR4" s="506"/>
      <c r="CS4" s="506"/>
      <c r="CT4" s="506"/>
      <c r="CU4" s="506"/>
      <c r="CV4" s="506"/>
      <c r="CW4" s="506"/>
      <c r="CX4" s="506"/>
      <c r="CY4" s="506"/>
      <c r="CZ4" s="506"/>
      <c r="DA4" s="506"/>
      <c r="DB4" s="506"/>
      <c r="DC4" s="506"/>
      <c r="DD4" s="506"/>
      <c r="DE4" s="506"/>
      <c r="DF4" s="506"/>
      <c r="DG4" s="506"/>
      <c r="DH4" s="506"/>
      <c r="DI4" s="506"/>
      <c r="DJ4" s="506"/>
      <c r="DK4" s="506"/>
      <c r="DL4" s="472"/>
      <c r="DM4" s="472"/>
      <c r="DN4" s="472"/>
      <c r="DO4" s="472"/>
    </row>
    <row r="5" spans="1:120" x14ac:dyDescent="0.3">
      <c r="A5" s="472"/>
      <c r="B5" s="502"/>
      <c r="C5" s="472"/>
      <c r="D5" s="502"/>
      <c r="E5" s="503"/>
      <c r="F5" s="504"/>
      <c r="G5" s="502"/>
      <c r="H5" s="503"/>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72"/>
      <c r="BV5" s="472"/>
      <c r="BW5" s="472"/>
      <c r="BX5" s="472"/>
      <c r="BY5" s="472"/>
      <c r="BZ5" s="472"/>
      <c r="CA5" s="472"/>
      <c r="CB5" s="472"/>
      <c r="CC5" s="472"/>
      <c r="CD5" s="472"/>
      <c r="CE5" s="472"/>
      <c r="CF5" s="472"/>
      <c r="CG5" s="472"/>
      <c r="CH5" s="472"/>
      <c r="CI5" s="472"/>
      <c r="CJ5" s="472"/>
      <c r="CK5" s="472"/>
      <c r="CL5" s="472"/>
      <c r="CM5" s="472"/>
      <c r="CN5" s="472"/>
      <c r="CO5" s="472"/>
      <c r="CP5" s="472"/>
      <c r="CQ5" s="472"/>
      <c r="CR5" s="472"/>
      <c r="CS5" s="472"/>
      <c r="CT5" s="472"/>
      <c r="CU5" s="472"/>
      <c r="CV5" s="472"/>
      <c r="CW5" s="472"/>
      <c r="CX5" s="472"/>
      <c r="CY5" s="472"/>
      <c r="CZ5" s="472"/>
      <c r="DA5" s="472"/>
      <c r="DB5" s="472"/>
      <c r="DC5" s="472"/>
      <c r="DD5" s="472"/>
      <c r="DE5" s="472"/>
      <c r="DF5" s="472"/>
      <c r="DG5" s="472"/>
      <c r="DH5" s="472"/>
      <c r="DI5" s="472"/>
      <c r="DJ5" s="472"/>
      <c r="DK5" s="505"/>
      <c r="DL5" s="472"/>
      <c r="DM5" s="472"/>
      <c r="DN5" s="472"/>
      <c r="DO5" s="472"/>
    </row>
    <row r="6" spans="1:120" x14ac:dyDescent="0.3">
      <c r="A6" s="472"/>
      <c r="B6" s="471"/>
      <c r="C6" s="472"/>
      <c r="D6" s="502"/>
      <c r="E6" s="503"/>
      <c r="F6" s="504"/>
      <c r="G6" s="504"/>
      <c r="H6" s="526">
        <f>'Información General'!E38</f>
        <v>0</v>
      </c>
      <c r="I6" s="527">
        <f>Cronograma!G29</f>
        <v>0</v>
      </c>
      <c r="J6" s="527">
        <f>Cronograma!H29</f>
        <v>1</v>
      </c>
      <c r="K6" s="527">
        <f>Cronograma!I29</f>
        <v>2</v>
      </c>
      <c r="L6" s="527">
        <f>Cronograma!J29</f>
        <v>3</v>
      </c>
      <c r="M6" s="527">
        <f>Cronograma!K29</f>
        <v>4</v>
      </c>
      <c r="N6" s="527">
        <f>Cronograma!L29</f>
        <v>5</v>
      </c>
      <c r="O6" s="527">
        <f>Cronograma!M29</f>
        <v>6</v>
      </c>
      <c r="P6" s="527">
        <f>Cronograma!N29</f>
        <v>7</v>
      </c>
      <c r="Q6" s="527">
        <f>Cronograma!O29</f>
        <v>8</v>
      </c>
      <c r="R6" s="527">
        <f>Cronograma!P29</f>
        <v>9</v>
      </c>
      <c r="S6" s="527">
        <f>Cronograma!Q29</f>
        <v>10</v>
      </c>
      <c r="T6" s="527">
        <f>Cronograma!R29</f>
        <v>11</v>
      </c>
      <c r="U6" s="527">
        <f>Cronograma!S29</f>
        <v>12</v>
      </c>
      <c r="V6" s="527">
        <f>Cronograma!T29</f>
        <v>13</v>
      </c>
      <c r="W6" s="527">
        <f>Cronograma!U29</f>
        <v>14</v>
      </c>
      <c r="X6" s="527">
        <f>Cronograma!V29</f>
        <v>15</v>
      </c>
      <c r="Y6" s="527">
        <f>Cronograma!W29</f>
        <v>16</v>
      </c>
      <c r="Z6" s="527">
        <f>Cronograma!X29</f>
        <v>17</v>
      </c>
      <c r="AA6" s="527">
        <f>Cronograma!Y29</f>
        <v>18</v>
      </c>
      <c r="AB6" s="527">
        <f>Cronograma!Z29</f>
        <v>19</v>
      </c>
      <c r="AC6" s="527">
        <f>Cronograma!AA29</f>
        <v>20</v>
      </c>
      <c r="AD6" s="527">
        <f>Cronograma!AB29</f>
        <v>21</v>
      </c>
      <c r="AE6" s="527">
        <f>Cronograma!AC29</f>
        <v>22</v>
      </c>
      <c r="AF6" s="527">
        <f>Cronograma!AD29</f>
        <v>23</v>
      </c>
      <c r="AG6" s="527">
        <f>Cronograma!AE29</f>
        <v>24</v>
      </c>
      <c r="AH6" s="527">
        <f>Cronograma!AF29</f>
        <v>25</v>
      </c>
      <c r="AI6" s="527">
        <f>Cronograma!AG29</f>
        <v>26</v>
      </c>
      <c r="AJ6" s="527">
        <f>Cronograma!AH29</f>
        <v>27</v>
      </c>
      <c r="AK6" s="527">
        <f>Cronograma!AI29</f>
        <v>28</v>
      </c>
      <c r="AL6" s="527">
        <f>Cronograma!AJ29</f>
        <v>29</v>
      </c>
      <c r="AM6" s="527">
        <f>Cronograma!AK29</f>
        <v>30</v>
      </c>
      <c r="AN6" s="527">
        <f>Cronograma!AL29</f>
        <v>31</v>
      </c>
      <c r="AO6" s="527">
        <f>Cronograma!AM29</f>
        <v>32</v>
      </c>
      <c r="AP6" s="527">
        <f>Cronograma!AN29</f>
        <v>33</v>
      </c>
      <c r="AQ6" s="527">
        <f>Cronograma!AO29</f>
        <v>34</v>
      </c>
      <c r="AR6" s="527">
        <f>Cronograma!AP29</f>
        <v>35</v>
      </c>
      <c r="AS6" s="527">
        <f>Cronograma!AQ29</f>
        <v>36</v>
      </c>
      <c r="AT6" s="527">
        <f>Cronograma!AR29</f>
        <v>37</v>
      </c>
      <c r="AU6" s="527">
        <f>Cronograma!AS29</f>
        <v>38</v>
      </c>
      <c r="AV6" s="527">
        <f>Cronograma!AT29</f>
        <v>39</v>
      </c>
      <c r="AW6" s="527">
        <f>Cronograma!AU29</f>
        <v>40</v>
      </c>
      <c r="AX6" s="527">
        <f>Cronograma!AV29</f>
        <v>41</v>
      </c>
      <c r="AY6" s="527">
        <f>Cronograma!AW29</f>
        <v>42</v>
      </c>
      <c r="AZ6" s="527">
        <f>Cronograma!AX29</f>
        <v>43</v>
      </c>
      <c r="BA6" s="527">
        <f>Cronograma!AY29</f>
        <v>44</v>
      </c>
      <c r="BB6" s="527">
        <f>Cronograma!AZ29</f>
        <v>45</v>
      </c>
      <c r="BC6" s="527">
        <f>Cronograma!BA29</f>
        <v>46</v>
      </c>
      <c r="BD6" s="527">
        <f>Cronograma!BB29</f>
        <v>47</v>
      </c>
      <c r="BE6" s="527">
        <f>Cronograma!BC29</f>
        <v>48</v>
      </c>
      <c r="BF6" s="527">
        <f>Cronograma!BD29</f>
        <v>49</v>
      </c>
      <c r="BG6" s="527">
        <f>Cronograma!BE29</f>
        <v>50</v>
      </c>
      <c r="BH6" s="527">
        <f>Cronograma!BF29</f>
        <v>51</v>
      </c>
      <c r="BI6" s="527">
        <f>Cronograma!BG29</f>
        <v>52</v>
      </c>
      <c r="BJ6" s="527">
        <f>Cronograma!BH29</f>
        <v>53</v>
      </c>
      <c r="BK6" s="527">
        <f>Cronograma!BI29</f>
        <v>54</v>
      </c>
      <c r="BL6" s="527">
        <f>Cronograma!BJ29</f>
        <v>55</v>
      </c>
      <c r="BM6" s="527">
        <f>Cronograma!BK29</f>
        <v>56</v>
      </c>
      <c r="BN6" s="527">
        <f>Cronograma!BL29</f>
        <v>57</v>
      </c>
      <c r="BO6" s="527">
        <f>Cronograma!BM29</f>
        <v>58</v>
      </c>
      <c r="BP6" s="527">
        <f>Cronograma!BN29</f>
        <v>59</v>
      </c>
      <c r="BQ6" s="527">
        <f>Cronograma!BO29</f>
        <v>60</v>
      </c>
      <c r="BR6" s="527">
        <f>Cronograma!BP29</f>
        <v>61</v>
      </c>
      <c r="BS6" s="527">
        <f>Cronograma!BQ29</f>
        <v>62</v>
      </c>
      <c r="BT6" s="527">
        <f>Cronograma!BR29</f>
        <v>63</v>
      </c>
      <c r="BU6" s="527">
        <f>Cronograma!BS29</f>
        <v>64</v>
      </c>
      <c r="BV6" s="527">
        <f>Cronograma!BT29</f>
        <v>65</v>
      </c>
      <c r="BW6" s="527">
        <f>Cronograma!BU29</f>
        <v>66</v>
      </c>
      <c r="BX6" s="527">
        <f>Cronograma!BV29</f>
        <v>67</v>
      </c>
      <c r="BY6" s="527">
        <f>Cronograma!BW29</f>
        <v>68</v>
      </c>
      <c r="BZ6" s="527">
        <f>Cronograma!BX29</f>
        <v>69</v>
      </c>
      <c r="CA6" s="527">
        <f>Cronograma!BY29</f>
        <v>70</v>
      </c>
      <c r="CB6" s="527">
        <f>Cronograma!BZ29</f>
        <v>71</v>
      </c>
      <c r="CC6" s="527">
        <f>Cronograma!CA29</f>
        <v>72</v>
      </c>
      <c r="CD6" s="527">
        <f>Cronograma!CB29</f>
        <v>73</v>
      </c>
      <c r="CE6" s="527">
        <f>Cronograma!CC29</f>
        <v>74</v>
      </c>
      <c r="CF6" s="527">
        <f>Cronograma!CD29</f>
        <v>75</v>
      </c>
      <c r="CG6" s="527">
        <f>Cronograma!CE29</f>
        <v>76</v>
      </c>
      <c r="CH6" s="527">
        <f>Cronograma!CF29</f>
        <v>77</v>
      </c>
      <c r="CI6" s="527">
        <f>Cronograma!CG29</f>
        <v>78</v>
      </c>
      <c r="CJ6" s="527">
        <f>Cronograma!CH29</f>
        <v>79</v>
      </c>
      <c r="CK6" s="527">
        <f>Cronograma!CI29</f>
        <v>80</v>
      </c>
      <c r="CL6" s="527">
        <f>Cronograma!CJ29</f>
        <v>81</v>
      </c>
      <c r="CM6" s="527">
        <f>Cronograma!CK29</f>
        <v>82</v>
      </c>
      <c r="CN6" s="527">
        <f>Cronograma!CL29</f>
        <v>83</v>
      </c>
      <c r="CO6" s="527">
        <f>Cronograma!CM29</f>
        <v>84</v>
      </c>
      <c r="CP6" s="527">
        <f>Cronograma!CN29</f>
        <v>85</v>
      </c>
      <c r="CQ6" s="527">
        <f>Cronograma!CO29</f>
        <v>86</v>
      </c>
      <c r="CR6" s="527">
        <f>Cronograma!CP29</f>
        <v>87</v>
      </c>
      <c r="CS6" s="527">
        <f>Cronograma!CQ29</f>
        <v>88</v>
      </c>
      <c r="CT6" s="527">
        <f>Cronograma!CR29</f>
        <v>89</v>
      </c>
      <c r="CU6" s="527">
        <f>Cronograma!CS29</f>
        <v>90</v>
      </c>
      <c r="CV6" s="527">
        <f>Cronograma!CT29</f>
        <v>91</v>
      </c>
      <c r="CW6" s="527">
        <f>Cronograma!CU29</f>
        <v>92</v>
      </c>
      <c r="CX6" s="527">
        <f>Cronograma!CV29</f>
        <v>93</v>
      </c>
      <c r="CY6" s="527">
        <f>Cronograma!CW29</f>
        <v>94</v>
      </c>
      <c r="CZ6" s="527">
        <f>Cronograma!CX29</f>
        <v>95</v>
      </c>
      <c r="DA6" s="527">
        <f>Cronograma!CY29</f>
        <v>96</v>
      </c>
      <c r="DB6" s="527">
        <f>Cronograma!CZ29</f>
        <v>97</v>
      </c>
      <c r="DC6" s="527">
        <f>Cronograma!DA29</f>
        <v>98</v>
      </c>
      <c r="DD6" s="527">
        <f>Cronograma!DB29</f>
        <v>99</v>
      </c>
      <c r="DE6" s="527">
        <f>Cronograma!DC29</f>
        <v>100</v>
      </c>
      <c r="DF6" s="527">
        <f>Cronograma!DD29</f>
        <v>101</v>
      </c>
      <c r="DG6" s="527">
        <f>Cronograma!DE29</f>
        <v>102</v>
      </c>
      <c r="DH6" s="527">
        <f>Cronograma!DF29</f>
        <v>103</v>
      </c>
      <c r="DI6" s="527">
        <f>Cronograma!DG29</f>
        <v>104</v>
      </c>
      <c r="DJ6" s="527">
        <f>Cronograma!DH29</f>
        <v>105</v>
      </c>
      <c r="DK6" s="503"/>
      <c r="DL6" s="503"/>
      <c r="DM6" s="472"/>
      <c r="DN6" s="472"/>
      <c r="DO6" s="472"/>
    </row>
    <row r="7" spans="1:120" ht="24" x14ac:dyDescent="0.3">
      <c r="A7" s="472"/>
      <c r="B7" s="523" t="s">
        <v>80</v>
      </c>
      <c r="C7" s="512" t="s">
        <v>162</v>
      </c>
      <c r="D7" s="513" t="s">
        <v>102</v>
      </c>
      <c r="E7" s="510" t="s">
        <v>138</v>
      </c>
      <c r="F7" s="514" t="s">
        <v>104</v>
      </c>
      <c r="G7" s="511" t="s">
        <v>105</v>
      </c>
      <c r="H7" s="511" t="s">
        <v>168</v>
      </c>
      <c r="I7" s="524">
        <v>1</v>
      </c>
      <c r="J7" s="524">
        <v>2</v>
      </c>
      <c r="K7" s="524">
        <v>3</v>
      </c>
      <c r="L7" s="524">
        <v>4</v>
      </c>
      <c r="M7" s="524">
        <v>5</v>
      </c>
      <c r="N7" s="524">
        <v>6</v>
      </c>
      <c r="O7" s="524">
        <v>7</v>
      </c>
      <c r="P7" s="524">
        <v>8</v>
      </c>
      <c r="Q7" s="524">
        <v>9</v>
      </c>
      <c r="R7" s="524">
        <v>10</v>
      </c>
      <c r="S7" s="524">
        <v>11</v>
      </c>
      <c r="T7" s="524">
        <v>12</v>
      </c>
      <c r="U7" s="524">
        <v>13</v>
      </c>
      <c r="V7" s="524">
        <v>14</v>
      </c>
      <c r="W7" s="524">
        <v>15</v>
      </c>
      <c r="X7" s="524">
        <v>16</v>
      </c>
      <c r="Y7" s="524">
        <v>17</v>
      </c>
      <c r="Z7" s="524">
        <v>18</v>
      </c>
      <c r="AA7" s="524">
        <v>19</v>
      </c>
      <c r="AB7" s="524">
        <v>20</v>
      </c>
      <c r="AC7" s="524">
        <v>21</v>
      </c>
      <c r="AD7" s="524">
        <v>22</v>
      </c>
      <c r="AE7" s="524">
        <v>23</v>
      </c>
      <c r="AF7" s="524">
        <v>24</v>
      </c>
      <c r="AG7" s="524">
        <v>25</v>
      </c>
      <c r="AH7" s="524">
        <v>26</v>
      </c>
      <c r="AI7" s="524">
        <v>27</v>
      </c>
      <c r="AJ7" s="524">
        <v>28</v>
      </c>
      <c r="AK7" s="524">
        <v>29</v>
      </c>
      <c r="AL7" s="524">
        <v>30</v>
      </c>
      <c r="AM7" s="524">
        <v>31</v>
      </c>
      <c r="AN7" s="524">
        <v>32</v>
      </c>
      <c r="AO7" s="524">
        <v>33</v>
      </c>
      <c r="AP7" s="524">
        <v>34</v>
      </c>
      <c r="AQ7" s="524">
        <v>35</v>
      </c>
      <c r="AR7" s="524">
        <v>36</v>
      </c>
      <c r="AS7" s="524">
        <v>37</v>
      </c>
      <c r="AT7" s="524">
        <v>38</v>
      </c>
      <c r="AU7" s="524">
        <v>39</v>
      </c>
      <c r="AV7" s="524">
        <v>40</v>
      </c>
      <c r="AW7" s="524">
        <v>41</v>
      </c>
      <c r="AX7" s="524">
        <v>42</v>
      </c>
      <c r="AY7" s="524">
        <v>43</v>
      </c>
      <c r="AZ7" s="524">
        <v>44</v>
      </c>
      <c r="BA7" s="524">
        <v>45</v>
      </c>
      <c r="BB7" s="524">
        <v>46</v>
      </c>
      <c r="BC7" s="524">
        <v>47</v>
      </c>
      <c r="BD7" s="524">
        <v>48</v>
      </c>
      <c r="BE7" s="524">
        <v>49</v>
      </c>
      <c r="BF7" s="524">
        <v>50</v>
      </c>
      <c r="BG7" s="524">
        <v>51</v>
      </c>
      <c r="BH7" s="524">
        <v>52</v>
      </c>
      <c r="BI7" s="524">
        <v>53</v>
      </c>
      <c r="BJ7" s="524">
        <v>54</v>
      </c>
      <c r="BK7" s="524">
        <v>55</v>
      </c>
      <c r="BL7" s="524">
        <v>56</v>
      </c>
      <c r="BM7" s="524">
        <v>57</v>
      </c>
      <c r="BN7" s="524">
        <v>58</v>
      </c>
      <c r="BO7" s="524">
        <v>59</v>
      </c>
      <c r="BP7" s="524">
        <v>60</v>
      </c>
      <c r="BQ7" s="524">
        <v>61</v>
      </c>
      <c r="BR7" s="524">
        <v>62</v>
      </c>
      <c r="BS7" s="524">
        <v>63</v>
      </c>
      <c r="BT7" s="524">
        <v>64</v>
      </c>
      <c r="BU7" s="524">
        <v>65</v>
      </c>
      <c r="BV7" s="524">
        <v>66</v>
      </c>
      <c r="BW7" s="524">
        <v>67</v>
      </c>
      <c r="BX7" s="524">
        <v>68</v>
      </c>
      <c r="BY7" s="524">
        <v>69</v>
      </c>
      <c r="BZ7" s="524">
        <v>70</v>
      </c>
      <c r="CA7" s="524">
        <v>71</v>
      </c>
      <c r="CB7" s="524">
        <v>72</v>
      </c>
      <c r="CC7" s="524">
        <v>73</v>
      </c>
      <c r="CD7" s="524">
        <v>74</v>
      </c>
      <c r="CE7" s="524">
        <v>75</v>
      </c>
      <c r="CF7" s="524">
        <v>76</v>
      </c>
      <c r="CG7" s="524">
        <v>77</v>
      </c>
      <c r="CH7" s="524">
        <v>78</v>
      </c>
      <c r="CI7" s="524">
        <v>79</v>
      </c>
      <c r="CJ7" s="524">
        <v>80</v>
      </c>
      <c r="CK7" s="524">
        <v>81</v>
      </c>
      <c r="CL7" s="524">
        <v>82</v>
      </c>
      <c r="CM7" s="524">
        <v>83</v>
      </c>
      <c r="CN7" s="524">
        <v>84</v>
      </c>
      <c r="CO7" s="524">
        <v>85</v>
      </c>
      <c r="CP7" s="524">
        <v>86</v>
      </c>
      <c r="CQ7" s="524">
        <v>87</v>
      </c>
      <c r="CR7" s="524">
        <v>88</v>
      </c>
      <c r="CS7" s="524">
        <v>89</v>
      </c>
      <c r="CT7" s="524">
        <v>90</v>
      </c>
      <c r="CU7" s="524">
        <v>91</v>
      </c>
      <c r="CV7" s="524">
        <v>92</v>
      </c>
      <c r="CW7" s="524">
        <v>93</v>
      </c>
      <c r="CX7" s="524">
        <v>94</v>
      </c>
      <c r="CY7" s="524">
        <v>95</v>
      </c>
      <c r="CZ7" s="524">
        <v>96</v>
      </c>
      <c r="DA7" s="524">
        <v>97</v>
      </c>
      <c r="DB7" s="524">
        <v>98</v>
      </c>
      <c r="DC7" s="524">
        <v>99</v>
      </c>
      <c r="DD7" s="524">
        <v>100</v>
      </c>
      <c r="DE7" s="524">
        <v>101</v>
      </c>
      <c r="DF7" s="524">
        <v>102</v>
      </c>
      <c r="DG7" s="524">
        <v>103</v>
      </c>
      <c r="DH7" s="524">
        <v>104</v>
      </c>
      <c r="DI7" s="524">
        <v>105</v>
      </c>
      <c r="DJ7" s="524">
        <v>106</v>
      </c>
      <c r="DK7" s="525" t="s">
        <v>110</v>
      </c>
      <c r="DL7" s="525" t="s">
        <v>344</v>
      </c>
      <c r="DM7" s="472"/>
      <c r="DN7" s="472"/>
      <c r="DO7" s="472"/>
    </row>
    <row r="8" spans="1:120" x14ac:dyDescent="0.3">
      <c r="A8" s="472"/>
      <c r="B8" s="477">
        <v>1</v>
      </c>
      <c r="C8" s="596" t="s">
        <v>158</v>
      </c>
      <c r="D8" s="597">
        <f>Identificación!B68</f>
        <v>0</v>
      </c>
      <c r="E8" s="598"/>
      <c r="F8" s="604"/>
      <c r="G8" s="600"/>
      <c r="H8" s="601">
        <f t="shared" ref="H8:AM8" si="0">SUM(H9,H20,H31,H42,H53,H64,H75,H86,H97)</f>
        <v>0</v>
      </c>
      <c r="I8" s="602">
        <f t="shared" si="0"/>
        <v>0</v>
      </c>
      <c r="J8" s="602">
        <f t="shared" si="0"/>
        <v>0</v>
      </c>
      <c r="K8" s="602">
        <f t="shared" si="0"/>
        <v>0</v>
      </c>
      <c r="L8" s="602">
        <f t="shared" si="0"/>
        <v>0</v>
      </c>
      <c r="M8" s="602">
        <f t="shared" si="0"/>
        <v>0</v>
      </c>
      <c r="N8" s="602">
        <f t="shared" si="0"/>
        <v>0</v>
      </c>
      <c r="O8" s="602">
        <f t="shared" si="0"/>
        <v>0</v>
      </c>
      <c r="P8" s="602">
        <f t="shared" si="0"/>
        <v>0</v>
      </c>
      <c r="Q8" s="602">
        <f t="shared" si="0"/>
        <v>0</v>
      </c>
      <c r="R8" s="602">
        <f t="shared" si="0"/>
        <v>0</v>
      </c>
      <c r="S8" s="602">
        <f t="shared" si="0"/>
        <v>0</v>
      </c>
      <c r="T8" s="602">
        <f t="shared" si="0"/>
        <v>0</v>
      </c>
      <c r="U8" s="602">
        <f t="shared" si="0"/>
        <v>0</v>
      </c>
      <c r="V8" s="602">
        <f t="shared" si="0"/>
        <v>0</v>
      </c>
      <c r="W8" s="602">
        <f t="shared" si="0"/>
        <v>0</v>
      </c>
      <c r="X8" s="602">
        <f t="shared" si="0"/>
        <v>0</v>
      </c>
      <c r="Y8" s="602">
        <f t="shared" si="0"/>
        <v>0</v>
      </c>
      <c r="Z8" s="602">
        <f t="shared" si="0"/>
        <v>0</v>
      </c>
      <c r="AA8" s="602">
        <f t="shared" si="0"/>
        <v>0</v>
      </c>
      <c r="AB8" s="602">
        <f t="shared" si="0"/>
        <v>0</v>
      </c>
      <c r="AC8" s="602">
        <f t="shared" si="0"/>
        <v>0</v>
      </c>
      <c r="AD8" s="602">
        <f t="shared" si="0"/>
        <v>0</v>
      </c>
      <c r="AE8" s="602">
        <f t="shared" si="0"/>
        <v>0</v>
      </c>
      <c r="AF8" s="602">
        <f t="shared" si="0"/>
        <v>0</v>
      </c>
      <c r="AG8" s="602">
        <f t="shared" si="0"/>
        <v>0</v>
      </c>
      <c r="AH8" s="602">
        <f t="shared" si="0"/>
        <v>0</v>
      </c>
      <c r="AI8" s="602">
        <f t="shared" si="0"/>
        <v>0</v>
      </c>
      <c r="AJ8" s="602">
        <f t="shared" si="0"/>
        <v>0</v>
      </c>
      <c r="AK8" s="602">
        <f t="shared" si="0"/>
        <v>0</v>
      </c>
      <c r="AL8" s="602">
        <f t="shared" si="0"/>
        <v>0</v>
      </c>
      <c r="AM8" s="602">
        <f t="shared" si="0"/>
        <v>0</v>
      </c>
      <c r="AN8" s="602">
        <f t="shared" ref="AN8:BS8" si="1">SUM(AN9,AN20,AN31,AN42,AN53,AN64,AN75,AN86,AN97)</f>
        <v>0</v>
      </c>
      <c r="AO8" s="602">
        <f t="shared" si="1"/>
        <v>0</v>
      </c>
      <c r="AP8" s="602">
        <f t="shared" si="1"/>
        <v>0</v>
      </c>
      <c r="AQ8" s="602">
        <f t="shared" si="1"/>
        <v>0</v>
      </c>
      <c r="AR8" s="602">
        <f t="shared" si="1"/>
        <v>0</v>
      </c>
      <c r="AS8" s="602">
        <f t="shared" si="1"/>
        <v>0</v>
      </c>
      <c r="AT8" s="602">
        <f t="shared" si="1"/>
        <v>0</v>
      </c>
      <c r="AU8" s="602">
        <f t="shared" si="1"/>
        <v>0</v>
      </c>
      <c r="AV8" s="602">
        <f t="shared" si="1"/>
        <v>0</v>
      </c>
      <c r="AW8" s="602">
        <f t="shared" si="1"/>
        <v>0</v>
      </c>
      <c r="AX8" s="602">
        <f t="shared" si="1"/>
        <v>0</v>
      </c>
      <c r="AY8" s="602">
        <f t="shared" si="1"/>
        <v>0</v>
      </c>
      <c r="AZ8" s="602">
        <f t="shared" si="1"/>
        <v>0</v>
      </c>
      <c r="BA8" s="602">
        <f t="shared" si="1"/>
        <v>0</v>
      </c>
      <c r="BB8" s="602">
        <f t="shared" si="1"/>
        <v>0</v>
      </c>
      <c r="BC8" s="602">
        <f t="shared" si="1"/>
        <v>0</v>
      </c>
      <c r="BD8" s="602">
        <f t="shared" si="1"/>
        <v>0</v>
      </c>
      <c r="BE8" s="602">
        <f t="shared" si="1"/>
        <v>0</v>
      </c>
      <c r="BF8" s="602">
        <f t="shared" si="1"/>
        <v>0</v>
      </c>
      <c r="BG8" s="602">
        <f t="shared" si="1"/>
        <v>0</v>
      </c>
      <c r="BH8" s="602">
        <f t="shared" si="1"/>
        <v>0</v>
      </c>
      <c r="BI8" s="602">
        <f t="shared" si="1"/>
        <v>0</v>
      </c>
      <c r="BJ8" s="602">
        <f t="shared" si="1"/>
        <v>0</v>
      </c>
      <c r="BK8" s="602">
        <f t="shared" si="1"/>
        <v>0</v>
      </c>
      <c r="BL8" s="602">
        <f t="shared" si="1"/>
        <v>0</v>
      </c>
      <c r="BM8" s="602">
        <f t="shared" si="1"/>
        <v>0</v>
      </c>
      <c r="BN8" s="602">
        <f t="shared" si="1"/>
        <v>0</v>
      </c>
      <c r="BO8" s="602">
        <f t="shared" si="1"/>
        <v>0</v>
      </c>
      <c r="BP8" s="602">
        <f t="shared" si="1"/>
        <v>0</v>
      </c>
      <c r="BQ8" s="602">
        <f t="shared" si="1"/>
        <v>0</v>
      </c>
      <c r="BR8" s="602">
        <f t="shared" si="1"/>
        <v>0</v>
      </c>
      <c r="BS8" s="602">
        <f t="shared" si="1"/>
        <v>0</v>
      </c>
      <c r="BT8" s="602">
        <f t="shared" ref="BT8:CJ8" si="2">SUM(BT9,BT20,BT31,BT42,BT53,BT64,BT75,BT86,BT97)</f>
        <v>0</v>
      </c>
      <c r="BU8" s="602">
        <f t="shared" si="2"/>
        <v>0</v>
      </c>
      <c r="BV8" s="602">
        <f t="shared" si="2"/>
        <v>0</v>
      </c>
      <c r="BW8" s="602">
        <f t="shared" si="2"/>
        <v>0</v>
      </c>
      <c r="BX8" s="602">
        <f t="shared" si="2"/>
        <v>0</v>
      </c>
      <c r="BY8" s="602">
        <f t="shared" si="2"/>
        <v>0</v>
      </c>
      <c r="BZ8" s="602">
        <f t="shared" si="2"/>
        <v>0</v>
      </c>
      <c r="CA8" s="602">
        <f t="shared" si="2"/>
        <v>0</v>
      </c>
      <c r="CB8" s="602">
        <f t="shared" si="2"/>
        <v>0</v>
      </c>
      <c r="CC8" s="602">
        <f t="shared" si="2"/>
        <v>0</v>
      </c>
      <c r="CD8" s="602">
        <f t="shared" si="2"/>
        <v>0</v>
      </c>
      <c r="CE8" s="602">
        <f t="shared" si="2"/>
        <v>0</v>
      </c>
      <c r="CF8" s="602">
        <f t="shared" si="2"/>
        <v>0</v>
      </c>
      <c r="CG8" s="602">
        <f t="shared" si="2"/>
        <v>0</v>
      </c>
      <c r="CH8" s="602">
        <f t="shared" si="2"/>
        <v>0</v>
      </c>
      <c r="CI8" s="602">
        <f t="shared" si="2"/>
        <v>0</v>
      </c>
      <c r="CJ8" s="602">
        <f t="shared" si="2"/>
        <v>0</v>
      </c>
      <c r="CK8" s="602">
        <f t="shared" ref="CK8:DJ8" si="3">SUM(CK9,CK20,CK31,CK42,CK53,CK64,CK75,CK86,CK97)</f>
        <v>0</v>
      </c>
      <c r="CL8" s="602">
        <f t="shared" si="3"/>
        <v>0</v>
      </c>
      <c r="CM8" s="602">
        <f t="shared" si="3"/>
        <v>0</v>
      </c>
      <c r="CN8" s="602">
        <f t="shared" si="3"/>
        <v>0</v>
      </c>
      <c r="CO8" s="602">
        <f t="shared" si="3"/>
        <v>0</v>
      </c>
      <c r="CP8" s="602">
        <f t="shared" si="3"/>
        <v>0</v>
      </c>
      <c r="CQ8" s="602">
        <f t="shared" si="3"/>
        <v>0</v>
      </c>
      <c r="CR8" s="602">
        <f t="shared" si="3"/>
        <v>0</v>
      </c>
      <c r="CS8" s="602">
        <f t="shared" si="3"/>
        <v>0</v>
      </c>
      <c r="CT8" s="602">
        <f t="shared" si="3"/>
        <v>0</v>
      </c>
      <c r="CU8" s="602">
        <f t="shared" si="3"/>
        <v>0</v>
      </c>
      <c r="CV8" s="602">
        <f t="shared" si="3"/>
        <v>0</v>
      </c>
      <c r="CW8" s="602">
        <f t="shared" si="3"/>
        <v>0</v>
      </c>
      <c r="CX8" s="602">
        <f t="shared" si="3"/>
        <v>0</v>
      </c>
      <c r="CY8" s="602">
        <f t="shared" si="3"/>
        <v>0</v>
      </c>
      <c r="CZ8" s="602">
        <f t="shared" si="3"/>
        <v>0</v>
      </c>
      <c r="DA8" s="602">
        <f t="shared" si="3"/>
        <v>0</v>
      </c>
      <c r="DB8" s="602">
        <f t="shared" si="3"/>
        <v>0</v>
      </c>
      <c r="DC8" s="602">
        <f t="shared" si="3"/>
        <v>0</v>
      </c>
      <c r="DD8" s="602">
        <f t="shared" si="3"/>
        <v>0</v>
      </c>
      <c r="DE8" s="602">
        <f t="shared" si="3"/>
        <v>0</v>
      </c>
      <c r="DF8" s="602">
        <f t="shared" si="3"/>
        <v>0</v>
      </c>
      <c r="DG8" s="602">
        <f t="shared" si="3"/>
        <v>0</v>
      </c>
      <c r="DH8" s="602">
        <f t="shared" si="3"/>
        <v>0</v>
      </c>
      <c r="DI8" s="602">
        <f t="shared" si="3"/>
        <v>0</v>
      </c>
      <c r="DJ8" s="602">
        <f t="shared" si="3"/>
        <v>0</v>
      </c>
      <c r="DK8" s="602">
        <f>SUM(DK9,DK20,DK31,DK42,DK53,DK64,DK75,DK86,DK97)</f>
        <v>0</v>
      </c>
      <c r="DL8" s="602">
        <f t="shared" ref="DL8:DL71" si="4">H8-DK8</f>
        <v>0</v>
      </c>
      <c r="DM8" s="472"/>
      <c r="DN8" s="472"/>
      <c r="DO8" s="472"/>
    </row>
    <row r="9" spans="1:120" x14ac:dyDescent="0.3">
      <c r="A9" s="472"/>
      <c r="B9" s="487">
        <v>1.1000000000000001</v>
      </c>
      <c r="C9" s="515" t="s">
        <v>140</v>
      </c>
      <c r="D9" s="516">
        <f>Identificación!C72</f>
        <v>0</v>
      </c>
      <c r="E9" s="517">
        <f>Identificación!F72</f>
        <v>0</v>
      </c>
      <c r="F9" s="518">
        <f>Identificación!G72</f>
        <v>0</v>
      </c>
      <c r="G9" s="497"/>
      <c r="H9" s="498">
        <f t="shared" ref="H9:AM9" si="5">SUM(H10:H19)</f>
        <v>0</v>
      </c>
      <c r="I9" s="499">
        <f t="shared" si="5"/>
        <v>0</v>
      </c>
      <c r="J9" s="499">
        <f t="shared" si="5"/>
        <v>0</v>
      </c>
      <c r="K9" s="499">
        <f t="shared" si="5"/>
        <v>0</v>
      </c>
      <c r="L9" s="499">
        <f t="shared" si="5"/>
        <v>0</v>
      </c>
      <c r="M9" s="499">
        <f t="shared" si="5"/>
        <v>0</v>
      </c>
      <c r="N9" s="499">
        <f t="shared" si="5"/>
        <v>0</v>
      </c>
      <c r="O9" s="499">
        <f t="shared" si="5"/>
        <v>0</v>
      </c>
      <c r="P9" s="499">
        <f t="shared" si="5"/>
        <v>0</v>
      </c>
      <c r="Q9" s="499">
        <f t="shared" si="5"/>
        <v>0</v>
      </c>
      <c r="R9" s="499">
        <f t="shared" si="5"/>
        <v>0</v>
      </c>
      <c r="S9" s="499">
        <f t="shared" si="5"/>
        <v>0</v>
      </c>
      <c r="T9" s="499">
        <f t="shared" si="5"/>
        <v>0</v>
      </c>
      <c r="U9" s="499">
        <f t="shared" si="5"/>
        <v>0</v>
      </c>
      <c r="V9" s="499">
        <f t="shared" si="5"/>
        <v>0</v>
      </c>
      <c r="W9" s="499">
        <f t="shared" si="5"/>
        <v>0</v>
      </c>
      <c r="X9" s="499">
        <f t="shared" si="5"/>
        <v>0</v>
      </c>
      <c r="Y9" s="499">
        <f t="shared" si="5"/>
        <v>0</v>
      </c>
      <c r="Z9" s="499">
        <f t="shared" si="5"/>
        <v>0</v>
      </c>
      <c r="AA9" s="499">
        <f t="shared" si="5"/>
        <v>0</v>
      </c>
      <c r="AB9" s="499">
        <f t="shared" si="5"/>
        <v>0</v>
      </c>
      <c r="AC9" s="499">
        <f t="shared" si="5"/>
        <v>0</v>
      </c>
      <c r="AD9" s="499">
        <f t="shared" si="5"/>
        <v>0</v>
      </c>
      <c r="AE9" s="499">
        <f t="shared" si="5"/>
        <v>0</v>
      </c>
      <c r="AF9" s="499">
        <f t="shared" si="5"/>
        <v>0</v>
      </c>
      <c r="AG9" s="499">
        <f t="shared" si="5"/>
        <v>0</v>
      </c>
      <c r="AH9" s="499">
        <f t="shared" si="5"/>
        <v>0</v>
      </c>
      <c r="AI9" s="499">
        <f t="shared" si="5"/>
        <v>0</v>
      </c>
      <c r="AJ9" s="499">
        <f t="shared" si="5"/>
        <v>0</v>
      </c>
      <c r="AK9" s="499">
        <f t="shared" si="5"/>
        <v>0</v>
      </c>
      <c r="AL9" s="499">
        <f t="shared" si="5"/>
        <v>0</v>
      </c>
      <c r="AM9" s="499">
        <f t="shared" si="5"/>
        <v>0</v>
      </c>
      <c r="AN9" s="499">
        <f t="shared" ref="AN9:BS9" si="6">SUM(AN10:AN19)</f>
        <v>0</v>
      </c>
      <c r="AO9" s="499">
        <f t="shared" si="6"/>
        <v>0</v>
      </c>
      <c r="AP9" s="499">
        <f t="shared" si="6"/>
        <v>0</v>
      </c>
      <c r="AQ9" s="499">
        <f t="shared" si="6"/>
        <v>0</v>
      </c>
      <c r="AR9" s="499">
        <f t="shared" si="6"/>
        <v>0</v>
      </c>
      <c r="AS9" s="499">
        <f t="shared" si="6"/>
        <v>0</v>
      </c>
      <c r="AT9" s="499">
        <f t="shared" si="6"/>
        <v>0</v>
      </c>
      <c r="AU9" s="499">
        <f t="shared" si="6"/>
        <v>0</v>
      </c>
      <c r="AV9" s="499">
        <f t="shared" si="6"/>
        <v>0</v>
      </c>
      <c r="AW9" s="499">
        <f t="shared" si="6"/>
        <v>0</v>
      </c>
      <c r="AX9" s="499">
        <f t="shared" si="6"/>
        <v>0</v>
      </c>
      <c r="AY9" s="499">
        <f t="shared" si="6"/>
        <v>0</v>
      </c>
      <c r="AZ9" s="499">
        <f t="shared" si="6"/>
        <v>0</v>
      </c>
      <c r="BA9" s="499">
        <f t="shared" si="6"/>
        <v>0</v>
      </c>
      <c r="BB9" s="499">
        <f t="shared" si="6"/>
        <v>0</v>
      </c>
      <c r="BC9" s="499">
        <f t="shared" si="6"/>
        <v>0</v>
      </c>
      <c r="BD9" s="499">
        <f t="shared" si="6"/>
        <v>0</v>
      </c>
      <c r="BE9" s="499">
        <f t="shared" si="6"/>
        <v>0</v>
      </c>
      <c r="BF9" s="499">
        <f t="shared" si="6"/>
        <v>0</v>
      </c>
      <c r="BG9" s="499">
        <f t="shared" si="6"/>
        <v>0</v>
      </c>
      <c r="BH9" s="499">
        <f t="shared" si="6"/>
        <v>0</v>
      </c>
      <c r="BI9" s="499">
        <f t="shared" si="6"/>
        <v>0</v>
      </c>
      <c r="BJ9" s="499">
        <f t="shared" si="6"/>
        <v>0</v>
      </c>
      <c r="BK9" s="499">
        <f t="shared" si="6"/>
        <v>0</v>
      </c>
      <c r="BL9" s="499">
        <f t="shared" si="6"/>
        <v>0</v>
      </c>
      <c r="BM9" s="499">
        <f t="shared" si="6"/>
        <v>0</v>
      </c>
      <c r="BN9" s="499">
        <f t="shared" si="6"/>
        <v>0</v>
      </c>
      <c r="BO9" s="499">
        <f t="shared" si="6"/>
        <v>0</v>
      </c>
      <c r="BP9" s="499">
        <f t="shared" si="6"/>
        <v>0</v>
      </c>
      <c r="BQ9" s="499">
        <f t="shared" si="6"/>
        <v>0</v>
      </c>
      <c r="BR9" s="499">
        <f t="shared" si="6"/>
        <v>0</v>
      </c>
      <c r="BS9" s="499">
        <f t="shared" si="6"/>
        <v>0</v>
      </c>
      <c r="BT9" s="499">
        <f t="shared" ref="BT9:CJ9" si="7">SUM(BT10:BT19)</f>
        <v>0</v>
      </c>
      <c r="BU9" s="499">
        <f t="shared" si="7"/>
        <v>0</v>
      </c>
      <c r="BV9" s="499">
        <f t="shared" si="7"/>
        <v>0</v>
      </c>
      <c r="BW9" s="499">
        <f t="shared" si="7"/>
        <v>0</v>
      </c>
      <c r="BX9" s="499">
        <f t="shared" si="7"/>
        <v>0</v>
      </c>
      <c r="BY9" s="499">
        <f t="shared" si="7"/>
        <v>0</v>
      </c>
      <c r="BZ9" s="499">
        <f t="shared" si="7"/>
        <v>0</v>
      </c>
      <c r="CA9" s="499">
        <f t="shared" si="7"/>
        <v>0</v>
      </c>
      <c r="CB9" s="499">
        <f t="shared" si="7"/>
        <v>0</v>
      </c>
      <c r="CC9" s="499">
        <f t="shared" si="7"/>
        <v>0</v>
      </c>
      <c r="CD9" s="499">
        <f t="shared" si="7"/>
        <v>0</v>
      </c>
      <c r="CE9" s="499">
        <f t="shared" si="7"/>
        <v>0</v>
      </c>
      <c r="CF9" s="499">
        <f t="shared" si="7"/>
        <v>0</v>
      </c>
      <c r="CG9" s="499">
        <f t="shared" si="7"/>
        <v>0</v>
      </c>
      <c r="CH9" s="499">
        <f t="shared" si="7"/>
        <v>0</v>
      </c>
      <c r="CI9" s="499">
        <f t="shared" si="7"/>
        <v>0</v>
      </c>
      <c r="CJ9" s="499">
        <f t="shared" si="7"/>
        <v>0</v>
      </c>
      <c r="CK9" s="499">
        <f t="shared" ref="CK9:DJ9" si="8">SUM(CK10:CK19)</f>
        <v>0</v>
      </c>
      <c r="CL9" s="499">
        <f t="shared" si="8"/>
        <v>0</v>
      </c>
      <c r="CM9" s="499">
        <f t="shared" si="8"/>
        <v>0</v>
      </c>
      <c r="CN9" s="499">
        <f t="shared" si="8"/>
        <v>0</v>
      </c>
      <c r="CO9" s="499">
        <f t="shared" si="8"/>
        <v>0</v>
      </c>
      <c r="CP9" s="499">
        <f t="shared" si="8"/>
        <v>0</v>
      </c>
      <c r="CQ9" s="499">
        <f t="shared" si="8"/>
        <v>0</v>
      </c>
      <c r="CR9" s="499">
        <f t="shared" si="8"/>
        <v>0</v>
      </c>
      <c r="CS9" s="499">
        <f t="shared" si="8"/>
        <v>0</v>
      </c>
      <c r="CT9" s="499">
        <f t="shared" si="8"/>
        <v>0</v>
      </c>
      <c r="CU9" s="499">
        <f t="shared" si="8"/>
        <v>0</v>
      </c>
      <c r="CV9" s="499">
        <f t="shared" si="8"/>
        <v>0</v>
      </c>
      <c r="CW9" s="499">
        <f t="shared" si="8"/>
        <v>0</v>
      </c>
      <c r="CX9" s="499">
        <f t="shared" si="8"/>
        <v>0</v>
      </c>
      <c r="CY9" s="499">
        <f t="shared" si="8"/>
        <v>0</v>
      </c>
      <c r="CZ9" s="499">
        <f t="shared" si="8"/>
        <v>0</v>
      </c>
      <c r="DA9" s="499">
        <f t="shared" si="8"/>
        <v>0</v>
      </c>
      <c r="DB9" s="499">
        <f t="shared" si="8"/>
        <v>0</v>
      </c>
      <c r="DC9" s="499">
        <f t="shared" si="8"/>
        <v>0</v>
      </c>
      <c r="DD9" s="499">
        <f t="shared" si="8"/>
        <v>0</v>
      </c>
      <c r="DE9" s="499">
        <f t="shared" si="8"/>
        <v>0</v>
      </c>
      <c r="DF9" s="499">
        <f t="shared" si="8"/>
        <v>0</v>
      </c>
      <c r="DG9" s="499">
        <f t="shared" si="8"/>
        <v>0</v>
      </c>
      <c r="DH9" s="499">
        <f t="shared" si="8"/>
        <v>0</v>
      </c>
      <c r="DI9" s="499">
        <f t="shared" si="8"/>
        <v>0</v>
      </c>
      <c r="DJ9" s="499">
        <f t="shared" si="8"/>
        <v>0</v>
      </c>
      <c r="DK9" s="519">
        <f>SUM(DK10:DK19)</f>
        <v>0</v>
      </c>
      <c r="DL9" s="520">
        <f t="shared" si="4"/>
        <v>0</v>
      </c>
      <c r="DM9" s="472"/>
      <c r="DN9" s="472"/>
      <c r="DO9" s="472"/>
    </row>
    <row r="10" spans="1:120" ht="15.75" customHeight="1" outlineLevel="1" x14ac:dyDescent="0.3">
      <c r="A10" s="472"/>
      <c r="B10" s="521" t="s">
        <v>163</v>
      </c>
      <c r="C10" s="589"/>
      <c r="D10" s="590"/>
      <c r="E10" s="591"/>
      <c r="F10" s="592"/>
      <c r="G10" s="593"/>
      <c r="H10" s="498">
        <f t="shared" ref="H10:H19" si="9">G10*F10</f>
        <v>0</v>
      </c>
      <c r="I10" s="51">
        <f>IF( $G10=0,0,((($G10/$F$9)*Cronograma!G$9)*($H10/$G10)))</f>
        <v>0</v>
      </c>
      <c r="J10" s="51">
        <f>IF( $G10=0,0,((($G10/$F$9)*Cronograma!H$9)*($H10/$G10)))</f>
        <v>0</v>
      </c>
      <c r="K10" s="51">
        <f>IF( $G10=0,0,((($G10/$F$9)*Cronograma!I$9)*($H10/$G10)))</f>
        <v>0</v>
      </c>
      <c r="L10" s="51">
        <f>IF( $G10=0,0,((($G10/$F$9)*Cronograma!J$9)*($H10/$G10)))</f>
        <v>0</v>
      </c>
      <c r="M10" s="51">
        <f>IF( $G10=0,0,((($G10/$F$9)*Cronograma!K$9)*($H10/$G10)))</f>
        <v>0</v>
      </c>
      <c r="N10" s="51">
        <f>IF( $G10=0,0,((($G10/$F$9)*Cronograma!L$9)*($H10/$G10)))</f>
        <v>0</v>
      </c>
      <c r="O10" s="51">
        <f>IF( $G10=0,0,((($G10/$F$9)*Cronograma!M$9)*($H10/$G10)))</f>
        <v>0</v>
      </c>
      <c r="P10" s="51">
        <f>IF( $G10=0,0,((($G10/$F$9)*Cronograma!N$9)*($H10/$G10)))</f>
        <v>0</v>
      </c>
      <c r="Q10" s="51">
        <f>IF( $G10=0,0,((($G10/$F$9)*Cronograma!O$9)*($H10/$G10)))</f>
        <v>0</v>
      </c>
      <c r="R10" s="51">
        <f>IF( $G10=0,0,((($G10/$F$9)*Cronograma!P$9)*($H10/$G10)))</f>
        <v>0</v>
      </c>
      <c r="S10" s="51">
        <f>IF( $G10=0,0,((($G10/$F$9)*Cronograma!Q$9)*($H10/$G10)))</f>
        <v>0</v>
      </c>
      <c r="T10" s="51">
        <f>IF( $G10=0,0,((($G10/$F$9)*Cronograma!R$9)*($H10/$G10)))</f>
        <v>0</v>
      </c>
      <c r="U10" s="51">
        <f>IF( $G10=0,0,((($G10/$F$9)*Cronograma!S$9)*($H10/$G10)))</f>
        <v>0</v>
      </c>
      <c r="V10" s="51">
        <f>IF( $G10=0,0,((($G10/$F$9)*Cronograma!T$9)*($H10/$G10)))</f>
        <v>0</v>
      </c>
      <c r="W10" s="51">
        <f>IF( $G10=0,0,((($G10/$F$9)*Cronograma!U$9)*($H10/$G10)))</f>
        <v>0</v>
      </c>
      <c r="X10" s="51">
        <f>IF( $G10=0,0,((($G10/$F$9)*Cronograma!V$9)*($H10/$G10)))</f>
        <v>0</v>
      </c>
      <c r="Y10" s="51">
        <f>IF( $G10=0,0,((($G10/$F$9)*Cronograma!W$9)*($H10/$G10)))</f>
        <v>0</v>
      </c>
      <c r="Z10" s="51">
        <f>IF( $G10=0,0,((($G10/$F$9)*Cronograma!X$9)*($H10/$G10)))</f>
        <v>0</v>
      </c>
      <c r="AA10" s="51">
        <f>IF( $G10=0,0,((($G10/$F$9)*Cronograma!Y$9)*($H10/$G10)))</f>
        <v>0</v>
      </c>
      <c r="AB10" s="51">
        <f>IF( $G10=0,0,((($G10/$F$9)*Cronograma!Z$9)*($H10/$G10)))</f>
        <v>0</v>
      </c>
      <c r="AC10" s="51">
        <f>IF( $G10=0,0,((($G10/$F$9)*Cronograma!AA$9)*($H10/$G10)))</f>
        <v>0</v>
      </c>
      <c r="AD10" s="51">
        <f>IF( $G10=0,0,((($G10/$F$9)*Cronograma!AB$9)*($H10/$G10)))</f>
        <v>0</v>
      </c>
      <c r="AE10" s="51">
        <f>IF( $G10=0,0,((($G10/$F$9)*Cronograma!AC$9)*($H10/$G10)))</f>
        <v>0</v>
      </c>
      <c r="AF10" s="51">
        <f>IF( $G10=0,0,((($G10/$F$9)*Cronograma!AD$9)*($H10/$G10)))</f>
        <v>0</v>
      </c>
      <c r="AG10" s="51">
        <f>IF( $G10=0,0,((($G10/$F$9)*Cronograma!AE$9)*($H10/$G10)))</f>
        <v>0</v>
      </c>
      <c r="AH10" s="51">
        <f>IF( $G10=0,0,((($G10/$F$9)*Cronograma!AF$9)*($H10/$G10)))</f>
        <v>0</v>
      </c>
      <c r="AI10" s="51">
        <f>IF( $G10=0,0,((($G10/$F$9)*Cronograma!AG$9)*($H10/$G10)))</f>
        <v>0</v>
      </c>
      <c r="AJ10" s="51">
        <f>IF( $G10=0,0,((($G10/$F$9)*Cronograma!AH$9)*($H10/$G10)))</f>
        <v>0</v>
      </c>
      <c r="AK10" s="51">
        <f>IF( $G10=0,0,((($G10/$F$9)*Cronograma!AI$9)*($H10/$G10)))</f>
        <v>0</v>
      </c>
      <c r="AL10" s="51">
        <f>IF( $G10=0,0,((($G10/$F$9)*Cronograma!AJ$9)*($H10/$G10)))</f>
        <v>0</v>
      </c>
      <c r="AM10" s="51">
        <f>IF( $G10=0,0,((($G10/$F$9)*Cronograma!AK$9)*($H10/$G10)))</f>
        <v>0</v>
      </c>
      <c r="AN10" s="51">
        <f>IF( $G10=0,0,((($G10/$F$9)*Cronograma!AL$9)*($H10/$G10)))</f>
        <v>0</v>
      </c>
      <c r="AO10" s="51">
        <f>IF( $G10=0,0,((($G10/$F$9)*Cronograma!AM$9)*($H10/$G10)))</f>
        <v>0</v>
      </c>
      <c r="AP10" s="51">
        <f>IF( $G10=0,0,((($G10/$F$9)*Cronograma!AN$9)*($H10/$G10)))</f>
        <v>0</v>
      </c>
      <c r="AQ10" s="51">
        <f>IF( $G10=0,0,((($G10/$F$9)*Cronograma!AO$9)*($H10/$G10)))</f>
        <v>0</v>
      </c>
      <c r="AR10" s="51">
        <f>IF( $G10=0,0,((($G10/$F$9)*Cronograma!AP$9)*($H10/$G10)))</f>
        <v>0</v>
      </c>
      <c r="AS10" s="51">
        <f>IF( $G10=0,0,((($G10/$F$9)*Cronograma!AQ$9)*($H10/$G10)))</f>
        <v>0</v>
      </c>
      <c r="AT10" s="51">
        <f>IF( $G10=0,0,((($G10/$F$9)*Cronograma!AR$9)*($H10/$G10)))</f>
        <v>0</v>
      </c>
      <c r="AU10" s="51">
        <f>IF( $G10=0,0,((($G10/$F$9)*Cronograma!AS$9)*($H10/$G10)))</f>
        <v>0</v>
      </c>
      <c r="AV10" s="51">
        <f>IF( $G10=0,0,((($G10/$F$9)*Cronograma!AT$9)*($H10/$G10)))</f>
        <v>0</v>
      </c>
      <c r="AW10" s="51">
        <f>IF( $G10=0,0,((($G10/$F$9)*Cronograma!AU$9)*($H10/$G10)))</f>
        <v>0</v>
      </c>
      <c r="AX10" s="51">
        <f>IF( $G10=0,0,((($G10/$F$9)*Cronograma!AV$9)*($H10/$G10)))</f>
        <v>0</v>
      </c>
      <c r="AY10" s="51">
        <f>IF( $G10=0,0,((($G10/$F$9)*Cronograma!AW$9)*($H10/$G10)))</f>
        <v>0</v>
      </c>
      <c r="AZ10" s="51">
        <f>IF( $G10=0,0,((($G10/$F$9)*Cronograma!AX$9)*($H10/$G10)))</f>
        <v>0</v>
      </c>
      <c r="BA10" s="51">
        <f>IF( $G10=0,0,((($G10/$F$9)*Cronograma!AY$9)*($H10/$G10)))</f>
        <v>0</v>
      </c>
      <c r="BB10" s="51">
        <f>IF( $G10=0,0,((($G10/$F$9)*Cronograma!AZ$9)*($H10/$G10)))</f>
        <v>0</v>
      </c>
      <c r="BC10" s="51">
        <f>IF( $G10=0,0,((($G10/$F$9)*Cronograma!BA$9)*($H10/$G10)))</f>
        <v>0</v>
      </c>
      <c r="BD10" s="51">
        <f>IF( $G10=0,0,((($G10/$F$9)*Cronograma!BB$9)*($H10/$G10)))</f>
        <v>0</v>
      </c>
      <c r="BE10" s="51">
        <f>IF( $G10=0,0,((($G10/$F$9)*Cronograma!BC$9)*($H10/$G10)))</f>
        <v>0</v>
      </c>
      <c r="BF10" s="51">
        <f>IF( $G10=0,0,((($G10/$F$9)*Cronograma!BD$9)*($H10/$G10)))</f>
        <v>0</v>
      </c>
      <c r="BG10" s="51">
        <f>IF( $G10=0,0,((($G10/$F$9)*Cronograma!BE$9)*($H10/$G10)))</f>
        <v>0</v>
      </c>
      <c r="BH10" s="51">
        <f>IF( $G10=0,0,((($G10/$F$9)*Cronograma!BF$9)*($H10/$G10)))</f>
        <v>0</v>
      </c>
      <c r="BI10" s="51">
        <f>IF( $G10=0,0,((($G10/$F$9)*Cronograma!BG$9)*($H10/$G10)))</f>
        <v>0</v>
      </c>
      <c r="BJ10" s="51">
        <f>IF( $G10=0,0,((($G10/$F$9)*Cronograma!BH$9)*($H10/$G10)))</f>
        <v>0</v>
      </c>
      <c r="BK10" s="51">
        <f>IF( $G10=0,0,((($G10/$F$9)*Cronograma!BI$9)*($H10/$G10)))</f>
        <v>0</v>
      </c>
      <c r="BL10" s="51">
        <f>IF( $G10=0,0,((($G10/$F$9)*Cronograma!BJ$9)*($H10/$G10)))</f>
        <v>0</v>
      </c>
      <c r="BM10" s="51">
        <f>IF( $G10=0,0,((($G10/$F$9)*Cronograma!BK$9)*($H10/$G10)))</f>
        <v>0</v>
      </c>
      <c r="BN10" s="51">
        <f>IF( $G10=0,0,((($G10/$F$9)*Cronograma!BL$9)*($H10/$G10)))</f>
        <v>0</v>
      </c>
      <c r="BO10" s="51">
        <f>IF( $G10=0,0,((($G10/$F$9)*Cronograma!BM$9)*($H10/$G10)))</f>
        <v>0</v>
      </c>
      <c r="BP10" s="51">
        <f>IF( $G10=0,0,((($G10/$F$9)*Cronograma!BN$9)*($H10/$G10)))</f>
        <v>0</v>
      </c>
      <c r="BQ10" s="51">
        <f>IF( $G10=0,0,((($G10/$F$9)*Cronograma!BO$9)*($H10/$G10)))</f>
        <v>0</v>
      </c>
      <c r="BR10" s="51">
        <f>IF( $G10=0,0,((($G10/$F$9)*Cronograma!BP$9)*($H10/$G10)))</f>
        <v>0</v>
      </c>
      <c r="BS10" s="51">
        <f>IF( $G10=0,0,((($G10/$F$9)*Cronograma!BQ$9)*($H10/$G10)))</f>
        <v>0</v>
      </c>
      <c r="BT10" s="51">
        <f>IF( $G10=0,0,((($G10/$F$9)*Cronograma!BR$9)*($H10/$G10)))</f>
        <v>0</v>
      </c>
      <c r="BU10" s="51">
        <f>IF( $G10=0,0,((($G10/$F$9)*Cronograma!BS$9)*($H10/$G10)))</f>
        <v>0</v>
      </c>
      <c r="BV10" s="51">
        <f>IF( $G10=0,0,((($G10/$F$9)*Cronograma!BT$9)*($H10/$G10)))</f>
        <v>0</v>
      </c>
      <c r="BW10" s="51">
        <f>IF( $G10=0,0,((($G10/$F$9)*Cronograma!BU$9)*($H10/$G10)))</f>
        <v>0</v>
      </c>
      <c r="BX10" s="51">
        <f>IF( $G10=0,0,((($G10/$F$9)*Cronograma!BV$9)*($H10/$G10)))</f>
        <v>0</v>
      </c>
      <c r="BY10" s="51">
        <f>IF( $G10=0,0,((($G10/$F$9)*Cronograma!BW$9)*($H10/$G10)))</f>
        <v>0</v>
      </c>
      <c r="BZ10" s="51">
        <f>IF( $G10=0,0,((($G10/$F$9)*Cronograma!BX$9)*($H10/$G10)))</f>
        <v>0</v>
      </c>
      <c r="CA10" s="51">
        <f>IF( $G10=0,0,((($G10/$F$9)*Cronograma!BY$9)*($H10/$G10)))</f>
        <v>0</v>
      </c>
      <c r="CB10" s="51">
        <f>IF( $G10=0,0,((($G10/$F$9)*Cronograma!BZ$9)*($H10/$G10)))</f>
        <v>0</v>
      </c>
      <c r="CC10" s="51">
        <f>IF( $G10=0,0,((($G10/$F$9)*Cronograma!CA$9)*($H10/$G10)))</f>
        <v>0</v>
      </c>
      <c r="CD10" s="51">
        <f>IF( $G10=0,0,((($G10/$F$9)*Cronograma!CB$9)*($H10/$G10)))</f>
        <v>0</v>
      </c>
      <c r="CE10" s="51">
        <f>IF( $G10=0,0,((($G10/$F$9)*Cronograma!CC$9)*($H10/$G10)))</f>
        <v>0</v>
      </c>
      <c r="CF10" s="51">
        <f>IF( $G10=0,0,((($G10/$F$9)*Cronograma!CD$9)*($H10/$G10)))</f>
        <v>0</v>
      </c>
      <c r="CG10" s="51">
        <f>IF( $G10=0,0,((($G10/$F$9)*Cronograma!CE$9)*($H10/$G10)))</f>
        <v>0</v>
      </c>
      <c r="CH10" s="51">
        <f>IF( $G10=0,0,((($G10/$F$9)*Cronograma!CF$9)*($H10/$G10)))</f>
        <v>0</v>
      </c>
      <c r="CI10" s="51">
        <f>IF( $G10=0,0,((($G10/$F$9)*Cronograma!CG$9)*($H10/$G10)))</f>
        <v>0</v>
      </c>
      <c r="CJ10" s="51">
        <f>IF( $G10=0,0,((($G10/$F$9)*Cronograma!CH$9)*($H10/$G10)))</f>
        <v>0</v>
      </c>
      <c r="CK10" s="51">
        <f>IF( $G10=0,0,((($G10/$F$9)*Cronograma!CI$9)*($H10/$G10)))</f>
        <v>0</v>
      </c>
      <c r="CL10" s="51">
        <f>IF( $G10=0,0,((($G10/$F$9)*Cronograma!CJ$9)*($H10/$G10)))</f>
        <v>0</v>
      </c>
      <c r="CM10" s="51">
        <f>IF( $G10=0,0,((($G10/$F$9)*Cronograma!CK$9)*($H10/$G10)))</f>
        <v>0</v>
      </c>
      <c r="CN10" s="51">
        <f>IF( $G10=0,0,((($G10/$F$9)*Cronograma!CL$9)*($H10/$G10)))</f>
        <v>0</v>
      </c>
      <c r="CO10" s="51">
        <f>IF( $G10=0,0,((($G10/$F$9)*Cronograma!CM$9)*($H10/$G10)))</f>
        <v>0</v>
      </c>
      <c r="CP10" s="51">
        <f>IF( $G10=0,0,((($G10/$F$9)*Cronograma!CN$9)*($H10/$G10)))</f>
        <v>0</v>
      </c>
      <c r="CQ10" s="51">
        <f>IF( $G10=0,0,((($G10/$F$9)*Cronograma!CO$9)*($H10/$G10)))</f>
        <v>0</v>
      </c>
      <c r="CR10" s="51">
        <f>IF( $G10=0,0,((($G10/$F$9)*Cronograma!CP$9)*($H10/$G10)))</f>
        <v>0</v>
      </c>
      <c r="CS10" s="51">
        <f>IF( $G10=0,0,((($G10/$F$9)*Cronograma!CQ$9)*($H10/$G10)))</f>
        <v>0</v>
      </c>
      <c r="CT10" s="51">
        <f>IF( $G10=0,0,((($G10/$F$9)*Cronograma!CR$9)*($H10/$G10)))</f>
        <v>0</v>
      </c>
      <c r="CU10" s="51">
        <f>IF( $G10=0,0,((($G10/$F$9)*Cronograma!CS$9)*($H10/$G10)))</f>
        <v>0</v>
      </c>
      <c r="CV10" s="51">
        <f>IF( $G10=0,0,((($G10/$F$9)*Cronograma!CT$9)*($H10/$G10)))</f>
        <v>0</v>
      </c>
      <c r="CW10" s="51">
        <f>IF( $G10=0,0,((($G10/$F$9)*Cronograma!CU$9)*($H10/$G10)))</f>
        <v>0</v>
      </c>
      <c r="CX10" s="51">
        <f>IF( $G10=0,0,((($G10/$F$9)*Cronograma!CV$9)*($H10/$G10)))</f>
        <v>0</v>
      </c>
      <c r="CY10" s="51">
        <f>IF( $G10=0,0,((($G10/$F$9)*Cronograma!CW$9)*($H10/$G10)))</f>
        <v>0</v>
      </c>
      <c r="CZ10" s="51">
        <f>IF( $G10=0,0,((($G10/$F$9)*Cronograma!CX$9)*($H10/$G10)))</f>
        <v>0</v>
      </c>
      <c r="DA10" s="51">
        <f>IF( $G10=0,0,((($G10/$F$9)*Cronograma!CY$9)*($H10/$G10)))</f>
        <v>0</v>
      </c>
      <c r="DB10" s="51">
        <f>IF( $G10=0,0,((($G10/$F$9)*Cronograma!CZ$9)*($H10/$G10)))</f>
        <v>0</v>
      </c>
      <c r="DC10" s="51">
        <f>IF( $G10=0,0,((($G10/$F$9)*Cronograma!DA$9)*($H10/$G10)))</f>
        <v>0</v>
      </c>
      <c r="DD10" s="51">
        <f>IF( $G10=0,0,((($G10/$F$9)*Cronograma!DB$9)*($H10/$G10)))</f>
        <v>0</v>
      </c>
      <c r="DE10" s="51">
        <f>IF( $G10=0,0,((($G10/$F$9)*Cronograma!DC$9)*($H10/$G10)))</f>
        <v>0</v>
      </c>
      <c r="DF10" s="51">
        <f>IF( $G10=0,0,((($G10/$F$9)*Cronograma!DD$9)*($H10/$G10)))</f>
        <v>0</v>
      </c>
      <c r="DG10" s="51">
        <f>IF( $G10=0,0,((($G10/$F$9)*Cronograma!DE$9)*($H10/$G10)))</f>
        <v>0</v>
      </c>
      <c r="DH10" s="51">
        <f>IF( $G10=0,0,((($G10/$F$9)*Cronograma!DF$9)*($H10/$G10)))</f>
        <v>0</v>
      </c>
      <c r="DI10" s="51">
        <f>IF( $G10=0,0,((($G10/$F$9)*Cronograma!DG$9)*($H10/$G10)))</f>
        <v>0</v>
      </c>
      <c r="DJ10" s="51">
        <f>IF( $G10=0,0,((($G10/$F$9)*Cronograma!DH$9)*($H10/$G10)))</f>
        <v>0</v>
      </c>
      <c r="DK10" s="52">
        <f t="shared" ref="DK10:DK19" si="10">SUM(I10:DJ10)</f>
        <v>0</v>
      </c>
      <c r="DL10" s="53">
        <f t="shared" si="4"/>
        <v>0</v>
      </c>
      <c r="DM10" s="472"/>
      <c r="DN10" s="502"/>
      <c r="DO10" s="502"/>
      <c r="DP10" s="24"/>
    </row>
    <row r="11" spans="1:120" outlineLevel="1" x14ac:dyDescent="0.3">
      <c r="A11" s="472"/>
      <c r="B11" s="521" t="s">
        <v>164</v>
      </c>
      <c r="C11" s="589"/>
      <c r="D11" s="594"/>
      <c r="E11" s="591"/>
      <c r="F11" s="592"/>
      <c r="G11" s="593"/>
      <c r="H11" s="498">
        <f t="shared" si="9"/>
        <v>0</v>
      </c>
      <c r="I11" s="51">
        <f>IF( $G11=0,0,((($G11/$F$9)*Cronograma!G$9)*($H11/$G11)))</f>
        <v>0</v>
      </c>
      <c r="J11" s="51">
        <f>IF( $G11=0,0,((($G11/$F$9)*Cronograma!H$9)*($H11/$G11)))</f>
        <v>0</v>
      </c>
      <c r="K11" s="51">
        <f>IF( $G11=0,0,((($G11/$F$9)*Cronograma!I$9)*($H11/$G11)))</f>
        <v>0</v>
      </c>
      <c r="L11" s="51">
        <f>IF( $G11=0,0,((($G11/$F$9)*Cronograma!J$9)*($H11/$G11)))</f>
        <v>0</v>
      </c>
      <c r="M11" s="51">
        <f>IF( $G11=0,0,((($G11/$F$9)*Cronograma!K$9)*($H11/$G11)))</f>
        <v>0</v>
      </c>
      <c r="N11" s="51">
        <f>IF( $G11=0,0,((($G11/$F$9)*Cronograma!L$9)*($H11/$G11)))</f>
        <v>0</v>
      </c>
      <c r="O11" s="51">
        <f>IF( $G11=0,0,((($G11/$F$9)*Cronograma!M$9)*($H11/$G11)))</f>
        <v>0</v>
      </c>
      <c r="P11" s="51">
        <f>IF( $G11=0,0,((($G11/$F$9)*Cronograma!N$9)*($H11/$G11)))</f>
        <v>0</v>
      </c>
      <c r="Q11" s="51">
        <f>IF( $G11=0,0,((($G11/$F$9)*Cronograma!O$9)*($H11/$G11)))</f>
        <v>0</v>
      </c>
      <c r="R11" s="51">
        <f>IF( $G11=0,0,((($G11/$F$9)*Cronograma!P$9)*($H11/$G11)))</f>
        <v>0</v>
      </c>
      <c r="S11" s="51">
        <f>IF( $G11=0,0,((($G11/$F$9)*Cronograma!Q$9)*($H11/$G11)))</f>
        <v>0</v>
      </c>
      <c r="T11" s="51">
        <f>IF( $G11=0,0,((($G11/$F$9)*Cronograma!R$9)*($H11/$G11)))</f>
        <v>0</v>
      </c>
      <c r="U11" s="51">
        <f>IF( $G11=0,0,((($G11/$F$9)*Cronograma!S$9)*($H11/$G11)))</f>
        <v>0</v>
      </c>
      <c r="V11" s="51">
        <f>IF( $G11=0,0,((($G11/$F$9)*Cronograma!T$9)*($H11/$G11)))</f>
        <v>0</v>
      </c>
      <c r="W11" s="51">
        <f>IF( $G11=0,0,((($G11/$F$9)*Cronograma!U$9)*($H11/$G11)))</f>
        <v>0</v>
      </c>
      <c r="X11" s="51">
        <f>IF( $G11=0,0,((($G11/$F$9)*Cronograma!V$9)*($H11/$G11)))</f>
        <v>0</v>
      </c>
      <c r="Y11" s="51">
        <f>IF( $G11=0,0,((($G11/$F$9)*Cronograma!W$9)*($H11/$G11)))</f>
        <v>0</v>
      </c>
      <c r="Z11" s="51">
        <f>IF( $G11=0,0,((($G11/$F$9)*Cronograma!X$9)*($H11/$G11)))</f>
        <v>0</v>
      </c>
      <c r="AA11" s="51">
        <f>IF( $G11=0,0,((($G11/$F$9)*Cronograma!Y$9)*($H11/$G11)))</f>
        <v>0</v>
      </c>
      <c r="AB11" s="51">
        <f>IF( $G11=0,0,((($G11/$F$9)*Cronograma!Z$9)*($H11/$G11)))</f>
        <v>0</v>
      </c>
      <c r="AC11" s="51">
        <f>IF( $G11=0,0,((($G11/$F$9)*Cronograma!AA$9)*($H11/$G11)))</f>
        <v>0</v>
      </c>
      <c r="AD11" s="51">
        <f>IF( $G11=0,0,((($G11/$F$9)*Cronograma!AB$9)*($H11/$G11)))</f>
        <v>0</v>
      </c>
      <c r="AE11" s="51">
        <f>IF( $G11=0,0,((($G11/$F$9)*Cronograma!AC$9)*($H11/$G11)))</f>
        <v>0</v>
      </c>
      <c r="AF11" s="51">
        <f>IF( $G11=0,0,((($G11/$F$9)*Cronograma!AD$9)*($H11/$G11)))</f>
        <v>0</v>
      </c>
      <c r="AG11" s="51">
        <f>IF( $G11=0,0,((($G11/$F$9)*Cronograma!AE$9)*($H11/$G11)))</f>
        <v>0</v>
      </c>
      <c r="AH11" s="51">
        <f>IF( $G11=0,0,((($G11/$F$9)*Cronograma!AF$9)*($H11/$G11)))</f>
        <v>0</v>
      </c>
      <c r="AI11" s="51">
        <f>IF( $G11=0,0,((($G11/$F$9)*Cronograma!AG$9)*($H11/$G11)))</f>
        <v>0</v>
      </c>
      <c r="AJ11" s="51">
        <f>IF( $G11=0,0,((($G11/$F$9)*Cronograma!AH$9)*($H11/$G11)))</f>
        <v>0</v>
      </c>
      <c r="AK11" s="51">
        <f>IF( $G11=0,0,((($G11/$F$9)*Cronograma!AI$9)*($H11/$G11)))</f>
        <v>0</v>
      </c>
      <c r="AL11" s="51">
        <f>IF( $G11=0,0,((($G11/$F$9)*Cronograma!AJ$9)*($H11/$G11)))</f>
        <v>0</v>
      </c>
      <c r="AM11" s="51">
        <f>IF( $G11=0,0,((($G11/$F$9)*Cronograma!AK$9)*($H11/$G11)))</f>
        <v>0</v>
      </c>
      <c r="AN11" s="51">
        <f>IF( $G11=0,0,((($G11/$F$9)*Cronograma!AL$9)*($H11/$G11)))</f>
        <v>0</v>
      </c>
      <c r="AO11" s="51">
        <f>IF( $G11=0,0,((($G11/$F$9)*Cronograma!AM$9)*($H11/$G11)))</f>
        <v>0</v>
      </c>
      <c r="AP11" s="51">
        <f>IF( $G11=0,0,((($G11/$F$9)*Cronograma!AN$9)*($H11/$G11)))</f>
        <v>0</v>
      </c>
      <c r="AQ11" s="51">
        <f>IF( $G11=0,0,((($G11/$F$9)*Cronograma!AO$9)*($H11/$G11)))</f>
        <v>0</v>
      </c>
      <c r="AR11" s="51">
        <f>IF( $G11=0,0,((($G11/$F$9)*Cronograma!AP$9)*($H11/$G11)))</f>
        <v>0</v>
      </c>
      <c r="AS11" s="51">
        <f>IF( $G11=0,0,((($G11/$F$9)*Cronograma!AQ$9)*($H11/$G11)))</f>
        <v>0</v>
      </c>
      <c r="AT11" s="51">
        <f>IF( $G11=0,0,((($G11/$F$9)*Cronograma!AR$9)*($H11/$G11)))</f>
        <v>0</v>
      </c>
      <c r="AU11" s="51">
        <f>IF( $G11=0,0,((($G11/$F$9)*Cronograma!AS$9)*($H11/$G11)))</f>
        <v>0</v>
      </c>
      <c r="AV11" s="51">
        <f>IF( $G11=0,0,((($G11/$F$9)*Cronograma!AT$9)*($H11/$G11)))</f>
        <v>0</v>
      </c>
      <c r="AW11" s="51">
        <f>IF( $G11=0,0,((($G11/$F$9)*Cronograma!AU$9)*($H11/$G11)))</f>
        <v>0</v>
      </c>
      <c r="AX11" s="51">
        <f>IF( $G11=0,0,((($G11/$F$9)*Cronograma!AV$9)*($H11/$G11)))</f>
        <v>0</v>
      </c>
      <c r="AY11" s="51">
        <f>IF( $G11=0,0,((($G11/$F$9)*Cronograma!AW$9)*($H11/$G11)))</f>
        <v>0</v>
      </c>
      <c r="AZ11" s="51">
        <f>IF( $G11=0,0,((($G11/$F$9)*Cronograma!AX$9)*($H11/$G11)))</f>
        <v>0</v>
      </c>
      <c r="BA11" s="51">
        <f>IF( $G11=0,0,((($G11/$F$9)*Cronograma!AY$9)*($H11/$G11)))</f>
        <v>0</v>
      </c>
      <c r="BB11" s="51">
        <f>IF( $G11=0,0,((($G11/$F$9)*Cronograma!AZ$9)*($H11/$G11)))</f>
        <v>0</v>
      </c>
      <c r="BC11" s="51">
        <f>IF( $G11=0,0,((($G11/$F$9)*Cronograma!BA$9)*($H11/$G11)))</f>
        <v>0</v>
      </c>
      <c r="BD11" s="51">
        <f>IF( $G11=0,0,((($G11/$F$9)*Cronograma!BB$9)*($H11/$G11)))</f>
        <v>0</v>
      </c>
      <c r="BE11" s="51">
        <f>IF( $G11=0,0,((($G11/$F$9)*Cronograma!BC$9)*($H11/$G11)))</f>
        <v>0</v>
      </c>
      <c r="BF11" s="51">
        <f>IF( $G11=0,0,((($G11/$F$9)*Cronograma!BD$9)*($H11/$G11)))</f>
        <v>0</v>
      </c>
      <c r="BG11" s="51">
        <f>IF( $G11=0,0,((($G11/$F$9)*Cronograma!BE$9)*($H11/$G11)))</f>
        <v>0</v>
      </c>
      <c r="BH11" s="51">
        <f>IF( $G11=0,0,((($G11/$F$9)*Cronograma!BF$9)*($H11/$G11)))</f>
        <v>0</v>
      </c>
      <c r="BI11" s="51">
        <f>IF( $G11=0,0,((($G11/$F$9)*Cronograma!BG$9)*($H11/$G11)))</f>
        <v>0</v>
      </c>
      <c r="BJ11" s="51">
        <f>IF( $G11=0,0,((($G11/$F$9)*Cronograma!BH$9)*($H11/$G11)))</f>
        <v>0</v>
      </c>
      <c r="BK11" s="51">
        <f>IF( $G11=0,0,((($G11/$F$9)*Cronograma!BI$9)*($H11/$G11)))</f>
        <v>0</v>
      </c>
      <c r="BL11" s="51">
        <f>IF( $G11=0,0,((($G11/$F$9)*Cronograma!BJ$9)*($H11/$G11)))</f>
        <v>0</v>
      </c>
      <c r="BM11" s="51">
        <f>IF( $G11=0,0,((($G11/$F$9)*Cronograma!BK$9)*($H11/$G11)))</f>
        <v>0</v>
      </c>
      <c r="BN11" s="51">
        <f>IF( $G11=0,0,((($G11/$F$9)*Cronograma!BL$9)*($H11/$G11)))</f>
        <v>0</v>
      </c>
      <c r="BO11" s="51">
        <f>IF( $G11=0,0,((($G11/$F$9)*Cronograma!BM$9)*($H11/$G11)))</f>
        <v>0</v>
      </c>
      <c r="BP11" s="51">
        <f>IF( $G11=0,0,((($G11/$F$9)*Cronograma!BN$9)*($H11/$G11)))</f>
        <v>0</v>
      </c>
      <c r="BQ11" s="51">
        <f>IF( $G11=0,0,((($G11/$F$9)*Cronograma!BO$9)*($H11/$G11)))</f>
        <v>0</v>
      </c>
      <c r="BR11" s="51">
        <f>IF( $G11=0,0,((($G11/$F$9)*Cronograma!BP$9)*($H11/$G11)))</f>
        <v>0</v>
      </c>
      <c r="BS11" s="51">
        <f>IF( $G11=0,0,((($G11/$F$9)*Cronograma!BQ$9)*($H11/$G11)))</f>
        <v>0</v>
      </c>
      <c r="BT11" s="51">
        <f>IF( $G11=0,0,((($G11/$F$9)*Cronograma!BR$9)*($H11/$G11)))</f>
        <v>0</v>
      </c>
      <c r="BU11" s="51">
        <f>IF( $G11=0,0,((($G11/$F$9)*Cronograma!BS$9)*($H11/$G11)))</f>
        <v>0</v>
      </c>
      <c r="BV11" s="51">
        <f>IF( $G11=0,0,((($G11/$F$9)*Cronograma!BT$9)*($H11/$G11)))</f>
        <v>0</v>
      </c>
      <c r="BW11" s="51">
        <f>IF( $G11=0,0,((($G11/$F$9)*Cronograma!BU$9)*($H11/$G11)))</f>
        <v>0</v>
      </c>
      <c r="BX11" s="51">
        <f>IF( $G11=0,0,((($G11/$F$9)*Cronograma!BV$9)*($H11/$G11)))</f>
        <v>0</v>
      </c>
      <c r="BY11" s="51">
        <f>IF( $G11=0,0,((($G11/$F$9)*Cronograma!BW$9)*($H11/$G11)))</f>
        <v>0</v>
      </c>
      <c r="BZ11" s="51">
        <f>IF( $G11=0,0,((($G11/$F$9)*Cronograma!BX$9)*($H11/$G11)))</f>
        <v>0</v>
      </c>
      <c r="CA11" s="51">
        <f>IF( $G11=0,0,((($G11/$F$9)*Cronograma!BY$9)*($H11/$G11)))</f>
        <v>0</v>
      </c>
      <c r="CB11" s="51">
        <f>IF( $G11=0,0,((($G11/$F$9)*Cronograma!BZ$9)*($H11/$G11)))</f>
        <v>0</v>
      </c>
      <c r="CC11" s="51">
        <f>IF( $G11=0,0,((($G11/$F$9)*Cronograma!CA$9)*($H11/$G11)))</f>
        <v>0</v>
      </c>
      <c r="CD11" s="51">
        <f>IF( $G11=0,0,((($G11/$F$9)*Cronograma!CB$9)*($H11/$G11)))</f>
        <v>0</v>
      </c>
      <c r="CE11" s="51">
        <f>IF( $G11=0,0,((($G11/$F$9)*Cronograma!CC$9)*($H11/$G11)))</f>
        <v>0</v>
      </c>
      <c r="CF11" s="51">
        <f>IF( $G11=0,0,((($G11/$F$9)*Cronograma!CD$9)*($H11/$G11)))</f>
        <v>0</v>
      </c>
      <c r="CG11" s="51">
        <f>IF( $G11=0,0,((($G11/$F$9)*Cronograma!CE$9)*($H11/$G11)))</f>
        <v>0</v>
      </c>
      <c r="CH11" s="51">
        <f>IF( $G11=0,0,((($G11/$F$9)*Cronograma!CF$9)*($H11/$G11)))</f>
        <v>0</v>
      </c>
      <c r="CI11" s="51">
        <f>IF( $G11=0,0,((($G11/$F$9)*Cronograma!CG$9)*($H11/$G11)))</f>
        <v>0</v>
      </c>
      <c r="CJ11" s="51">
        <f>IF( $G11=0,0,((($G11/$F$9)*Cronograma!CH$9)*($H11/$G11)))</f>
        <v>0</v>
      </c>
      <c r="CK11" s="51">
        <f>IF( $G11=0,0,((($G11/$F$9)*Cronograma!CI$9)*($H11/$G11)))</f>
        <v>0</v>
      </c>
      <c r="CL11" s="51">
        <f>IF( $G11=0,0,((($G11/$F$9)*Cronograma!CJ$9)*($H11/$G11)))</f>
        <v>0</v>
      </c>
      <c r="CM11" s="51">
        <f>IF( $G11=0,0,((($G11/$F$9)*Cronograma!CK$9)*($H11/$G11)))</f>
        <v>0</v>
      </c>
      <c r="CN11" s="51">
        <f>IF( $G11=0,0,((($G11/$F$9)*Cronograma!CL$9)*($H11/$G11)))</f>
        <v>0</v>
      </c>
      <c r="CO11" s="51">
        <f>IF( $G11=0,0,((($G11/$F$9)*Cronograma!CM$9)*($H11/$G11)))</f>
        <v>0</v>
      </c>
      <c r="CP11" s="51">
        <f>IF( $G11=0,0,((($G11/$F$9)*Cronograma!CN$9)*($H11/$G11)))</f>
        <v>0</v>
      </c>
      <c r="CQ11" s="51">
        <f>IF( $G11=0,0,((($G11/$F$9)*Cronograma!CO$9)*($H11/$G11)))</f>
        <v>0</v>
      </c>
      <c r="CR11" s="51">
        <f>IF( $G11=0,0,((($G11/$F$9)*Cronograma!CP$9)*($H11/$G11)))</f>
        <v>0</v>
      </c>
      <c r="CS11" s="51">
        <f>IF( $G11=0,0,((($G11/$F$9)*Cronograma!CQ$9)*($H11/$G11)))</f>
        <v>0</v>
      </c>
      <c r="CT11" s="51">
        <f>IF( $G11=0,0,((($G11/$F$9)*Cronograma!CR$9)*($H11/$G11)))</f>
        <v>0</v>
      </c>
      <c r="CU11" s="51">
        <f>IF( $G11=0,0,((($G11/$F$9)*Cronograma!CS$9)*($H11/$G11)))</f>
        <v>0</v>
      </c>
      <c r="CV11" s="51">
        <f>IF( $G11=0,0,((($G11/$F$9)*Cronograma!CT$9)*($H11/$G11)))</f>
        <v>0</v>
      </c>
      <c r="CW11" s="51">
        <f>IF( $G11=0,0,((($G11/$F$9)*Cronograma!CU$9)*($H11/$G11)))</f>
        <v>0</v>
      </c>
      <c r="CX11" s="51">
        <f>IF( $G11=0,0,((($G11/$F$9)*Cronograma!CV$9)*($H11/$G11)))</f>
        <v>0</v>
      </c>
      <c r="CY11" s="51">
        <f>IF( $G11=0,0,((($G11/$F$9)*Cronograma!CW$9)*($H11/$G11)))</f>
        <v>0</v>
      </c>
      <c r="CZ11" s="51">
        <f>IF( $G11=0,0,((($G11/$F$9)*Cronograma!CX$9)*($H11/$G11)))</f>
        <v>0</v>
      </c>
      <c r="DA11" s="51">
        <f>IF( $G11=0,0,((($G11/$F$9)*Cronograma!CY$9)*($H11/$G11)))</f>
        <v>0</v>
      </c>
      <c r="DB11" s="51">
        <f>IF( $G11=0,0,((($G11/$F$9)*Cronograma!CZ$9)*($H11/$G11)))</f>
        <v>0</v>
      </c>
      <c r="DC11" s="51">
        <f>IF( $G11=0,0,((($G11/$F$9)*Cronograma!DA$9)*($H11/$G11)))</f>
        <v>0</v>
      </c>
      <c r="DD11" s="51">
        <f>IF( $G11=0,0,((($G11/$F$9)*Cronograma!DB$9)*($H11/$G11)))</f>
        <v>0</v>
      </c>
      <c r="DE11" s="51">
        <f>IF( $G11=0,0,((($G11/$F$9)*Cronograma!DC$9)*($H11/$G11)))</f>
        <v>0</v>
      </c>
      <c r="DF11" s="51">
        <f>IF( $G11=0,0,((($G11/$F$9)*Cronograma!DD$9)*($H11/$G11)))</f>
        <v>0</v>
      </c>
      <c r="DG11" s="51">
        <f>IF( $G11=0,0,((($G11/$F$9)*Cronograma!DE$9)*($H11/$G11)))</f>
        <v>0</v>
      </c>
      <c r="DH11" s="51">
        <f>IF( $G11=0,0,((($G11/$F$9)*Cronograma!DF$9)*($H11/$G11)))</f>
        <v>0</v>
      </c>
      <c r="DI11" s="51">
        <f>IF( $G11=0,0,((($G11/$F$9)*Cronograma!DG$9)*($H11/$G11)))</f>
        <v>0</v>
      </c>
      <c r="DJ11" s="51">
        <f>IF( $G11=0,0,((($G11/$F$9)*Cronograma!DH$9)*($H11/$G11)))</f>
        <v>0</v>
      </c>
      <c r="DK11" s="52">
        <f t="shared" si="10"/>
        <v>0</v>
      </c>
      <c r="DL11" s="53">
        <f t="shared" si="4"/>
        <v>0</v>
      </c>
      <c r="DM11" s="472"/>
      <c r="DN11" s="502"/>
      <c r="DO11" s="502"/>
      <c r="DP11" s="24"/>
    </row>
    <row r="12" spans="1:120" outlineLevel="1" x14ac:dyDescent="0.3">
      <c r="A12" s="472"/>
      <c r="B12" s="521" t="s">
        <v>165</v>
      </c>
      <c r="C12" s="589"/>
      <c r="D12" s="595"/>
      <c r="E12" s="591"/>
      <c r="F12" s="592"/>
      <c r="G12" s="593"/>
      <c r="H12" s="498">
        <f t="shared" si="9"/>
        <v>0</v>
      </c>
      <c r="I12" s="51">
        <f>IF( $G12=0,0,((($G12/$F$9)*Cronograma!G$9)*($H12/$G12)))</f>
        <v>0</v>
      </c>
      <c r="J12" s="51">
        <f>IF( $G12=0,0,((($G12/$F$9)*Cronograma!H$9)*($H12/$G12)))</f>
        <v>0</v>
      </c>
      <c r="K12" s="51">
        <f>IF( $G12=0,0,((($G12/$F$9)*Cronograma!I$9)*($H12/$G12)))</f>
        <v>0</v>
      </c>
      <c r="L12" s="51">
        <f>IF( $G12=0,0,((($G12/$F$9)*Cronograma!J$9)*($H12/$G12)))</f>
        <v>0</v>
      </c>
      <c r="M12" s="51">
        <f>IF( $G12=0,0,((($G12/$F$9)*Cronograma!K$9)*($H12/$G12)))</f>
        <v>0</v>
      </c>
      <c r="N12" s="51">
        <f>IF( $G12=0,0,((($G12/$F$9)*Cronograma!L$9)*($H12/$G12)))</f>
        <v>0</v>
      </c>
      <c r="O12" s="51">
        <f>IF( $G12=0,0,((($G12/$F$9)*Cronograma!M$9)*($H12/$G12)))</f>
        <v>0</v>
      </c>
      <c r="P12" s="51">
        <f>IF( $G12=0,0,((($G12/$F$9)*Cronograma!N$9)*($H12/$G12)))</f>
        <v>0</v>
      </c>
      <c r="Q12" s="51">
        <f>IF( $G12=0,0,((($G12/$F$9)*Cronograma!O$9)*($H12/$G12)))</f>
        <v>0</v>
      </c>
      <c r="R12" s="51">
        <f>IF( $G12=0,0,((($G12/$F$9)*Cronograma!P$9)*($H12/$G12)))</f>
        <v>0</v>
      </c>
      <c r="S12" s="51">
        <f>IF( $G12=0,0,((($G12/$F$9)*Cronograma!Q$9)*($H12/$G12)))</f>
        <v>0</v>
      </c>
      <c r="T12" s="51">
        <f>IF( $G12=0,0,((($G12/$F$9)*Cronograma!R$9)*($H12/$G12)))</f>
        <v>0</v>
      </c>
      <c r="U12" s="51">
        <f>IF( $G12=0,0,((($G12/$F$9)*Cronograma!S$9)*($H12/$G12)))</f>
        <v>0</v>
      </c>
      <c r="V12" s="51">
        <f>IF( $G12=0,0,((($G12/$F$9)*Cronograma!T$9)*($H12/$G12)))</f>
        <v>0</v>
      </c>
      <c r="W12" s="51">
        <f>IF( $G12=0,0,((($G12/$F$9)*Cronograma!U$9)*($H12/$G12)))</f>
        <v>0</v>
      </c>
      <c r="X12" s="51">
        <f>IF( $G12=0,0,((($G12/$F$9)*Cronograma!V$9)*($H12/$G12)))</f>
        <v>0</v>
      </c>
      <c r="Y12" s="51">
        <f>IF( $G12=0,0,((($G12/$F$9)*Cronograma!W$9)*($H12/$G12)))</f>
        <v>0</v>
      </c>
      <c r="Z12" s="51">
        <f>IF( $G12=0,0,((($G12/$F$9)*Cronograma!X$9)*($H12/$G12)))</f>
        <v>0</v>
      </c>
      <c r="AA12" s="51">
        <f>IF( $G12=0,0,((($G12/$F$9)*Cronograma!Y$9)*($H12/$G12)))</f>
        <v>0</v>
      </c>
      <c r="AB12" s="51">
        <f>IF( $G12=0,0,((($G12/$F$9)*Cronograma!Z$9)*($H12/$G12)))</f>
        <v>0</v>
      </c>
      <c r="AC12" s="51">
        <f>IF( $G12=0,0,((($G12/$F$9)*Cronograma!AA$9)*($H12/$G12)))</f>
        <v>0</v>
      </c>
      <c r="AD12" s="51">
        <f>IF( $G12=0,0,((($G12/$F$9)*Cronograma!AB$9)*($H12/$G12)))</f>
        <v>0</v>
      </c>
      <c r="AE12" s="51">
        <f>IF( $G12=0,0,((($G12/$F$9)*Cronograma!AC$9)*($H12/$G12)))</f>
        <v>0</v>
      </c>
      <c r="AF12" s="51">
        <f>IF( $G12=0,0,((($G12/$F$9)*Cronograma!AD$9)*($H12/$G12)))</f>
        <v>0</v>
      </c>
      <c r="AG12" s="51">
        <f>IF( $G12=0,0,((($G12/$F$9)*Cronograma!AE$9)*($H12/$G12)))</f>
        <v>0</v>
      </c>
      <c r="AH12" s="51">
        <f>IF( $G12=0,0,((($G12/$F$9)*Cronograma!AF$9)*($H12/$G12)))</f>
        <v>0</v>
      </c>
      <c r="AI12" s="51">
        <f>IF( $G12=0,0,((($G12/$F$9)*Cronograma!AG$9)*($H12/$G12)))</f>
        <v>0</v>
      </c>
      <c r="AJ12" s="51">
        <f>IF( $G12=0,0,((($G12/$F$9)*Cronograma!AH$9)*($H12/$G12)))</f>
        <v>0</v>
      </c>
      <c r="AK12" s="51">
        <f>IF( $G12=0,0,((($G12/$F$9)*Cronograma!AI$9)*($H12/$G12)))</f>
        <v>0</v>
      </c>
      <c r="AL12" s="51">
        <f>IF( $G12=0,0,((($G12/$F$9)*Cronograma!AJ$9)*($H12/$G12)))</f>
        <v>0</v>
      </c>
      <c r="AM12" s="51">
        <f>IF( $G12=0,0,((($G12/$F$9)*Cronograma!AK$9)*($H12/$G12)))</f>
        <v>0</v>
      </c>
      <c r="AN12" s="51">
        <f>IF( $G12=0,0,((($G12/$F$9)*Cronograma!AL$9)*($H12/$G12)))</f>
        <v>0</v>
      </c>
      <c r="AO12" s="51">
        <f>IF( $G12=0,0,((($G12/$F$9)*Cronograma!AM$9)*($H12/$G12)))</f>
        <v>0</v>
      </c>
      <c r="AP12" s="51">
        <f>IF( $G12=0,0,((($G12/$F$9)*Cronograma!AN$9)*($H12/$G12)))</f>
        <v>0</v>
      </c>
      <c r="AQ12" s="51">
        <f>IF( $G12=0,0,((($G12/$F$9)*Cronograma!AO$9)*($H12/$G12)))</f>
        <v>0</v>
      </c>
      <c r="AR12" s="51">
        <f>IF( $G12=0,0,((($G12/$F$9)*Cronograma!AP$9)*($H12/$G12)))</f>
        <v>0</v>
      </c>
      <c r="AS12" s="51">
        <f>IF( $G12=0,0,((($G12/$F$9)*Cronograma!AQ$9)*($H12/$G12)))</f>
        <v>0</v>
      </c>
      <c r="AT12" s="51">
        <f>IF( $G12=0,0,((($G12/$F$9)*Cronograma!AR$9)*($H12/$G12)))</f>
        <v>0</v>
      </c>
      <c r="AU12" s="51">
        <f>IF( $G12=0,0,((($G12/$F$9)*Cronograma!AS$9)*($H12/$G12)))</f>
        <v>0</v>
      </c>
      <c r="AV12" s="51">
        <f>IF( $G12=0,0,((($G12/$F$9)*Cronograma!AT$9)*($H12/$G12)))</f>
        <v>0</v>
      </c>
      <c r="AW12" s="51">
        <f>IF( $G12=0,0,((($G12/$F$9)*Cronograma!AU$9)*($H12/$G12)))</f>
        <v>0</v>
      </c>
      <c r="AX12" s="51">
        <f>IF( $G12=0,0,((($G12/$F$9)*Cronograma!AV$9)*($H12/$G12)))</f>
        <v>0</v>
      </c>
      <c r="AY12" s="51">
        <f>IF( $G12=0,0,((($G12/$F$9)*Cronograma!AW$9)*($H12/$G12)))</f>
        <v>0</v>
      </c>
      <c r="AZ12" s="51">
        <f>IF( $G12=0,0,((($G12/$F$9)*Cronograma!AX$9)*($H12/$G12)))</f>
        <v>0</v>
      </c>
      <c r="BA12" s="51">
        <f>IF( $G12=0,0,((($G12/$F$9)*Cronograma!AY$9)*($H12/$G12)))</f>
        <v>0</v>
      </c>
      <c r="BB12" s="51">
        <f>IF( $G12=0,0,((($G12/$F$9)*Cronograma!AZ$9)*($H12/$G12)))</f>
        <v>0</v>
      </c>
      <c r="BC12" s="51">
        <f>IF( $G12=0,0,((($G12/$F$9)*Cronograma!BA$9)*($H12/$G12)))</f>
        <v>0</v>
      </c>
      <c r="BD12" s="51">
        <f>IF( $G12=0,0,((($G12/$F$9)*Cronograma!BB$9)*($H12/$G12)))</f>
        <v>0</v>
      </c>
      <c r="BE12" s="51">
        <f>IF( $G12=0,0,((($G12/$F$9)*Cronograma!BC$9)*($H12/$G12)))</f>
        <v>0</v>
      </c>
      <c r="BF12" s="51">
        <f>IF( $G12=0,0,((($G12/$F$9)*Cronograma!BD$9)*($H12/$G12)))</f>
        <v>0</v>
      </c>
      <c r="BG12" s="51">
        <f>IF( $G12=0,0,((($G12/$F$9)*Cronograma!BE$9)*($H12/$G12)))</f>
        <v>0</v>
      </c>
      <c r="BH12" s="51">
        <f>IF( $G12=0,0,((($G12/$F$9)*Cronograma!BF$9)*($H12/$G12)))</f>
        <v>0</v>
      </c>
      <c r="BI12" s="51">
        <f>IF( $G12=0,0,((($G12/$F$9)*Cronograma!BG$9)*($H12/$G12)))</f>
        <v>0</v>
      </c>
      <c r="BJ12" s="51">
        <f>IF( $G12=0,0,((($G12/$F$9)*Cronograma!BH$9)*($H12/$G12)))</f>
        <v>0</v>
      </c>
      <c r="BK12" s="51">
        <f>IF( $G12=0,0,((($G12/$F$9)*Cronograma!BI$9)*($H12/$G12)))</f>
        <v>0</v>
      </c>
      <c r="BL12" s="51">
        <f>IF( $G12=0,0,((($G12/$F$9)*Cronograma!BJ$9)*($H12/$G12)))</f>
        <v>0</v>
      </c>
      <c r="BM12" s="51">
        <f>IF( $G12=0,0,((($G12/$F$9)*Cronograma!BK$9)*($H12/$G12)))</f>
        <v>0</v>
      </c>
      <c r="BN12" s="51">
        <f>IF( $G12=0,0,((($G12/$F$9)*Cronograma!BL$9)*($H12/$G12)))</f>
        <v>0</v>
      </c>
      <c r="BO12" s="51">
        <f>IF( $G12=0,0,((($G12/$F$9)*Cronograma!BM$9)*($H12/$G12)))</f>
        <v>0</v>
      </c>
      <c r="BP12" s="51">
        <f>IF( $G12=0,0,((($G12/$F$9)*Cronograma!BN$9)*($H12/$G12)))</f>
        <v>0</v>
      </c>
      <c r="BQ12" s="51">
        <f>IF( $G12=0,0,((($G12/$F$9)*Cronograma!BO$9)*($H12/$G12)))</f>
        <v>0</v>
      </c>
      <c r="BR12" s="51">
        <f>IF( $G12=0,0,((($G12/$F$9)*Cronograma!BP$9)*($H12/$G12)))</f>
        <v>0</v>
      </c>
      <c r="BS12" s="51">
        <f>IF( $G12=0,0,((($G12/$F$9)*Cronograma!BQ$9)*($H12/$G12)))</f>
        <v>0</v>
      </c>
      <c r="BT12" s="51">
        <f>IF( $G12=0,0,((($G12/$F$9)*Cronograma!BR$9)*($H12/$G12)))</f>
        <v>0</v>
      </c>
      <c r="BU12" s="51">
        <f>IF( $G12=0,0,((($G12/$F$9)*Cronograma!BS$9)*($H12/$G12)))</f>
        <v>0</v>
      </c>
      <c r="BV12" s="51">
        <f>IF( $G12=0,0,((($G12/$F$9)*Cronograma!BT$9)*($H12/$G12)))</f>
        <v>0</v>
      </c>
      <c r="BW12" s="51">
        <f>IF( $G12=0,0,((($G12/$F$9)*Cronograma!BU$9)*($H12/$G12)))</f>
        <v>0</v>
      </c>
      <c r="BX12" s="51">
        <f>IF( $G12=0,0,((($G12/$F$9)*Cronograma!BV$9)*($H12/$G12)))</f>
        <v>0</v>
      </c>
      <c r="BY12" s="51">
        <f>IF( $G12=0,0,((($G12/$F$9)*Cronograma!BW$9)*($H12/$G12)))</f>
        <v>0</v>
      </c>
      <c r="BZ12" s="51">
        <f>IF( $G12=0,0,((($G12/$F$9)*Cronograma!BX$9)*($H12/$G12)))</f>
        <v>0</v>
      </c>
      <c r="CA12" s="51">
        <f>IF( $G12=0,0,((($G12/$F$9)*Cronograma!BY$9)*($H12/$G12)))</f>
        <v>0</v>
      </c>
      <c r="CB12" s="51">
        <f>IF( $G12=0,0,((($G12/$F$9)*Cronograma!BZ$9)*($H12/$G12)))</f>
        <v>0</v>
      </c>
      <c r="CC12" s="51">
        <f>IF( $G12=0,0,((($G12/$F$9)*Cronograma!CA$9)*($H12/$G12)))</f>
        <v>0</v>
      </c>
      <c r="CD12" s="51">
        <f>IF( $G12=0,0,((($G12/$F$9)*Cronograma!CB$9)*($H12/$G12)))</f>
        <v>0</v>
      </c>
      <c r="CE12" s="51">
        <f>IF( $G12=0,0,((($G12/$F$9)*Cronograma!CC$9)*($H12/$G12)))</f>
        <v>0</v>
      </c>
      <c r="CF12" s="51">
        <f>IF( $G12=0,0,((($G12/$F$9)*Cronograma!CD$9)*($H12/$G12)))</f>
        <v>0</v>
      </c>
      <c r="CG12" s="51">
        <f>IF( $G12=0,0,((($G12/$F$9)*Cronograma!CE$9)*($H12/$G12)))</f>
        <v>0</v>
      </c>
      <c r="CH12" s="51">
        <f>IF( $G12=0,0,((($G12/$F$9)*Cronograma!CF$9)*($H12/$G12)))</f>
        <v>0</v>
      </c>
      <c r="CI12" s="51">
        <f>IF( $G12=0,0,((($G12/$F$9)*Cronograma!CG$9)*($H12/$G12)))</f>
        <v>0</v>
      </c>
      <c r="CJ12" s="51">
        <f>IF( $G12=0,0,((($G12/$F$9)*Cronograma!CH$9)*($H12/$G12)))</f>
        <v>0</v>
      </c>
      <c r="CK12" s="51">
        <f>IF( $G12=0,0,((($G12/$F$9)*Cronograma!CI$9)*($H12/$G12)))</f>
        <v>0</v>
      </c>
      <c r="CL12" s="51">
        <f>IF( $G12=0,0,((($G12/$F$9)*Cronograma!CJ$9)*($H12/$G12)))</f>
        <v>0</v>
      </c>
      <c r="CM12" s="51">
        <f>IF( $G12=0,0,((($G12/$F$9)*Cronograma!CK$9)*($H12/$G12)))</f>
        <v>0</v>
      </c>
      <c r="CN12" s="51">
        <f>IF( $G12=0,0,((($G12/$F$9)*Cronograma!CL$9)*($H12/$G12)))</f>
        <v>0</v>
      </c>
      <c r="CO12" s="51">
        <f>IF( $G12=0,0,((($G12/$F$9)*Cronograma!CM$9)*($H12/$G12)))</f>
        <v>0</v>
      </c>
      <c r="CP12" s="51">
        <f>IF( $G12=0,0,((($G12/$F$9)*Cronograma!CN$9)*($H12/$G12)))</f>
        <v>0</v>
      </c>
      <c r="CQ12" s="51">
        <f>IF( $G12=0,0,((($G12/$F$9)*Cronograma!CO$9)*($H12/$G12)))</f>
        <v>0</v>
      </c>
      <c r="CR12" s="51">
        <f>IF( $G12=0,0,((($G12/$F$9)*Cronograma!CP$9)*($H12/$G12)))</f>
        <v>0</v>
      </c>
      <c r="CS12" s="51">
        <f>IF( $G12=0,0,((($G12/$F$9)*Cronograma!CQ$9)*($H12/$G12)))</f>
        <v>0</v>
      </c>
      <c r="CT12" s="51">
        <f>IF( $G12=0,0,((($G12/$F$9)*Cronograma!CR$9)*($H12/$G12)))</f>
        <v>0</v>
      </c>
      <c r="CU12" s="51">
        <f>IF( $G12=0,0,((($G12/$F$9)*Cronograma!CS$9)*($H12/$G12)))</f>
        <v>0</v>
      </c>
      <c r="CV12" s="51">
        <f>IF( $G12=0,0,((($G12/$F$9)*Cronograma!CT$9)*($H12/$G12)))</f>
        <v>0</v>
      </c>
      <c r="CW12" s="51">
        <f>IF( $G12=0,0,((($G12/$F$9)*Cronograma!CU$9)*($H12/$G12)))</f>
        <v>0</v>
      </c>
      <c r="CX12" s="51">
        <f>IF( $G12=0,0,((($G12/$F$9)*Cronograma!CV$9)*($H12/$G12)))</f>
        <v>0</v>
      </c>
      <c r="CY12" s="51">
        <f>IF( $G12=0,0,((($G12/$F$9)*Cronograma!CW$9)*($H12/$G12)))</f>
        <v>0</v>
      </c>
      <c r="CZ12" s="51">
        <f>IF( $G12=0,0,((($G12/$F$9)*Cronograma!CX$9)*($H12/$G12)))</f>
        <v>0</v>
      </c>
      <c r="DA12" s="51">
        <f>IF( $G12=0,0,((($G12/$F$9)*Cronograma!CY$9)*($H12/$G12)))</f>
        <v>0</v>
      </c>
      <c r="DB12" s="51">
        <f>IF( $G12=0,0,((($G12/$F$9)*Cronograma!CZ$9)*($H12/$G12)))</f>
        <v>0</v>
      </c>
      <c r="DC12" s="51">
        <f>IF( $G12=0,0,((($G12/$F$9)*Cronograma!DA$9)*($H12/$G12)))</f>
        <v>0</v>
      </c>
      <c r="DD12" s="51">
        <f>IF( $G12=0,0,((($G12/$F$9)*Cronograma!DB$9)*($H12/$G12)))</f>
        <v>0</v>
      </c>
      <c r="DE12" s="51">
        <f>IF( $G12=0,0,((($G12/$F$9)*Cronograma!DC$9)*($H12/$G12)))</f>
        <v>0</v>
      </c>
      <c r="DF12" s="51">
        <f>IF( $G12=0,0,((($G12/$F$9)*Cronograma!DD$9)*($H12/$G12)))</f>
        <v>0</v>
      </c>
      <c r="DG12" s="51">
        <f>IF( $G12=0,0,((($G12/$F$9)*Cronograma!DE$9)*($H12/$G12)))</f>
        <v>0</v>
      </c>
      <c r="DH12" s="51">
        <f>IF( $G12=0,0,((($G12/$F$9)*Cronograma!DF$9)*($H12/$G12)))</f>
        <v>0</v>
      </c>
      <c r="DI12" s="51">
        <f>IF( $G12=0,0,((($G12/$F$9)*Cronograma!DG$9)*($H12/$G12)))</f>
        <v>0</v>
      </c>
      <c r="DJ12" s="51">
        <f>IF( $G12=0,0,((($G12/$F$9)*Cronograma!DH$9)*($H12/$G12)))</f>
        <v>0</v>
      </c>
      <c r="DK12" s="52">
        <f t="shared" si="10"/>
        <v>0</v>
      </c>
      <c r="DL12" s="53">
        <f t="shared" si="4"/>
        <v>0</v>
      </c>
      <c r="DM12" s="472"/>
      <c r="DN12" s="502"/>
      <c r="DO12" s="502"/>
      <c r="DP12" s="24"/>
    </row>
    <row r="13" spans="1:120" outlineLevel="1" x14ac:dyDescent="0.3">
      <c r="A13" s="472"/>
      <c r="B13" s="521" t="s">
        <v>166</v>
      </c>
      <c r="C13" s="589"/>
      <c r="D13" s="595"/>
      <c r="E13" s="591"/>
      <c r="F13" s="592"/>
      <c r="G13" s="593"/>
      <c r="H13" s="498">
        <f t="shared" si="9"/>
        <v>0</v>
      </c>
      <c r="I13" s="51">
        <f>IF( $G13=0,0,((($G13/$F$9)*Cronograma!G$9)*($H13/$G13)))</f>
        <v>0</v>
      </c>
      <c r="J13" s="51">
        <f>IF( $G13=0,0,((($G13/$F$9)*Cronograma!H$9)*($H13/$G13)))</f>
        <v>0</v>
      </c>
      <c r="K13" s="51">
        <f>IF( $G13=0,0,((($G13/$F$9)*Cronograma!I$9)*($H13/$G13)))</f>
        <v>0</v>
      </c>
      <c r="L13" s="51">
        <f>IF( $G13=0,0,((($G13/$F$9)*Cronograma!J$9)*($H13/$G13)))</f>
        <v>0</v>
      </c>
      <c r="M13" s="51">
        <f>IF( $G13=0,0,((($G13/$F$9)*Cronograma!K$9)*($H13/$G13)))</f>
        <v>0</v>
      </c>
      <c r="N13" s="51">
        <f>IF( $G13=0,0,((($G13/$F$9)*Cronograma!L$9)*($H13/$G13)))</f>
        <v>0</v>
      </c>
      <c r="O13" s="51">
        <f>IF( $G13=0,0,((($G13/$F$9)*Cronograma!M$9)*($H13/$G13)))</f>
        <v>0</v>
      </c>
      <c r="P13" s="51">
        <f>IF( $G13=0,0,((($G13/$F$9)*Cronograma!N$9)*($H13/$G13)))</f>
        <v>0</v>
      </c>
      <c r="Q13" s="51">
        <f>IF( $G13=0,0,((($G13/$F$9)*Cronograma!O$9)*($H13/$G13)))</f>
        <v>0</v>
      </c>
      <c r="R13" s="51">
        <f>IF( $G13=0,0,((($G13/$F$9)*Cronograma!P$9)*($H13/$G13)))</f>
        <v>0</v>
      </c>
      <c r="S13" s="51">
        <f>IF( $G13=0,0,((($G13/$F$9)*Cronograma!Q$9)*($H13/$G13)))</f>
        <v>0</v>
      </c>
      <c r="T13" s="51">
        <f>IF( $G13=0,0,((($G13/$F$9)*Cronograma!R$9)*($H13/$G13)))</f>
        <v>0</v>
      </c>
      <c r="U13" s="51">
        <f>IF( $G13=0,0,((($G13/$F$9)*Cronograma!S$9)*($H13/$G13)))</f>
        <v>0</v>
      </c>
      <c r="V13" s="51">
        <f>IF( $G13=0,0,((($G13/$F$9)*Cronograma!T$9)*($H13/$G13)))</f>
        <v>0</v>
      </c>
      <c r="W13" s="51">
        <f>IF( $G13=0,0,((($G13/$F$9)*Cronograma!U$9)*($H13/$G13)))</f>
        <v>0</v>
      </c>
      <c r="X13" s="51">
        <f>IF( $G13=0,0,((($G13/$F$9)*Cronograma!V$9)*($H13/$G13)))</f>
        <v>0</v>
      </c>
      <c r="Y13" s="51">
        <f>IF( $G13=0,0,((($G13/$F$9)*Cronograma!W$9)*($H13/$G13)))</f>
        <v>0</v>
      </c>
      <c r="Z13" s="51">
        <f>IF( $G13=0,0,((($G13/$F$9)*Cronograma!X$9)*($H13/$G13)))</f>
        <v>0</v>
      </c>
      <c r="AA13" s="51">
        <f>IF( $G13=0,0,((($G13/$F$9)*Cronograma!Y$9)*($H13/$G13)))</f>
        <v>0</v>
      </c>
      <c r="AB13" s="51">
        <f>IF( $G13=0,0,((($G13/$F$9)*Cronograma!Z$9)*($H13/$G13)))</f>
        <v>0</v>
      </c>
      <c r="AC13" s="51">
        <f>IF( $G13=0,0,((($G13/$F$9)*Cronograma!AA$9)*($H13/$G13)))</f>
        <v>0</v>
      </c>
      <c r="AD13" s="51">
        <f>IF( $G13=0,0,((($G13/$F$9)*Cronograma!AB$9)*($H13/$G13)))</f>
        <v>0</v>
      </c>
      <c r="AE13" s="51">
        <f>IF( $G13=0,0,((($G13/$F$9)*Cronograma!AC$9)*($H13/$G13)))</f>
        <v>0</v>
      </c>
      <c r="AF13" s="51">
        <f>IF( $G13=0,0,((($G13/$F$9)*Cronograma!AD$9)*($H13/$G13)))</f>
        <v>0</v>
      </c>
      <c r="AG13" s="51">
        <f>IF( $G13=0,0,((($G13/$F$9)*Cronograma!AE$9)*($H13/$G13)))</f>
        <v>0</v>
      </c>
      <c r="AH13" s="51">
        <f>IF( $G13=0,0,((($G13/$F$9)*Cronograma!AF$9)*($H13/$G13)))</f>
        <v>0</v>
      </c>
      <c r="AI13" s="51">
        <f>IF( $G13=0,0,((($G13/$F$9)*Cronograma!AG$9)*($H13/$G13)))</f>
        <v>0</v>
      </c>
      <c r="AJ13" s="51">
        <f>IF( $G13=0,0,((($G13/$F$9)*Cronograma!AH$9)*($H13/$G13)))</f>
        <v>0</v>
      </c>
      <c r="AK13" s="51">
        <f>IF( $G13=0,0,((($G13/$F$9)*Cronograma!AI$9)*($H13/$G13)))</f>
        <v>0</v>
      </c>
      <c r="AL13" s="51">
        <f>IF( $G13=0,0,((($G13/$F$9)*Cronograma!AJ$9)*($H13/$G13)))</f>
        <v>0</v>
      </c>
      <c r="AM13" s="51">
        <f>IF( $G13=0,0,((($G13/$F$9)*Cronograma!AK$9)*($H13/$G13)))</f>
        <v>0</v>
      </c>
      <c r="AN13" s="51">
        <f>IF( $G13=0,0,((($G13/$F$9)*Cronograma!AL$9)*($H13/$G13)))</f>
        <v>0</v>
      </c>
      <c r="AO13" s="51">
        <f>IF( $G13=0,0,((($G13/$F$9)*Cronograma!AM$9)*($H13/$G13)))</f>
        <v>0</v>
      </c>
      <c r="AP13" s="51">
        <f>IF( $G13=0,0,((($G13/$F$9)*Cronograma!AN$9)*($H13/$G13)))</f>
        <v>0</v>
      </c>
      <c r="AQ13" s="51">
        <f>IF( $G13=0,0,((($G13/$F$9)*Cronograma!AO$9)*($H13/$G13)))</f>
        <v>0</v>
      </c>
      <c r="AR13" s="51">
        <f>IF( $G13=0,0,((($G13/$F$9)*Cronograma!AP$9)*($H13/$G13)))</f>
        <v>0</v>
      </c>
      <c r="AS13" s="51">
        <f>IF( $G13=0,0,((($G13/$F$9)*Cronograma!AQ$9)*($H13/$G13)))</f>
        <v>0</v>
      </c>
      <c r="AT13" s="51">
        <f>IF( $G13=0,0,((($G13/$F$9)*Cronograma!AR$9)*($H13/$G13)))</f>
        <v>0</v>
      </c>
      <c r="AU13" s="51">
        <f>IF( $G13=0,0,((($G13/$F$9)*Cronograma!AS$9)*($H13/$G13)))</f>
        <v>0</v>
      </c>
      <c r="AV13" s="51">
        <f>IF( $G13=0,0,((($G13/$F$9)*Cronograma!AT$9)*($H13/$G13)))</f>
        <v>0</v>
      </c>
      <c r="AW13" s="51">
        <f>IF( $G13=0,0,((($G13/$F$9)*Cronograma!AU$9)*($H13/$G13)))</f>
        <v>0</v>
      </c>
      <c r="AX13" s="51">
        <f>IF( $G13=0,0,((($G13/$F$9)*Cronograma!AV$9)*($H13/$G13)))</f>
        <v>0</v>
      </c>
      <c r="AY13" s="51">
        <f>IF( $G13=0,0,((($G13/$F$9)*Cronograma!AW$9)*($H13/$G13)))</f>
        <v>0</v>
      </c>
      <c r="AZ13" s="51">
        <f>IF( $G13=0,0,((($G13/$F$9)*Cronograma!AX$9)*($H13/$G13)))</f>
        <v>0</v>
      </c>
      <c r="BA13" s="51">
        <f>IF( $G13=0,0,((($G13/$F$9)*Cronograma!AY$9)*($H13/$G13)))</f>
        <v>0</v>
      </c>
      <c r="BB13" s="51">
        <f>IF( $G13=0,0,((($G13/$F$9)*Cronograma!AZ$9)*($H13/$G13)))</f>
        <v>0</v>
      </c>
      <c r="BC13" s="51">
        <f>IF( $G13=0,0,((($G13/$F$9)*Cronograma!BA$9)*($H13/$G13)))</f>
        <v>0</v>
      </c>
      <c r="BD13" s="51">
        <f>IF( $G13=0,0,((($G13/$F$9)*Cronograma!BB$9)*($H13/$G13)))</f>
        <v>0</v>
      </c>
      <c r="BE13" s="51">
        <f>IF( $G13=0,0,((($G13/$F$9)*Cronograma!BC$9)*($H13/$G13)))</f>
        <v>0</v>
      </c>
      <c r="BF13" s="51">
        <f>IF( $G13=0,0,((($G13/$F$9)*Cronograma!BD$9)*($H13/$G13)))</f>
        <v>0</v>
      </c>
      <c r="BG13" s="51">
        <f>IF( $G13=0,0,((($G13/$F$9)*Cronograma!BE$9)*($H13/$G13)))</f>
        <v>0</v>
      </c>
      <c r="BH13" s="51">
        <f>IF( $G13=0,0,((($G13/$F$9)*Cronograma!BF$9)*($H13/$G13)))</f>
        <v>0</v>
      </c>
      <c r="BI13" s="51">
        <f>IF( $G13=0,0,((($G13/$F$9)*Cronograma!BG$9)*($H13/$G13)))</f>
        <v>0</v>
      </c>
      <c r="BJ13" s="51">
        <f>IF( $G13=0,0,((($G13/$F$9)*Cronograma!BH$9)*($H13/$G13)))</f>
        <v>0</v>
      </c>
      <c r="BK13" s="51">
        <f>IF( $G13=0,0,((($G13/$F$9)*Cronograma!BI$9)*($H13/$G13)))</f>
        <v>0</v>
      </c>
      <c r="BL13" s="51">
        <f>IF( $G13=0,0,((($G13/$F$9)*Cronograma!BJ$9)*($H13/$G13)))</f>
        <v>0</v>
      </c>
      <c r="BM13" s="51">
        <f>IF( $G13=0,0,((($G13/$F$9)*Cronograma!BK$9)*($H13/$G13)))</f>
        <v>0</v>
      </c>
      <c r="BN13" s="51">
        <f>IF( $G13=0,0,((($G13/$F$9)*Cronograma!BL$9)*($H13/$G13)))</f>
        <v>0</v>
      </c>
      <c r="BO13" s="51">
        <f>IF( $G13=0,0,((($G13/$F$9)*Cronograma!BM$9)*($H13/$G13)))</f>
        <v>0</v>
      </c>
      <c r="BP13" s="51">
        <f>IF( $G13=0,0,((($G13/$F$9)*Cronograma!BN$9)*($H13/$G13)))</f>
        <v>0</v>
      </c>
      <c r="BQ13" s="51">
        <f>IF( $G13=0,0,((($G13/$F$9)*Cronograma!BO$9)*($H13/$G13)))</f>
        <v>0</v>
      </c>
      <c r="BR13" s="51">
        <f>IF( $G13=0,0,((($G13/$F$9)*Cronograma!BP$9)*($H13/$G13)))</f>
        <v>0</v>
      </c>
      <c r="BS13" s="51">
        <f>IF( $G13=0,0,((($G13/$F$9)*Cronograma!BQ$9)*($H13/$G13)))</f>
        <v>0</v>
      </c>
      <c r="BT13" s="51">
        <f>IF( $G13=0,0,((($G13/$F$9)*Cronograma!BR$9)*($H13/$G13)))</f>
        <v>0</v>
      </c>
      <c r="BU13" s="51">
        <f>IF( $G13=0,0,((($G13/$F$9)*Cronograma!BS$9)*($H13/$G13)))</f>
        <v>0</v>
      </c>
      <c r="BV13" s="51">
        <f>IF( $G13=0,0,((($G13/$F$9)*Cronograma!BT$9)*($H13/$G13)))</f>
        <v>0</v>
      </c>
      <c r="BW13" s="51">
        <f>IF( $G13=0,0,((($G13/$F$9)*Cronograma!BU$9)*($H13/$G13)))</f>
        <v>0</v>
      </c>
      <c r="BX13" s="51">
        <f>IF( $G13=0,0,((($G13/$F$9)*Cronograma!BV$9)*($H13/$G13)))</f>
        <v>0</v>
      </c>
      <c r="BY13" s="51">
        <f>IF( $G13=0,0,((($G13/$F$9)*Cronograma!BW$9)*($H13/$G13)))</f>
        <v>0</v>
      </c>
      <c r="BZ13" s="51">
        <f>IF( $G13=0,0,((($G13/$F$9)*Cronograma!BX$9)*($H13/$G13)))</f>
        <v>0</v>
      </c>
      <c r="CA13" s="51">
        <f>IF( $G13=0,0,((($G13/$F$9)*Cronograma!BY$9)*($H13/$G13)))</f>
        <v>0</v>
      </c>
      <c r="CB13" s="51">
        <f>IF( $G13=0,0,((($G13/$F$9)*Cronograma!BZ$9)*($H13/$G13)))</f>
        <v>0</v>
      </c>
      <c r="CC13" s="51">
        <f>IF( $G13=0,0,((($G13/$F$9)*Cronograma!CA$9)*($H13/$G13)))</f>
        <v>0</v>
      </c>
      <c r="CD13" s="51">
        <f>IF( $G13=0,0,((($G13/$F$9)*Cronograma!CB$9)*($H13/$G13)))</f>
        <v>0</v>
      </c>
      <c r="CE13" s="51">
        <f>IF( $G13=0,0,((($G13/$F$9)*Cronograma!CC$9)*($H13/$G13)))</f>
        <v>0</v>
      </c>
      <c r="CF13" s="51">
        <f>IF( $G13=0,0,((($G13/$F$9)*Cronograma!CD$9)*($H13/$G13)))</f>
        <v>0</v>
      </c>
      <c r="CG13" s="51">
        <f>IF( $G13=0,0,((($G13/$F$9)*Cronograma!CE$9)*($H13/$G13)))</f>
        <v>0</v>
      </c>
      <c r="CH13" s="51">
        <f>IF( $G13=0,0,((($G13/$F$9)*Cronograma!CF$9)*($H13/$G13)))</f>
        <v>0</v>
      </c>
      <c r="CI13" s="51">
        <f>IF( $G13=0,0,((($G13/$F$9)*Cronograma!CG$9)*($H13/$G13)))</f>
        <v>0</v>
      </c>
      <c r="CJ13" s="51">
        <f>IF( $G13=0,0,((($G13/$F$9)*Cronograma!CH$9)*($H13/$G13)))</f>
        <v>0</v>
      </c>
      <c r="CK13" s="51">
        <f>IF( $G13=0,0,((($G13/$F$9)*Cronograma!CI$9)*($H13/$G13)))</f>
        <v>0</v>
      </c>
      <c r="CL13" s="51">
        <f>IF( $G13=0,0,((($G13/$F$9)*Cronograma!CJ$9)*($H13/$G13)))</f>
        <v>0</v>
      </c>
      <c r="CM13" s="51">
        <f>IF( $G13=0,0,((($G13/$F$9)*Cronograma!CK$9)*($H13/$G13)))</f>
        <v>0</v>
      </c>
      <c r="CN13" s="51">
        <f>IF( $G13=0,0,((($G13/$F$9)*Cronograma!CL$9)*($H13/$G13)))</f>
        <v>0</v>
      </c>
      <c r="CO13" s="51">
        <f>IF( $G13=0,0,((($G13/$F$9)*Cronograma!CM$9)*($H13/$G13)))</f>
        <v>0</v>
      </c>
      <c r="CP13" s="51">
        <f>IF( $G13=0,0,((($G13/$F$9)*Cronograma!CN$9)*($H13/$G13)))</f>
        <v>0</v>
      </c>
      <c r="CQ13" s="51">
        <f>IF( $G13=0,0,((($G13/$F$9)*Cronograma!CO$9)*($H13/$G13)))</f>
        <v>0</v>
      </c>
      <c r="CR13" s="51">
        <f>IF( $G13=0,0,((($G13/$F$9)*Cronograma!CP$9)*($H13/$G13)))</f>
        <v>0</v>
      </c>
      <c r="CS13" s="51">
        <f>IF( $G13=0,0,((($G13/$F$9)*Cronograma!CQ$9)*($H13/$G13)))</f>
        <v>0</v>
      </c>
      <c r="CT13" s="51">
        <f>IF( $G13=0,0,((($G13/$F$9)*Cronograma!CR$9)*($H13/$G13)))</f>
        <v>0</v>
      </c>
      <c r="CU13" s="51">
        <f>IF( $G13=0,0,((($G13/$F$9)*Cronograma!CS$9)*($H13/$G13)))</f>
        <v>0</v>
      </c>
      <c r="CV13" s="51">
        <f>IF( $G13=0,0,((($G13/$F$9)*Cronograma!CT$9)*($H13/$G13)))</f>
        <v>0</v>
      </c>
      <c r="CW13" s="51">
        <f>IF( $G13=0,0,((($G13/$F$9)*Cronograma!CU$9)*($H13/$G13)))</f>
        <v>0</v>
      </c>
      <c r="CX13" s="51">
        <f>IF( $G13=0,0,((($G13/$F$9)*Cronograma!CV$9)*($H13/$G13)))</f>
        <v>0</v>
      </c>
      <c r="CY13" s="51">
        <f>IF( $G13=0,0,((($G13/$F$9)*Cronograma!CW$9)*($H13/$G13)))</f>
        <v>0</v>
      </c>
      <c r="CZ13" s="51">
        <f>IF( $G13=0,0,((($G13/$F$9)*Cronograma!CX$9)*($H13/$G13)))</f>
        <v>0</v>
      </c>
      <c r="DA13" s="51">
        <f>IF( $G13=0,0,((($G13/$F$9)*Cronograma!CY$9)*($H13/$G13)))</f>
        <v>0</v>
      </c>
      <c r="DB13" s="51">
        <f>IF( $G13=0,0,((($G13/$F$9)*Cronograma!CZ$9)*($H13/$G13)))</f>
        <v>0</v>
      </c>
      <c r="DC13" s="51">
        <f>IF( $G13=0,0,((($G13/$F$9)*Cronograma!DA$9)*($H13/$G13)))</f>
        <v>0</v>
      </c>
      <c r="DD13" s="51">
        <f>IF( $G13=0,0,((($G13/$F$9)*Cronograma!DB$9)*($H13/$G13)))</f>
        <v>0</v>
      </c>
      <c r="DE13" s="51">
        <f>IF( $G13=0,0,((($G13/$F$9)*Cronograma!DC$9)*($H13/$G13)))</f>
        <v>0</v>
      </c>
      <c r="DF13" s="51">
        <f>IF( $G13=0,0,((($G13/$F$9)*Cronograma!DD$9)*($H13/$G13)))</f>
        <v>0</v>
      </c>
      <c r="DG13" s="51">
        <f>IF( $G13=0,0,((($G13/$F$9)*Cronograma!DE$9)*($H13/$G13)))</f>
        <v>0</v>
      </c>
      <c r="DH13" s="51">
        <f>IF( $G13=0,0,((($G13/$F$9)*Cronograma!DF$9)*($H13/$G13)))</f>
        <v>0</v>
      </c>
      <c r="DI13" s="51">
        <f>IF( $G13=0,0,((($G13/$F$9)*Cronograma!DG$9)*($H13/$G13)))</f>
        <v>0</v>
      </c>
      <c r="DJ13" s="51">
        <f>IF( $G13=0,0,((($G13/$F$9)*Cronograma!DH$9)*($H13/$G13)))</f>
        <v>0</v>
      </c>
      <c r="DK13" s="52">
        <f t="shared" si="10"/>
        <v>0</v>
      </c>
      <c r="DL13" s="53">
        <f t="shared" si="4"/>
        <v>0</v>
      </c>
      <c r="DM13" s="472"/>
      <c r="DN13" s="502"/>
      <c r="DO13" s="502"/>
      <c r="DP13" s="24"/>
    </row>
    <row r="14" spans="1:120" outlineLevel="1" x14ac:dyDescent="0.3">
      <c r="A14" s="472"/>
      <c r="B14" s="521" t="s">
        <v>167</v>
      </c>
      <c r="C14" s="589"/>
      <c r="D14" s="595"/>
      <c r="E14" s="591"/>
      <c r="F14" s="592"/>
      <c r="G14" s="593"/>
      <c r="H14" s="498">
        <f t="shared" si="9"/>
        <v>0</v>
      </c>
      <c r="I14" s="51">
        <f>IF( $G14=0,0,((($G14/$F$9)*Cronograma!G$9)*($H14/$G14)))</f>
        <v>0</v>
      </c>
      <c r="J14" s="51">
        <f>IF( $G14=0,0,((($G14/$F$9)*Cronograma!H$9)*($H14/$G14)))</f>
        <v>0</v>
      </c>
      <c r="K14" s="51">
        <f>IF( $G14=0,0,((($G14/$F$9)*Cronograma!I$9)*($H14/$G14)))</f>
        <v>0</v>
      </c>
      <c r="L14" s="51">
        <f>IF( $G14=0,0,((($G14/$F$9)*Cronograma!J$9)*($H14/$G14)))</f>
        <v>0</v>
      </c>
      <c r="M14" s="51">
        <f>IF( $G14=0,0,((($G14/$F$9)*Cronograma!K$9)*($H14/$G14)))</f>
        <v>0</v>
      </c>
      <c r="N14" s="51">
        <f>IF( $G14=0,0,((($G14/$F$9)*Cronograma!L$9)*($H14/$G14)))</f>
        <v>0</v>
      </c>
      <c r="O14" s="51">
        <f>IF( $G14=0,0,((($G14/$F$9)*Cronograma!M$9)*($H14/$G14)))</f>
        <v>0</v>
      </c>
      <c r="P14" s="51">
        <f>IF( $G14=0,0,((($G14/$F$9)*Cronograma!N$9)*($H14/$G14)))</f>
        <v>0</v>
      </c>
      <c r="Q14" s="51">
        <f>IF( $G14=0,0,((($G14/$F$9)*Cronograma!O$9)*($H14/$G14)))</f>
        <v>0</v>
      </c>
      <c r="R14" s="51">
        <f>IF( $G14=0,0,((($G14/$F$9)*Cronograma!P$9)*($H14/$G14)))</f>
        <v>0</v>
      </c>
      <c r="S14" s="51">
        <f>IF( $G14=0,0,((($G14/$F$9)*Cronograma!Q$9)*($H14/$G14)))</f>
        <v>0</v>
      </c>
      <c r="T14" s="51">
        <f>IF( $G14=0,0,((($G14/$F$9)*Cronograma!R$9)*($H14/$G14)))</f>
        <v>0</v>
      </c>
      <c r="U14" s="51">
        <f>IF( $G14=0,0,((($G14/$F$9)*Cronograma!S$9)*($H14/$G14)))</f>
        <v>0</v>
      </c>
      <c r="V14" s="51">
        <f>IF( $G14=0,0,((($G14/$F$9)*Cronograma!T$9)*($H14/$G14)))</f>
        <v>0</v>
      </c>
      <c r="W14" s="51">
        <f>IF( $G14=0,0,((($G14/$F$9)*Cronograma!U$9)*($H14/$G14)))</f>
        <v>0</v>
      </c>
      <c r="X14" s="51">
        <f>IF( $G14=0,0,((($G14/$F$9)*Cronograma!V$9)*($H14/$G14)))</f>
        <v>0</v>
      </c>
      <c r="Y14" s="51">
        <f>IF( $G14=0,0,((($G14/$F$9)*Cronograma!W$9)*($H14/$G14)))</f>
        <v>0</v>
      </c>
      <c r="Z14" s="51">
        <f>IF( $G14=0,0,((($G14/$F$9)*Cronograma!X$9)*($H14/$G14)))</f>
        <v>0</v>
      </c>
      <c r="AA14" s="51">
        <f>IF( $G14=0,0,((($G14/$F$9)*Cronograma!Y$9)*($H14/$G14)))</f>
        <v>0</v>
      </c>
      <c r="AB14" s="51">
        <f>IF( $G14=0,0,((($G14/$F$9)*Cronograma!Z$9)*($H14/$G14)))</f>
        <v>0</v>
      </c>
      <c r="AC14" s="51">
        <f>IF( $G14=0,0,((($G14/$F$9)*Cronograma!AA$9)*($H14/$G14)))</f>
        <v>0</v>
      </c>
      <c r="AD14" s="51">
        <f>IF( $G14=0,0,((($G14/$F$9)*Cronograma!AB$9)*($H14/$G14)))</f>
        <v>0</v>
      </c>
      <c r="AE14" s="51">
        <f>IF( $G14=0,0,((($G14/$F$9)*Cronograma!AC$9)*($H14/$G14)))</f>
        <v>0</v>
      </c>
      <c r="AF14" s="51">
        <f>IF( $G14=0,0,((($G14/$F$9)*Cronograma!AD$9)*($H14/$G14)))</f>
        <v>0</v>
      </c>
      <c r="AG14" s="51">
        <f>IF( $G14=0,0,((($G14/$F$9)*Cronograma!AE$9)*($H14/$G14)))</f>
        <v>0</v>
      </c>
      <c r="AH14" s="51">
        <f>IF( $G14=0,0,((($G14/$F$9)*Cronograma!AF$9)*($H14/$G14)))</f>
        <v>0</v>
      </c>
      <c r="AI14" s="51">
        <f>IF( $G14=0,0,((($G14/$F$9)*Cronograma!AG$9)*($H14/$G14)))</f>
        <v>0</v>
      </c>
      <c r="AJ14" s="51">
        <f>IF( $G14=0,0,((($G14/$F$9)*Cronograma!AH$9)*($H14/$G14)))</f>
        <v>0</v>
      </c>
      <c r="AK14" s="51">
        <f>IF( $G14=0,0,((($G14/$F$9)*Cronograma!AI$9)*($H14/$G14)))</f>
        <v>0</v>
      </c>
      <c r="AL14" s="51">
        <f>IF( $G14=0,0,((($G14/$F$9)*Cronograma!AJ$9)*($H14/$G14)))</f>
        <v>0</v>
      </c>
      <c r="AM14" s="51">
        <f>IF( $G14=0,0,((($G14/$F$9)*Cronograma!AK$9)*($H14/$G14)))</f>
        <v>0</v>
      </c>
      <c r="AN14" s="51">
        <f>IF( $G14=0,0,((($G14/$F$9)*Cronograma!AL$9)*($H14/$G14)))</f>
        <v>0</v>
      </c>
      <c r="AO14" s="51">
        <f>IF( $G14=0,0,((($G14/$F$9)*Cronograma!AM$9)*($H14/$G14)))</f>
        <v>0</v>
      </c>
      <c r="AP14" s="51">
        <f>IF( $G14=0,0,((($G14/$F$9)*Cronograma!AN$9)*($H14/$G14)))</f>
        <v>0</v>
      </c>
      <c r="AQ14" s="51">
        <f>IF( $G14=0,0,((($G14/$F$9)*Cronograma!AO$9)*($H14/$G14)))</f>
        <v>0</v>
      </c>
      <c r="AR14" s="51">
        <f>IF( $G14=0,0,((($G14/$F$9)*Cronograma!AP$9)*($H14/$G14)))</f>
        <v>0</v>
      </c>
      <c r="AS14" s="51">
        <f>IF( $G14=0,0,((($G14/$F$9)*Cronograma!AQ$9)*($H14/$G14)))</f>
        <v>0</v>
      </c>
      <c r="AT14" s="51">
        <f>IF( $G14=0,0,((($G14/$F$9)*Cronograma!AR$9)*($H14/$G14)))</f>
        <v>0</v>
      </c>
      <c r="AU14" s="51">
        <f>IF( $G14=0,0,((($G14/$F$9)*Cronograma!AS$9)*($H14/$G14)))</f>
        <v>0</v>
      </c>
      <c r="AV14" s="51">
        <f>IF( $G14=0,0,((($G14/$F$9)*Cronograma!AT$9)*($H14/$G14)))</f>
        <v>0</v>
      </c>
      <c r="AW14" s="51">
        <f>IF( $G14=0,0,((($G14/$F$9)*Cronograma!AU$9)*($H14/$G14)))</f>
        <v>0</v>
      </c>
      <c r="AX14" s="51">
        <f>IF( $G14=0,0,((($G14/$F$9)*Cronograma!AV$9)*($H14/$G14)))</f>
        <v>0</v>
      </c>
      <c r="AY14" s="51">
        <f>IF( $G14=0,0,((($G14/$F$9)*Cronograma!AW$9)*($H14/$G14)))</f>
        <v>0</v>
      </c>
      <c r="AZ14" s="51">
        <f>IF( $G14=0,0,((($G14/$F$9)*Cronograma!AX$9)*($H14/$G14)))</f>
        <v>0</v>
      </c>
      <c r="BA14" s="51">
        <f>IF( $G14=0,0,((($G14/$F$9)*Cronograma!AY$9)*($H14/$G14)))</f>
        <v>0</v>
      </c>
      <c r="BB14" s="51">
        <f>IF( $G14=0,0,((($G14/$F$9)*Cronograma!AZ$9)*($H14/$G14)))</f>
        <v>0</v>
      </c>
      <c r="BC14" s="51">
        <f>IF( $G14=0,0,((($G14/$F$9)*Cronograma!BA$9)*($H14/$G14)))</f>
        <v>0</v>
      </c>
      <c r="BD14" s="51">
        <f>IF( $G14=0,0,((($G14/$F$9)*Cronograma!BB$9)*($H14/$G14)))</f>
        <v>0</v>
      </c>
      <c r="BE14" s="51">
        <f>IF( $G14=0,0,((($G14/$F$9)*Cronograma!BC$9)*($H14/$G14)))</f>
        <v>0</v>
      </c>
      <c r="BF14" s="51">
        <f>IF( $G14=0,0,((($G14/$F$9)*Cronograma!BD$9)*($H14/$G14)))</f>
        <v>0</v>
      </c>
      <c r="BG14" s="51">
        <f>IF( $G14=0,0,((($G14/$F$9)*Cronograma!BE$9)*($H14/$G14)))</f>
        <v>0</v>
      </c>
      <c r="BH14" s="51">
        <f>IF( $G14=0,0,((($G14/$F$9)*Cronograma!BF$9)*($H14/$G14)))</f>
        <v>0</v>
      </c>
      <c r="BI14" s="51">
        <f>IF( $G14=0,0,((($G14/$F$9)*Cronograma!BG$9)*($H14/$G14)))</f>
        <v>0</v>
      </c>
      <c r="BJ14" s="51">
        <f>IF( $G14=0,0,((($G14/$F$9)*Cronograma!BH$9)*($H14/$G14)))</f>
        <v>0</v>
      </c>
      <c r="BK14" s="51">
        <f>IF( $G14=0,0,((($G14/$F$9)*Cronograma!BI$9)*($H14/$G14)))</f>
        <v>0</v>
      </c>
      <c r="BL14" s="51">
        <f>IF( $G14=0,0,((($G14/$F$9)*Cronograma!BJ$9)*($H14/$G14)))</f>
        <v>0</v>
      </c>
      <c r="BM14" s="51">
        <f>IF( $G14=0,0,((($G14/$F$9)*Cronograma!BK$9)*($H14/$G14)))</f>
        <v>0</v>
      </c>
      <c r="BN14" s="51">
        <f>IF( $G14=0,0,((($G14/$F$9)*Cronograma!BL$9)*($H14/$G14)))</f>
        <v>0</v>
      </c>
      <c r="BO14" s="51">
        <f>IF( $G14=0,0,((($G14/$F$9)*Cronograma!BM$9)*($H14/$G14)))</f>
        <v>0</v>
      </c>
      <c r="BP14" s="51">
        <f>IF( $G14=0,0,((($G14/$F$9)*Cronograma!BN$9)*($H14/$G14)))</f>
        <v>0</v>
      </c>
      <c r="BQ14" s="51">
        <f>IF( $G14=0,0,((($G14/$F$9)*Cronograma!BO$9)*($H14/$G14)))</f>
        <v>0</v>
      </c>
      <c r="BR14" s="51">
        <f>IF( $G14=0,0,((($G14/$F$9)*Cronograma!BP$9)*($H14/$G14)))</f>
        <v>0</v>
      </c>
      <c r="BS14" s="51">
        <f>IF( $G14=0,0,((($G14/$F$9)*Cronograma!BQ$9)*($H14/$G14)))</f>
        <v>0</v>
      </c>
      <c r="BT14" s="51">
        <f>IF( $G14=0,0,((($G14/$F$9)*Cronograma!BR$9)*($H14/$G14)))</f>
        <v>0</v>
      </c>
      <c r="BU14" s="51">
        <f>IF( $G14=0,0,((($G14/$F$9)*Cronograma!BS$9)*($H14/$G14)))</f>
        <v>0</v>
      </c>
      <c r="BV14" s="51">
        <f>IF( $G14=0,0,((($G14/$F$9)*Cronograma!BT$9)*($H14/$G14)))</f>
        <v>0</v>
      </c>
      <c r="BW14" s="51">
        <f>IF( $G14=0,0,((($G14/$F$9)*Cronograma!BU$9)*($H14/$G14)))</f>
        <v>0</v>
      </c>
      <c r="BX14" s="51">
        <f>IF( $G14=0,0,((($G14/$F$9)*Cronograma!BV$9)*($H14/$G14)))</f>
        <v>0</v>
      </c>
      <c r="BY14" s="51">
        <f>IF( $G14=0,0,((($G14/$F$9)*Cronograma!BW$9)*($H14/$G14)))</f>
        <v>0</v>
      </c>
      <c r="BZ14" s="51">
        <f>IF( $G14=0,0,((($G14/$F$9)*Cronograma!BX$9)*($H14/$G14)))</f>
        <v>0</v>
      </c>
      <c r="CA14" s="51">
        <f>IF( $G14=0,0,((($G14/$F$9)*Cronograma!BY$9)*($H14/$G14)))</f>
        <v>0</v>
      </c>
      <c r="CB14" s="51">
        <f>IF( $G14=0,0,((($G14/$F$9)*Cronograma!BZ$9)*($H14/$G14)))</f>
        <v>0</v>
      </c>
      <c r="CC14" s="51">
        <f>IF( $G14=0,0,((($G14/$F$9)*Cronograma!CA$9)*($H14/$G14)))</f>
        <v>0</v>
      </c>
      <c r="CD14" s="51">
        <f>IF( $G14=0,0,((($G14/$F$9)*Cronograma!CB$9)*($H14/$G14)))</f>
        <v>0</v>
      </c>
      <c r="CE14" s="51">
        <f>IF( $G14=0,0,((($G14/$F$9)*Cronograma!CC$9)*($H14/$G14)))</f>
        <v>0</v>
      </c>
      <c r="CF14" s="51">
        <f>IF( $G14=0,0,((($G14/$F$9)*Cronograma!CD$9)*($H14/$G14)))</f>
        <v>0</v>
      </c>
      <c r="CG14" s="51">
        <f>IF( $G14=0,0,((($G14/$F$9)*Cronograma!CE$9)*($H14/$G14)))</f>
        <v>0</v>
      </c>
      <c r="CH14" s="51">
        <f>IF( $G14=0,0,((($G14/$F$9)*Cronograma!CF$9)*($H14/$G14)))</f>
        <v>0</v>
      </c>
      <c r="CI14" s="51">
        <f>IF( $G14=0,0,((($G14/$F$9)*Cronograma!CG$9)*($H14/$G14)))</f>
        <v>0</v>
      </c>
      <c r="CJ14" s="51">
        <f>IF( $G14=0,0,((($G14/$F$9)*Cronograma!CH$9)*($H14/$G14)))</f>
        <v>0</v>
      </c>
      <c r="CK14" s="51">
        <f>IF( $G14=0,0,((($G14/$F$9)*Cronograma!CI$9)*($H14/$G14)))</f>
        <v>0</v>
      </c>
      <c r="CL14" s="51">
        <f>IF( $G14=0,0,((($G14/$F$9)*Cronograma!CJ$9)*($H14/$G14)))</f>
        <v>0</v>
      </c>
      <c r="CM14" s="51">
        <f>IF( $G14=0,0,((($G14/$F$9)*Cronograma!CK$9)*($H14/$G14)))</f>
        <v>0</v>
      </c>
      <c r="CN14" s="51">
        <f>IF( $G14=0,0,((($G14/$F$9)*Cronograma!CL$9)*($H14/$G14)))</f>
        <v>0</v>
      </c>
      <c r="CO14" s="51">
        <f>IF( $G14=0,0,((($G14/$F$9)*Cronograma!CM$9)*($H14/$G14)))</f>
        <v>0</v>
      </c>
      <c r="CP14" s="51">
        <f>IF( $G14=0,0,((($G14/$F$9)*Cronograma!CN$9)*($H14/$G14)))</f>
        <v>0</v>
      </c>
      <c r="CQ14" s="51">
        <f>IF( $G14=0,0,((($G14/$F$9)*Cronograma!CO$9)*($H14/$G14)))</f>
        <v>0</v>
      </c>
      <c r="CR14" s="51">
        <f>IF( $G14=0,0,((($G14/$F$9)*Cronograma!CP$9)*($H14/$G14)))</f>
        <v>0</v>
      </c>
      <c r="CS14" s="51">
        <f>IF( $G14=0,0,((($G14/$F$9)*Cronograma!CQ$9)*($H14/$G14)))</f>
        <v>0</v>
      </c>
      <c r="CT14" s="51">
        <f>IF( $G14=0,0,((($G14/$F$9)*Cronograma!CR$9)*($H14/$G14)))</f>
        <v>0</v>
      </c>
      <c r="CU14" s="51">
        <f>IF( $G14=0,0,((($G14/$F$9)*Cronograma!CS$9)*($H14/$G14)))</f>
        <v>0</v>
      </c>
      <c r="CV14" s="51">
        <f>IF( $G14=0,0,((($G14/$F$9)*Cronograma!CT$9)*($H14/$G14)))</f>
        <v>0</v>
      </c>
      <c r="CW14" s="51">
        <f>IF( $G14=0,0,((($G14/$F$9)*Cronograma!CU$9)*($H14/$G14)))</f>
        <v>0</v>
      </c>
      <c r="CX14" s="51">
        <f>IF( $G14=0,0,((($G14/$F$9)*Cronograma!CV$9)*($H14/$G14)))</f>
        <v>0</v>
      </c>
      <c r="CY14" s="51">
        <f>IF( $G14=0,0,((($G14/$F$9)*Cronograma!CW$9)*($H14/$G14)))</f>
        <v>0</v>
      </c>
      <c r="CZ14" s="51">
        <f>IF( $G14=0,0,((($G14/$F$9)*Cronograma!CX$9)*($H14/$G14)))</f>
        <v>0</v>
      </c>
      <c r="DA14" s="51">
        <f>IF( $G14=0,0,((($G14/$F$9)*Cronograma!CY$9)*($H14/$G14)))</f>
        <v>0</v>
      </c>
      <c r="DB14" s="51">
        <f>IF( $G14=0,0,((($G14/$F$9)*Cronograma!CZ$9)*($H14/$G14)))</f>
        <v>0</v>
      </c>
      <c r="DC14" s="51">
        <f>IF( $G14=0,0,((($G14/$F$9)*Cronograma!DA$9)*($H14/$G14)))</f>
        <v>0</v>
      </c>
      <c r="DD14" s="51">
        <f>IF( $G14=0,0,((($G14/$F$9)*Cronograma!DB$9)*($H14/$G14)))</f>
        <v>0</v>
      </c>
      <c r="DE14" s="51">
        <f>IF( $G14=0,0,((($G14/$F$9)*Cronograma!DC$9)*($H14/$G14)))</f>
        <v>0</v>
      </c>
      <c r="DF14" s="51">
        <f>IF( $G14=0,0,((($G14/$F$9)*Cronograma!DD$9)*($H14/$G14)))</f>
        <v>0</v>
      </c>
      <c r="DG14" s="51">
        <f>IF( $G14=0,0,((($G14/$F$9)*Cronograma!DE$9)*($H14/$G14)))</f>
        <v>0</v>
      </c>
      <c r="DH14" s="51">
        <f>IF( $G14=0,0,((($G14/$F$9)*Cronograma!DF$9)*($H14/$G14)))</f>
        <v>0</v>
      </c>
      <c r="DI14" s="51">
        <f>IF( $G14=0,0,((($G14/$F$9)*Cronograma!DG$9)*($H14/$G14)))</f>
        <v>0</v>
      </c>
      <c r="DJ14" s="51">
        <f>IF( $G14=0,0,((($G14/$F$9)*Cronograma!DH$9)*($H14/$G14)))</f>
        <v>0</v>
      </c>
      <c r="DK14" s="52">
        <f t="shared" si="10"/>
        <v>0</v>
      </c>
      <c r="DL14" s="53">
        <f t="shared" si="4"/>
        <v>0</v>
      </c>
      <c r="DM14" s="472"/>
      <c r="DN14" s="502"/>
      <c r="DO14" s="502"/>
      <c r="DP14" s="24"/>
    </row>
    <row r="15" spans="1:120" outlineLevel="1" x14ac:dyDescent="0.3">
      <c r="A15" s="472"/>
      <c r="B15" s="521" t="s">
        <v>178</v>
      </c>
      <c r="C15" s="589"/>
      <c r="D15" s="595"/>
      <c r="E15" s="591"/>
      <c r="F15" s="592"/>
      <c r="G15" s="593"/>
      <c r="H15" s="498">
        <f t="shared" si="9"/>
        <v>0</v>
      </c>
      <c r="I15" s="51">
        <f>IF( $G15=0,0,((($G15/$F$9)*Cronograma!G$9)*($H15/$G15)))</f>
        <v>0</v>
      </c>
      <c r="J15" s="51">
        <f>IF( $G15=0,0,((($G15/$F$9)*Cronograma!H$9)*($H15/$G15)))</f>
        <v>0</v>
      </c>
      <c r="K15" s="51">
        <f>IF( $G15=0,0,((($G15/$F$9)*Cronograma!I$9)*($H15/$G15)))</f>
        <v>0</v>
      </c>
      <c r="L15" s="51">
        <f>IF( $G15=0,0,((($G15/$F$9)*Cronograma!J$9)*($H15/$G15)))</f>
        <v>0</v>
      </c>
      <c r="M15" s="51">
        <f>IF( $G15=0,0,((($G15/$F$9)*Cronograma!K$9)*($H15/$G15)))</f>
        <v>0</v>
      </c>
      <c r="N15" s="51">
        <f>IF( $G15=0,0,((($G15/$F$9)*Cronograma!L$9)*($H15/$G15)))</f>
        <v>0</v>
      </c>
      <c r="O15" s="51">
        <f>IF( $G15=0,0,((($G15/$F$9)*Cronograma!M$9)*($H15/$G15)))</f>
        <v>0</v>
      </c>
      <c r="P15" s="51">
        <f>IF( $G15=0,0,((($G15/$F$9)*Cronograma!N$9)*($H15/$G15)))</f>
        <v>0</v>
      </c>
      <c r="Q15" s="51">
        <f>IF( $G15=0,0,((($G15/$F$9)*Cronograma!O$9)*($H15/$G15)))</f>
        <v>0</v>
      </c>
      <c r="R15" s="51">
        <f>IF( $G15=0,0,((($G15/$F$9)*Cronograma!P$9)*($H15/$G15)))</f>
        <v>0</v>
      </c>
      <c r="S15" s="51">
        <f>IF( $G15=0,0,((($G15/$F$9)*Cronograma!Q$9)*($H15/$G15)))</f>
        <v>0</v>
      </c>
      <c r="T15" s="51">
        <f>IF( $G15=0,0,((($G15/$F$9)*Cronograma!R$9)*($H15/$G15)))</f>
        <v>0</v>
      </c>
      <c r="U15" s="51">
        <f>IF( $G15=0,0,((($G15/$F$9)*Cronograma!S$9)*($H15/$G15)))</f>
        <v>0</v>
      </c>
      <c r="V15" s="51">
        <f>IF( $G15=0,0,((($G15/$F$9)*Cronograma!T$9)*($H15/$G15)))</f>
        <v>0</v>
      </c>
      <c r="W15" s="51">
        <f>IF( $G15=0,0,((($G15/$F$9)*Cronograma!U$9)*($H15/$G15)))</f>
        <v>0</v>
      </c>
      <c r="X15" s="51">
        <f>IF( $G15=0,0,((($G15/$F$9)*Cronograma!V$9)*($H15/$G15)))</f>
        <v>0</v>
      </c>
      <c r="Y15" s="51">
        <f>IF( $G15=0,0,((($G15/$F$9)*Cronograma!W$9)*($H15/$G15)))</f>
        <v>0</v>
      </c>
      <c r="Z15" s="51">
        <f>IF( $G15=0,0,((($G15/$F$9)*Cronograma!X$9)*($H15/$G15)))</f>
        <v>0</v>
      </c>
      <c r="AA15" s="51">
        <f>IF( $G15=0,0,((($G15/$F$9)*Cronograma!Y$9)*($H15/$G15)))</f>
        <v>0</v>
      </c>
      <c r="AB15" s="51">
        <f>IF( $G15=0,0,((($G15/$F$9)*Cronograma!Z$9)*($H15/$G15)))</f>
        <v>0</v>
      </c>
      <c r="AC15" s="51">
        <f>IF( $G15=0,0,((($G15/$F$9)*Cronograma!AA$9)*($H15/$G15)))</f>
        <v>0</v>
      </c>
      <c r="AD15" s="51">
        <f>IF( $G15=0,0,((($G15/$F$9)*Cronograma!AB$9)*($H15/$G15)))</f>
        <v>0</v>
      </c>
      <c r="AE15" s="51">
        <f>IF( $G15=0,0,((($G15/$F$9)*Cronograma!AC$9)*($H15/$G15)))</f>
        <v>0</v>
      </c>
      <c r="AF15" s="51">
        <f>IF( $G15=0,0,((($G15/$F$9)*Cronograma!AD$9)*($H15/$G15)))</f>
        <v>0</v>
      </c>
      <c r="AG15" s="51">
        <f>IF( $G15=0,0,((($G15/$F$9)*Cronograma!AE$9)*($H15/$G15)))</f>
        <v>0</v>
      </c>
      <c r="AH15" s="51">
        <f>IF( $G15=0,0,((($G15/$F$9)*Cronograma!AF$9)*($H15/$G15)))</f>
        <v>0</v>
      </c>
      <c r="AI15" s="51">
        <f>IF( $G15=0,0,((($G15/$F$9)*Cronograma!AG$9)*($H15/$G15)))</f>
        <v>0</v>
      </c>
      <c r="AJ15" s="51">
        <f>IF( $G15=0,0,((($G15/$F$9)*Cronograma!AH$9)*($H15/$G15)))</f>
        <v>0</v>
      </c>
      <c r="AK15" s="51">
        <f>IF( $G15=0,0,((($G15/$F$9)*Cronograma!AI$9)*($H15/$G15)))</f>
        <v>0</v>
      </c>
      <c r="AL15" s="51">
        <f>IF( $G15=0,0,((($G15/$F$9)*Cronograma!AJ$9)*($H15/$G15)))</f>
        <v>0</v>
      </c>
      <c r="AM15" s="51">
        <f>IF( $G15=0,0,((($G15/$F$9)*Cronograma!AK$9)*($H15/$G15)))</f>
        <v>0</v>
      </c>
      <c r="AN15" s="51">
        <f>IF( $G15=0,0,((($G15/$F$9)*Cronograma!AL$9)*($H15/$G15)))</f>
        <v>0</v>
      </c>
      <c r="AO15" s="51">
        <f>IF( $G15=0,0,((($G15/$F$9)*Cronograma!AM$9)*($H15/$G15)))</f>
        <v>0</v>
      </c>
      <c r="AP15" s="51">
        <f>IF( $G15=0,0,((($G15/$F$9)*Cronograma!AN$9)*($H15/$G15)))</f>
        <v>0</v>
      </c>
      <c r="AQ15" s="51">
        <f>IF( $G15=0,0,((($G15/$F$9)*Cronograma!AO$9)*($H15/$G15)))</f>
        <v>0</v>
      </c>
      <c r="AR15" s="51">
        <f>IF( $G15=0,0,((($G15/$F$9)*Cronograma!AP$9)*($H15/$G15)))</f>
        <v>0</v>
      </c>
      <c r="AS15" s="51">
        <f>IF( $G15=0,0,((($G15/$F$9)*Cronograma!AQ$9)*($H15/$G15)))</f>
        <v>0</v>
      </c>
      <c r="AT15" s="51">
        <f>IF( $G15=0,0,((($G15/$F$9)*Cronograma!AR$9)*($H15/$G15)))</f>
        <v>0</v>
      </c>
      <c r="AU15" s="51">
        <f>IF( $G15=0,0,((($G15/$F$9)*Cronograma!AS$9)*($H15/$G15)))</f>
        <v>0</v>
      </c>
      <c r="AV15" s="51">
        <f>IF( $G15=0,0,((($G15/$F$9)*Cronograma!AT$9)*($H15/$G15)))</f>
        <v>0</v>
      </c>
      <c r="AW15" s="51">
        <f>IF( $G15=0,0,((($G15/$F$9)*Cronograma!AU$9)*($H15/$G15)))</f>
        <v>0</v>
      </c>
      <c r="AX15" s="51">
        <f>IF( $G15=0,0,((($G15/$F$9)*Cronograma!AV$9)*($H15/$G15)))</f>
        <v>0</v>
      </c>
      <c r="AY15" s="51">
        <f>IF( $G15=0,0,((($G15/$F$9)*Cronograma!AW$9)*($H15/$G15)))</f>
        <v>0</v>
      </c>
      <c r="AZ15" s="51">
        <f>IF( $G15=0,0,((($G15/$F$9)*Cronograma!AX$9)*($H15/$G15)))</f>
        <v>0</v>
      </c>
      <c r="BA15" s="51">
        <f>IF( $G15=0,0,((($G15/$F$9)*Cronograma!AY$9)*($H15/$G15)))</f>
        <v>0</v>
      </c>
      <c r="BB15" s="51">
        <f>IF( $G15=0,0,((($G15/$F$9)*Cronograma!AZ$9)*($H15/$G15)))</f>
        <v>0</v>
      </c>
      <c r="BC15" s="51">
        <f>IF( $G15=0,0,((($G15/$F$9)*Cronograma!BA$9)*($H15/$G15)))</f>
        <v>0</v>
      </c>
      <c r="BD15" s="51">
        <f>IF( $G15=0,0,((($G15/$F$9)*Cronograma!BB$9)*($H15/$G15)))</f>
        <v>0</v>
      </c>
      <c r="BE15" s="51">
        <f>IF( $G15=0,0,((($G15/$F$9)*Cronograma!BC$9)*($H15/$G15)))</f>
        <v>0</v>
      </c>
      <c r="BF15" s="51">
        <f>IF( $G15=0,0,((($G15/$F$9)*Cronograma!BD$9)*($H15/$G15)))</f>
        <v>0</v>
      </c>
      <c r="BG15" s="51">
        <f>IF( $G15=0,0,((($G15/$F$9)*Cronograma!BE$9)*($H15/$G15)))</f>
        <v>0</v>
      </c>
      <c r="BH15" s="51">
        <f>IF( $G15=0,0,((($G15/$F$9)*Cronograma!BF$9)*($H15/$G15)))</f>
        <v>0</v>
      </c>
      <c r="BI15" s="51">
        <f>IF( $G15=0,0,((($G15/$F$9)*Cronograma!BG$9)*($H15/$G15)))</f>
        <v>0</v>
      </c>
      <c r="BJ15" s="51">
        <f>IF( $G15=0,0,((($G15/$F$9)*Cronograma!BH$9)*($H15/$G15)))</f>
        <v>0</v>
      </c>
      <c r="BK15" s="51">
        <f>IF( $G15=0,0,((($G15/$F$9)*Cronograma!BI$9)*($H15/$G15)))</f>
        <v>0</v>
      </c>
      <c r="BL15" s="51">
        <f>IF( $G15=0,0,((($G15/$F$9)*Cronograma!BJ$9)*($H15/$G15)))</f>
        <v>0</v>
      </c>
      <c r="BM15" s="51">
        <f>IF( $G15=0,0,((($G15/$F$9)*Cronograma!BK$9)*($H15/$G15)))</f>
        <v>0</v>
      </c>
      <c r="BN15" s="51">
        <f>IF( $G15=0,0,((($G15/$F$9)*Cronograma!BL$9)*($H15/$G15)))</f>
        <v>0</v>
      </c>
      <c r="BO15" s="51">
        <f>IF( $G15=0,0,((($G15/$F$9)*Cronograma!BM$9)*($H15/$G15)))</f>
        <v>0</v>
      </c>
      <c r="BP15" s="51">
        <f>IF( $G15=0,0,((($G15/$F$9)*Cronograma!BN$9)*($H15/$G15)))</f>
        <v>0</v>
      </c>
      <c r="BQ15" s="51">
        <f>IF( $G15=0,0,((($G15/$F$9)*Cronograma!BO$9)*($H15/$G15)))</f>
        <v>0</v>
      </c>
      <c r="BR15" s="51">
        <f>IF( $G15=0,0,((($G15/$F$9)*Cronograma!BP$9)*($H15/$G15)))</f>
        <v>0</v>
      </c>
      <c r="BS15" s="51">
        <f>IF( $G15=0,0,((($G15/$F$9)*Cronograma!BQ$9)*($H15/$G15)))</f>
        <v>0</v>
      </c>
      <c r="BT15" s="51">
        <f>IF( $G15=0,0,((($G15/$F$9)*Cronograma!BR$9)*($H15/$G15)))</f>
        <v>0</v>
      </c>
      <c r="BU15" s="51">
        <f>IF( $G15=0,0,((($G15/$F$9)*Cronograma!BS$9)*($H15/$G15)))</f>
        <v>0</v>
      </c>
      <c r="BV15" s="51">
        <f>IF( $G15=0,0,((($G15/$F$9)*Cronograma!BT$9)*($H15/$G15)))</f>
        <v>0</v>
      </c>
      <c r="BW15" s="51">
        <f>IF( $G15=0,0,((($G15/$F$9)*Cronograma!BU$9)*($H15/$G15)))</f>
        <v>0</v>
      </c>
      <c r="BX15" s="51">
        <f>IF( $G15=0,0,((($G15/$F$9)*Cronograma!BV$9)*($H15/$G15)))</f>
        <v>0</v>
      </c>
      <c r="BY15" s="51">
        <f>IF( $G15=0,0,((($G15/$F$9)*Cronograma!BW$9)*($H15/$G15)))</f>
        <v>0</v>
      </c>
      <c r="BZ15" s="51">
        <f>IF( $G15=0,0,((($G15/$F$9)*Cronograma!BX$9)*($H15/$G15)))</f>
        <v>0</v>
      </c>
      <c r="CA15" s="51">
        <f>IF( $G15=0,0,((($G15/$F$9)*Cronograma!BY$9)*($H15/$G15)))</f>
        <v>0</v>
      </c>
      <c r="CB15" s="51">
        <f>IF( $G15=0,0,((($G15/$F$9)*Cronograma!BZ$9)*($H15/$G15)))</f>
        <v>0</v>
      </c>
      <c r="CC15" s="51">
        <f>IF( $G15=0,0,((($G15/$F$9)*Cronograma!CA$9)*($H15/$G15)))</f>
        <v>0</v>
      </c>
      <c r="CD15" s="51">
        <f>IF( $G15=0,0,((($G15/$F$9)*Cronograma!CB$9)*($H15/$G15)))</f>
        <v>0</v>
      </c>
      <c r="CE15" s="51">
        <f>IF( $G15=0,0,((($G15/$F$9)*Cronograma!CC$9)*($H15/$G15)))</f>
        <v>0</v>
      </c>
      <c r="CF15" s="51">
        <f>IF( $G15=0,0,((($G15/$F$9)*Cronograma!CD$9)*($H15/$G15)))</f>
        <v>0</v>
      </c>
      <c r="CG15" s="51">
        <f>IF( $G15=0,0,((($G15/$F$9)*Cronograma!CE$9)*($H15/$G15)))</f>
        <v>0</v>
      </c>
      <c r="CH15" s="51">
        <f>IF( $G15=0,0,((($G15/$F$9)*Cronograma!CF$9)*($H15/$G15)))</f>
        <v>0</v>
      </c>
      <c r="CI15" s="51">
        <f>IF( $G15=0,0,((($G15/$F$9)*Cronograma!CG$9)*($H15/$G15)))</f>
        <v>0</v>
      </c>
      <c r="CJ15" s="51">
        <f>IF( $G15=0,0,((($G15/$F$9)*Cronograma!CH$9)*($H15/$G15)))</f>
        <v>0</v>
      </c>
      <c r="CK15" s="51">
        <f>IF( $G15=0,0,((($G15/$F$9)*Cronograma!CI$9)*($H15/$G15)))</f>
        <v>0</v>
      </c>
      <c r="CL15" s="51">
        <f>IF( $G15=0,0,((($G15/$F$9)*Cronograma!CJ$9)*($H15/$G15)))</f>
        <v>0</v>
      </c>
      <c r="CM15" s="51">
        <f>IF( $G15=0,0,((($G15/$F$9)*Cronograma!CK$9)*($H15/$G15)))</f>
        <v>0</v>
      </c>
      <c r="CN15" s="51">
        <f>IF( $G15=0,0,((($G15/$F$9)*Cronograma!CL$9)*($H15/$G15)))</f>
        <v>0</v>
      </c>
      <c r="CO15" s="51">
        <f>IF( $G15=0,0,((($G15/$F$9)*Cronograma!CM$9)*($H15/$G15)))</f>
        <v>0</v>
      </c>
      <c r="CP15" s="51">
        <f>IF( $G15=0,0,((($G15/$F$9)*Cronograma!CN$9)*($H15/$G15)))</f>
        <v>0</v>
      </c>
      <c r="CQ15" s="51">
        <f>IF( $G15=0,0,((($G15/$F$9)*Cronograma!CO$9)*($H15/$G15)))</f>
        <v>0</v>
      </c>
      <c r="CR15" s="51">
        <f>IF( $G15=0,0,((($G15/$F$9)*Cronograma!CP$9)*($H15/$G15)))</f>
        <v>0</v>
      </c>
      <c r="CS15" s="51">
        <f>IF( $G15=0,0,((($G15/$F$9)*Cronograma!CQ$9)*($H15/$G15)))</f>
        <v>0</v>
      </c>
      <c r="CT15" s="51">
        <f>IF( $G15=0,0,((($G15/$F$9)*Cronograma!CR$9)*($H15/$G15)))</f>
        <v>0</v>
      </c>
      <c r="CU15" s="51">
        <f>IF( $G15=0,0,((($G15/$F$9)*Cronograma!CS$9)*($H15/$G15)))</f>
        <v>0</v>
      </c>
      <c r="CV15" s="51">
        <f>IF( $G15=0,0,((($G15/$F$9)*Cronograma!CT$9)*($H15/$G15)))</f>
        <v>0</v>
      </c>
      <c r="CW15" s="51">
        <f>IF( $G15=0,0,((($G15/$F$9)*Cronograma!CU$9)*($H15/$G15)))</f>
        <v>0</v>
      </c>
      <c r="CX15" s="51">
        <f>IF( $G15=0,0,((($G15/$F$9)*Cronograma!CV$9)*($H15/$G15)))</f>
        <v>0</v>
      </c>
      <c r="CY15" s="51">
        <f>IF( $G15=0,0,((($G15/$F$9)*Cronograma!CW$9)*($H15/$G15)))</f>
        <v>0</v>
      </c>
      <c r="CZ15" s="51">
        <f>IF( $G15=0,0,((($G15/$F$9)*Cronograma!CX$9)*($H15/$G15)))</f>
        <v>0</v>
      </c>
      <c r="DA15" s="51">
        <f>IF( $G15=0,0,((($G15/$F$9)*Cronograma!CY$9)*($H15/$G15)))</f>
        <v>0</v>
      </c>
      <c r="DB15" s="51">
        <f>IF( $G15=0,0,((($G15/$F$9)*Cronograma!CZ$9)*($H15/$G15)))</f>
        <v>0</v>
      </c>
      <c r="DC15" s="51">
        <f>IF( $G15=0,0,((($G15/$F$9)*Cronograma!DA$9)*($H15/$G15)))</f>
        <v>0</v>
      </c>
      <c r="DD15" s="51">
        <f>IF( $G15=0,0,((($G15/$F$9)*Cronograma!DB$9)*($H15/$G15)))</f>
        <v>0</v>
      </c>
      <c r="DE15" s="51">
        <f>IF( $G15=0,0,((($G15/$F$9)*Cronograma!DC$9)*($H15/$G15)))</f>
        <v>0</v>
      </c>
      <c r="DF15" s="51">
        <f>IF( $G15=0,0,((($G15/$F$9)*Cronograma!DD$9)*($H15/$G15)))</f>
        <v>0</v>
      </c>
      <c r="DG15" s="51">
        <f>IF( $G15=0,0,((($G15/$F$9)*Cronograma!DE$9)*($H15/$G15)))</f>
        <v>0</v>
      </c>
      <c r="DH15" s="51">
        <f>IF( $G15=0,0,((($G15/$F$9)*Cronograma!DF$9)*($H15/$G15)))</f>
        <v>0</v>
      </c>
      <c r="DI15" s="51">
        <f>IF( $G15=0,0,((($G15/$F$9)*Cronograma!DG$9)*($H15/$G15)))</f>
        <v>0</v>
      </c>
      <c r="DJ15" s="51">
        <f>IF( $G15=0,0,((($G15/$F$9)*Cronograma!DH$9)*($H15/$G15)))</f>
        <v>0</v>
      </c>
      <c r="DK15" s="52">
        <f t="shared" si="10"/>
        <v>0</v>
      </c>
      <c r="DL15" s="53">
        <f t="shared" si="4"/>
        <v>0</v>
      </c>
      <c r="DM15" s="472"/>
      <c r="DN15" s="502"/>
      <c r="DO15" s="502"/>
      <c r="DP15" s="24"/>
    </row>
    <row r="16" spans="1:120" outlineLevel="1" x14ac:dyDescent="0.3">
      <c r="A16" s="472"/>
      <c r="B16" s="521" t="s">
        <v>179</v>
      </c>
      <c r="C16" s="589"/>
      <c r="D16" s="595"/>
      <c r="E16" s="591"/>
      <c r="F16" s="592"/>
      <c r="G16" s="593"/>
      <c r="H16" s="498">
        <f t="shared" si="9"/>
        <v>0</v>
      </c>
      <c r="I16" s="51">
        <f>IF( $G16=0,0,((($G16/$F$9)*Cronograma!G$9)*($H16/$G16)))</f>
        <v>0</v>
      </c>
      <c r="J16" s="51">
        <f>IF( $G16=0,0,((($G16/$F$9)*Cronograma!H$9)*($H16/$G16)))</f>
        <v>0</v>
      </c>
      <c r="K16" s="51">
        <f>IF( $G16=0,0,((($G16/$F$9)*Cronograma!I$9)*($H16/$G16)))</f>
        <v>0</v>
      </c>
      <c r="L16" s="51">
        <f>IF( $G16=0,0,((($G16/$F$9)*Cronograma!J$9)*($H16/$G16)))</f>
        <v>0</v>
      </c>
      <c r="M16" s="51">
        <f>IF( $G16=0,0,((($G16/$F$9)*Cronograma!K$9)*($H16/$G16)))</f>
        <v>0</v>
      </c>
      <c r="N16" s="51">
        <f>IF( $G16=0,0,((($G16/$F$9)*Cronograma!L$9)*($H16/$G16)))</f>
        <v>0</v>
      </c>
      <c r="O16" s="51">
        <f>IF( $G16=0,0,((($G16/$F$9)*Cronograma!M$9)*($H16/$G16)))</f>
        <v>0</v>
      </c>
      <c r="P16" s="51">
        <f>IF( $G16=0,0,((($G16/$F$9)*Cronograma!N$9)*($H16/$G16)))</f>
        <v>0</v>
      </c>
      <c r="Q16" s="51">
        <f>IF( $G16=0,0,((($G16/$F$9)*Cronograma!O$9)*($H16/$G16)))</f>
        <v>0</v>
      </c>
      <c r="R16" s="51">
        <f>IF( $G16=0,0,((($G16/$F$9)*Cronograma!P$9)*($H16/$G16)))</f>
        <v>0</v>
      </c>
      <c r="S16" s="51">
        <f>IF( $G16=0,0,((($G16/$F$9)*Cronograma!Q$9)*($H16/$G16)))</f>
        <v>0</v>
      </c>
      <c r="T16" s="51">
        <f>IF( $G16=0,0,((($G16/$F$9)*Cronograma!R$9)*($H16/$G16)))</f>
        <v>0</v>
      </c>
      <c r="U16" s="51">
        <f>IF( $G16=0,0,((($G16/$F$9)*Cronograma!S$9)*($H16/$G16)))</f>
        <v>0</v>
      </c>
      <c r="V16" s="51">
        <f>IF( $G16=0,0,((($G16/$F$9)*Cronograma!T$9)*($H16/$G16)))</f>
        <v>0</v>
      </c>
      <c r="W16" s="51">
        <f>IF( $G16=0,0,((($G16/$F$9)*Cronograma!U$9)*($H16/$G16)))</f>
        <v>0</v>
      </c>
      <c r="X16" s="51">
        <f>IF( $G16=0,0,((($G16/$F$9)*Cronograma!V$9)*($H16/$G16)))</f>
        <v>0</v>
      </c>
      <c r="Y16" s="51">
        <f>IF( $G16=0,0,((($G16/$F$9)*Cronograma!W$9)*($H16/$G16)))</f>
        <v>0</v>
      </c>
      <c r="Z16" s="51">
        <f>IF( $G16=0,0,((($G16/$F$9)*Cronograma!X$9)*($H16/$G16)))</f>
        <v>0</v>
      </c>
      <c r="AA16" s="51">
        <f>IF( $G16=0,0,((($G16/$F$9)*Cronograma!Y$9)*($H16/$G16)))</f>
        <v>0</v>
      </c>
      <c r="AB16" s="51">
        <f>IF( $G16=0,0,((($G16/$F$9)*Cronograma!Z$9)*($H16/$G16)))</f>
        <v>0</v>
      </c>
      <c r="AC16" s="51">
        <f>IF( $G16=0,0,((($G16/$F$9)*Cronograma!AA$9)*($H16/$G16)))</f>
        <v>0</v>
      </c>
      <c r="AD16" s="51">
        <f>IF( $G16=0,0,((($G16/$F$9)*Cronograma!AB$9)*($H16/$G16)))</f>
        <v>0</v>
      </c>
      <c r="AE16" s="51">
        <f>IF( $G16=0,0,((($G16/$F$9)*Cronograma!AC$9)*($H16/$G16)))</f>
        <v>0</v>
      </c>
      <c r="AF16" s="51">
        <f>IF( $G16=0,0,((($G16/$F$9)*Cronograma!AD$9)*($H16/$G16)))</f>
        <v>0</v>
      </c>
      <c r="AG16" s="51">
        <f>IF( $G16=0,0,((($G16/$F$9)*Cronograma!AE$9)*($H16/$G16)))</f>
        <v>0</v>
      </c>
      <c r="AH16" s="51">
        <f>IF( $G16=0,0,((($G16/$F$9)*Cronograma!AF$9)*($H16/$G16)))</f>
        <v>0</v>
      </c>
      <c r="AI16" s="51">
        <f>IF( $G16=0,0,((($G16/$F$9)*Cronograma!AG$9)*($H16/$G16)))</f>
        <v>0</v>
      </c>
      <c r="AJ16" s="51">
        <f>IF( $G16=0,0,((($G16/$F$9)*Cronograma!AH$9)*($H16/$G16)))</f>
        <v>0</v>
      </c>
      <c r="AK16" s="51">
        <f>IF( $G16=0,0,((($G16/$F$9)*Cronograma!AI$9)*($H16/$G16)))</f>
        <v>0</v>
      </c>
      <c r="AL16" s="51">
        <f>IF( $G16=0,0,((($G16/$F$9)*Cronograma!AJ$9)*($H16/$G16)))</f>
        <v>0</v>
      </c>
      <c r="AM16" s="51">
        <f>IF( $G16=0,0,((($G16/$F$9)*Cronograma!AK$9)*($H16/$G16)))</f>
        <v>0</v>
      </c>
      <c r="AN16" s="51">
        <f>IF( $G16=0,0,((($G16/$F$9)*Cronograma!AL$9)*($H16/$G16)))</f>
        <v>0</v>
      </c>
      <c r="AO16" s="51">
        <f>IF( $G16=0,0,((($G16/$F$9)*Cronograma!AM$9)*($H16/$G16)))</f>
        <v>0</v>
      </c>
      <c r="AP16" s="51">
        <f>IF( $G16=0,0,((($G16/$F$9)*Cronograma!AN$9)*($H16/$G16)))</f>
        <v>0</v>
      </c>
      <c r="AQ16" s="51">
        <f>IF( $G16=0,0,((($G16/$F$9)*Cronograma!AO$9)*($H16/$G16)))</f>
        <v>0</v>
      </c>
      <c r="AR16" s="51">
        <f>IF( $G16=0,0,((($G16/$F$9)*Cronograma!AP$9)*($H16/$G16)))</f>
        <v>0</v>
      </c>
      <c r="AS16" s="51">
        <f>IF( $G16=0,0,((($G16/$F$9)*Cronograma!AQ$9)*($H16/$G16)))</f>
        <v>0</v>
      </c>
      <c r="AT16" s="51">
        <f>IF( $G16=0,0,((($G16/$F$9)*Cronograma!AR$9)*($H16/$G16)))</f>
        <v>0</v>
      </c>
      <c r="AU16" s="51">
        <f>IF( $G16=0,0,((($G16/$F$9)*Cronograma!AS$9)*($H16/$G16)))</f>
        <v>0</v>
      </c>
      <c r="AV16" s="51">
        <f>IF( $G16=0,0,((($G16/$F$9)*Cronograma!AT$9)*($H16/$G16)))</f>
        <v>0</v>
      </c>
      <c r="AW16" s="51">
        <f>IF( $G16=0,0,((($G16/$F$9)*Cronograma!AU$9)*($H16/$G16)))</f>
        <v>0</v>
      </c>
      <c r="AX16" s="51">
        <f>IF( $G16=0,0,((($G16/$F$9)*Cronograma!AV$9)*($H16/$G16)))</f>
        <v>0</v>
      </c>
      <c r="AY16" s="51">
        <f>IF( $G16=0,0,((($G16/$F$9)*Cronograma!AW$9)*($H16/$G16)))</f>
        <v>0</v>
      </c>
      <c r="AZ16" s="51">
        <f>IF( $G16=0,0,((($G16/$F$9)*Cronograma!AX$9)*($H16/$G16)))</f>
        <v>0</v>
      </c>
      <c r="BA16" s="51">
        <f>IF( $G16=0,0,((($G16/$F$9)*Cronograma!AY$9)*($H16/$G16)))</f>
        <v>0</v>
      </c>
      <c r="BB16" s="51">
        <f>IF( $G16=0,0,((($G16/$F$9)*Cronograma!AZ$9)*($H16/$G16)))</f>
        <v>0</v>
      </c>
      <c r="BC16" s="51">
        <f>IF( $G16=0,0,((($G16/$F$9)*Cronograma!BA$9)*($H16/$G16)))</f>
        <v>0</v>
      </c>
      <c r="BD16" s="51">
        <f>IF( $G16=0,0,((($G16/$F$9)*Cronograma!BB$9)*($H16/$G16)))</f>
        <v>0</v>
      </c>
      <c r="BE16" s="51">
        <f>IF( $G16=0,0,((($G16/$F$9)*Cronograma!BC$9)*($H16/$G16)))</f>
        <v>0</v>
      </c>
      <c r="BF16" s="51">
        <f>IF( $G16=0,0,((($G16/$F$9)*Cronograma!BD$9)*($H16/$G16)))</f>
        <v>0</v>
      </c>
      <c r="BG16" s="51">
        <f>IF( $G16=0,0,((($G16/$F$9)*Cronograma!BE$9)*($H16/$G16)))</f>
        <v>0</v>
      </c>
      <c r="BH16" s="51">
        <f>IF( $G16=0,0,((($G16/$F$9)*Cronograma!BF$9)*($H16/$G16)))</f>
        <v>0</v>
      </c>
      <c r="BI16" s="51">
        <f>IF( $G16=0,0,((($G16/$F$9)*Cronograma!BG$9)*($H16/$G16)))</f>
        <v>0</v>
      </c>
      <c r="BJ16" s="51">
        <f>IF( $G16=0,0,((($G16/$F$9)*Cronograma!BH$9)*($H16/$G16)))</f>
        <v>0</v>
      </c>
      <c r="BK16" s="51">
        <f>IF( $G16=0,0,((($G16/$F$9)*Cronograma!BI$9)*($H16/$G16)))</f>
        <v>0</v>
      </c>
      <c r="BL16" s="51">
        <f>IF( $G16=0,0,((($G16/$F$9)*Cronograma!BJ$9)*($H16/$G16)))</f>
        <v>0</v>
      </c>
      <c r="BM16" s="51">
        <f>IF( $G16=0,0,((($G16/$F$9)*Cronograma!BK$9)*($H16/$G16)))</f>
        <v>0</v>
      </c>
      <c r="BN16" s="51">
        <f>IF( $G16=0,0,((($G16/$F$9)*Cronograma!BL$9)*($H16/$G16)))</f>
        <v>0</v>
      </c>
      <c r="BO16" s="51">
        <f>IF( $G16=0,0,((($G16/$F$9)*Cronograma!BM$9)*($H16/$G16)))</f>
        <v>0</v>
      </c>
      <c r="BP16" s="51">
        <f>IF( $G16=0,0,((($G16/$F$9)*Cronograma!BN$9)*($H16/$G16)))</f>
        <v>0</v>
      </c>
      <c r="BQ16" s="51">
        <f>IF( $G16=0,0,((($G16/$F$9)*Cronograma!BO$9)*($H16/$G16)))</f>
        <v>0</v>
      </c>
      <c r="BR16" s="51">
        <f>IF( $G16=0,0,((($G16/$F$9)*Cronograma!BP$9)*($H16/$G16)))</f>
        <v>0</v>
      </c>
      <c r="BS16" s="51">
        <f>IF( $G16=0,0,((($G16/$F$9)*Cronograma!BQ$9)*($H16/$G16)))</f>
        <v>0</v>
      </c>
      <c r="BT16" s="51">
        <f>IF( $G16=0,0,((($G16/$F$9)*Cronograma!BR$9)*($H16/$G16)))</f>
        <v>0</v>
      </c>
      <c r="BU16" s="51">
        <f>IF( $G16=0,0,((($G16/$F$9)*Cronograma!BS$9)*($H16/$G16)))</f>
        <v>0</v>
      </c>
      <c r="BV16" s="51">
        <f>IF( $G16=0,0,((($G16/$F$9)*Cronograma!BT$9)*($H16/$G16)))</f>
        <v>0</v>
      </c>
      <c r="BW16" s="51">
        <f>IF( $G16=0,0,((($G16/$F$9)*Cronograma!BU$9)*($H16/$G16)))</f>
        <v>0</v>
      </c>
      <c r="BX16" s="51">
        <f>IF( $G16=0,0,((($G16/$F$9)*Cronograma!BV$9)*($H16/$G16)))</f>
        <v>0</v>
      </c>
      <c r="BY16" s="51">
        <f>IF( $G16=0,0,((($G16/$F$9)*Cronograma!BW$9)*($H16/$G16)))</f>
        <v>0</v>
      </c>
      <c r="BZ16" s="51">
        <f>IF( $G16=0,0,((($G16/$F$9)*Cronograma!BX$9)*($H16/$G16)))</f>
        <v>0</v>
      </c>
      <c r="CA16" s="51">
        <f>IF( $G16=0,0,((($G16/$F$9)*Cronograma!BY$9)*($H16/$G16)))</f>
        <v>0</v>
      </c>
      <c r="CB16" s="51">
        <f>IF( $G16=0,0,((($G16/$F$9)*Cronograma!BZ$9)*($H16/$G16)))</f>
        <v>0</v>
      </c>
      <c r="CC16" s="51">
        <f>IF( $G16=0,0,((($G16/$F$9)*Cronograma!CA$9)*($H16/$G16)))</f>
        <v>0</v>
      </c>
      <c r="CD16" s="51">
        <f>IF( $G16=0,0,((($G16/$F$9)*Cronograma!CB$9)*($H16/$G16)))</f>
        <v>0</v>
      </c>
      <c r="CE16" s="51">
        <f>IF( $G16=0,0,((($G16/$F$9)*Cronograma!CC$9)*($H16/$G16)))</f>
        <v>0</v>
      </c>
      <c r="CF16" s="51">
        <f>IF( $G16=0,0,((($G16/$F$9)*Cronograma!CD$9)*($H16/$G16)))</f>
        <v>0</v>
      </c>
      <c r="CG16" s="51">
        <f>IF( $G16=0,0,((($G16/$F$9)*Cronograma!CE$9)*($H16/$G16)))</f>
        <v>0</v>
      </c>
      <c r="CH16" s="51">
        <f>IF( $G16=0,0,((($G16/$F$9)*Cronograma!CF$9)*($H16/$G16)))</f>
        <v>0</v>
      </c>
      <c r="CI16" s="51">
        <f>IF( $G16=0,0,((($G16/$F$9)*Cronograma!CG$9)*($H16/$G16)))</f>
        <v>0</v>
      </c>
      <c r="CJ16" s="51">
        <f>IF( $G16=0,0,((($G16/$F$9)*Cronograma!CH$9)*($H16/$G16)))</f>
        <v>0</v>
      </c>
      <c r="CK16" s="51">
        <f>IF( $G16=0,0,((($G16/$F$9)*Cronograma!CI$9)*($H16/$G16)))</f>
        <v>0</v>
      </c>
      <c r="CL16" s="51">
        <f>IF( $G16=0,0,((($G16/$F$9)*Cronograma!CJ$9)*($H16/$G16)))</f>
        <v>0</v>
      </c>
      <c r="CM16" s="51">
        <f>IF( $G16=0,0,((($G16/$F$9)*Cronograma!CK$9)*($H16/$G16)))</f>
        <v>0</v>
      </c>
      <c r="CN16" s="51">
        <f>IF( $G16=0,0,((($G16/$F$9)*Cronograma!CL$9)*($H16/$G16)))</f>
        <v>0</v>
      </c>
      <c r="CO16" s="51">
        <f>IF( $G16=0,0,((($G16/$F$9)*Cronograma!CM$9)*($H16/$G16)))</f>
        <v>0</v>
      </c>
      <c r="CP16" s="51">
        <f>IF( $G16=0,0,((($G16/$F$9)*Cronograma!CN$9)*($H16/$G16)))</f>
        <v>0</v>
      </c>
      <c r="CQ16" s="51">
        <f>IF( $G16=0,0,((($G16/$F$9)*Cronograma!CO$9)*($H16/$G16)))</f>
        <v>0</v>
      </c>
      <c r="CR16" s="51">
        <f>IF( $G16=0,0,((($G16/$F$9)*Cronograma!CP$9)*($H16/$G16)))</f>
        <v>0</v>
      </c>
      <c r="CS16" s="51">
        <f>IF( $G16=0,0,((($G16/$F$9)*Cronograma!CQ$9)*($H16/$G16)))</f>
        <v>0</v>
      </c>
      <c r="CT16" s="51">
        <f>IF( $G16=0,0,((($G16/$F$9)*Cronograma!CR$9)*($H16/$G16)))</f>
        <v>0</v>
      </c>
      <c r="CU16" s="51">
        <f>IF( $G16=0,0,((($G16/$F$9)*Cronograma!CS$9)*($H16/$G16)))</f>
        <v>0</v>
      </c>
      <c r="CV16" s="51">
        <f>IF( $G16=0,0,((($G16/$F$9)*Cronograma!CT$9)*($H16/$G16)))</f>
        <v>0</v>
      </c>
      <c r="CW16" s="51">
        <f>IF( $G16=0,0,((($G16/$F$9)*Cronograma!CU$9)*($H16/$G16)))</f>
        <v>0</v>
      </c>
      <c r="CX16" s="51">
        <f>IF( $G16=0,0,((($G16/$F$9)*Cronograma!CV$9)*($H16/$G16)))</f>
        <v>0</v>
      </c>
      <c r="CY16" s="51">
        <f>IF( $G16=0,0,((($G16/$F$9)*Cronograma!CW$9)*($H16/$G16)))</f>
        <v>0</v>
      </c>
      <c r="CZ16" s="51">
        <f>IF( $G16=0,0,((($G16/$F$9)*Cronograma!CX$9)*($H16/$G16)))</f>
        <v>0</v>
      </c>
      <c r="DA16" s="51">
        <f>IF( $G16=0,0,((($G16/$F$9)*Cronograma!CY$9)*($H16/$G16)))</f>
        <v>0</v>
      </c>
      <c r="DB16" s="51">
        <f>IF( $G16=0,0,((($G16/$F$9)*Cronograma!CZ$9)*($H16/$G16)))</f>
        <v>0</v>
      </c>
      <c r="DC16" s="51">
        <f>IF( $G16=0,0,((($G16/$F$9)*Cronograma!DA$9)*($H16/$G16)))</f>
        <v>0</v>
      </c>
      <c r="DD16" s="51">
        <f>IF( $G16=0,0,((($G16/$F$9)*Cronograma!DB$9)*($H16/$G16)))</f>
        <v>0</v>
      </c>
      <c r="DE16" s="51">
        <f>IF( $G16=0,0,((($G16/$F$9)*Cronograma!DC$9)*($H16/$G16)))</f>
        <v>0</v>
      </c>
      <c r="DF16" s="51">
        <f>IF( $G16=0,0,((($G16/$F$9)*Cronograma!DD$9)*($H16/$G16)))</f>
        <v>0</v>
      </c>
      <c r="DG16" s="51">
        <f>IF( $G16=0,0,((($G16/$F$9)*Cronograma!DE$9)*($H16/$G16)))</f>
        <v>0</v>
      </c>
      <c r="DH16" s="51">
        <f>IF( $G16=0,0,((($G16/$F$9)*Cronograma!DF$9)*($H16/$G16)))</f>
        <v>0</v>
      </c>
      <c r="DI16" s="51">
        <f>IF( $G16=0,0,((($G16/$F$9)*Cronograma!DG$9)*($H16/$G16)))</f>
        <v>0</v>
      </c>
      <c r="DJ16" s="51">
        <f>IF( $G16=0,0,((($G16/$F$9)*Cronograma!DH$9)*($H16/$G16)))</f>
        <v>0</v>
      </c>
      <c r="DK16" s="52">
        <f t="shared" si="10"/>
        <v>0</v>
      </c>
      <c r="DL16" s="53">
        <f t="shared" si="4"/>
        <v>0</v>
      </c>
      <c r="DM16" s="472"/>
      <c r="DN16" s="502"/>
      <c r="DO16" s="502"/>
      <c r="DP16" s="24"/>
    </row>
    <row r="17" spans="1:120" outlineLevel="1" x14ac:dyDescent="0.3">
      <c r="A17" s="472"/>
      <c r="B17" s="521" t="s">
        <v>180</v>
      </c>
      <c r="C17" s="589"/>
      <c r="D17" s="595"/>
      <c r="E17" s="591"/>
      <c r="F17" s="592"/>
      <c r="G17" s="593"/>
      <c r="H17" s="498">
        <f t="shared" si="9"/>
        <v>0</v>
      </c>
      <c r="I17" s="51">
        <f>IF( $G17=0,0,((($G17/$F$9)*Cronograma!G$9)*($H17/$G17)))</f>
        <v>0</v>
      </c>
      <c r="J17" s="51">
        <f>IF( $G17=0,0,((($G17/$F$9)*Cronograma!H$9)*($H17/$G17)))</f>
        <v>0</v>
      </c>
      <c r="K17" s="51">
        <f>IF( $G17=0,0,((($G17/$F$9)*Cronograma!I$9)*($H17/$G17)))</f>
        <v>0</v>
      </c>
      <c r="L17" s="51">
        <f>IF( $G17=0,0,((($G17/$F$9)*Cronograma!J$9)*($H17/$G17)))</f>
        <v>0</v>
      </c>
      <c r="M17" s="51">
        <f>IF( $G17=0,0,((($G17/$F$9)*Cronograma!K$9)*($H17/$G17)))</f>
        <v>0</v>
      </c>
      <c r="N17" s="51">
        <f>IF( $G17=0,0,((($G17/$F$9)*Cronograma!L$9)*($H17/$G17)))</f>
        <v>0</v>
      </c>
      <c r="O17" s="51">
        <f>IF( $G17=0,0,((($G17/$F$9)*Cronograma!M$9)*($H17/$G17)))</f>
        <v>0</v>
      </c>
      <c r="P17" s="51">
        <f>IF( $G17=0,0,((($G17/$F$9)*Cronograma!N$9)*($H17/$G17)))</f>
        <v>0</v>
      </c>
      <c r="Q17" s="51">
        <f>IF( $G17=0,0,((($G17/$F$9)*Cronograma!O$9)*($H17/$G17)))</f>
        <v>0</v>
      </c>
      <c r="R17" s="51">
        <f>IF( $G17=0,0,((($G17/$F$9)*Cronograma!P$9)*($H17/$G17)))</f>
        <v>0</v>
      </c>
      <c r="S17" s="51">
        <f>IF( $G17=0,0,((($G17/$F$9)*Cronograma!Q$9)*($H17/$G17)))</f>
        <v>0</v>
      </c>
      <c r="T17" s="51">
        <f>IF( $G17=0,0,((($G17/$F$9)*Cronograma!R$9)*($H17/$G17)))</f>
        <v>0</v>
      </c>
      <c r="U17" s="51">
        <f>IF( $G17=0,0,((($G17/$F$9)*Cronograma!S$9)*($H17/$G17)))</f>
        <v>0</v>
      </c>
      <c r="V17" s="51">
        <f>IF( $G17=0,0,((($G17/$F$9)*Cronograma!T$9)*($H17/$G17)))</f>
        <v>0</v>
      </c>
      <c r="W17" s="51">
        <f>IF( $G17=0,0,((($G17/$F$9)*Cronograma!U$9)*($H17/$G17)))</f>
        <v>0</v>
      </c>
      <c r="X17" s="51">
        <f>IF( $G17=0,0,((($G17/$F$9)*Cronograma!V$9)*($H17/$G17)))</f>
        <v>0</v>
      </c>
      <c r="Y17" s="51">
        <f>IF( $G17=0,0,((($G17/$F$9)*Cronograma!W$9)*($H17/$G17)))</f>
        <v>0</v>
      </c>
      <c r="Z17" s="51">
        <f>IF( $G17=0,0,((($G17/$F$9)*Cronograma!X$9)*($H17/$G17)))</f>
        <v>0</v>
      </c>
      <c r="AA17" s="51">
        <f>IF( $G17=0,0,((($G17/$F$9)*Cronograma!Y$9)*($H17/$G17)))</f>
        <v>0</v>
      </c>
      <c r="AB17" s="51">
        <f>IF( $G17=0,0,((($G17/$F$9)*Cronograma!Z$9)*($H17/$G17)))</f>
        <v>0</v>
      </c>
      <c r="AC17" s="51">
        <f>IF( $G17=0,0,((($G17/$F$9)*Cronograma!AA$9)*($H17/$G17)))</f>
        <v>0</v>
      </c>
      <c r="AD17" s="51">
        <f>IF( $G17=0,0,((($G17/$F$9)*Cronograma!AB$9)*($H17/$G17)))</f>
        <v>0</v>
      </c>
      <c r="AE17" s="51">
        <f>IF( $G17=0,0,((($G17/$F$9)*Cronograma!AC$9)*($H17/$G17)))</f>
        <v>0</v>
      </c>
      <c r="AF17" s="51">
        <f>IF( $G17=0,0,((($G17/$F$9)*Cronograma!AD$9)*($H17/$G17)))</f>
        <v>0</v>
      </c>
      <c r="AG17" s="51">
        <f>IF( $G17=0,0,((($G17/$F$9)*Cronograma!AE$9)*($H17/$G17)))</f>
        <v>0</v>
      </c>
      <c r="AH17" s="51">
        <f>IF( $G17=0,0,((($G17/$F$9)*Cronograma!AF$9)*($H17/$G17)))</f>
        <v>0</v>
      </c>
      <c r="AI17" s="51">
        <f>IF( $G17=0,0,((($G17/$F$9)*Cronograma!AG$9)*($H17/$G17)))</f>
        <v>0</v>
      </c>
      <c r="AJ17" s="51">
        <f>IF( $G17=0,0,((($G17/$F$9)*Cronograma!AH$9)*($H17/$G17)))</f>
        <v>0</v>
      </c>
      <c r="AK17" s="51">
        <f>IF( $G17=0,0,((($G17/$F$9)*Cronograma!AI$9)*($H17/$G17)))</f>
        <v>0</v>
      </c>
      <c r="AL17" s="51">
        <f>IF( $G17=0,0,((($G17/$F$9)*Cronograma!AJ$9)*($H17/$G17)))</f>
        <v>0</v>
      </c>
      <c r="AM17" s="51">
        <f>IF( $G17=0,0,((($G17/$F$9)*Cronograma!AK$9)*($H17/$G17)))</f>
        <v>0</v>
      </c>
      <c r="AN17" s="51">
        <f>IF( $G17=0,0,((($G17/$F$9)*Cronograma!AL$9)*($H17/$G17)))</f>
        <v>0</v>
      </c>
      <c r="AO17" s="51">
        <f>IF( $G17=0,0,((($G17/$F$9)*Cronograma!AM$9)*($H17/$G17)))</f>
        <v>0</v>
      </c>
      <c r="AP17" s="51">
        <f>IF( $G17=0,0,((($G17/$F$9)*Cronograma!AN$9)*($H17/$G17)))</f>
        <v>0</v>
      </c>
      <c r="AQ17" s="51">
        <f>IF( $G17=0,0,((($G17/$F$9)*Cronograma!AO$9)*($H17/$G17)))</f>
        <v>0</v>
      </c>
      <c r="AR17" s="51">
        <f>IF( $G17=0,0,((($G17/$F$9)*Cronograma!AP$9)*($H17/$G17)))</f>
        <v>0</v>
      </c>
      <c r="AS17" s="51">
        <f>IF( $G17=0,0,((($G17/$F$9)*Cronograma!AQ$9)*($H17/$G17)))</f>
        <v>0</v>
      </c>
      <c r="AT17" s="51">
        <f>IF( $G17=0,0,((($G17/$F$9)*Cronograma!AR$9)*($H17/$G17)))</f>
        <v>0</v>
      </c>
      <c r="AU17" s="51">
        <f>IF( $G17=0,0,((($G17/$F$9)*Cronograma!AS$9)*($H17/$G17)))</f>
        <v>0</v>
      </c>
      <c r="AV17" s="51">
        <f>IF( $G17=0,0,((($G17/$F$9)*Cronograma!AT$9)*($H17/$G17)))</f>
        <v>0</v>
      </c>
      <c r="AW17" s="51">
        <f>IF( $G17=0,0,((($G17/$F$9)*Cronograma!AU$9)*($H17/$G17)))</f>
        <v>0</v>
      </c>
      <c r="AX17" s="51">
        <f>IF( $G17=0,0,((($G17/$F$9)*Cronograma!AV$9)*($H17/$G17)))</f>
        <v>0</v>
      </c>
      <c r="AY17" s="51">
        <f>IF( $G17=0,0,((($G17/$F$9)*Cronograma!AW$9)*($H17/$G17)))</f>
        <v>0</v>
      </c>
      <c r="AZ17" s="51">
        <f>IF( $G17=0,0,((($G17/$F$9)*Cronograma!AX$9)*($H17/$G17)))</f>
        <v>0</v>
      </c>
      <c r="BA17" s="51">
        <f>IF( $G17=0,0,((($G17/$F$9)*Cronograma!AY$9)*($H17/$G17)))</f>
        <v>0</v>
      </c>
      <c r="BB17" s="51">
        <f>IF( $G17=0,0,((($G17/$F$9)*Cronograma!AZ$9)*($H17/$G17)))</f>
        <v>0</v>
      </c>
      <c r="BC17" s="51">
        <f>IF( $G17=0,0,((($G17/$F$9)*Cronograma!BA$9)*($H17/$G17)))</f>
        <v>0</v>
      </c>
      <c r="BD17" s="51">
        <f>IF( $G17=0,0,((($G17/$F$9)*Cronograma!BB$9)*($H17/$G17)))</f>
        <v>0</v>
      </c>
      <c r="BE17" s="51">
        <f>IF( $G17=0,0,((($G17/$F$9)*Cronograma!BC$9)*($H17/$G17)))</f>
        <v>0</v>
      </c>
      <c r="BF17" s="51">
        <f>IF( $G17=0,0,((($G17/$F$9)*Cronograma!BD$9)*($H17/$G17)))</f>
        <v>0</v>
      </c>
      <c r="BG17" s="51">
        <f>IF( $G17=0,0,((($G17/$F$9)*Cronograma!BE$9)*($H17/$G17)))</f>
        <v>0</v>
      </c>
      <c r="BH17" s="51">
        <f>IF( $G17=0,0,((($G17/$F$9)*Cronograma!BF$9)*($H17/$G17)))</f>
        <v>0</v>
      </c>
      <c r="BI17" s="51">
        <f>IF( $G17=0,0,((($G17/$F$9)*Cronograma!BG$9)*($H17/$G17)))</f>
        <v>0</v>
      </c>
      <c r="BJ17" s="51">
        <f>IF( $G17=0,0,((($G17/$F$9)*Cronograma!BH$9)*($H17/$G17)))</f>
        <v>0</v>
      </c>
      <c r="BK17" s="51">
        <f>IF( $G17=0,0,((($G17/$F$9)*Cronograma!BI$9)*($H17/$G17)))</f>
        <v>0</v>
      </c>
      <c r="BL17" s="51">
        <f>IF( $G17=0,0,((($G17/$F$9)*Cronograma!BJ$9)*($H17/$G17)))</f>
        <v>0</v>
      </c>
      <c r="BM17" s="51">
        <f>IF( $G17=0,0,((($G17/$F$9)*Cronograma!BK$9)*($H17/$G17)))</f>
        <v>0</v>
      </c>
      <c r="BN17" s="51">
        <f>IF( $G17=0,0,((($G17/$F$9)*Cronograma!BL$9)*($H17/$G17)))</f>
        <v>0</v>
      </c>
      <c r="BO17" s="51">
        <f>IF( $G17=0,0,((($G17/$F$9)*Cronograma!BM$9)*($H17/$G17)))</f>
        <v>0</v>
      </c>
      <c r="BP17" s="51">
        <f>IF( $G17=0,0,((($G17/$F$9)*Cronograma!BN$9)*($H17/$G17)))</f>
        <v>0</v>
      </c>
      <c r="BQ17" s="51">
        <f>IF( $G17=0,0,((($G17/$F$9)*Cronograma!BO$9)*($H17/$G17)))</f>
        <v>0</v>
      </c>
      <c r="BR17" s="51">
        <f>IF( $G17=0,0,((($G17/$F$9)*Cronograma!BP$9)*($H17/$G17)))</f>
        <v>0</v>
      </c>
      <c r="BS17" s="51">
        <f>IF( $G17=0,0,((($G17/$F$9)*Cronograma!BQ$9)*($H17/$G17)))</f>
        <v>0</v>
      </c>
      <c r="BT17" s="51">
        <f>IF( $G17=0,0,((($G17/$F$9)*Cronograma!BR$9)*($H17/$G17)))</f>
        <v>0</v>
      </c>
      <c r="BU17" s="51">
        <f>IF( $G17=0,0,((($G17/$F$9)*Cronograma!BS$9)*($H17/$G17)))</f>
        <v>0</v>
      </c>
      <c r="BV17" s="51">
        <f>IF( $G17=0,0,((($G17/$F$9)*Cronograma!BT$9)*($H17/$G17)))</f>
        <v>0</v>
      </c>
      <c r="BW17" s="51">
        <f>IF( $G17=0,0,((($G17/$F$9)*Cronograma!BU$9)*($H17/$G17)))</f>
        <v>0</v>
      </c>
      <c r="BX17" s="51">
        <f>IF( $G17=0,0,((($G17/$F$9)*Cronograma!BV$9)*($H17/$G17)))</f>
        <v>0</v>
      </c>
      <c r="BY17" s="51">
        <f>IF( $G17=0,0,((($G17/$F$9)*Cronograma!BW$9)*($H17/$G17)))</f>
        <v>0</v>
      </c>
      <c r="BZ17" s="51">
        <f>IF( $G17=0,0,((($G17/$F$9)*Cronograma!BX$9)*($H17/$G17)))</f>
        <v>0</v>
      </c>
      <c r="CA17" s="51">
        <f>IF( $G17=0,0,((($G17/$F$9)*Cronograma!BY$9)*($H17/$G17)))</f>
        <v>0</v>
      </c>
      <c r="CB17" s="51">
        <f>IF( $G17=0,0,((($G17/$F$9)*Cronograma!BZ$9)*($H17/$G17)))</f>
        <v>0</v>
      </c>
      <c r="CC17" s="51">
        <f>IF( $G17=0,0,((($G17/$F$9)*Cronograma!CA$9)*($H17/$G17)))</f>
        <v>0</v>
      </c>
      <c r="CD17" s="51">
        <f>IF( $G17=0,0,((($G17/$F$9)*Cronograma!CB$9)*($H17/$G17)))</f>
        <v>0</v>
      </c>
      <c r="CE17" s="51">
        <f>IF( $G17=0,0,((($G17/$F$9)*Cronograma!CC$9)*($H17/$G17)))</f>
        <v>0</v>
      </c>
      <c r="CF17" s="51">
        <f>IF( $G17=0,0,((($G17/$F$9)*Cronograma!CD$9)*($H17/$G17)))</f>
        <v>0</v>
      </c>
      <c r="CG17" s="51">
        <f>IF( $G17=0,0,((($G17/$F$9)*Cronograma!CE$9)*($H17/$G17)))</f>
        <v>0</v>
      </c>
      <c r="CH17" s="51">
        <f>IF( $G17=0,0,((($G17/$F$9)*Cronograma!CF$9)*($H17/$G17)))</f>
        <v>0</v>
      </c>
      <c r="CI17" s="51">
        <f>IF( $G17=0,0,((($G17/$F$9)*Cronograma!CG$9)*($H17/$G17)))</f>
        <v>0</v>
      </c>
      <c r="CJ17" s="51">
        <f>IF( $G17=0,0,((($G17/$F$9)*Cronograma!CH$9)*($H17/$G17)))</f>
        <v>0</v>
      </c>
      <c r="CK17" s="51">
        <f>IF( $G17=0,0,((($G17/$F$9)*Cronograma!CI$9)*($H17/$G17)))</f>
        <v>0</v>
      </c>
      <c r="CL17" s="51">
        <f>IF( $G17=0,0,((($G17/$F$9)*Cronograma!CJ$9)*($H17/$G17)))</f>
        <v>0</v>
      </c>
      <c r="CM17" s="51">
        <f>IF( $G17=0,0,((($G17/$F$9)*Cronograma!CK$9)*($H17/$G17)))</f>
        <v>0</v>
      </c>
      <c r="CN17" s="51">
        <f>IF( $G17=0,0,((($G17/$F$9)*Cronograma!CL$9)*($H17/$G17)))</f>
        <v>0</v>
      </c>
      <c r="CO17" s="51">
        <f>IF( $G17=0,0,((($G17/$F$9)*Cronograma!CM$9)*($H17/$G17)))</f>
        <v>0</v>
      </c>
      <c r="CP17" s="51">
        <f>IF( $G17=0,0,((($G17/$F$9)*Cronograma!CN$9)*($H17/$G17)))</f>
        <v>0</v>
      </c>
      <c r="CQ17" s="51">
        <f>IF( $G17=0,0,((($G17/$F$9)*Cronograma!CO$9)*($H17/$G17)))</f>
        <v>0</v>
      </c>
      <c r="CR17" s="51">
        <f>IF( $G17=0,0,((($G17/$F$9)*Cronograma!CP$9)*($H17/$G17)))</f>
        <v>0</v>
      </c>
      <c r="CS17" s="51">
        <f>IF( $G17=0,0,((($G17/$F$9)*Cronograma!CQ$9)*($H17/$G17)))</f>
        <v>0</v>
      </c>
      <c r="CT17" s="51">
        <f>IF( $G17=0,0,((($G17/$F$9)*Cronograma!CR$9)*($H17/$G17)))</f>
        <v>0</v>
      </c>
      <c r="CU17" s="51">
        <f>IF( $G17=0,0,((($G17/$F$9)*Cronograma!CS$9)*($H17/$G17)))</f>
        <v>0</v>
      </c>
      <c r="CV17" s="51">
        <f>IF( $G17=0,0,((($G17/$F$9)*Cronograma!CT$9)*($H17/$G17)))</f>
        <v>0</v>
      </c>
      <c r="CW17" s="51">
        <f>IF( $G17=0,0,((($G17/$F$9)*Cronograma!CU$9)*($H17/$G17)))</f>
        <v>0</v>
      </c>
      <c r="CX17" s="51">
        <f>IF( $G17=0,0,((($G17/$F$9)*Cronograma!CV$9)*($H17/$G17)))</f>
        <v>0</v>
      </c>
      <c r="CY17" s="51">
        <f>IF( $G17=0,0,((($G17/$F$9)*Cronograma!CW$9)*($H17/$G17)))</f>
        <v>0</v>
      </c>
      <c r="CZ17" s="51">
        <f>IF( $G17=0,0,((($G17/$F$9)*Cronograma!CX$9)*($H17/$G17)))</f>
        <v>0</v>
      </c>
      <c r="DA17" s="51">
        <f>IF( $G17=0,0,((($G17/$F$9)*Cronograma!CY$9)*($H17/$G17)))</f>
        <v>0</v>
      </c>
      <c r="DB17" s="51">
        <f>IF( $G17=0,0,((($G17/$F$9)*Cronograma!CZ$9)*($H17/$G17)))</f>
        <v>0</v>
      </c>
      <c r="DC17" s="51">
        <f>IF( $G17=0,0,((($G17/$F$9)*Cronograma!DA$9)*($H17/$G17)))</f>
        <v>0</v>
      </c>
      <c r="DD17" s="51">
        <f>IF( $G17=0,0,((($G17/$F$9)*Cronograma!DB$9)*($H17/$G17)))</f>
        <v>0</v>
      </c>
      <c r="DE17" s="51">
        <f>IF( $G17=0,0,((($G17/$F$9)*Cronograma!DC$9)*($H17/$G17)))</f>
        <v>0</v>
      </c>
      <c r="DF17" s="51">
        <f>IF( $G17=0,0,((($G17/$F$9)*Cronograma!DD$9)*($H17/$G17)))</f>
        <v>0</v>
      </c>
      <c r="DG17" s="51">
        <f>IF( $G17=0,0,((($G17/$F$9)*Cronograma!DE$9)*($H17/$G17)))</f>
        <v>0</v>
      </c>
      <c r="DH17" s="51">
        <f>IF( $G17=0,0,((($G17/$F$9)*Cronograma!DF$9)*($H17/$G17)))</f>
        <v>0</v>
      </c>
      <c r="DI17" s="51">
        <f>IF( $G17=0,0,((($G17/$F$9)*Cronograma!DG$9)*($H17/$G17)))</f>
        <v>0</v>
      </c>
      <c r="DJ17" s="51">
        <f>IF( $G17=0,0,((($G17/$F$9)*Cronograma!DH$9)*($H17/$G17)))</f>
        <v>0</v>
      </c>
      <c r="DK17" s="52">
        <f t="shared" si="10"/>
        <v>0</v>
      </c>
      <c r="DL17" s="53">
        <f t="shared" si="4"/>
        <v>0</v>
      </c>
      <c r="DM17" s="472"/>
      <c r="DN17" s="502"/>
      <c r="DO17" s="502"/>
      <c r="DP17" s="24"/>
    </row>
    <row r="18" spans="1:120" outlineLevel="1" x14ac:dyDescent="0.3">
      <c r="A18" s="472"/>
      <c r="B18" s="521" t="s">
        <v>191</v>
      </c>
      <c r="C18" s="589"/>
      <c r="D18" s="595"/>
      <c r="E18" s="591"/>
      <c r="F18" s="592"/>
      <c r="G18" s="593"/>
      <c r="H18" s="498">
        <f t="shared" si="9"/>
        <v>0</v>
      </c>
      <c r="I18" s="51">
        <f>IF( $G18=0,0,((($G18/$F$9)*Cronograma!G$9)*($H18/$G18)))</f>
        <v>0</v>
      </c>
      <c r="J18" s="51">
        <f>IF( $G18=0,0,((($G18/$F$9)*Cronograma!H$9)*($H18/$G18)))</f>
        <v>0</v>
      </c>
      <c r="K18" s="51">
        <f>IF( $G18=0,0,((($G18/$F$9)*Cronograma!I$9)*($H18/$G18)))</f>
        <v>0</v>
      </c>
      <c r="L18" s="51">
        <f>IF( $G18=0,0,((($G18/$F$9)*Cronograma!J$9)*($H18/$G18)))</f>
        <v>0</v>
      </c>
      <c r="M18" s="51">
        <f>IF( $G18=0,0,((($G18/$F$9)*Cronograma!K$9)*($H18/$G18)))</f>
        <v>0</v>
      </c>
      <c r="N18" s="51">
        <f>IF( $G18=0,0,((($G18/$F$9)*Cronograma!L$9)*($H18/$G18)))</f>
        <v>0</v>
      </c>
      <c r="O18" s="51">
        <f>IF( $G18=0,0,((($G18/$F$9)*Cronograma!M$9)*($H18/$G18)))</f>
        <v>0</v>
      </c>
      <c r="P18" s="51">
        <f>IF( $G18=0,0,((($G18/$F$9)*Cronograma!N$9)*($H18/$G18)))</f>
        <v>0</v>
      </c>
      <c r="Q18" s="51">
        <f>IF( $G18=0,0,((($G18/$F$9)*Cronograma!O$9)*($H18/$G18)))</f>
        <v>0</v>
      </c>
      <c r="R18" s="51">
        <f>IF( $G18=0,0,((($G18/$F$9)*Cronograma!P$9)*($H18/$G18)))</f>
        <v>0</v>
      </c>
      <c r="S18" s="51">
        <f>IF( $G18=0,0,((($G18/$F$9)*Cronograma!Q$9)*($H18/$G18)))</f>
        <v>0</v>
      </c>
      <c r="T18" s="51">
        <f>IF( $G18=0,0,((($G18/$F$9)*Cronograma!R$9)*($H18/$G18)))</f>
        <v>0</v>
      </c>
      <c r="U18" s="51">
        <f>IF( $G18=0,0,((($G18/$F$9)*Cronograma!S$9)*($H18/$G18)))</f>
        <v>0</v>
      </c>
      <c r="V18" s="51">
        <f>IF( $G18=0,0,((($G18/$F$9)*Cronograma!T$9)*($H18/$G18)))</f>
        <v>0</v>
      </c>
      <c r="W18" s="51">
        <f>IF( $G18=0,0,((($G18/$F$9)*Cronograma!U$9)*($H18/$G18)))</f>
        <v>0</v>
      </c>
      <c r="X18" s="51">
        <f>IF( $G18=0,0,((($G18/$F$9)*Cronograma!V$9)*($H18/$G18)))</f>
        <v>0</v>
      </c>
      <c r="Y18" s="51">
        <f>IF( $G18=0,0,((($G18/$F$9)*Cronograma!W$9)*($H18/$G18)))</f>
        <v>0</v>
      </c>
      <c r="Z18" s="51">
        <f>IF( $G18=0,0,((($G18/$F$9)*Cronograma!X$9)*($H18/$G18)))</f>
        <v>0</v>
      </c>
      <c r="AA18" s="51">
        <f>IF( $G18=0,0,((($G18/$F$9)*Cronograma!Y$9)*($H18/$G18)))</f>
        <v>0</v>
      </c>
      <c r="AB18" s="51">
        <f>IF( $G18=0,0,((($G18/$F$9)*Cronograma!Z$9)*($H18/$G18)))</f>
        <v>0</v>
      </c>
      <c r="AC18" s="51">
        <f>IF( $G18=0,0,((($G18/$F$9)*Cronograma!AA$9)*($H18/$G18)))</f>
        <v>0</v>
      </c>
      <c r="AD18" s="51">
        <f>IF( $G18=0,0,((($G18/$F$9)*Cronograma!AB$9)*($H18/$G18)))</f>
        <v>0</v>
      </c>
      <c r="AE18" s="51">
        <f>IF( $G18=0,0,((($G18/$F$9)*Cronograma!AC$9)*($H18/$G18)))</f>
        <v>0</v>
      </c>
      <c r="AF18" s="51">
        <f>IF( $G18=0,0,((($G18/$F$9)*Cronograma!AD$9)*($H18/$G18)))</f>
        <v>0</v>
      </c>
      <c r="AG18" s="51">
        <f>IF( $G18=0,0,((($G18/$F$9)*Cronograma!AE$9)*($H18/$G18)))</f>
        <v>0</v>
      </c>
      <c r="AH18" s="51">
        <f>IF( $G18=0,0,((($G18/$F$9)*Cronograma!AF$9)*($H18/$G18)))</f>
        <v>0</v>
      </c>
      <c r="AI18" s="51">
        <f>IF( $G18=0,0,((($G18/$F$9)*Cronograma!AG$9)*($H18/$G18)))</f>
        <v>0</v>
      </c>
      <c r="AJ18" s="51">
        <f>IF( $G18=0,0,((($G18/$F$9)*Cronograma!AH$9)*($H18/$G18)))</f>
        <v>0</v>
      </c>
      <c r="AK18" s="51">
        <f>IF( $G18=0,0,((($G18/$F$9)*Cronograma!AI$9)*($H18/$G18)))</f>
        <v>0</v>
      </c>
      <c r="AL18" s="51">
        <f>IF( $G18=0,0,((($G18/$F$9)*Cronograma!AJ$9)*($H18/$G18)))</f>
        <v>0</v>
      </c>
      <c r="AM18" s="51">
        <f>IF( $G18=0,0,((($G18/$F$9)*Cronograma!AK$9)*($H18/$G18)))</f>
        <v>0</v>
      </c>
      <c r="AN18" s="51">
        <f>IF( $G18=0,0,((($G18/$F$9)*Cronograma!AL$9)*($H18/$G18)))</f>
        <v>0</v>
      </c>
      <c r="AO18" s="51">
        <f>IF( $G18=0,0,((($G18/$F$9)*Cronograma!AM$9)*($H18/$G18)))</f>
        <v>0</v>
      </c>
      <c r="AP18" s="51">
        <f>IF( $G18=0,0,((($G18/$F$9)*Cronograma!AN$9)*($H18/$G18)))</f>
        <v>0</v>
      </c>
      <c r="AQ18" s="51">
        <f>IF( $G18=0,0,((($G18/$F$9)*Cronograma!AO$9)*($H18/$G18)))</f>
        <v>0</v>
      </c>
      <c r="AR18" s="51">
        <f>IF( $G18=0,0,((($G18/$F$9)*Cronograma!AP$9)*($H18/$G18)))</f>
        <v>0</v>
      </c>
      <c r="AS18" s="51">
        <f>IF( $G18=0,0,((($G18/$F$9)*Cronograma!AQ$9)*($H18/$G18)))</f>
        <v>0</v>
      </c>
      <c r="AT18" s="51">
        <f>IF( $G18=0,0,((($G18/$F$9)*Cronograma!AR$9)*($H18/$G18)))</f>
        <v>0</v>
      </c>
      <c r="AU18" s="51">
        <f>IF( $G18=0,0,((($G18/$F$9)*Cronograma!AS$9)*($H18/$G18)))</f>
        <v>0</v>
      </c>
      <c r="AV18" s="51">
        <f>IF( $G18=0,0,((($G18/$F$9)*Cronograma!AT$9)*($H18/$G18)))</f>
        <v>0</v>
      </c>
      <c r="AW18" s="51">
        <f>IF( $G18=0,0,((($G18/$F$9)*Cronograma!AU$9)*($H18/$G18)))</f>
        <v>0</v>
      </c>
      <c r="AX18" s="51">
        <f>IF( $G18=0,0,((($G18/$F$9)*Cronograma!AV$9)*($H18/$G18)))</f>
        <v>0</v>
      </c>
      <c r="AY18" s="51">
        <f>IF( $G18=0,0,((($G18/$F$9)*Cronograma!AW$9)*($H18/$G18)))</f>
        <v>0</v>
      </c>
      <c r="AZ18" s="51">
        <f>IF( $G18=0,0,((($G18/$F$9)*Cronograma!AX$9)*($H18/$G18)))</f>
        <v>0</v>
      </c>
      <c r="BA18" s="51">
        <f>IF( $G18=0,0,((($G18/$F$9)*Cronograma!AY$9)*($H18/$G18)))</f>
        <v>0</v>
      </c>
      <c r="BB18" s="51">
        <f>IF( $G18=0,0,((($G18/$F$9)*Cronograma!AZ$9)*($H18/$G18)))</f>
        <v>0</v>
      </c>
      <c r="BC18" s="51">
        <f>IF( $G18=0,0,((($G18/$F$9)*Cronograma!BA$9)*($H18/$G18)))</f>
        <v>0</v>
      </c>
      <c r="BD18" s="51">
        <f>IF( $G18=0,0,((($G18/$F$9)*Cronograma!BB$9)*($H18/$G18)))</f>
        <v>0</v>
      </c>
      <c r="BE18" s="51">
        <f>IF( $G18=0,0,((($G18/$F$9)*Cronograma!BC$9)*($H18/$G18)))</f>
        <v>0</v>
      </c>
      <c r="BF18" s="51">
        <f>IF( $G18=0,0,((($G18/$F$9)*Cronograma!BD$9)*($H18/$G18)))</f>
        <v>0</v>
      </c>
      <c r="BG18" s="51">
        <f>IF( $G18=0,0,((($G18/$F$9)*Cronograma!BE$9)*($H18/$G18)))</f>
        <v>0</v>
      </c>
      <c r="BH18" s="51">
        <f>IF( $G18=0,0,((($G18/$F$9)*Cronograma!BF$9)*($H18/$G18)))</f>
        <v>0</v>
      </c>
      <c r="BI18" s="51">
        <f>IF( $G18=0,0,((($G18/$F$9)*Cronograma!BG$9)*($H18/$G18)))</f>
        <v>0</v>
      </c>
      <c r="BJ18" s="51">
        <f>IF( $G18=0,0,((($G18/$F$9)*Cronograma!BH$9)*($H18/$G18)))</f>
        <v>0</v>
      </c>
      <c r="BK18" s="51">
        <f>IF( $G18=0,0,((($G18/$F$9)*Cronograma!BI$9)*($H18/$G18)))</f>
        <v>0</v>
      </c>
      <c r="BL18" s="51">
        <f>IF( $G18=0,0,((($G18/$F$9)*Cronograma!BJ$9)*($H18/$G18)))</f>
        <v>0</v>
      </c>
      <c r="BM18" s="51">
        <f>IF( $G18=0,0,((($G18/$F$9)*Cronograma!BK$9)*($H18/$G18)))</f>
        <v>0</v>
      </c>
      <c r="BN18" s="51">
        <f>IF( $G18=0,0,((($G18/$F$9)*Cronograma!BL$9)*($H18/$G18)))</f>
        <v>0</v>
      </c>
      <c r="BO18" s="51">
        <f>IF( $G18=0,0,((($G18/$F$9)*Cronograma!BM$9)*($H18/$G18)))</f>
        <v>0</v>
      </c>
      <c r="BP18" s="51">
        <f>IF( $G18=0,0,((($G18/$F$9)*Cronograma!BN$9)*($H18/$G18)))</f>
        <v>0</v>
      </c>
      <c r="BQ18" s="51">
        <f>IF( $G18=0,0,((($G18/$F$9)*Cronograma!BO$9)*($H18/$G18)))</f>
        <v>0</v>
      </c>
      <c r="BR18" s="51">
        <f>IF( $G18=0,0,((($G18/$F$9)*Cronograma!BP$9)*($H18/$G18)))</f>
        <v>0</v>
      </c>
      <c r="BS18" s="51">
        <f>IF( $G18=0,0,((($G18/$F$9)*Cronograma!BQ$9)*($H18/$G18)))</f>
        <v>0</v>
      </c>
      <c r="BT18" s="51">
        <f>IF( $G18=0,0,((($G18/$F$9)*Cronograma!BR$9)*($H18/$G18)))</f>
        <v>0</v>
      </c>
      <c r="BU18" s="51">
        <f>IF( $G18=0,0,((($G18/$F$9)*Cronograma!BS$9)*($H18/$G18)))</f>
        <v>0</v>
      </c>
      <c r="BV18" s="51">
        <f>IF( $G18=0,0,((($G18/$F$9)*Cronograma!BT$9)*($H18/$G18)))</f>
        <v>0</v>
      </c>
      <c r="BW18" s="51">
        <f>IF( $G18=0,0,((($G18/$F$9)*Cronograma!BU$9)*($H18/$G18)))</f>
        <v>0</v>
      </c>
      <c r="BX18" s="51">
        <f>IF( $G18=0,0,((($G18/$F$9)*Cronograma!BV$9)*($H18/$G18)))</f>
        <v>0</v>
      </c>
      <c r="BY18" s="51">
        <f>IF( $G18=0,0,((($G18/$F$9)*Cronograma!BW$9)*($H18/$G18)))</f>
        <v>0</v>
      </c>
      <c r="BZ18" s="51">
        <f>IF( $G18=0,0,((($G18/$F$9)*Cronograma!BX$9)*($H18/$G18)))</f>
        <v>0</v>
      </c>
      <c r="CA18" s="51">
        <f>IF( $G18=0,0,((($G18/$F$9)*Cronograma!BY$9)*($H18/$G18)))</f>
        <v>0</v>
      </c>
      <c r="CB18" s="51">
        <f>IF( $G18=0,0,((($G18/$F$9)*Cronograma!BZ$9)*($H18/$G18)))</f>
        <v>0</v>
      </c>
      <c r="CC18" s="51">
        <f>IF( $G18=0,0,((($G18/$F$9)*Cronograma!CA$9)*($H18/$G18)))</f>
        <v>0</v>
      </c>
      <c r="CD18" s="51">
        <f>IF( $G18=0,0,((($G18/$F$9)*Cronograma!CB$9)*($H18/$G18)))</f>
        <v>0</v>
      </c>
      <c r="CE18" s="51">
        <f>IF( $G18=0,0,((($G18/$F$9)*Cronograma!CC$9)*($H18/$G18)))</f>
        <v>0</v>
      </c>
      <c r="CF18" s="51">
        <f>IF( $G18=0,0,((($G18/$F$9)*Cronograma!CD$9)*($H18/$G18)))</f>
        <v>0</v>
      </c>
      <c r="CG18" s="51">
        <f>IF( $G18=0,0,((($G18/$F$9)*Cronograma!CE$9)*($H18/$G18)))</f>
        <v>0</v>
      </c>
      <c r="CH18" s="51">
        <f>IF( $G18=0,0,((($G18/$F$9)*Cronograma!CF$9)*($H18/$G18)))</f>
        <v>0</v>
      </c>
      <c r="CI18" s="51">
        <f>IF( $G18=0,0,((($G18/$F$9)*Cronograma!CG$9)*($H18/$G18)))</f>
        <v>0</v>
      </c>
      <c r="CJ18" s="51">
        <f>IF( $G18=0,0,((($G18/$F$9)*Cronograma!CH$9)*($H18/$G18)))</f>
        <v>0</v>
      </c>
      <c r="CK18" s="51">
        <f>IF( $G18=0,0,((($G18/$F$9)*Cronograma!CI$9)*($H18/$G18)))</f>
        <v>0</v>
      </c>
      <c r="CL18" s="51">
        <f>IF( $G18=0,0,((($G18/$F$9)*Cronograma!CJ$9)*($H18/$G18)))</f>
        <v>0</v>
      </c>
      <c r="CM18" s="51">
        <f>IF( $G18=0,0,((($G18/$F$9)*Cronograma!CK$9)*($H18/$G18)))</f>
        <v>0</v>
      </c>
      <c r="CN18" s="51">
        <f>IF( $G18=0,0,((($G18/$F$9)*Cronograma!CL$9)*($H18/$G18)))</f>
        <v>0</v>
      </c>
      <c r="CO18" s="51">
        <f>IF( $G18=0,0,((($G18/$F$9)*Cronograma!CM$9)*($H18/$G18)))</f>
        <v>0</v>
      </c>
      <c r="CP18" s="51">
        <f>IF( $G18=0,0,((($G18/$F$9)*Cronograma!CN$9)*($H18/$G18)))</f>
        <v>0</v>
      </c>
      <c r="CQ18" s="51">
        <f>IF( $G18=0,0,((($G18/$F$9)*Cronograma!CO$9)*($H18/$G18)))</f>
        <v>0</v>
      </c>
      <c r="CR18" s="51">
        <f>IF( $G18=0,0,((($G18/$F$9)*Cronograma!CP$9)*($H18/$G18)))</f>
        <v>0</v>
      </c>
      <c r="CS18" s="51">
        <f>IF( $G18=0,0,((($G18/$F$9)*Cronograma!CQ$9)*($H18/$G18)))</f>
        <v>0</v>
      </c>
      <c r="CT18" s="51">
        <f>IF( $G18=0,0,((($G18/$F$9)*Cronograma!CR$9)*($H18/$G18)))</f>
        <v>0</v>
      </c>
      <c r="CU18" s="51">
        <f>IF( $G18=0,0,((($G18/$F$9)*Cronograma!CS$9)*($H18/$G18)))</f>
        <v>0</v>
      </c>
      <c r="CV18" s="51">
        <f>IF( $G18=0,0,((($G18/$F$9)*Cronograma!CT$9)*($H18/$G18)))</f>
        <v>0</v>
      </c>
      <c r="CW18" s="51">
        <f>IF( $G18=0,0,((($G18/$F$9)*Cronograma!CU$9)*($H18/$G18)))</f>
        <v>0</v>
      </c>
      <c r="CX18" s="51">
        <f>IF( $G18=0,0,((($G18/$F$9)*Cronograma!CV$9)*($H18/$G18)))</f>
        <v>0</v>
      </c>
      <c r="CY18" s="51">
        <f>IF( $G18=0,0,((($G18/$F$9)*Cronograma!CW$9)*($H18/$G18)))</f>
        <v>0</v>
      </c>
      <c r="CZ18" s="51">
        <f>IF( $G18=0,0,((($G18/$F$9)*Cronograma!CX$9)*($H18/$G18)))</f>
        <v>0</v>
      </c>
      <c r="DA18" s="51">
        <f>IF( $G18=0,0,((($G18/$F$9)*Cronograma!CY$9)*($H18/$G18)))</f>
        <v>0</v>
      </c>
      <c r="DB18" s="51">
        <f>IF( $G18=0,0,((($G18/$F$9)*Cronograma!CZ$9)*($H18/$G18)))</f>
        <v>0</v>
      </c>
      <c r="DC18" s="51">
        <f>IF( $G18=0,0,((($G18/$F$9)*Cronograma!DA$9)*($H18/$G18)))</f>
        <v>0</v>
      </c>
      <c r="DD18" s="51">
        <f>IF( $G18=0,0,((($G18/$F$9)*Cronograma!DB$9)*($H18/$G18)))</f>
        <v>0</v>
      </c>
      <c r="DE18" s="51">
        <f>IF( $G18=0,0,((($G18/$F$9)*Cronograma!DC$9)*($H18/$G18)))</f>
        <v>0</v>
      </c>
      <c r="DF18" s="51">
        <f>IF( $G18=0,0,((($G18/$F$9)*Cronograma!DD$9)*($H18/$G18)))</f>
        <v>0</v>
      </c>
      <c r="DG18" s="51">
        <f>IF( $G18=0,0,((($G18/$F$9)*Cronograma!DE$9)*($H18/$G18)))</f>
        <v>0</v>
      </c>
      <c r="DH18" s="51">
        <f>IF( $G18=0,0,((($G18/$F$9)*Cronograma!DF$9)*($H18/$G18)))</f>
        <v>0</v>
      </c>
      <c r="DI18" s="51">
        <f>IF( $G18=0,0,((($G18/$F$9)*Cronograma!DG$9)*($H18/$G18)))</f>
        <v>0</v>
      </c>
      <c r="DJ18" s="51">
        <f>IF( $G18=0,0,((($G18/$F$9)*Cronograma!DH$9)*($H18/$G18)))</f>
        <v>0</v>
      </c>
      <c r="DK18" s="52">
        <f t="shared" si="10"/>
        <v>0</v>
      </c>
      <c r="DL18" s="53">
        <f t="shared" si="4"/>
        <v>0</v>
      </c>
      <c r="DM18" s="472"/>
      <c r="DN18" s="502"/>
      <c r="DO18" s="502"/>
      <c r="DP18" s="24"/>
    </row>
    <row r="19" spans="1:120" ht="24" outlineLevel="1" x14ac:dyDescent="0.3">
      <c r="A19" s="472"/>
      <c r="B19" s="521" t="s">
        <v>192</v>
      </c>
      <c r="C19" s="589"/>
      <c r="D19" s="595"/>
      <c r="E19" s="591"/>
      <c r="F19" s="592"/>
      <c r="G19" s="593"/>
      <c r="H19" s="498">
        <f t="shared" si="9"/>
        <v>0</v>
      </c>
      <c r="I19" s="51">
        <f>IF( $G19=0,0,((($G19/$F$9)*Cronograma!G$9)*($H19/$G19)))</f>
        <v>0</v>
      </c>
      <c r="J19" s="51">
        <f>IF( $G19=0,0,((($G19/$F$9)*Cronograma!H$9)*($H19/$G19)))</f>
        <v>0</v>
      </c>
      <c r="K19" s="51">
        <f>IF( $G19=0,0,((($G19/$F$9)*Cronograma!I$9)*($H19/$G19)))</f>
        <v>0</v>
      </c>
      <c r="L19" s="51">
        <f>IF( $G19=0,0,((($G19/$F$9)*Cronograma!J$9)*($H19/$G19)))</f>
        <v>0</v>
      </c>
      <c r="M19" s="51">
        <f>IF( $G19=0,0,((($G19/$F$9)*Cronograma!K$9)*($H19/$G19)))</f>
        <v>0</v>
      </c>
      <c r="N19" s="51">
        <f>IF( $G19=0,0,((($G19/$F$9)*Cronograma!L$9)*($H19/$G19)))</f>
        <v>0</v>
      </c>
      <c r="O19" s="51">
        <f>IF( $G19=0,0,((($G19/$F$9)*Cronograma!M$9)*($H19/$G19)))</f>
        <v>0</v>
      </c>
      <c r="P19" s="51">
        <f>IF( $G19=0,0,((($G19/$F$9)*Cronograma!N$9)*($H19/$G19)))</f>
        <v>0</v>
      </c>
      <c r="Q19" s="51">
        <f>IF( $G19=0,0,((($G19/$F$9)*Cronograma!O$9)*($H19/$G19)))</f>
        <v>0</v>
      </c>
      <c r="R19" s="51">
        <f>IF( $G19=0,0,((($G19/$F$9)*Cronograma!P$9)*($H19/$G19)))</f>
        <v>0</v>
      </c>
      <c r="S19" s="51">
        <f>IF( $G19=0,0,((($G19/$F$9)*Cronograma!Q$9)*($H19/$G19)))</f>
        <v>0</v>
      </c>
      <c r="T19" s="51">
        <f>IF( $G19=0,0,((($G19/$F$9)*Cronograma!R$9)*($H19/$G19)))</f>
        <v>0</v>
      </c>
      <c r="U19" s="51">
        <f>IF( $G19=0,0,((($G19/$F$9)*Cronograma!S$9)*($H19/$G19)))</f>
        <v>0</v>
      </c>
      <c r="V19" s="51">
        <f>IF( $G19=0,0,((($G19/$F$9)*Cronograma!T$9)*($H19/$G19)))</f>
        <v>0</v>
      </c>
      <c r="W19" s="51">
        <f>IF( $G19=0,0,((($G19/$F$9)*Cronograma!U$9)*($H19/$G19)))</f>
        <v>0</v>
      </c>
      <c r="X19" s="51">
        <f>IF( $G19=0,0,((($G19/$F$9)*Cronograma!V$9)*($H19/$G19)))</f>
        <v>0</v>
      </c>
      <c r="Y19" s="51">
        <f>IF( $G19=0,0,((($G19/$F$9)*Cronograma!W$9)*($H19/$G19)))</f>
        <v>0</v>
      </c>
      <c r="Z19" s="51">
        <f>IF( $G19=0,0,((($G19/$F$9)*Cronograma!X$9)*($H19/$G19)))</f>
        <v>0</v>
      </c>
      <c r="AA19" s="51">
        <f>IF( $G19=0,0,((($G19/$F$9)*Cronograma!Y$9)*($H19/$G19)))</f>
        <v>0</v>
      </c>
      <c r="AB19" s="51">
        <f>IF( $G19=0,0,((($G19/$F$9)*Cronograma!Z$9)*($H19/$G19)))</f>
        <v>0</v>
      </c>
      <c r="AC19" s="51">
        <f>IF( $G19=0,0,((($G19/$F$9)*Cronograma!AA$9)*($H19/$G19)))</f>
        <v>0</v>
      </c>
      <c r="AD19" s="51">
        <f>IF( $G19=0,0,((($G19/$F$9)*Cronograma!AB$9)*($H19/$G19)))</f>
        <v>0</v>
      </c>
      <c r="AE19" s="51">
        <f>IF( $G19=0,0,((($G19/$F$9)*Cronograma!AC$9)*($H19/$G19)))</f>
        <v>0</v>
      </c>
      <c r="AF19" s="51">
        <f>IF( $G19=0,0,((($G19/$F$9)*Cronograma!AD$9)*($H19/$G19)))</f>
        <v>0</v>
      </c>
      <c r="AG19" s="51">
        <f>IF( $G19=0,0,((($G19/$F$9)*Cronograma!AE$9)*($H19/$G19)))</f>
        <v>0</v>
      </c>
      <c r="AH19" s="51">
        <f>IF( $G19=0,0,((($G19/$F$9)*Cronograma!AF$9)*($H19/$G19)))</f>
        <v>0</v>
      </c>
      <c r="AI19" s="51">
        <f>IF( $G19=0,0,((($G19/$F$9)*Cronograma!AG$9)*($H19/$G19)))</f>
        <v>0</v>
      </c>
      <c r="AJ19" s="51">
        <f>IF( $G19=0,0,((($G19/$F$9)*Cronograma!AH$9)*($H19/$G19)))</f>
        <v>0</v>
      </c>
      <c r="AK19" s="51">
        <f>IF( $G19=0,0,((($G19/$F$9)*Cronograma!AI$9)*($H19/$G19)))</f>
        <v>0</v>
      </c>
      <c r="AL19" s="51">
        <f>IF( $G19=0,0,((($G19/$F$9)*Cronograma!AJ$9)*($H19/$G19)))</f>
        <v>0</v>
      </c>
      <c r="AM19" s="51">
        <f>IF( $G19=0,0,((($G19/$F$9)*Cronograma!AK$9)*($H19/$G19)))</f>
        <v>0</v>
      </c>
      <c r="AN19" s="51">
        <f>IF( $G19=0,0,((($G19/$F$9)*Cronograma!AL$9)*($H19/$G19)))</f>
        <v>0</v>
      </c>
      <c r="AO19" s="51">
        <f>IF( $G19=0,0,((($G19/$F$9)*Cronograma!AM$9)*($H19/$G19)))</f>
        <v>0</v>
      </c>
      <c r="AP19" s="51">
        <f>IF( $G19=0,0,((($G19/$F$9)*Cronograma!AN$9)*($H19/$G19)))</f>
        <v>0</v>
      </c>
      <c r="AQ19" s="51">
        <f>IF( $G19=0,0,((($G19/$F$9)*Cronograma!AO$9)*($H19/$G19)))</f>
        <v>0</v>
      </c>
      <c r="AR19" s="51">
        <f>IF( $G19=0,0,((($G19/$F$9)*Cronograma!AP$9)*($H19/$G19)))</f>
        <v>0</v>
      </c>
      <c r="AS19" s="51">
        <f>IF( $G19=0,0,((($G19/$F$9)*Cronograma!AQ$9)*($H19/$G19)))</f>
        <v>0</v>
      </c>
      <c r="AT19" s="51">
        <f>IF( $G19=0,0,((($G19/$F$9)*Cronograma!AR$9)*($H19/$G19)))</f>
        <v>0</v>
      </c>
      <c r="AU19" s="51">
        <f>IF( $G19=0,0,((($G19/$F$9)*Cronograma!AS$9)*($H19/$G19)))</f>
        <v>0</v>
      </c>
      <c r="AV19" s="51">
        <f>IF( $G19=0,0,((($G19/$F$9)*Cronograma!AT$9)*($H19/$G19)))</f>
        <v>0</v>
      </c>
      <c r="AW19" s="51">
        <f>IF( $G19=0,0,((($G19/$F$9)*Cronograma!AU$9)*($H19/$G19)))</f>
        <v>0</v>
      </c>
      <c r="AX19" s="51">
        <f>IF( $G19=0,0,((($G19/$F$9)*Cronograma!AV$9)*($H19/$G19)))</f>
        <v>0</v>
      </c>
      <c r="AY19" s="51">
        <f>IF( $G19=0,0,((($G19/$F$9)*Cronograma!AW$9)*($H19/$G19)))</f>
        <v>0</v>
      </c>
      <c r="AZ19" s="51">
        <f>IF( $G19=0,0,((($G19/$F$9)*Cronograma!AX$9)*($H19/$G19)))</f>
        <v>0</v>
      </c>
      <c r="BA19" s="51">
        <f>IF( $G19=0,0,((($G19/$F$9)*Cronograma!AY$9)*($H19/$G19)))</f>
        <v>0</v>
      </c>
      <c r="BB19" s="51">
        <f>IF( $G19=0,0,((($G19/$F$9)*Cronograma!AZ$9)*($H19/$G19)))</f>
        <v>0</v>
      </c>
      <c r="BC19" s="51">
        <f>IF( $G19=0,0,((($G19/$F$9)*Cronograma!BA$9)*($H19/$G19)))</f>
        <v>0</v>
      </c>
      <c r="BD19" s="51">
        <f>IF( $G19=0,0,((($G19/$F$9)*Cronograma!BB$9)*($H19/$G19)))</f>
        <v>0</v>
      </c>
      <c r="BE19" s="51">
        <f>IF( $G19=0,0,((($G19/$F$9)*Cronograma!BC$9)*($H19/$G19)))</f>
        <v>0</v>
      </c>
      <c r="BF19" s="51">
        <f>IF( $G19=0,0,((($G19/$F$9)*Cronograma!BD$9)*($H19/$G19)))</f>
        <v>0</v>
      </c>
      <c r="BG19" s="51">
        <f>IF( $G19=0,0,((($G19/$F$9)*Cronograma!BE$9)*($H19/$G19)))</f>
        <v>0</v>
      </c>
      <c r="BH19" s="51">
        <f>IF( $G19=0,0,((($G19/$F$9)*Cronograma!BF$9)*($H19/$G19)))</f>
        <v>0</v>
      </c>
      <c r="BI19" s="51">
        <f>IF( $G19=0,0,((($G19/$F$9)*Cronograma!BG$9)*($H19/$G19)))</f>
        <v>0</v>
      </c>
      <c r="BJ19" s="51">
        <f>IF( $G19=0,0,((($G19/$F$9)*Cronograma!BH$9)*($H19/$G19)))</f>
        <v>0</v>
      </c>
      <c r="BK19" s="51">
        <f>IF( $G19=0,0,((($G19/$F$9)*Cronograma!BI$9)*($H19/$G19)))</f>
        <v>0</v>
      </c>
      <c r="BL19" s="51">
        <f>IF( $G19=0,0,((($G19/$F$9)*Cronograma!BJ$9)*($H19/$G19)))</f>
        <v>0</v>
      </c>
      <c r="BM19" s="51">
        <f>IF( $G19=0,0,((($G19/$F$9)*Cronograma!BK$9)*($H19/$G19)))</f>
        <v>0</v>
      </c>
      <c r="BN19" s="51">
        <f>IF( $G19=0,0,((($G19/$F$9)*Cronograma!BL$9)*($H19/$G19)))</f>
        <v>0</v>
      </c>
      <c r="BO19" s="51">
        <f>IF( $G19=0,0,((($G19/$F$9)*Cronograma!BM$9)*($H19/$G19)))</f>
        <v>0</v>
      </c>
      <c r="BP19" s="51">
        <f>IF( $G19=0,0,((($G19/$F$9)*Cronograma!BN$9)*($H19/$G19)))</f>
        <v>0</v>
      </c>
      <c r="BQ19" s="51">
        <f>IF( $G19=0,0,((($G19/$F$9)*Cronograma!BO$9)*($H19/$G19)))</f>
        <v>0</v>
      </c>
      <c r="BR19" s="51">
        <f>IF( $G19=0,0,((($G19/$F$9)*Cronograma!BP$9)*($H19/$G19)))</f>
        <v>0</v>
      </c>
      <c r="BS19" s="51">
        <f>IF( $G19=0,0,((($G19/$F$9)*Cronograma!BQ$9)*($H19/$G19)))</f>
        <v>0</v>
      </c>
      <c r="BT19" s="51">
        <f>IF( $G19=0,0,((($G19/$F$9)*Cronograma!BR$9)*($H19/$G19)))</f>
        <v>0</v>
      </c>
      <c r="BU19" s="51">
        <f>IF( $G19=0,0,((($G19/$F$9)*Cronograma!BS$9)*($H19/$G19)))</f>
        <v>0</v>
      </c>
      <c r="BV19" s="51">
        <f>IF( $G19=0,0,((($G19/$F$9)*Cronograma!BT$9)*($H19/$G19)))</f>
        <v>0</v>
      </c>
      <c r="BW19" s="51">
        <f>IF( $G19=0,0,((($G19/$F$9)*Cronograma!BU$9)*($H19/$G19)))</f>
        <v>0</v>
      </c>
      <c r="BX19" s="51">
        <f>IF( $G19=0,0,((($G19/$F$9)*Cronograma!BV$9)*($H19/$G19)))</f>
        <v>0</v>
      </c>
      <c r="BY19" s="51">
        <f>IF( $G19=0,0,((($G19/$F$9)*Cronograma!BW$9)*($H19/$G19)))</f>
        <v>0</v>
      </c>
      <c r="BZ19" s="51">
        <f>IF( $G19=0,0,((($G19/$F$9)*Cronograma!BX$9)*($H19/$G19)))</f>
        <v>0</v>
      </c>
      <c r="CA19" s="51">
        <f>IF( $G19=0,0,((($G19/$F$9)*Cronograma!BY$9)*($H19/$G19)))</f>
        <v>0</v>
      </c>
      <c r="CB19" s="51">
        <f>IF( $G19=0,0,((($G19/$F$9)*Cronograma!BZ$9)*($H19/$G19)))</f>
        <v>0</v>
      </c>
      <c r="CC19" s="51">
        <f>IF( $G19=0,0,((($G19/$F$9)*Cronograma!CA$9)*($H19/$G19)))</f>
        <v>0</v>
      </c>
      <c r="CD19" s="51">
        <f>IF( $G19=0,0,((($G19/$F$9)*Cronograma!CB$9)*($H19/$G19)))</f>
        <v>0</v>
      </c>
      <c r="CE19" s="51">
        <f>IF( $G19=0,0,((($G19/$F$9)*Cronograma!CC$9)*($H19/$G19)))</f>
        <v>0</v>
      </c>
      <c r="CF19" s="51">
        <f>IF( $G19=0,0,((($G19/$F$9)*Cronograma!CD$9)*($H19/$G19)))</f>
        <v>0</v>
      </c>
      <c r="CG19" s="51">
        <f>IF( $G19=0,0,((($G19/$F$9)*Cronograma!CE$9)*($H19/$G19)))</f>
        <v>0</v>
      </c>
      <c r="CH19" s="51">
        <f>IF( $G19=0,0,((($G19/$F$9)*Cronograma!CF$9)*($H19/$G19)))</f>
        <v>0</v>
      </c>
      <c r="CI19" s="51">
        <f>IF( $G19=0,0,((($G19/$F$9)*Cronograma!CG$9)*($H19/$G19)))</f>
        <v>0</v>
      </c>
      <c r="CJ19" s="51">
        <f>IF( $G19=0,0,((($G19/$F$9)*Cronograma!CH$9)*($H19/$G19)))</f>
        <v>0</v>
      </c>
      <c r="CK19" s="51">
        <f>IF( $G19=0,0,((($G19/$F$9)*Cronograma!CI$9)*($H19/$G19)))</f>
        <v>0</v>
      </c>
      <c r="CL19" s="51">
        <f>IF( $G19=0,0,((($G19/$F$9)*Cronograma!CJ$9)*($H19/$G19)))</f>
        <v>0</v>
      </c>
      <c r="CM19" s="51">
        <f>IF( $G19=0,0,((($G19/$F$9)*Cronograma!CK$9)*($H19/$G19)))</f>
        <v>0</v>
      </c>
      <c r="CN19" s="51">
        <f>IF( $G19=0,0,((($G19/$F$9)*Cronograma!CL$9)*($H19/$G19)))</f>
        <v>0</v>
      </c>
      <c r="CO19" s="51">
        <f>IF( $G19=0,0,((($G19/$F$9)*Cronograma!CM$9)*($H19/$G19)))</f>
        <v>0</v>
      </c>
      <c r="CP19" s="51">
        <f>IF( $G19=0,0,((($G19/$F$9)*Cronograma!CN$9)*($H19/$G19)))</f>
        <v>0</v>
      </c>
      <c r="CQ19" s="51">
        <f>IF( $G19=0,0,((($G19/$F$9)*Cronograma!CO$9)*($H19/$G19)))</f>
        <v>0</v>
      </c>
      <c r="CR19" s="51">
        <f>IF( $G19=0,0,((($G19/$F$9)*Cronograma!CP$9)*($H19/$G19)))</f>
        <v>0</v>
      </c>
      <c r="CS19" s="51">
        <f>IF( $G19=0,0,((($G19/$F$9)*Cronograma!CQ$9)*($H19/$G19)))</f>
        <v>0</v>
      </c>
      <c r="CT19" s="51">
        <f>IF( $G19=0,0,((($G19/$F$9)*Cronograma!CR$9)*($H19/$G19)))</f>
        <v>0</v>
      </c>
      <c r="CU19" s="51">
        <f>IF( $G19=0,0,((($G19/$F$9)*Cronograma!CS$9)*($H19/$G19)))</f>
        <v>0</v>
      </c>
      <c r="CV19" s="51">
        <f>IF( $G19=0,0,((($G19/$F$9)*Cronograma!CT$9)*($H19/$G19)))</f>
        <v>0</v>
      </c>
      <c r="CW19" s="51">
        <f>IF( $G19=0,0,((($G19/$F$9)*Cronograma!CU$9)*($H19/$G19)))</f>
        <v>0</v>
      </c>
      <c r="CX19" s="51">
        <f>IF( $G19=0,0,((($G19/$F$9)*Cronograma!CV$9)*($H19/$G19)))</f>
        <v>0</v>
      </c>
      <c r="CY19" s="51">
        <f>IF( $G19=0,0,((($G19/$F$9)*Cronograma!CW$9)*($H19/$G19)))</f>
        <v>0</v>
      </c>
      <c r="CZ19" s="51">
        <f>IF( $G19=0,0,((($G19/$F$9)*Cronograma!CX$9)*($H19/$G19)))</f>
        <v>0</v>
      </c>
      <c r="DA19" s="51">
        <f>IF( $G19=0,0,((($G19/$F$9)*Cronograma!CY$9)*($H19/$G19)))</f>
        <v>0</v>
      </c>
      <c r="DB19" s="51">
        <f>IF( $G19=0,0,((($G19/$F$9)*Cronograma!CZ$9)*($H19/$G19)))</f>
        <v>0</v>
      </c>
      <c r="DC19" s="51">
        <f>IF( $G19=0,0,((($G19/$F$9)*Cronograma!DA$9)*($H19/$G19)))</f>
        <v>0</v>
      </c>
      <c r="DD19" s="51">
        <f>IF( $G19=0,0,((($G19/$F$9)*Cronograma!DB$9)*($H19/$G19)))</f>
        <v>0</v>
      </c>
      <c r="DE19" s="51">
        <f>IF( $G19=0,0,((($G19/$F$9)*Cronograma!DC$9)*($H19/$G19)))</f>
        <v>0</v>
      </c>
      <c r="DF19" s="51">
        <f>IF( $G19=0,0,((($G19/$F$9)*Cronograma!DD$9)*($H19/$G19)))</f>
        <v>0</v>
      </c>
      <c r="DG19" s="51">
        <f>IF( $G19=0,0,((($G19/$F$9)*Cronograma!DE$9)*($H19/$G19)))</f>
        <v>0</v>
      </c>
      <c r="DH19" s="51">
        <f>IF( $G19=0,0,((($G19/$F$9)*Cronograma!DF$9)*($H19/$G19)))</f>
        <v>0</v>
      </c>
      <c r="DI19" s="51">
        <f>IF( $G19=0,0,((($G19/$F$9)*Cronograma!DG$9)*($H19/$G19)))</f>
        <v>0</v>
      </c>
      <c r="DJ19" s="51">
        <f>IF( $G19=0,0,((($G19/$F$9)*Cronograma!DH$9)*($H19/$G19)))</f>
        <v>0</v>
      </c>
      <c r="DK19" s="52">
        <f t="shared" si="10"/>
        <v>0</v>
      </c>
      <c r="DL19" s="53">
        <f t="shared" si="4"/>
        <v>0</v>
      </c>
      <c r="DM19" s="472"/>
      <c r="DN19" s="502"/>
      <c r="DO19" s="502"/>
      <c r="DP19" s="24"/>
    </row>
    <row r="20" spans="1:120" ht="24" x14ac:dyDescent="0.3">
      <c r="A20" s="472"/>
      <c r="B20" s="521">
        <v>1.2</v>
      </c>
      <c r="C20" s="515" t="s">
        <v>141</v>
      </c>
      <c r="D20" s="516">
        <f>Identificación!C73</f>
        <v>0</v>
      </c>
      <c r="E20" s="517">
        <f>Identificación!F73</f>
        <v>0</v>
      </c>
      <c r="F20" s="518">
        <f>Identificación!G73</f>
        <v>0</v>
      </c>
      <c r="G20" s="497"/>
      <c r="H20" s="498">
        <f t="shared" ref="H20:AM20" si="11">SUM(H21:H30)</f>
        <v>0</v>
      </c>
      <c r="I20" s="499">
        <f t="shared" si="11"/>
        <v>0</v>
      </c>
      <c r="J20" s="499">
        <f t="shared" si="11"/>
        <v>0</v>
      </c>
      <c r="K20" s="499">
        <f t="shared" si="11"/>
        <v>0</v>
      </c>
      <c r="L20" s="499">
        <f t="shared" si="11"/>
        <v>0</v>
      </c>
      <c r="M20" s="499">
        <f t="shared" si="11"/>
        <v>0</v>
      </c>
      <c r="N20" s="499">
        <f t="shared" si="11"/>
        <v>0</v>
      </c>
      <c r="O20" s="499">
        <f t="shared" si="11"/>
        <v>0</v>
      </c>
      <c r="P20" s="499">
        <f t="shared" si="11"/>
        <v>0</v>
      </c>
      <c r="Q20" s="499">
        <f t="shared" si="11"/>
        <v>0</v>
      </c>
      <c r="R20" s="499">
        <f t="shared" si="11"/>
        <v>0</v>
      </c>
      <c r="S20" s="499">
        <f t="shared" si="11"/>
        <v>0</v>
      </c>
      <c r="T20" s="499">
        <f t="shared" si="11"/>
        <v>0</v>
      </c>
      <c r="U20" s="499">
        <f t="shared" si="11"/>
        <v>0</v>
      </c>
      <c r="V20" s="499">
        <f t="shared" si="11"/>
        <v>0</v>
      </c>
      <c r="W20" s="499">
        <f t="shared" si="11"/>
        <v>0</v>
      </c>
      <c r="X20" s="499">
        <f t="shared" si="11"/>
        <v>0</v>
      </c>
      <c r="Y20" s="499">
        <f t="shared" si="11"/>
        <v>0</v>
      </c>
      <c r="Z20" s="499">
        <f t="shared" si="11"/>
        <v>0</v>
      </c>
      <c r="AA20" s="499">
        <f t="shared" si="11"/>
        <v>0</v>
      </c>
      <c r="AB20" s="499">
        <f t="shared" si="11"/>
        <v>0</v>
      </c>
      <c r="AC20" s="499">
        <f t="shared" si="11"/>
        <v>0</v>
      </c>
      <c r="AD20" s="499">
        <f t="shared" si="11"/>
        <v>0</v>
      </c>
      <c r="AE20" s="499">
        <f t="shared" si="11"/>
        <v>0</v>
      </c>
      <c r="AF20" s="499">
        <f t="shared" si="11"/>
        <v>0</v>
      </c>
      <c r="AG20" s="499">
        <f t="shared" si="11"/>
        <v>0</v>
      </c>
      <c r="AH20" s="499">
        <f t="shared" si="11"/>
        <v>0</v>
      </c>
      <c r="AI20" s="499">
        <f t="shared" si="11"/>
        <v>0</v>
      </c>
      <c r="AJ20" s="499">
        <f t="shared" si="11"/>
        <v>0</v>
      </c>
      <c r="AK20" s="499">
        <f t="shared" si="11"/>
        <v>0</v>
      </c>
      <c r="AL20" s="499">
        <f t="shared" si="11"/>
        <v>0</v>
      </c>
      <c r="AM20" s="499">
        <f t="shared" si="11"/>
        <v>0</v>
      </c>
      <c r="AN20" s="499">
        <f t="shared" ref="AN20:BS20" si="12">SUM(AN21:AN30)</f>
        <v>0</v>
      </c>
      <c r="AO20" s="499">
        <f t="shared" si="12"/>
        <v>0</v>
      </c>
      <c r="AP20" s="499">
        <f t="shared" si="12"/>
        <v>0</v>
      </c>
      <c r="AQ20" s="499">
        <f t="shared" si="12"/>
        <v>0</v>
      </c>
      <c r="AR20" s="499">
        <f t="shared" si="12"/>
        <v>0</v>
      </c>
      <c r="AS20" s="499">
        <f t="shared" si="12"/>
        <v>0</v>
      </c>
      <c r="AT20" s="499">
        <f t="shared" si="12"/>
        <v>0</v>
      </c>
      <c r="AU20" s="499">
        <f t="shared" si="12"/>
        <v>0</v>
      </c>
      <c r="AV20" s="499">
        <f t="shared" si="12"/>
        <v>0</v>
      </c>
      <c r="AW20" s="499">
        <f t="shared" si="12"/>
        <v>0</v>
      </c>
      <c r="AX20" s="499">
        <f t="shared" si="12"/>
        <v>0</v>
      </c>
      <c r="AY20" s="499">
        <f t="shared" si="12"/>
        <v>0</v>
      </c>
      <c r="AZ20" s="499">
        <f t="shared" si="12"/>
        <v>0</v>
      </c>
      <c r="BA20" s="499">
        <f t="shared" si="12"/>
        <v>0</v>
      </c>
      <c r="BB20" s="499">
        <f t="shared" si="12"/>
        <v>0</v>
      </c>
      <c r="BC20" s="499">
        <f t="shared" si="12"/>
        <v>0</v>
      </c>
      <c r="BD20" s="499">
        <f t="shared" si="12"/>
        <v>0</v>
      </c>
      <c r="BE20" s="499">
        <f t="shared" si="12"/>
        <v>0</v>
      </c>
      <c r="BF20" s="499">
        <f t="shared" si="12"/>
        <v>0</v>
      </c>
      <c r="BG20" s="499">
        <f t="shared" si="12"/>
        <v>0</v>
      </c>
      <c r="BH20" s="499">
        <f t="shared" si="12"/>
        <v>0</v>
      </c>
      <c r="BI20" s="499">
        <f t="shared" si="12"/>
        <v>0</v>
      </c>
      <c r="BJ20" s="499">
        <f t="shared" si="12"/>
        <v>0</v>
      </c>
      <c r="BK20" s="499">
        <f t="shared" si="12"/>
        <v>0</v>
      </c>
      <c r="BL20" s="499">
        <f t="shared" si="12"/>
        <v>0</v>
      </c>
      <c r="BM20" s="499">
        <f t="shared" si="12"/>
        <v>0</v>
      </c>
      <c r="BN20" s="499">
        <f t="shared" si="12"/>
        <v>0</v>
      </c>
      <c r="BO20" s="499">
        <f t="shared" si="12"/>
        <v>0</v>
      </c>
      <c r="BP20" s="499">
        <f t="shared" si="12"/>
        <v>0</v>
      </c>
      <c r="BQ20" s="499">
        <f t="shared" si="12"/>
        <v>0</v>
      </c>
      <c r="BR20" s="499">
        <f t="shared" si="12"/>
        <v>0</v>
      </c>
      <c r="BS20" s="499">
        <f t="shared" si="12"/>
        <v>0</v>
      </c>
      <c r="BT20" s="499">
        <f t="shared" ref="BT20:CG20" si="13">SUM(BT21:BT30)</f>
        <v>0</v>
      </c>
      <c r="BU20" s="499">
        <f t="shared" si="13"/>
        <v>0</v>
      </c>
      <c r="BV20" s="499">
        <f t="shared" si="13"/>
        <v>0</v>
      </c>
      <c r="BW20" s="499">
        <f t="shared" si="13"/>
        <v>0</v>
      </c>
      <c r="BX20" s="499">
        <f t="shared" si="13"/>
        <v>0</v>
      </c>
      <c r="BY20" s="499">
        <f t="shared" si="13"/>
        <v>0</v>
      </c>
      <c r="BZ20" s="499">
        <f t="shared" si="13"/>
        <v>0</v>
      </c>
      <c r="CA20" s="499">
        <f t="shared" si="13"/>
        <v>0</v>
      </c>
      <c r="CB20" s="499">
        <f t="shared" si="13"/>
        <v>0</v>
      </c>
      <c r="CC20" s="499">
        <f t="shared" si="13"/>
        <v>0</v>
      </c>
      <c r="CD20" s="499">
        <f t="shared" si="13"/>
        <v>0</v>
      </c>
      <c r="CE20" s="499">
        <f t="shared" si="13"/>
        <v>0</v>
      </c>
      <c r="CF20" s="499">
        <f t="shared" si="13"/>
        <v>0</v>
      </c>
      <c r="CG20" s="499">
        <f t="shared" si="13"/>
        <v>0</v>
      </c>
      <c r="CH20" s="499">
        <f t="shared" ref="CH20:DJ20" si="14">SUM(CH21:CH30)</f>
        <v>0</v>
      </c>
      <c r="CI20" s="499">
        <f t="shared" si="14"/>
        <v>0</v>
      </c>
      <c r="CJ20" s="499">
        <f t="shared" si="14"/>
        <v>0</v>
      </c>
      <c r="CK20" s="499">
        <f t="shared" si="14"/>
        <v>0</v>
      </c>
      <c r="CL20" s="499">
        <f t="shared" si="14"/>
        <v>0</v>
      </c>
      <c r="CM20" s="499">
        <f t="shared" si="14"/>
        <v>0</v>
      </c>
      <c r="CN20" s="499">
        <f t="shared" si="14"/>
        <v>0</v>
      </c>
      <c r="CO20" s="499">
        <f t="shared" si="14"/>
        <v>0</v>
      </c>
      <c r="CP20" s="499">
        <f t="shared" si="14"/>
        <v>0</v>
      </c>
      <c r="CQ20" s="499">
        <f t="shared" si="14"/>
        <v>0</v>
      </c>
      <c r="CR20" s="499">
        <f t="shared" si="14"/>
        <v>0</v>
      </c>
      <c r="CS20" s="499">
        <f t="shared" si="14"/>
        <v>0</v>
      </c>
      <c r="CT20" s="499">
        <f t="shared" si="14"/>
        <v>0</v>
      </c>
      <c r="CU20" s="499">
        <f t="shared" si="14"/>
        <v>0</v>
      </c>
      <c r="CV20" s="499">
        <f t="shared" si="14"/>
        <v>0</v>
      </c>
      <c r="CW20" s="499">
        <f t="shared" si="14"/>
        <v>0</v>
      </c>
      <c r="CX20" s="499">
        <f t="shared" si="14"/>
        <v>0</v>
      </c>
      <c r="CY20" s="499">
        <f t="shared" si="14"/>
        <v>0</v>
      </c>
      <c r="CZ20" s="499">
        <f t="shared" si="14"/>
        <v>0</v>
      </c>
      <c r="DA20" s="499">
        <f t="shared" si="14"/>
        <v>0</v>
      </c>
      <c r="DB20" s="499">
        <f t="shared" si="14"/>
        <v>0</v>
      </c>
      <c r="DC20" s="499">
        <f t="shared" si="14"/>
        <v>0</v>
      </c>
      <c r="DD20" s="499">
        <f t="shared" si="14"/>
        <v>0</v>
      </c>
      <c r="DE20" s="499">
        <f t="shared" si="14"/>
        <v>0</v>
      </c>
      <c r="DF20" s="499">
        <f t="shared" si="14"/>
        <v>0</v>
      </c>
      <c r="DG20" s="499">
        <f t="shared" si="14"/>
        <v>0</v>
      </c>
      <c r="DH20" s="499">
        <f t="shared" si="14"/>
        <v>0</v>
      </c>
      <c r="DI20" s="499">
        <f t="shared" si="14"/>
        <v>0</v>
      </c>
      <c r="DJ20" s="499">
        <f t="shared" si="14"/>
        <v>0</v>
      </c>
      <c r="DK20" s="519">
        <f>SUM(DK21:DK30)</f>
        <v>0</v>
      </c>
      <c r="DL20" s="520">
        <f t="shared" si="4"/>
        <v>0</v>
      </c>
      <c r="DM20" s="472"/>
      <c r="DN20" s="472"/>
      <c r="DO20" s="472"/>
    </row>
    <row r="21" spans="1:120" hidden="1" outlineLevel="1" x14ac:dyDescent="0.3">
      <c r="A21" s="472"/>
      <c r="B21" s="521" t="s">
        <v>181</v>
      </c>
      <c r="C21" s="589"/>
      <c r="D21" s="595"/>
      <c r="E21" s="591"/>
      <c r="F21" s="592"/>
      <c r="G21" s="593"/>
      <c r="H21" s="498">
        <f t="shared" ref="H21:H30" si="15">G21*F21</f>
        <v>0</v>
      </c>
      <c r="I21" s="51">
        <f>IF( $G21=0,0,((($G21/$F$20)*Cronograma!G$10)*($H21/$G21)))</f>
        <v>0</v>
      </c>
      <c r="J21" s="51">
        <f>IF( $G21=0,0,((($G21/$F$20)*Cronograma!H$10)*($H21/$G21)))</f>
        <v>0</v>
      </c>
      <c r="K21" s="51">
        <f>IF( $G21=0,0,((($G21/$F$20)*Cronograma!I$10)*($H21/$G21)))</f>
        <v>0</v>
      </c>
      <c r="L21" s="51">
        <f>IF( $G21=0,0,((($G21/$F$20)*Cronograma!J$10)*($H21/$G21)))</f>
        <v>0</v>
      </c>
      <c r="M21" s="51">
        <f>IF( $G21=0,0,((($G21/$F$20)*Cronograma!K$10)*($H21/$G21)))</f>
        <v>0</v>
      </c>
      <c r="N21" s="51">
        <f>IF( $G21=0,0,((($G21/$F$20)*Cronograma!L$10)*($H21/$G21)))</f>
        <v>0</v>
      </c>
      <c r="O21" s="51">
        <f>IF( $G21=0,0,((($G21/$F$20)*Cronograma!M$10)*($H21/$G21)))</f>
        <v>0</v>
      </c>
      <c r="P21" s="51">
        <f>IF( $G21=0,0,((($G21/$F$20)*Cronograma!N$10)*($H21/$G21)))</f>
        <v>0</v>
      </c>
      <c r="Q21" s="51">
        <f>IF( $G21=0,0,((($G21/$F$20)*Cronograma!O$10)*($H21/$G21)))</f>
        <v>0</v>
      </c>
      <c r="R21" s="51">
        <f>IF( $G21=0,0,((($G21/$F$20)*Cronograma!P$10)*($H21/$G21)))</f>
        <v>0</v>
      </c>
      <c r="S21" s="51">
        <f>IF( $G21=0,0,((($G21/$F$20)*Cronograma!Q$10)*($H21/$G21)))</f>
        <v>0</v>
      </c>
      <c r="T21" s="51">
        <f>IF( $G21=0,0,((($G21/$F$20)*Cronograma!R$10)*($H21/$G21)))</f>
        <v>0</v>
      </c>
      <c r="U21" s="51">
        <f>IF( $G21=0,0,((($G21/$F$20)*Cronograma!S$10)*($H21/$G21)))</f>
        <v>0</v>
      </c>
      <c r="V21" s="51">
        <f>IF( $G21=0,0,((($G21/$F$20)*Cronograma!T$10)*($H21/$G21)))</f>
        <v>0</v>
      </c>
      <c r="W21" s="51">
        <f>IF( $G21=0,0,((($G21/$F$20)*Cronograma!U$10)*($H21/$G21)))</f>
        <v>0</v>
      </c>
      <c r="X21" s="51">
        <f>IF( $G21=0,0,((($G21/$F$20)*Cronograma!V$10)*($H21/$G21)))</f>
        <v>0</v>
      </c>
      <c r="Y21" s="51">
        <f>IF( $G21=0,0,((($G21/$F$20)*Cronograma!W$10)*($H21/$G21)))</f>
        <v>0</v>
      </c>
      <c r="Z21" s="51">
        <f>IF( $G21=0,0,((($G21/$F$20)*Cronograma!X$10)*($H21/$G21)))</f>
        <v>0</v>
      </c>
      <c r="AA21" s="51">
        <f>IF( $G21=0,0,((($G21/$F$20)*Cronograma!Y$10)*($H21/$G21)))</f>
        <v>0</v>
      </c>
      <c r="AB21" s="51">
        <f>IF( $G21=0,0,((($G21/$F$20)*Cronograma!Z$10)*($H21/$G21)))</f>
        <v>0</v>
      </c>
      <c r="AC21" s="51">
        <f>IF( $G21=0,0,((($G21/$F$20)*Cronograma!AA$10)*($H21/$G21)))</f>
        <v>0</v>
      </c>
      <c r="AD21" s="51">
        <f>IF( $G21=0,0,((($G21/$F$20)*Cronograma!AB$10)*($H21/$G21)))</f>
        <v>0</v>
      </c>
      <c r="AE21" s="51">
        <f>IF( $G21=0,0,((($G21/$F$20)*Cronograma!AC$10)*($H21/$G21)))</f>
        <v>0</v>
      </c>
      <c r="AF21" s="51">
        <f>IF( $G21=0,0,((($G21/$F$20)*Cronograma!AD$10)*($H21/$G21)))</f>
        <v>0</v>
      </c>
      <c r="AG21" s="51">
        <f>IF( $G21=0,0,((($G21/$F$20)*Cronograma!AE$10)*($H21/$G21)))</f>
        <v>0</v>
      </c>
      <c r="AH21" s="51">
        <f>IF( $G21=0,0,((($G21/$F$20)*Cronograma!AF$10)*($H21/$G21)))</f>
        <v>0</v>
      </c>
      <c r="AI21" s="51">
        <f>IF( $G21=0,0,((($G21/$F$20)*Cronograma!AG$10)*($H21/$G21)))</f>
        <v>0</v>
      </c>
      <c r="AJ21" s="51">
        <f>IF( $G21=0,0,((($G21/$F$20)*Cronograma!AH$10)*($H21/$G21)))</f>
        <v>0</v>
      </c>
      <c r="AK21" s="51">
        <f>IF( $G21=0,0,((($G21/$F$20)*Cronograma!AI$10)*($H21/$G21)))</f>
        <v>0</v>
      </c>
      <c r="AL21" s="51">
        <f>IF( $G21=0,0,((($G21/$F$20)*Cronograma!AJ$10)*($H21/$G21)))</f>
        <v>0</v>
      </c>
      <c r="AM21" s="51">
        <f>IF( $G21=0,0,((($G21/$F$20)*Cronograma!AK$10)*($H21/$G21)))</f>
        <v>0</v>
      </c>
      <c r="AN21" s="51">
        <f>IF( $G21=0,0,((($G21/$F$20)*Cronograma!AL$10)*($H21/$G21)))</f>
        <v>0</v>
      </c>
      <c r="AO21" s="51">
        <f>IF( $G21=0,0,((($G21/$F$20)*Cronograma!AM$10)*($H21/$G21)))</f>
        <v>0</v>
      </c>
      <c r="AP21" s="51">
        <f>IF( $G21=0,0,((($G21/$F$20)*Cronograma!AN$10)*($H21/$G21)))</f>
        <v>0</v>
      </c>
      <c r="AQ21" s="51">
        <f>IF( $G21=0,0,((($G21/$F$20)*Cronograma!AO$10)*($H21/$G21)))</f>
        <v>0</v>
      </c>
      <c r="AR21" s="51">
        <f>IF( $G21=0,0,((($G21/$F$20)*Cronograma!AP$10)*($H21/$G21)))</f>
        <v>0</v>
      </c>
      <c r="AS21" s="51">
        <f>IF( $G21=0,0,((($G21/$F$20)*Cronograma!AQ$10)*($H21/$G21)))</f>
        <v>0</v>
      </c>
      <c r="AT21" s="51">
        <f>IF( $G21=0,0,((($G21/$F$20)*Cronograma!AR$10)*($H21/$G21)))</f>
        <v>0</v>
      </c>
      <c r="AU21" s="51">
        <f>IF( $G21=0,0,((($G21/$F$20)*Cronograma!AS$10)*($H21/$G21)))</f>
        <v>0</v>
      </c>
      <c r="AV21" s="51">
        <f>IF( $G21=0,0,((($G21/$F$20)*Cronograma!AT$10)*($H21/$G21)))</f>
        <v>0</v>
      </c>
      <c r="AW21" s="51">
        <f>IF( $G21=0,0,((($G21/$F$20)*Cronograma!AU$10)*($H21/$G21)))</f>
        <v>0</v>
      </c>
      <c r="AX21" s="51">
        <f>IF( $G21=0,0,((($G21/$F$20)*Cronograma!AV$10)*($H21/$G21)))</f>
        <v>0</v>
      </c>
      <c r="AY21" s="51">
        <f>IF( $G21=0,0,((($G21/$F$20)*Cronograma!AW$10)*($H21/$G21)))</f>
        <v>0</v>
      </c>
      <c r="AZ21" s="51">
        <f>IF( $G21=0,0,((($G21/$F$20)*Cronograma!AX$10)*($H21/$G21)))</f>
        <v>0</v>
      </c>
      <c r="BA21" s="51">
        <f>IF( $G21=0,0,((($G21/$F$20)*Cronograma!AY$10)*($H21/$G21)))</f>
        <v>0</v>
      </c>
      <c r="BB21" s="51">
        <f>IF( $G21=0,0,((($G21/$F$20)*Cronograma!AZ$10)*($H21/$G21)))</f>
        <v>0</v>
      </c>
      <c r="BC21" s="51">
        <f>IF( $G21=0,0,((($G21/$F$20)*Cronograma!BA$10)*($H21/$G21)))</f>
        <v>0</v>
      </c>
      <c r="BD21" s="51">
        <f>IF( $G21=0,0,((($G21/$F$20)*Cronograma!BB$10)*($H21/$G21)))</f>
        <v>0</v>
      </c>
      <c r="BE21" s="51">
        <f>IF( $G21=0,0,((($G21/$F$20)*Cronograma!BC$10)*($H21/$G21)))</f>
        <v>0</v>
      </c>
      <c r="BF21" s="51">
        <f>IF( $G21=0,0,((($G21/$F$20)*Cronograma!BD$10)*($H21/$G21)))</f>
        <v>0</v>
      </c>
      <c r="BG21" s="51">
        <f>IF( $G21=0,0,((($G21/$F$20)*Cronograma!BE$10)*($H21/$G21)))</f>
        <v>0</v>
      </c>
      <c r="BH21" s="51">
        <f>IF( $G21=0,0,((($G21/$F$20)*Cronograma!BF$10)*($H21/$G21)))</f>
        <v>0</v>
      </c>
      <c r="BI21" s="51">
        <f>IF( $G21=0,0,((($G21/$F$20)*Cronograma!BG$10)*($H21/$G21)))</f>
        <v>0</v>
      </c>
      <c r="BJ21" s="51">
        <f>IF( $G21=0,0,((($G21/$F$20)*Cronograma!BH$10)*($H21/$G21)))</f>
        <v>0</v>
      </c>
      <c r="BK21" s="51">
        <f>IF( $G21=0,0,((($G21/$F$20)*Cronograma!BI$10)*($H21/$G21)))</f>
        <v>0</v>
      </c>
      <c r="BL21" s="51">
        <f>IF( $G21=0,0,((($G21/$F$20)*Cronograma!BJ$10)*($H21/$G21)))</f>
        <v>0</v>
      </c>
      <c r="BM21" s="51">
        <f>IF( $G21=0,0,((($G21/$F$20)*Cronograma!BK$10)*($H21/$G21)))</f>
        <v>0</v>
      </c>
      <c r="BN21" s="51">
        <f>IF( $G21=0,0,((($G21/$F$20)*Cronograma!BL$10)*($H21/$G21)))</f>
        <v>0</v>
      </c>
      <c r="BO21" s="51">
        <f>IF( $G21=0,0,((($G21/$F$20)*Cronograma!BM$10)*($H21/$G21)))</f>
        <v>0</v>
      </c>
      <c r="BP21" s="51">
        <f>IF( $G21=0,0,((($G21/$F$20)*Cronograma!BN$10)*($H21/$G21)))</f>
        <v>0</v>
      </c>
      <c r="BQ21" s="51">
        <f>IF( $G21=0,0,((($G21/$F$20)*Cronograma!BO$10)*($H21/$G21)))</f>
        <v>0</v>
      </c>
      <c r="BR21" s="51">
        <f>IF( $G21=0,0,((($G21/$F$20)*Cronograma!BP$10)*($H21/$G21)))</f>
        <v>0</v>
      </c>
      <c r="BS21" s="51">
        <f>IF( $G21=0,0,((($G21/$F$20)*Cronograma!BQ$10)*($H21/$G21)))</f>
        <v>0</v>
      </c>
      <c r="BT21" s="51">
        <f>IF( $G21=0,0,((($G21/$F$20)*Cronograma!BR$10)*($H21/$G21)))</f>
        <v>0</v>
      </c>
      <c r="BU21" s="51">
        <f>IF( $G21=0,0,((($G21/$F$20)*Cronograma!BS$10)*($H21/$G21)))</f>
        <v>0</v>
      </c>
      <c r="BV21" s="51">
        <f>IF( $G21=0,0,((($G21/$F$20)*Cronograma!BT$10)*($H21/$G21)))</f>
        <v>0</v>
      </c>
      <c r="BW21" s="51">
        <f>IF( $G21=0,0,((($G21/$F$20)*Cronograma!BU$10)*($H21/$G21)))</f>
        <v>0</v>
      </c>
      <c r="BX21" s="51">
        <f>IF( $G21=0,0,((($G21/$F$20)*Cronograma!BV$10)*($H21/$G21)))</f>
        <v>0</v>
      </c>
      <c r="BY21" s="51">
        <f>IF( $G21=0,0,((($G21/$F$20)*Cronograma!BW$10)*($H21/$G21)))</f>
        <v>0</v>
      </c>
      <c r="BZ21" s="51">
        <f>IF( $G21=0,0,((($G21/$F$20)*Cronograma!BX$10)*($H21/$G21)))</f>
        <v>0</v>
      </c>
      <c r="CA21" s="51">
        <f>IF( $G21=0,0,((($G21/$F$20)*Cronograma!BY$10)*($H21/$G21)))</f>
        <v>0</v>
      </c>
      <c r="CB21" s="51">
        <f>IF( $G21=0,0,((($G21/$F$20)*Cronograma!BZ$10)*($H21/$G21)))</f>
        <v>0</v>
      </c>
      <c r="CC21" s="51">
        <f>IF( $G21=0,0,((($G21/$F$20)*Cronograma!CA$10)*($H21/$G21)))</f>
        <v>0</v>
      </c>
      <c r="CD21" s="51">
        <f>IF( $G21=0,0,((($G21/$F$20)*Cronograma!CB$10)*($H21/$G21)))</f>
        <v>0</v>
      </c>
      <c r="CE21" s="51">
        <f>IF( $G21=0,0,((($G21/$F$20)*Cronograma!CC$10)*($H21/$G21)))</f>
        <v>0</v>
      </c>
      <c r="CF21" s="51">
        <f>IF( $G21=0,0,((($G21/$F$20)*Cronograma!CD$10)*($H21/$G21)))</f>
        <v>0</v>
      </c>
      <c r="CG21" s="51">
        <f>IF( $G21=0,0,((($G21/$F$20)*Cronograma!CE$10)*($H21/$G21)))</f>
        <v>0</v>
      </c>
      <c r="CH21" s="51">
        <f>IF( $G21=0,0,((($G21/$F$20)*Cronograma!CF$10)*($H21/$G21)))</f>
        <v>0</v>
      </c>
      <c r="CI21" s="51">
        <f>IF( $G21=0,0,((($G21/$F$20)*Cronograma!CG$10)*($H21/$G21)))</f>
        <v>0</v>
      </c>
      <c r="CJ21" s="51">
        <f>IF( $G21=0,0,((($G21/$F$20)*Cronograma!CH$10)*($H21/$G21)))</f>
        <v>0</v>
      </c>
      <c r="CK21" s="51">
        <f>IF( $G21=0,0,((($G21/$F$20)*Cronograma!CI$10)*($H21/$G21)))</f>
        <v>0</v>
      </c>
      <c r="CL21" s="51">
        <f>IF( $G21=0,0,((($G21/$F$20)*Cronograma!CJ$10)*($H21/$G21)))</f>
        <v>0</v>
      </c>
      <c r="CM21" s="51">
        <f>IF( $G21=0,0,((($G21/$F$20)*Cronograma!CK$10)*($H21/$G21)))</f>
        <v>0</v>
      </c>
      <c r="CN21" s="51">
        <f>IF( $G21=0,0,((($G21/$F$20)*Cronograma!CL$10)*($H21/$G21)))</f>
        <v>0</v>
      </c>
      <c r="CO21" s="51">
        <f>IF( $G21=0,0,((($G21/$F$20)*Cronograma!CM$10)*($H21/$G21)))</f>
        <v>0</v>
      </c>
      <c r="CP21" s="51">
        <f>IF( $G21=0,0,((($G21/$F$20)*Cronograma!CN$10)*($H21/$G21)))</f>
        <v>0</v>
      </c>
      <c r="CQ21" s="51">
        <f>IF( $G21=0,0,((($G21/$F$20)*Cronograma!CO$10)*($H21/$G21)))</f>
        <v>0</v>
      </c>
      <c r="CR21" s="51">
        <f>IF( $G21=0,0,((($G21/$F$20)*Cronograma!CP$10)*($H21/$G21)))</f>
        <v>0</v>
      </c>
      <c r="CS21" s="51">
        <f>IF( $G21=0,0,((($G21/$F$20)*Cronograma!CQ$10)*($H21/$G21)))</f>
        <v>0</v>
      </c>
      <c r="CT21" s="51">
        <f>IF( $G21=0,0,((($G21/$F$20)*Cronograma!CR$10)*($H21/$G21)))</f>
        <v>0</v>
      </c>
      <c r="CU21" s="51">
        <f>IF( $G21=0,0,((($G21/$F$20)*Cronograma!CS$10)*($H21/$G21)))</f>
        <v>0</v>
      </c>
      <c r="CV21" s="51">
        <f>IF( $G21=0,0,((($G21/$F$20)*Cronograma!CT$10)*($H21/$G21)))</f>
        <v>0</v>
      </c>
      <c r="CW21" s="51">
        <f>IF( $G21=0,0,((($G21/$F$20)*Cronograma!CU$10)*($H21/$G21)))</f>
        <v>0</v>
      </c>
      <c r="CX21" s="51">
        <f>IF( $G21=0,0,((($G21/$F$20)*Cronograma!CV$10)*($H21/$G21)))</f>
        <v>0</v>
      </c>
      <c r="CY21" s="51">
        <f>IF( $G21=0,0,((($G21/$F$20)*Cronograma!CW$10)*($H21/$G21)))</f>
        <v>0</v>
      </c>
      <c r="CZ21" s="51">
        <f>IF( $G21=0,0,((($G21/$F$20)*Cronograma!CX$10)*($H21/$G21)))</f>
        <v>0</v>
      </c>
      <c r="DA21" s="51">
        <f>IF( $G21=0,0,((($G21/$F$20)*Cronograma!CY$10)*($H21/$G21)))</f>
        <v>0</v>
      </c>
      <c r="DB21" s="51">
        <f>IF( $G21=0,0,((($G21/$F$20)*Cronograma!CZ$10)*($H21/$G21)))</f>
        <v>0</v>
      </c>
      <c r="DC21" s="51">
        <f>IF( $G21=0,0,((($G21/$F$20)*Cronograma!DA$10)*($H21/$G21)))</f>
        <v>0</v>
      </c>
      <c r="DD21" s="51">
        <f>IF( $G21=0,0,((($G21/$F$20)*Cronograma!DB$10)*($H21/$G21)))</f>
        <v>0</v>
      </c>
      <c r="DE21" s="51">
        <f>IF( $G21=0,0,((($G21/$F$20)*Cronograma!DC$10)*($H21/$G21)))</f>
        <v>0</v>
      </c>
      <c r="DF21" s="51">
        <f>IF( $G21=0,0,((($G21/$F$20)*Cronograma!DD$10)*($H21/$G21)))</f>
        <v>0</v>
      </c>
      <c r="DG21" s="51">
        <f>IF( $G21=0,0,((($G21/$F$20)*Cronograma!DE$10)*($H21/$G21)))</f>
        <v>0</v>
      </c>
      <c r="DH21" s="51">
        <f>IF( $G21=0,0,((($G21/$F$20)*Cronograma!DF$10)*($H21/$G21)))</f>
        <v>0</v>
      </c>
      <c r="DI21" s="51">
        <f>IF( $G21=0,0,((($G21/$F$20)*Cronograma!DG$10)*($H21/$G21)))</f>
        <v>0</v>
      </c>
      <c r="DJ21" s="51">
        <f>IF( $G21=0,0,((($G21/$F$20)*Cronograma!DH$10)*($H21/$G21)))</f>
        <v>0</v>
      </c>
      <c r="DK21" s="52">
        <f t="shared" ref="DK21:DK30" si="16">SUM(I21:DJ21)</f>
        <v>0</v>
      </c>
      <c r="DL21" s="53">
        <f t="shared" si="4"/>
        <v>0</v>
      </c>
      <c r="DM21" s="472"/>
      <c r="DN21" s="502">
        <f>SUMIFS(Costos!$H21:$DI21,Costos!$H$7:$DI$7,"&lt;"&amp;'Ejecución Técnica Financiera'!$I$5,Costos!$H$6:$DI$6,"&lt;"&amp;'Ejecución Técnica Financiera'!$I$5)</f>
        <v>0</v>
      </c>
      <c r="DO21" s="502">
        <f>SUMIFS(Costos!$H21:$DI21,Costos!$H$7:$DI$7,"&lt;"&amp;'Ejecución Técnica Financiera'!$I$5,Costos!$H$6:$DI$6,"&lt;"&amp;'Ejecución Técnica Financiera'!$I$5)</f>
        <v>0</v>
      </c>
      <c r="DP21" s="24">
        <f>SUMIFS(Costos!$H21:$DI21,Costos!$H$7:$DI$7,"&lt;"&amp;'Ejecución Técnica Financiera'!$I$5,Costos!$H$6:$DI$6,"&lt;"&amp;'Ejecución Técnica Financiera'!$I$5)</f>
        <v>0</v>
      </c>
    </row>
    <row r="22" spans="1:120" hidden="1" outlineLevel="1" x14ac:dyDescent="0.3">
      <c r="A22" s="472"/>
      <c r="B22" s="521" t="s">
        <v>182</v>
      </c>
      <c r="C22" s="589"/>
      <c r="D22" s="595"/>
      <c r="E22" s="591"/>
      <c r="F22" s="592"/>
      <c r="G22" s="593"/>
      <c r="H22" s="498">
        <f t="shared" si="15"/>
        <v>0</v>
      </c>
      <c r="I22" s="51">
        <f>IF( $G22=0,0,((($G22/$F$20)*Cronograma!G$10)*($H22/$G22)))</f>
        <v>0</v>
      </c>
      <c r="J22" s="51">
        <f>IF( $G22=0,0,((($G22/$F$20)*Cronograma!H$10)*($H22/$G22)))</f>
        <v>0</v>
      </c>
      <c r="K22" s="51">
        <f>IF( $G22=0,0,((($G22/$F$20)*Cronograma!I$10)*($H22/$G22)))</f>
        <v>0</v>
      </c>
      <c r="L22" s="51">
        <f>IF( $G22=0,0,((($G22/$F$20)*Cronograma!J$10)*($H22/$G22)))</f>
        <v>0</v>
      </c>
      <c r="M22" s="51">
        <f>IF( $G22=0,0,((($G22/$F$20)*Cronograma!K$10)*($H22/$G22)))</f>
        <v>0</v>
      </c>
      <c r="N22" s="51">
        <f>IF( $G22=0,0,((($G22/$F$20)*Cronograma!L$10)*($H22/$G22)))</f>
        <v>0</v>
      </c>
      <c r="O22" s="51">
        <f>IF( $G22=0,0,((($G22/$F$20)*Cronograma!M$10)*($H22/$G22)))</f>
        <v>0</v>
      </c>
      <c r="P22" s="51">
        <f>IF( $G22=0,0,((($G22/$F$20)*Cronograma!N$10)*($H22/$G22)))</f>
        <v>0</v>
      </c>
      <c r="Q22" s="51">
        <f>IF( $G22=0,0,((($G22/$F$20)*Cronograma!O$10)*($H22/$G22)))</f>
        <v>0</v>
      </c>
      <c r="R22" s="51">
        <f>IF( $G22=0,0,((($G22/$F$20)*Cronograma!P$10)*($H22/$G22)))</f>
        <v>0</v>
      </c>
      <c r="S22" s="51">
        <f>IF( $G22=0,0,((($G22/$F$20)*Cronograma!Q$10)*($H22/$G22)))</f>
        <v>0</v>
      </c>
      <c r="T22" s="51">
        <f>IF( $G22=0,0,((($G22/$F$20)*Cronograma!R$10)*($H22/$G22)))</f>
        <v>0</v>
      </c>
      <c r="U22" s="51">
        <f>IF( $G22=0,0,((($G22/$F$20)*Cronograma!S$10)*($H22/$G22)))</f>
        <v>0</v>
      </c>
      <c r="V22" s="51">
        <f>IF( $G22=0,0,((($G22/$F$20)*Cronograma!T$10)*($H22/$G22)))</f>
        <v>0</v>
      </c>
      <c r="W22" s="51">
        <f>IF( $G22=0,0,((($G22/$F$20)*Cronograma!U$10)*($H22/$G22)))</f>
        <v>0</v>
      </c>
      <c r="X22" s="51">
        <f>IF( $G22=0,0,((($G22/$F$20)*Cronograma!V$10)*($H22/$G22)))</f>
        <v>0</v>
      </c>
      <c r="Y22" s="51">
        <f>IF( $G22=0,0,((($G22/$F$20)*Cronograma!W$10)*($H22/$G22)))</f>
        <v>0</v>
      </c>
      <c r="Z22" s="51">
        <f>IF( $G22=0,0,((($G22/$F$20)*Cronograma!X$10)*($H22/$G22)))</f>
        <v>0</v>
      </c>
      <c r="AA22" s="51">
        <f>IF( $G22=0,0,((($G22/$F$20)*Cronograma!Y$10)*($H22/$G22)))</f>
        <v>0</v>
      </c>
      <c r="AB22" s="51">
        <f>IF( $G22=0,0,((($G22/$F$20)*Cronograma!Z$10)*($H22/$G22)))</f>
        <v>0</v>
      </c>
      <c r="AC22" s="51">
        <f>IF( $G22=0,0,((($G22/$F$20)*Cronograma!AA$10)*($H22/$G22)))</f>
        <v>0</v>
      </c>
      <c r="AD22" s="51">
        <f>IF( $G22=0,0,((($G22/$F$20)*Cronograma!AB$10)*($H22/$G22)))</f>
        <v>0</v>
      </c>
      <c r="AE22" s="51">
        <f>IF( $G22=0,0,((($G22/$F$20)*Cronograma!AC$10)*($H22/$G22)))</f>
        <v>0</v>
      </c>
      <c r="AF22" s="51">
        <f>IF( $G22=0,0,((($G22/$F$20)*Cronograma!AD$10)*($H22/$G22)))</f>
        <v>0</v>
      </c>
      <c r="AG22" s="51">
        <f>IF( $G22=0,0,((($G22/$F$20)*Cronograma!AE$10)*($H22/$G22)))</f>
        <v>0</v>
      </c>
      <c r="AH22" s="51">
        <f>IF( $G22=0,0,((($G22/$F$20)*Cronograma!AF$10)*($H22/$G22)))</f>
        <v>0</v>
      </c>
      <c r="AI22" s="51">
        <f>IF( $G22=0,0,((($G22/$F$20)*Cronograma!AG$10)*($H22/$G22)))</f>
        <v>0</v>
      </c>
      <c r="AJ22" s="51">
        <f>IF( $G22=0,0,((($G22/$F$20)*Cronograma!AH$10)*($H22/$G22)))</f>
        <v>0</v>
      </c>
      <c r="AK22" s="51">
        <f>IF( $G22=0,0,((($G22/$F$20)*Cronograma!AI$10)*($H22/$G22)))</f>
        <v>0</v>
      </c>
      <c r="AL22" s="51">
        <f>IF( $G22=0,0,((($G22/$F$20)*Cronograma!AJ$10)*($H22/$G22)))</f>
        <v>0</v>
      </c>
      <c r="AM22" s="51">
        <f>IF( $G22=0,0,((($G22/$F$20)*Cronograma!AK$10)*($H22/$G22)))</f>
        <v>0</v>
      </c>
      <c r="AN22" s="51">
        <f>IF( $G22=0,0,((($G22/$F$20)*Cronograma!AL$10)*($H22/$G22)))</f>
        <v>0</v>
      </c>
      <c r="AO22" s="51">
        <f>IF( $G22=0,0,((($G22/$F$20)*Cronograma!AM$10)*($H22/$G22)))</f>
        <v>0</v>
      </c>
      <c r="AP22" s="51">
        <f>IF( $G22=0,0,((($G22/$F$20)*Cronograma!AN$10)*($H22/$G22)))</f>
        <v>0</v>
      </c>
      <c r="AQ22" s="51">
        <f>IF( $G22=0,0,((($G22/$F$20)*Cronograma!AO$10)*($H22/$G22)))</f>
        <v>0</v>
      </c>
      <c r="AR22" s="51">
        <f>IF( $G22=0,0,((($G22/$F$20)*Cronograma!AP$10)*($H22/$G22)))</f>
        <v>0</v>
      </c>
      <c r="AS22" s="51">
        <f>IF( $G22=0,0,((($G22/$F$20)*Cronograma!AQ$10)*($H22/$G22)))</f>
        <v>0</v>
      </c>
      <c r="AT22" s="51">
        <f>IF( $G22=0,0,((($G22/$F$20)*Cronograma!AR$10)*($H22/$G22)))</f>
        <v>0</v>
      </c>
      <c r="AU22" s="51">
        <f>IF( $G22=0,0,((($G22/$F$20)*Cronograma!AS$10)*($H22/$G22)))</f>
        <v>0</v>
      </c>
      <c r="AV22" s="51">
        <f>IF( $G22=0,0,((($G22/$F$20)*Cronograma!AT$10)*($H22/$G22)))</f>
        <v>0</v>
      </c>
      <c r="AW22" s="51">
        <f>IF( $G22=0,0,((($G22/$F$20)*Cronograma!AU$10)*($H22/$G22)))</f>
        <v>0</v>
      </c>
      <c r="AX22" s="51">
        <f>IF( $G22=0,0,((($G22/$F$20)*Cronograma!AV$10)*($H22/$G22)))</f>
        <v>0</v>
      </c>
      <c r="AY22" s="51">
        <f>IF( $G22=0,0,((($G22/$F$20)*Cronograma!AW$10)*($H22/$G22)))</f>
        <v>0</v>
      </c>
      <c r="AZ22" s="51">
        <f>IF( $G22=0,0,((($G22/$F$20)*Cronograma!AX$10)*($H22/$G22)))</f>
        <v>0</v>
      </c>
      <c r="BA22" s="51">
        <f>IF( $G22=0,0,((($G22/$F$20)*Cronograma!AY$10)*($H22/$G22)))</f>
        <v>0</v>
      </c>
      <c r="BB22" s="51">
        <f>IF( $G22=0,0,((($G22/$F$20)*Cronograma!AZ$10)*($H22/$G22)))</f>
        <v>0</v>
      </c>
      <c r="BC22" s="51">
        <f>IF( $G22=0,0,((($G22/$F$20)*Cronograma!BA$10)*($H22/$G22)))</f>
        <v>0</v>
      </c>
      <c r="BD22" s="51">
        <f>IF( $G22=0,0,((($G22/$F$20)*Cronograma!BB$10)*($H22/$G22)))</f>
        <v>0</v>
      </c>
      <c r="BE22" s="51">
        <f>IF( $G22=0,0,((($G22/$F$20)*Cronograma!BC$10)*($H22/$G22)))</f>
        <v>0</v>
      </c>
      <c r="BF22" s="51">
        <f>IF( $G22=0,0,((($G22/$F$20)*Cronograma!BD$10)*($H22/$G22)))</f>
        <v>0</v>
      </c>
      <c r="BG22" s="51">
        <f>IF( $G22=0,0,((($G22/$F$20)*Cronograma!BE$10)*($H22/$G22)))</f>
        <v>0</v>
      </c>
      <c r="BH22" s="51">
        <f>IF( $G22=0,0,((($G22/$F$20)*Cronograma!BF$10)*($H22/$G22)))</f>
        <v>0</v>
      </c>
      <c r="BI22" s="51">
        <f>IF( $G22=0,0,((($G22/$F$20)*Cronograma!BG$10)*($H22/$G22)))</f>
        <v>0</v>
      </c>
      <c r="BJ22" s="51">
        <f>IF( $G22=0,0,((($G22/$F$20)*Cronograma!BH$10)*($H22/$G22)))</f>
        <v>0</v>
      </c>
      <c r="BK22" s="51">
        <f>IF( $G22=0,0,((($G22/$F$20)*Cronograma!BI$10)*($H22/$G22)))</f>
        <v>0</v>
      </c>
      <c r="BL22" s="51">
        <f>IF( $G22=0,0,((($G22/$F$20)*Cronograma!BJ$10)*($H22/$G22)))</f>
        <v>0</v>
      </c>
      <c r="BM22" s="51">
        <f>IF( $G22=0,0,((($G22/$F$20)*Cronograma!BK$10)*($H22/$G22)))</f>
        <v>0</v>
      </c>
      <c r="BN22" s="51">
        <f>IF( $G22=0,0,((($G22/$F$20)*Cronograma!BL$10)*($H22/$G22)))</f>
        <v>0</v>
      </c>
      <c r="BO22" s="51">
        <f>IF( $G22=0,0,((($G22/$F$20)*Cronograma!BM$10)*($H22/$G22)))</f>
        <v>0</v>
      </c>
      <c r="BP22" s="51">
        <f>IF( $G22=0,0,((($G22/$F$20)*Cronograma!BN$10)*($H22/$G22)))</f>
        <v>0</v>
      </c>
      <c r="BQ22" s="51">
        <f>IF( $G22=0,0,((($G22/$F$20)*Cronograma!BO$10)*($H22/$G22)))</f>
        <v>0</v>
      </c>
      <c r="BR22" s="51">
        <f>IF( $G22=0,0,((($G22/$F$20)*Cronograma!BP$10)*($H22/$G22)))</f>
        <v>0</v>
      </c>
      <c r="BS22" s="51">
        <f>IF( $G22=0,0,((($G22/$F$20)*Cronograma!BQ$10)*($H22/$G22)))</f>
        <v>0</v>
      </c>
      <c r="BT22" s="51">
        <f>IF( $G22=0,0,((($G22/$F$20)*Cronograma!BR$10)*($H22/$G22)))</f>
        <v>0</v>
      </c>
      <c r="BU22" s="51">
        <f>IF( $G22=0,0,((($G22/$F$20)*Cronograma!BS$10)*($H22/$G22)))</f>
        <v>0</v>
      </c>
      <c r="BV22" s="51">
        <f>IF( $G22=0,0,((($G22/$F$20)*Cronograma!BT$10)*($H22/$G22)))</f>
        <v>0</v>
      </c>
      <c r="BW22" s="51">
        <f>IF( $G22=0,0,((($G22/$F$20)*Cronograma!BU$10)*($H22/$G22)))</f>
        <v>0</v>
      </c>
      <c r="BX22" s="51">
        <f>IF( $G22=0,0,((($G22/$F$20)*Cronograma!BV$10)*($H22/$G22)))</f>
        <v>0</v>
      </c>
      <c r="BY22" s="51">
        <f>IF( $G22=0,0,((($G22/$F$20)*Cronograma!BW$10)*($H22/$G22)))</f>
        <v>0</v>
      </c>
      <c r="BZ22" s="51">
        <f>IF( $G22=0,0,((($G22/$F$20)*Cronograma!BX$10)*($H22/$G22)))</f>
        <v>0</v>
      </c>
      <c r="CA22" s="51">
        <f>IF( $G22=0,0,((($G22/$F$20)*Cronograma!BY$10)*($H22/$G22)))</f>
        <v>0</v>
      </c>
      <c r="CB22" s="51">
        <f>IF( $G22=0,0,((($G22/$F$20)*Cronograma!BZ$10)*($H22/$G22)))</f>
        <v>0</v>
      </c>
      <c r="CC22" s="51">
        <f>IF( $G22=0,0,((($G22/$F$20)*Cronograma!CA$10)*($H22/$G22)))</f>
        <v>0</v>
      </c>
      <c r="CD22" s="51">
        <f>IF( $G22=0,0,((($G22/$F$20)*Cronograma!CB$10)*($H22/$G22)))</f>
        <v>0</v>
      </c>
      <c r="CE22" s="51">
        <f>IF( $G22=0,0,((($G22/$F$20)*Cronograma!CC$10)*($H22/$G22)))</f>
        <v>0</v>
      </c>
      <c r="CF22" s="51">
        <f>IF( $G22=0,0,((($G22/$F$20)*Cronograma!CD$10)*($H22/$G22)))</f>
        <v>0</v>
      </c>
      <c r="CG22" s="51">
        <f>IF( $G22=0,0,((($G22/$F$20)*Cronograma!CE$10)*($H22/$G22)))</f>
        <v>0</v>
      </c>
      <c r="CH22" s="51">
        <f>IF( $G22=0,0,((($G22/$F$20)*Cronograma!CF$10)*($H22/$G22)))</f>
        <v>0</v>
      </c>
      <c r="CI22" s="51">
        <f>IF( $G22=0,0,((($G22/$F$20)*Cronograma!CG$10)*($H22/$G22)))</f>
        <v>0</v>
      </c>
      <c r="CJ22" s="51">
        <f>IF( $G22=0,0,((($G22/$F$20)*Cronograma!CH$10)*($H22/$G22)))</f>
        <v>0</v>
      </c>
      <c r="CK22" s="51">
        <f>IF( $G22=0,0,((($G22/$F$20)*Cronograma!CI$10)*($H22/$G22)))</f>
        <v>0</v>
      </c>
      <c r="CL22" s="51">
        <f>IF( $G22=0,0,((($G22/$F$20)*Cronograma!CJ$10)*($H22/$G22)))</f>
        <v>0</v>
      </c>
      <c r="CM22" s="51">
        <f>IF( $G22=0,0,((($G22/$F$20)*Cronograma!CK$10)*($H22/$G22)))</f>
        <v>0</v>
      </c>
      <c r="CN22" s="51">
        <f>IF( $G22=0,0,((($G22/$F$20)*Cronograma!CL$10)*($H22/$G22)))</f>
        <v>0</v>
      </c>
      <c r="CO22" s="51">
        <f>IF( $G22=0,0,((($G22/$F$20)*Cronograma!CM$10)*($H22/$G22)))</f>
        <v>0</v>
      </c>
      <c r="CP22" s="51">
        <f>IF( $G22=0,0,((($G22/$F$20)*Cronograma!CN$10)*($H22/$G22)))</f>
        <v>0</v>
      </c>
      <c r="CQ22" s="51">
        <f>IF( $G22=0,0,((($G22/$F$20)*Cronograma!CO$10)*($H22/$G22)))</f>
        <v>0</v>
      </c>
      <c r="CR22" s="51">
        <f>IF( $G22=0,0,((($G22/$F$20)*Cronograma!CP$10)*($H22/$G22)))</f>
        <v>0</v>
      </c>
      <c r="CS22" s="51">
        <f>IF( $G22=0,0,((($G22/$F$20)*Cronograma!CQ$10)*($H22/$G22)))</f>
        <v>0</v>
      </c>
      <c r="CT22" s="51">
        <f>IF( $G22=0,0,((($G22/$F$20)*Cronograma!CR$10)*($H22/$G22)))</f>
        <v>0</v>
      </c>
      <c r="CU22" s="51">
        <f>IF( $G22=0,0,((($G22/$F$20)*Cronograma!CS$10)*($H22/$G22)))</f>
        <v>0</v>
      </c>
      <c r="CV22" s="51">
        <f>IF( $G22=0,0,((($G22/$F$20)*Cronograma!CT$10)*($H22/$G22)))</f>
        <v>0</v>
      </c>
      <c r="CW22" s="51">
        <f>IF( $G22=0,0,((($G22/$F$20)*Cronograma!CU$10)*($H22/$G22)))</f>
        <v>0</v>
      </c>
      <c r="CX22" s="51">
        <f>IF( $G22=0,0,((($G22/$F$20)*Cronograma!CV$10)*($H22/$G22)))</f>
        <v>0</v>
      </c>
      <c r="CY22" s="51">
        <f>IF( $G22=0,0,((($G22/$F$20)*Cronograma!CW$10)*($H22/$G22)))</f>
        <v>0</v>
      </c>
      <c r="CZ22" s="51">
        <f>IF( $G22=0,0,((($G22/$F$20)*Cronograma!CX$10)*($H22/$G22)))</f>
        <v>0</v>
      </c>
      <c r="DA22" s="51">
        <f>IF( $G22=0,0,((($G22/$F$20)*Cronograma!CY$10)*($H22/$G22)))</f>
        <v>0</v>
      </c>
      <c r="DB22" s="51">
        <f>IF( $G22=0,0,((($G22/$F$20)*Cronograma!CZ$10)*($H22/$G22)))</f>
        <v>0</v>
      </c>
      <c r="DC22" s="51">
        <f>IF( $G22=0,0,((($G22/$F$20)*Cronograma!DA$10)*($H22/$G22)))</f>
        <v>0</v>
      </c>
      <c r="DD22" s="51">
        <f>IF( $G22=0,0,((($G22/$F$20)*Cronograma!DB$10)*($H22/$G22)))</f>
        <v>0</v>
      </c>
      <c r="DE22" s="51">
        <f>IF( $G22=0,0,((($G22/$F$20)*Cronograma!DC$10)*($H22/$G22)))</f>
        <v>0</v>
      </c>
      <c r="DF22" s="51">
        <f>IF( $G22=0,0,((($G22/$F$20)*Cronograma!DD$10)*($H22/$G22)))</f>
        <v>0</v>
      </c>
      <c r="DG22" s="51">
        <f>IF( $G22=0,0,((($G22/$F$20)*Cronograma!DE$10)*($H22/$G22)))</f>
        <v>0</v>
      </c>
      <c r="DH22" s="51">
        <f>IF( $G22=0,0,((($G22/$F$20)*Cronograma!DF$10)*($H22/$G22)))</f>
        <v>0</v>
      </c>
      <c r="DI22" s="51">
        <f>IF( $G22=0,0,((($G22/$F$20)*Cronograma!DG$10)*($H22/$G22)))</f>
        <v>0</v>
      </c>
      <c r="DJ22" s="51">
        <f>IF( $G22=0,0,((($G22/$F$20)*Cronograma!DH$10)*($H22/$G22)))</f>
        <v>0</v>
      </c>
      <c r="DK22" s="52">
        <f t="shared" si="16"/>
        <v>0</v>
      </c>
      <c r="DL22" s="53">
        <f t="shared" si="4"/>
        <v>0</v>
      </c>
      <c r="DM22" s="472"/>
      <c r="DN22" s="502">
        <f>SUMIFS(Costos!$H22:$DI22,Costos!$H$7:$DI$7,"&lt;"&amp;'Ejecución Técnica Financiera'!$I$5,Costos!$H$6:$DI$6,"&lt;"&amp;'Ejecución Técnica Financiera'!$I$5)</f>
        <v>0</v>
      </c>
      <c r="DO22" s="502">
        <f>SUMIFS(Costos!$H22:$DI22,Costos!$H$7:$DI$7,"&lt;"&amp;'Ejecución Técnica Financiera'!$I$5,Costos!$H$6:$DI$6,"&lt;"&amp;'Ejecución Técnica Financiera'!$I$5)</f>
        <v>0</v>
      </c>
      <c r="DP22" s="24">
        <f>SUMIFS(Costos!$H22:$DI22,Costos!$H$7:$DI$7,"&lt;"&amp;'Ejecución Técnica Financiera'!$I$5,Costos!$H$6:$DI$6,"&lt;"&amp;'Ejecución Técnica Financiera'!$I$5)</f>
        <v>0</v>
      </c>
    </row>
    <row r="23" spans="1:120" hidden="1" outlineLevel="1" x14ac:dyDescent="0.3">
      <c r="A23" s="472"/>
      <c r="B23" s="521" t="s">
        <v>183</v>
      </c>
      <c r="C23" s="589"/>
      <c r="D23" s="595"/>
      <c r="E23" s="591"/>
      <c r="F23" s="592"/>
      <c r="G23" s="593"/>
      <c r="H23" s="498">
        <f t="shared" si="15"/>
        <v>0</v>
      </c>
      <c r="I23" s="51">
        <f>IF( $G23=0,0,((($G23/$F$20)*Cronograma!G$10)*($H23/$G23)))</f>
        <v>0</v>
      </c>
      <c r="J23" s="51">
        <f>IF( $G23=0,0,((($G23/$F$20)*Cronograma!H$10)*($H23/$G23)))</f>
        <v>0</v>
      </c>
      <c r="K23" s="51">
        <f>IF( $G23=0,0,((($G23/$F$20)*Cronograma!I$10)*($H23/$G23)))</f>
        <v>0</v>
      </c>
      <c r="L23" s="51">
        <f>IF( $G23=0,0,((($G23/$F$20)*Cronograma!J$10)*($H23/$G23)))</f>
        <v>0</v>
      </c>
      <c r="M23" s="51">
        <f>IF( $G23=0,0,((($G23/$F$20)*Cronograma!K$10)*($H23/$G23)))</f>
        <v>0</v>
      </c>
      <c r="N23" s="51">
        <f>IF( $G23=0,0,((($G23/$F$20)*Cronograma!L$10)*($H23/$G23)))</f>
        <v>0</v>
      </c>
      <c r="O23" s="51">
        <f>IF( $G23=0,0,((($G23/$F$20)*Cronograma!M$10)*($H23/$G23)))</f>
        <v>0</v>
      </c>
      <c r="P23" s="51">
        <f>IF( $G23=0,0,((($G23/$F$20)*Cronograma!N$10)*($H23/$G23)))</f>
        <v>0</v>
      </c>
      <c r="Q23" s="51">
        <f>IF( $G23=0,0,((($G23/$F$20)*Cronograma!O$10)*($H23/$G23)))</f>
        <v>0</v>
      </c>
      <c r="R23" s="51">
        <f>IF( $G23=0,0,((($G23/$F$20)*Cronograma!P$10)*($H23/$G23)))</f>
        <v>0</v>
      </c>
      <c r="S23" s="51">
        <f>IF( $G23=0,0,((($G23/$F$20)*Cronograma!Q$10)*($H23/$G23)))</f>
        <v>0</v>
      </c>
      <c r="T23" s="51">
        <f>IF( $G23=0,0,((($G23/$F$20)*Cronograma!R$10)*($H23/$G23)))</f>
        <v>0</v>
      </c>
      <c r="U23" s="51">
        <f>IF( $G23=0,0,((($G23/$F$20)*Cronograma!S$10)*($H23/$G23)))</f>
        <v>0</v>
      </c>
      <c r="V23" s="51">
        <f>IF( $G23=0,0,((($G23/$F$20)*Cronograma!T$10)*($H23/$G23)))</f>
        <v>0</v>
      </c>
      <c r="W23" s="51">
        <f>IF( $G23=0,0,((($G23/$F$20)*Cronograma!U$10)*($H23/$G23)))</f>
        <v>0</v>
      </c>
      <c r="X23" s="51">
        <f>IF( $G23=0,0,((($G23/$F$20)*Cronograma!V$10)*($H23/$G23)))</f>
        <v>0</v>
      </c>
      <c r="Y23" s="51">
        <f>IF( $G23=0,0,((($G23/$F$20)*Cronograma!W$10)*($H23/$G23)))</f>
        <v>0</v>
      </c>
      <c r="Z23" s="51">
        <f>IF( $G23=0,0,((($G23/$F$20)*Cronograma!X$10)*($H23/$G23)))</f>
        <v>0</v>
      </c>
      <c r="AA23" s="51">
        <f>IF( $G23=0,0,((($G23/$F$20)*Cronograma!Y$10)*($H23/$G23)))</f>
        <v>0</v>
      </c>
      <c r="AB23" s="51">
        <f>IF( $G23=0,0,((($G23/$F$20)*Cronograma!Z$10)*($H23/$G23)))</f>
        <v>0</v>
      </c>
      <c r="AC23" s="51">
        <f>IF( $G23=0,0,((($G23/$F$20)*Cronograma!AA$10)*($H23/$G23)))</f>
        <v>0</v>
      </c>
      <c r="AD23" s="51">
        <f>IF( $G23=0,0,((($G23/$F$20)*Cronograma!AB$10)*($H23/$G23)))</f>
        <v>0</v>
      </c>
      <c r="AE23" s="51">
        <f>IF( $G23=0,0,((($G23/$F$20)*Cronograma!AC$10)*($H23/$G23)))</f>
        <v>0</v>
      </c>
      <c r="AF23" s="51">
        <f>IF( $G23=0,0,((($G23/$F$20)*Cronograma!AD$10)*($H23/$G23)))</f>
        <v>0</v>
      </c>
      <c r="AG23" s="51">
        <f>IF( $G23=0,0,((($G23/$F$20)*Cronograma!AE$10)*($H23/$G23)))</f>
        <v>0</v>
      </c>
      <c r="AH23" s="51">
        <f>IF( $G23=0,0,((($G23/$F$20)*Cronograma!AF$10)*($H23/$G23)))</f>
        <v>0</v>
      </c>
      <c r="AI23" s="51">
        <f>IF( $G23=0,0,((($G23/$F$20)*Cronograma!AG$10)*($H23/$G23)))</f>
        <v>0</v>
      </c>
      <c r="AJ23" s="51">
        <f>IF( $G23=0,0,((($G23/$F$20)*Cronograma!AH$10)*($H23/$G23)))</f>
        <v>0</v>
      </c>
      <c r="AK23" s="51">
        <f>IF( $G23=0,0,((($G23/$F$20)*Cronograma!AI$10)*($H23/$G23)))</f>
        <v>0</v>
      </c>
      <c r="AL23" s="51">
        <f>IF( $G23=0,0,((($G23/$F$20)*Cronograma!AJ$10)*($H23/$G23)))</f>
        <v>0</v>
      </c>
      <c r="AM23" s="51">
        <f>IF( $G23=0,0,((($G23/$F$20)*Cronograma!AK$10)*($H23/$G23)))</f>
        <v>0</v>
      </c>
      <c r="AN23" s="51">
        <f>IF( $G23=0,0,((($G23/$F$20)*Cronograma!AL$10)*($H23/$G23)))</f>
        <v>0</v>
      </c>
      <c r="AO23" s="51">
        <f>IF( $G23=0,0,((($G23/$F$20)*Cronograma!AM$10)*($H23/$G23)))</f>
        <v>0</v>
      </c>
      <c r="AP23" s="51">
        <f>IF( $G23=0,0,((($G23/$F$20)*Cronograma!AN$10)*($H23/$G23)))</f>
        <v>0</v>
      </c>
      <c r="AQ23" s="51">
        <f>IF( $G23=0,0,((($G23/$F$20)*Cronograma!AO$10)*($H23/$G23)))</f>
        <v>0</v>
      </c>
      <c r="AR23" s="51">
        <f>IF( $G23=0,0,((($G23/$F$20)*Cronograma!AP$10)*($H23/$G23)))</f>
        <v>0</v>
      </c>
      <c r="AS23" s="51">
        <f>IF( $G23=0,0,((($G23/$F$20)*Cronograma!AQ$10)*($H23/$G23)))</f>
        <v>0</v>
      </c>
      <c r="AT23" s="51">
        <f>IF( $G23=0,0,((($G23/$F$20)*Cronograma!AR$10)*($H23/$G23)))</f>
        <v>0</v>
      </c>
      <c r="AU23" s="51">
        <f>IF( $G23=0,0,((($G23/$F$20)*Cronograma!AS$10)*($H23/$G23)))</f>
        <v>0</v>
      </c>
      <c r="AV23" s="51">
        <f>IF( $G23=0,0,((($G23/$F$20)*Cronograma!AT$10)*($H23/$G23)))</f>
        <v>0</v>
      </c>
      <c r="AW23" s="51">
        <f>IF( $G23=0,0,((($G23/$F$20)*Cronograma!AU$10)*($H23/$G23)))</f>
        <v>0</v>
      </c>
      <c r="AX23" s="51">
        <f>IF( $G23=0,0,((($G23/$F$20)*Cronograma!AV$10)*($H23/$G23)))</f>
        <v>0</v>
      </c>
      <c r="AY23" s="51">
        <f>IF( $G23=0,0,((($G23/$F$20)*Cronograma!AW$10)*($H23/$G23)))</f>
        <v>0</v>
      </c>
      <c r="AZ23" s="51">
        <f>IF( $G23=0,0,((($G23/$F$20)*Cronograma!AX$10)*($H23/$G23)))</f>
        <v>0</v>
      </c>
      <c r="BA23" s="51">
        <f>IF( $G23=0,0,((($G23/$F$20)*Cronograma!AY$10)*($H23/$G23)))</f>
        <v>0</v>
      </c>
      <c r="BB23" s="51">
        <f>IF( $G23=0,0,((($G23/$F$20)*Cronograma!AZ$10)*($H23/$G23)))</f>
        <v>0</v>
      </c>
      <c r="BC23" s="51">
        <f>IF( $G23=0,0,((($G23/$F$20)*Cronograma!BA$10)*($H23/$G23)))</f>
        <v>0</v>
      </c>
      <c r="BD23" s="51">
        <f>IF( $G23=0,0,((($G23/$F$20)*Cronograma!BB$10)*($H23/$G23)))</f>
        <v>0</v>
      </c>
      <c r="BE23" s="51">
        <f>IF( $G23=0,0,((($G23/$F$20)*Cronograma!BC$10)*($H23/$G23)))</f>
        <v>0</v>
      </c>
      <c r="BF23" s="51">
        <f>IF( $G23=0,0,((($G23/$F$20)*Cronograma!BD$10)*($H23/$G23)))</f>
        <v>0</v>
      </c>
      <c r="BG23" s="51">
        <f>IF( $G23=0,0,((($G23/$F$20)*Cronograma!BE$10)*($H23/$G23)))</f>
        <v>0</v>
      </c>
      <c r="BH23" s="51">
        <f>IF( $G23=0,0,((($G23/$F$20)*Cronograma!BF$10)*($H23/$G23)))</f>
        <v>0</v>
      </c>
      <c r="BI23" s="51">
        <f>IF( $G23=0,0,((($G23/$F$20)*Cronograma!BG$10)*($H23/$G23)))</f>
        <v>0</v>
      </c>
      <c r="BJ23" s="51">
        <f>IF( $G23=0,0,((($G23/$F$20)*Cronograma!BH$10)*($H23/$G23)))</f>
        <v>0</v>
      </c>
      <c r="BK23" s="51">
        <f>IF( $G23=0,0,((($G23/$F$20)*Cronograma!BI$10)*($H23/$G23)))</f>
        <v>0</v>
      </c>
      <c r="BL23" s="51">
        <f>IF( $G23=0,0,((($G23/$F$20)*Cronograma!BJ$10)*($H23/$G23)))</f>
        <v>0</v>
      </c>
      <c r="BM23" s="51">
        <f>IF( $G23=0,0,((($G23/$F$20)*Cronograma!BK$10)*($H23/$G23)))</f>
        <v>0</v>
      </c>
      <c r="BN23" s="51">
        <f>IF( $G23=0,0,((($G23/$F$20)*Cronograma!BL$10)*($H23/$G23)))</f>
        <v>0</v>
      </c>
      <c r="BO23" s="51">
        <f>IF( $G23=0,0,((($G23/$F$20)*Cronograma!BM$10)*($H23/$G23)))</f>
        <v>0</v>
      </c>
      <c r="BP23" s="51">
        <f>IF( $G23=0,0,((($G23/$F$20)*Cronograma!BN$10)*($H23/$G23)))</f>
        <v>0</v>
      </c>
      <c r="BQ23" s="51">
        <f>IF( $G23=0,0,((($G23/$F$20)*Cronograma!BO$10)*($H23/$G23)))</f>
        <v>0</v>
      </c>
      <c r="BR23" s="51">
        <f>IF( $G23=0,0,((($G23/$F$20)*Cronograma!BP$10)*($H23/$G23)))</f>
        <v>0</v>
      </c>
      <c r="BS23" s="51">
        <f>IF( $G23=0,0,((($G23/$F$20)*Cronograma!BQ$10)*($H23/$G23)))</f>
        <v>0</v>
      </c>
      <c r="BT23" s="51">
        <f>IF( $G23=0,0,((($G23/$F$20)*Cronograma!BR$10)*($H23/$G23)))</f>
        <v>0</v>
      </c>
      <c r="BU23" s="51">
        <f>IF( $G23=0,0,((($G23/$F$20)*Cronograma!BS$10)*($H23/$G23)))</f>
        <v>0</v>
      </c>
      <c r="BV23" s="51">
        <f>IF( $G23=0,0,((($G23/$F$20)*Cronograma!BT$10)*($H23/$G23)))</f>
        <v>0</v>
      </c>
      <c r="BW23" s="51">
        <f>IF( $G23=0,0,((($G23/$F$20)*Cronograma!BU$10)*($H23/$G23)))</f>
        <v>0</v>
      </c>
      <c r="BX23" s="51">
        <f>IF( $G23=0,0,((($G23/$F$20)*Cronograma!BV$10)*($H23/$G23)))</f>
        <v>0</v>
      </c>
      <c r="BY23" s="51">
        <f>IF( $G23=0,0,((($G23/$F$20)*Cronograma!BW$10)*($H23/$G23)))</f>
        <v>0</v>
      </c>
      <c r="BZ23" s="51">
        <f>IF( $G23=0,0,((($G23/$F$20)*Cronograma!BX$10)*($H23/$G23)))</f>
        <v>0</v>
      </c>
      <c r="CA23" s="51">
        <f>IF( $G23=0,0,((($G23/$F$20)*Cronograma!BY$10)*($H23/$G23)))</f>
        <v>0</v>
      </c>
      <c r="CB23" s="51">
        <f>IF( $G23=0,0,((($G23/$F$20)*Cronograma!BZ$10)*($H23/$G23)))</f>
        <v>0</v>
      </c>
      <c r="CC23" s="51">
        <f>IF( $G23=0,0,((($G23/$F$20)*Cronograma!CA$10)*($H23/$G23)))</f>
        <v>0</v>
      </c>
      <c r="CD23" s="51">
        <f>IF( $G23=0,0,((($G23/$F$20)*Cronograma!CB$10)*($H23/$G23)))</f>
        <v>0</v>
      </c>
      <c r="CE23" s="51">
        <f>IF( $G23=0,0,((($G23/$F$20)*Cronograma!CC$10)*($H23/$G23)))</f>
        <v>0</v>
      </c>
      <c r="CF23" s="51">
        <f>IF( $G23=0,0,((($G23/$F$20)*Cronograma!CD$10)*($H23/$G23)))</f>
        <v>0</v>
      </c>
      <c r="CG23" s="51">
        <f>IF( $G23=0,0,((($G23/$F$20)*Cronograma!CE$10)*($H23/$G23)))</f>
        <v>0</v>
      </c>
      <c r="CH23" s="51">
        <f>IF( $G23=0,0,((($G23/$F$20)*Cronograma!CF$10)*($H23/$G23)))</f>
        <v>0</v>
      </c>
      <c r="CI23" s="51">
        <f>IF( $G23=0,0,((($G23/$F$20)*Cronograma!CG$10)*($H23/$G23)))</f>
        <v>0</v>
      </c>
      <c r="CJ23" s="51">
        <f>IF( $G23=0,0,((($G23/$F$20)*Cronograma!CH$10)*($H23/$G23)))</f>
        <v>0</v>
      </c>
      <c r="CK23" s="51">
        <f>IF( $G23=0,0,((($G23/$F$20)*Cronograma!CI$10)*($H23/$G23)))</f>
        <v>0</v>
      </c>
      <c r="CL23" s="51">
        <f>IF( $G23=0,0,((($G23/$F$20)*Cronograma!CJ$10)*($H23/$G23)))</f>
        <v>0</v>
      </c>
      <c r="CM23" s="51">
        <f>IF( $G23=0,0,((($G23/$F$20)*Cronograma!CK$10)*($H23/$G23)))</f>
        <v>0</v>
      </c>
      <c r="CN23" s="51">
        <f>IF( $G23=0,0,((($G23/$F$20)*Cronograma!CL$10)*($H23/$G23)))</f>
        <v>0</v>
      </c>
      <c r="CO23" s="51">
        <f>IF( $G23=0,0,((($G23/$F$20)*Cronograma!CM$10)*($H23/$G23)))</f>
        <v>0</v>
      </c>
      <c r="CP23" s="51">
        <f>IF( $G23=0,0,((($G23/$F$20)*Cronograma!CN$10)*($H23/$G23)))</f>
        <v>0</v>
      </c>
      <c r="CQ23" s="51">
        <f>IF( $G23=0,0,((($G23/$F$20)*Cronograma!CO$10)*($H23/$G23)))</f>
        <v>0</v>
      </c>
      <c r="CR23" s="51">
        <f>IF( $G23=0,0,((($G23/$F$20)*Cronograma!CP$10)*($H23/$G23)))</f>
        <v>0</v>
      </c>
      <c r="CS23" s="51">
        <f>IF( $G23=0,0,((($G23/$F$20)*Cronograma!CQ$10)*($H23/$G23)))</f>
        <v>0</v>
      </c>
      <c r="CT23" s="51">
        <f>IF( $G23=0,0,((($G23/$F$20)*Cronograma!CR$10)*($H23/$G23)))</f>
        <v>0</v>
      </c>
      <c r="CU23" s="51">
        <f>IF( $G23=0,0,((($G23/$F$20)*Cronograma!CS$10)*($H23/$G23)))</f>
        <v>0</v>
      </c>
      <c r="CV23" s="51">
        <f>IF( $G23=0,0,((($G23/$F$20)*Cronograma!CT$10)*($H23/$G23)))</f>
        <v>0</v>
      </c>
      <c r="CW23" s="51">
        <f>IF( $G23=0,0,((($G23/$F$20)*Cronograma!CU$10)*($H23/$G23)))</f>
        <v>0</v>
      </c>
      <c r="CX23" s="51">
        <f>IF( $G23=0,0,((($G23/$F$20)*Cronograma!CV$10)*($H23/$G23)))</f>
        <v>0</v>
      </c>
      <c r="CY23" s="51">
        <f>IF( $G23=0,0,((($G23/$F$20)*Cronograma!CW$10)*($H23/$G23)))</f>
        <v>0</v>
      </c>
      <c r="CZ23" s="51">
        <f>IF( $G23=0,0,((($G23/$F$20)*Cronograma!CX$10)*($H23/$G23)))</f>
        <v>0</v>
      </c>
      <c r="DA23" s="51">
        <f>IF( $G23=0,0,((($G23/$F$20)*Cronograma!CY$10)*($H23/$G23)))</f>
        <v>0</v>
      </c>
      <c r="DB23" s="51">
        <f>IF( $G23=0,0,((($G23/$F$20)*Cronograma!CZ$10)*($H23/$G23)))</f>
        <v>0</v>
      </c>
      <c r="DC23" s="51">
        <f>IF( $G23=0,0,((($G23/$F$20)*Cronograma!DA$10)*($H23/$G23)))</f>
        <v>0</v>
      </c>
      <c r="DD23" s="51">
        <f>IF( $G23=0,0,((($G23/$F$20)*Cronograma!DB$10)*($H23/$G23)))</f>
        <v>0</v>
      </c>
      <c r="DE23" s="51">
        <f>IF( $G23=0,0,((($G23/$F$20)*Cronograma!DC$10)*($H23/$G23)))</f>
        <v>0</v>
      </c>
      <c r="DF23" s="51">
        <f>IF( $G23=0,0,((($G23/$F$20)*Cronograma!DD$10)*($H23/$G23)))</f>
        <v>0</v>
      </c>
      <c r="DG23" s="51">
        <f>IF( $G23=0,0,((($G23/$F$20)*Cronograma!DE$10)*($H23/$G23)))</f>
        <v>0</v>
      </c>
      <c r="DH23" s="51">
        <f>IF( $G23=0,0,((($G23/$F$20)*Cronograma!DF$10)*($H23/$G23)))</f>
        <v>0</v>
      </c>
      <c r="DI23" s="51">
        <f>IF( $G23=0,0,((($G23/$F$20)*Cronograma!DG$10)*($H23/$G23)))</f>
        <v>0</v>
      </c>
      <c r="DJ23" s="51">
        <f>IF( $G23=0,0,((($G23/$F$20)*Cronograma!DH$10)*($H23/$G23)))</f>
        <v>0</v>
      </c>
      <c r="DK23" s="52">
        <f t="shared" si="16"/>
        <v>0</v>
      </c>
      <c r="DL23" s="53">
        <f t="shared" si="4"/>
        <v>0</v>
      </c>
      <c r="DM23" s="472"/>
      <c r="DN23" s="502">
        <f>SUMIFS(Costos!$H23:$DI23,Costos!$H$7:$DI$7,"&lt;"&amp;'Ejecución Técnica Financiera'!$I$5,Costos!$H$6:$DI$6,"&lt;"&amp;'Ejecución Técnica Financiera'!$I$5)</f>
        <v>0</v>
      </c>
      <c r="DO23" s="502">
        <f>SUMIFS(Costos!$H23:$DI23,Costos!$H$7:$DI$7,"&lt;"&amp;'Ejecución Técnica Financiera'!$I$5,Costos!$H$6:$DI$6,"&lt;"&amp;'Ejecución Técnica Financiera'!$I$5)</f>
        <v>0</v>
      </c>
      <c r="DP23" s="24">
        <f>SUMIFS(Costos!$H23:$DI23,Costos!$H$7:$DI$7,"&lt;"&amp;'Ejecución Técnica Financiera'!$I$5,Costos!$H$6:$DI$6,"&lt;"&amp;'Ejecución Técnica Financiera'!$I$5)</f>
        <v>0</v>
      </c>
    </row>
    <row r="24" spans="1:120" hidden="1" outlineLevel="1" x14ac:dyDescent="0.3">
      <c r="A24" s="472"/>
      <c r="B24" s="521" t="s">
        <v>184</v>
      </c>
      <c r="C24" s="589"/>
      <c r="D24" s="595"/>
      <c r="E24" s="591"/>
      <c r="F24" s="592"/>
      <c r="G24" s="593"/>
      <c r="H24" s="498">
        <f t="shared" si="15"/>
        <v>0</v>
      </c>
      <c r="I24" s="51">
        <f>IF( $G24=0,0,((($G24/$F$20)*Cronograma!G$10)*($H24/$G24)))</f>
        <v>0</v>
      </c>
      <c r="J24" s="51">
        <f>IF( $G24=0,0,((($G24/$F$20)*Cronograma!H$10)*($H24/$G24)))</f>
        <v>0</v>
      </c>
      <c r="K24" s="51">
        <f>IF( $G24=0,0,((($G24/$F$20)*Cronograma!I$10)*($H24/$G24)))</f>
        <v>0</v>
      </c>
      <c r="L24" s="51">
        <f>IF( $G24=0,0,((($G24/$F$20)*Cronograma!J$10)*($H24/$G24)))</f>
        <v>0</v>
      </c>
      <c r="M24" s="51">
        <f>IF( $G24=0,0,((($G24/$F$20)*Cronograma!K$10)*($H24/$G24)))</f>
        <v>0</v>
      </c>
      <c r="N24" s="51">
        <f>IF( $G24=0,0,((($G24/$F$20)*Cronograma!L$10)*($H24/$G24)))</f>
        <v>0</v>
      </c>
      <c r="O24" s="51">
        <f>IF( $G24=0,0,((($G24/$F$20)*Cronograma!M$10)*($H24/$G24)))</f>
        <v>0</v>
      </c>
      <c r="P24" s="51">
        <f>IF( $G24=0,0,((($G24/$F$20)*Cronograma!N$10)*($H24/$G24)))</f>
        <v>0</v>
      </c>
      <c r="Q24" s="51">
        <f>IF( $G24=0,0,((($G24/$F$20)*Cronograma!O$10)*($H24/$G24)))</f>
        <v>0</v>
      </c>
      <c r="R24" s="51">
        <f>IF( $G24=0,0,((($G24/$F$20)*Cronograma!P$10)*($H24/$G24)))</f>
        <v>0</v>
      </c>
      <c r="S24" s="51">
        <f>IF( $G24=0,0,((($G24/$F$20)*Cronograma!Q$10)*($H24/$G24)))</f>
        <v>0</v>
      </c>
      <c r="T24" s="51">
        <f>IF( $G24=0,0,((($G24/$F$20)*Cronograma!R$10)*($H24/$G24)))</f>
        <v>0</v>
      </c>
      <c r="U24" s="51">
        <f>IF( $G24=0,0,((($G24/$F$20)*Cronograma!S$10)*($H24/$G24)))</f>
        <v>0</v>
      </c>
      <c r="V24" s="51">
        <f>IF( $G24=0,0,((($G24/$F$20)*Cronograma!T$10)*($H24/$G24)))</f>
        <v>0</v>
      </c>
      <c r="W24" s="51">
        <f>IF( $G24=0,0,((($G24/$F$20)*Cronograma!U$10)*($H24/$G24)))</f>
        <v>0</v>
      </c>
      <c r="X24" s="51">
        <f>IF( $G24=0,0,((($G24/$F$20)*Cronograma!V$10)*($H24/$G24)))</f>
        <v>0</v>
      </c>
      <c r="Y24" s="51">
        <f>IF( $G24=0,0,((($G24/$F$20)*Cronograma!W$10)*($H24/$G24)))</f>
        <v>0</v>
      </c>
      <c r="Z24" s="51">
        <f>IF( $G24=0,0,((($G24/$F$20)*Cronograma!X$10)*($H24/$G24)))</f>
        <v>0</v>
      </c>
      <c r="AA24" s="51">
        <f>IF( $G24=0,0,((($G24/$F$20)*Cronograma!Y$10)*($H24/$G24)))</f>
        <v>0</v>
      </c>
      <c r="AB24" s="51">
        <f>IF( $G24=0,0,((($G24/$F$20)*Cronograma!Z$10)*($H24/$G24)))</f>
        <v>0</v>
      </c>
      <c r="AC24" s="51">
        <f>IF( $G24=0,0,((($G24/$F$20)*Cronograma!AA$10)*($H24/$G24)))</f>
        <v>0</v>
      </c>
      <c r="AD24" s="51">
        <f>IF( $G24=0,0,((($G24/$F$20)*Cronograma!AB$10)*($H24/$G24)))</f>
        <v>0</v>
      </c>
      <c r="AE24" s="51">
        <f>IF( $G24=0,0,((($G24/$F$20)*Cronograma!AC$10)*($H24/$G24)))</f>
        <v>0</v>
      </c>
      <c r="AF24" s="51">
        <f>IF( $G24=0,0,((($G24/$F$20)*Cronograma!AD$10)*($H24/$G24)))</f>
        <v>0</v>
      </c>
      <c r="AG24" s="51">
        <f>IF( $G24=0,0,((($G24/$F$20)*Cronograma!AE$10)*($H24/$G24)))</f>
        <v>0</v>
      </c>
      <c r="AH24" s="51">
        <f>IF( $G24=0,0,((($G24/$F$20)*Cronograma!AF$10)*($H24/$G24)))</f>
        <v>0</v>
      </c>
      <c r="AI24" s="51">
        <f>IF( $G24=0,0,((($G24/$F$20)*Cronograma!AG$10)*($H24/$G24)))</f>
        <v>0</v>
      </c>
      <c r="AJ24" s="51">
        <f>IF( $G24=0,0,((($G24/$F$20)*Cronograma!AH$10)*($H24/$G24)))</f>
        <v>0</v>
      </c>
      <c r="AK24" s="51">
        <f>IF( $G24=0,0,((($G24/$F$20)*Cronograma!AI$10)*($H24/$G24)))</f>
        <v>0</v>
      </c>
      <c r="AL24" s="51">
        <f>IF( $G24=0,0,((($G24/$F$20)*Cronograma!AJ$10)*($H24/$G24)))</f>
        <v>0</v>
      </c>
      <c r="AM24" s="51">
        <f>IF( $G24=0,0,((($G24/$F$20)*Cronograma!AK$10)*($H24/$G24)))</f>
        <v>0</v>
      </c>
      <c r="AN24" s="51">
        <f>IF( $G24=0,0,((($G24/$F$20)*Cronograma!AL$10)*($H24/$G24)))</f>
        <v>0</v>
      </c>
      <c r="AO24" s="51">
        <f>IF( $G24=0,0,((($G24/$F$20)*Cronograma!AM$10)*($H24/$G24)))</f>
        <v>0</v>
      </c>
      <c r="AP24" s="51">
        <f>IF( $G24=0,0,((($G24/$F$20)*Cronograma!AN$10)*($H24/$G24)))</f>
        <v>0</v>
      </c>
      <c r="AQ24" s="51">
        <f>IF( $G24=0,0,((($G24/$F$20)*Cronograma!AO$10)*($H24/$G24)))</f>
        <v>0</v>
      </c>
      <c r="AR24" s="51">
        <f>IF( $G24=0,0,((($G24/$F$20)*Cronograma!AP$10)*($H24/$G24)))</f>
        <v>0</v>
      </c>
      <c r="AS24" s="51">
        <f>IF( $G24=0,0,((($G24/$F$20)*Cronograma!AQ$10)*($H24/$G24)))</f>
        <v>0</v>
      </c>
      <c r="AT24" s="51">
        <f>IF( $G24=0,0,((($G24/$F$20)*Cronograma!AR$10)*($H24/$G24)))</f>
        <v>0</v>
      </c>
      <c r="AU24" s="51">
        <f>IF( $G24=0,0,((($G24/$F$20)*Cronograma!AS$10)*($H24/$G24)))</f>
        <v>0</v>
      </c>
      <c r="AV24" s="51">
        <f>IF( $G24=0,0,((($G24/$F$20)*Cronograma!AT$10)*($H24/$G24)))</f>
        <v>0</v>
      </c>
      <c r="AW24" s="51">
        <f>IF( $G24=0,0,((($G24/$F$20)*Cronograma!AU$10)*($H24/$G24)))</f>
        <v>0</v>
      </c>
      <c r="AX24" s="51">
        <f>IF( $G24=0,0,((($G24/$F$20)*Cronograma!AV$10)*($H24/$G24)))</f>
        <v>0</v>
      </c>
      <c r="AY24" s="51">
        <f>IF( $G24=0,0,((($G24/$F$20)*Cronograma!AW$10)*($H24/$G24)))</f>
        <v>0</v>
      </c>
      <c r="AZ24" s="51">
        <f>IF( $G24=0,0,((($G24/$F$20)*Cronograma!AX$10)*($H24/$G24)))</f>
        <v>0</v>
      </c>
      <c r="BA24" s="51">
        <f>IF( $G24=0,0,((($G24/$F$20)*Cronograma!AY$10)*($H24/$G24)))</f>
        <v>0</v>
      </c>
      <c r="BB24" s="51">
        <f>IF( $G24=0,0,((($G24/$F$20)*Cronograma!AZ$10)*($H24/$G24)))</f>
        <v>0</v>
      </c>
      <c r="BC24" s="51">
        <f>IF( $G24=0,0,((($G24/$F$20)*Cronograma!BA$10)*($H24/$G24)))</f>
        <v>0</v>
      </c>
      <c r="BD24" s="51">
        <f>IF( $G24=0,0,((($G24/$F$20)*Cronograma!BB$10)*($H24/$G24)))</f>
        <v>0</v>
      </c>
      <c r="BE24" s="51">
        <f>IF( $G24=0,0,((($G24/$F$20)*Cronograma!BC$10)*($H24/$G24)))</f>
        <v>0</v>
      </c>
      <c r="BF24" s="51">
        <f>IF( $G24=0,0,((($G24/$F$20)*Cronograma!BD$10)*($H24/$G24)))</f>
        <v>0</v>
      </c>
      <c r="BG24" s="51">
        <f>IF( $G24=0,0,((($G24/$F$20)*Cronograma!BE$10)*($H24/$G24)))</f>
        <v>0</v>
      </c>
      <c r="BH24" s="51">
        <f>IF( $G24=0,0,((($G24/$F$20)*Cronograma!BF$10)*($H24/$G24)))</f>
        <v>0</v>
      </c>
      <c r="BI24" s="51">
        <f>IF( $G24=0,0,((($G24/$F$20)*Cronograma!BG$10)*($H24/$G24)))</f>
        <v>0</v>
      </c>
      <c r="BJ24" s="51">
        <f>IF( $G24=0,0,((($G24/$F$20)*Cronograma!BH$10)*($H24/$G24)))</f>
        <v>0</v>
      </c>
      <c r="BK24" s="51">
        <f>IF( $G24=0,0,((($G24/$F$20)*Cronograma!BI$10)*($H24/$G24)))</f>
        <v>0</v>
      </c>
      <c r="BL24" s="51">
        <f>IF( $G24=0,0,((($G24/$F$20)*Cronograma!BJ$10)*($H24/$G24)))</f>
        <v>0</v>
      </c>
      <c r="BM24" s="51">
        <f>IF( $G24=0,0,((($G24/$F$20)*Cronograma!BK$10)*($H24/$G24)))</f>
        <v>0</v>
      </c>
      <c r="BN24" s="51">
        <f>IF( $G24=0,0,((($G24/$F$20)*Cronograma!BL$10)*($H24/$G24)))</f>
        <v>0</v>
      </c>
      <c r="BO24" s="51">
        <f>IF( $G24=0,0,((($G24/$F$20)*Cronograma!BM$10)*($H24/$G24)))</f>
        <v>0</v>
      </c>
      <c r="BP24" s="51">
        <f>IF( $G24=0,0,((($G24/$F$20)*Cronograma!BN$10)*($H24/$G24)))</f>
        <v>0</v>
      </c>
      <c r="BQ24" s="51">
        <f>IF( $G24=0,0,((($G24/$F$20)*Cronograma!BO$10)*($H24/$G24)))</f>
        <v>0</v>
      </c>
      <c r="BR24" s="51">
        <f>IF( $G24=0,0,((($G24/$F$20)*Cronograma!BP$10)*($H24/$G24)))</f>
        <v>0</v>
      </c>
      <c r="BS24" s="51">
        <f>IF( $G24=0,0,((($G24/$F$20)*Cronograma!BQ$10)*($H24/$G24)))</f>
        <v>0</v>
      </c>
      <c r="BT24" s="51">
        <f>IF( $G24=0,0,((($G24/$F$20)*Cronograma!BR$10)*($H24/$G24)))</f>
        <v>0</v>
      </c>
      <c r="BU24" s="51">
        <f>IF( $G24=0,0,((($G24/$F$20)*Cronograma!BS$10)*($H24/$G24)))</f>
        <v>0</v>
      </c>
      <c r="BV24" s="51">
        <f>IF( $G24=0,0,((($G24/$F$20)*Cronograma!BT$10)*($H24/$G24)))</f>
        <v>0</v>
      </c>
      <c r="BW24" s="51">
        <f>IF( $G24=0,0,((($G24/$F$20)*Cronograma!BU$10)*($H24/$G24)))</f>
        <v>0</v>
      </c>
      <c r="BX24" s="51">
        <f>IF( $G24=0,0,((($G24/$F$20)*Cronograma!BV$10)*($H24/$G24)))</f>
        <v>0</v>
      </c>
      <c r="BY24" s="51">
        <f>IF( $G24=0,0,((($G24/$F$20)*Cronograma!BW$10)*($H24/$G24)))</f>
        <v>0</v>
      </c>
      <c r="BZ24" s="51">
        <f>IF( $G24=0,0,((($G24/$F$20)*Cronograma!BX$10)*($H24/$G24)))</f>
        <v>0</v>
      </c>
      <c r="CA24" s="51">
        <f>IF( $G24=0,0,((($G24/$F$20)*Cronograma!BY$10)*($H24/$G24)))</f>
        <v>0</v>
      </c>
      <c r="CB24" s="51">
        <f>IF( $G24=0,0,((($G24/$F$20)*Cronograma!BZ$10)*($H24/$G24)))</f>
        <v>0</v>
      </c>
      <c r="CC24" s="51">
        <f>IF( $G24=0,0,((($G24/$F$20)*Cronograma!CA$10)*($H24/$G24)))</f>
        <v>0</v>
      </c>
      <c r="CD24" s="51">
        <f>IF( $G24=0,0,((($G24/$F$20)*Cronograma!CB$10)*($H24/$G24)))</f>
        <v>0</v>
      </c>
      <c r="CE24" s="51">
        <f>IF( $G24=0,0,((($G24/$F$20)*Cronograma!CC$10)*($H24/$G24)))</f>
        <v>0</v>
      </c>
      <c r="CF24" s="51">
        <f>IF( $G24=0,0,((($G24/$F$20)*Cronograma!CD$10)*($H24/$G24)))</f>
        <v>0</v>
      </c>
      <c r="CG24" s="51">
        <f>IF( $G24=0,0,((($G24/$F$20)*Cronograma!CE$10)*($H24/$G24)))</f>
        <v>0</v>
      </c>
      <c r="CH24" s="51">
        <f>IF( $G24=0,0,((($G24/$F$20)*Cronograma!CF$10)*($H24/$G24)))</f>
        <v>0</v>
      </c>
      <c r="CI24" s="51">
        <f>IF( $G24=0,0,((($G24/$F$20)*Cronograma!CG$10)*($H24/$G24)))</f>
        <v>0</v>
      </c>
      <c r="CJ24" s="51">
        <f>IF( $G24=0,0,((($G24/$F$20)*Cronograma!CH$10)*($H24/$G24)))</f>
        <v>0</v>
      </c>
      <c r="CK24" s="51">
        <f>IF( $G24=0,0,((($G24/$F$20)*Cronograma!CI$10)*($H24/$G24)))</f>
        <v>0</v>
      </c>
      <c r="CL24" s="51">
        <f>IF( $G24=0,0,((($G24/$F$20)*Cronograma!CJ$10)*($H24/$G24)))</f>
        <v>0</v>
      </c>
      <c r="CM24" s="51">
        <f>IF( $G24=0,0,((($G24/$F$20)*Cronograma!CK$10)*($H24/$G24)))</f>
        <v>0</v>
      </c>
      <c r="CN24" s="51">
        <f>IF( $G24=0,0,((($G24/$F$20)*Cronograma!CL$10)*($H24/$G24)))</f>
        <v>0</v>
      </c>
      <c r="CO24" s="51">
        <f>IF( $G24=0,0,((($G24/$F$20)*Cronograma!CM$10)*($H24/$G24)))</f>
        <v>0</v>
      </c>
      <c r="CP24" s="51">
        <f>IF( $G24=0,0,((($G24/$F$20)*Cronograma!CN$10)*($H24/$G24)))</f>
        <v>0</v>
      </c>
      <c r="CQ24" s="51">
        <f>IF( $G24=0,0,((($G24/$F$20)*Cronograma!CO$10)*($H24/$G24)))</f>
        <v>0</v>
      </c>
      <c r="CR24" s="51">
        <f>IF( $G24=0,0,((($G24/$F$20)*Cronograma!CP$10)*($H24/$G24)))</f>
        <v>0</v>
      </c>
      <c r="CS24" s="51">
        <f>IF( $G24=0,0,((($G24/$F$20)*Cronograma!CQ$10)*($H24/$G24)))</f>
        <v>0</v>
      </c>
      <c r="CT24" s="51">
        <f>IF( $G24=0,0,((($G24/$F$20)*Cronograma!CR$10)*($H24/$G24)))</f>
        <v>0</v>
      </c>
      <c r="CU24" s="51">
        <f>IF( $G24=0,0,((($G24/$F$20)*Cronograma!CS$10)*($H24/$G24)))</f>
        <v>0</v>
      </c>
      <c r="CV24" s="51">
        <f>IF( $G24=0,0,((($G24/$F$20)*Cronograma!CT$10)*($H24/$G24)))</f>
        <v>0</v>
      </c>
      <c r="CW24" s="51">
        <f>IF( $G24=0,0,((($G24/$F$20)*Cronograma!CU$10)*($H24/$G24)))</f>
        <v>0</v>
      </c>
      <c r="CX24" s="51">
        <f>IF( $G24=0,0,((($G24/$F$20)*Cronograma!CV$10)*($H24/$G24)))</f>
        <v>0</v>
      </c>
      <c r="CY24" s="51">
        <f>IF( $G24=0,0,((($G24/$F$20)*Cronograma!CW$10)*($H24/$G24)))</f>
        <v>0</v>
      </c>
      <c r="CZ24" s="51">
        <f>IF( $G24=0,0,((($G24/$F$20)*Cronograma!CX$10)*($H24/$G24)))</f>
        <v>0</v>
      </c>
      <c r="DA24" s="51">
        <f>IF( $G24=0,0,((($G24/$F$20)*Cronograma!CY$10)*($H24/$G24)))</f>
        <v>0</v>
      </c>
      <c r="DB24" s="51">
        <f>IF( $G24=0,0,((($G24/$F$20)*Cronograma!CZ$10)*($H24/$G24)))</f>
        <v>0</v>
      </c>
      <c r="DC24" s="51">
        <f>IF( $G24=0,0,((($G24/$F$20)*Cronograma!DA$10)*($H24/$G24)))</f>
        <v>0</v>
      </c>
      <c r="DD24" s="51">
        <f>IF( $G24=0,0,((($G24/$F$20)*Cronograma!DB$10)*($H24/$G24)))</f>
        <v>0</v>
      </c>
      <c r="DE24" s="51">
        <f>IF( $G24=0,0,((($G24/$F$20)*Cronograma!DC$10)*($H24/$G24)))</f>
        <v>0</v>
      </c>
      <c r="DF24" s="51">
        <f>IF( $G24=0,0,((($G24/$F$20)*Cronograma!DD$10)*($H24/$G24)))</f>
        <v>0</v>
      </c>
      <c r="DG24" s="51">
        <f>IF( $G24=0,0,((($G24/$F$20)*Cronograma!DE$10)*($H24/$G24)))</f>
        <v>0</v>
      </c>
      <c r="DH24" s="51">
        <f>IF( $G24=0,0,((($G24/$F$20)*Cronograma!DF$10)*($H24/$G24)))</f>
        <v>0</v>
      </c>
      <c r="DI24" s="51">
        <f>IF( $G24=0,0,((($G24/$F$20)*Cronograma!DG$10)*($H24/$G24)))</f>
        <v>0</v>
      </c>
      <c r="DJ24" s="51">
        <f>IF( $G24=0,0,((($G24/$F$20)*Cronograma!DH$10)*($H24/$G24)))</f>
        <v>0</v>
      </c>
      <c r="DK24" s="52">
        <f t="shared" si="16"/>
        <v>0</v>
      </c>
      <c r="DL24" s="53">
        <f t="shared" si="4"/>
        <v>0</v>
      </c>
      <c r="DM24" s="472"/>
      <c r="DN24" s="502">
        <f>SUMIFS(Costos!$H24:$DI24,Costos!$H$7:$DI$7,"&lt;"&amp;'Ejecución Técnica Financiera'!$I$5,Costos!$H$6:$DI$6,"&lt;"&amp;'Ejecución Técnica Financiera'!$I$5)</f>
        <v>0</v>
      </c>
      <c r="DO24" s="502">
        <f>SUMIFS(Costos!$H24:$DI24,Costos!$H$7:$DI$7,"&lt;"&amp;'Ejecución Técnica Financiera'!$I$5,Costos!$H$6:$DI$6,"&lt;"&amp;'Ejecución Técnica Financiera'!$I$5)</f>
        <v>0</v>
      </c>
      <c r="DP24" s="24">
        <f>SUMIFS(Costos!$H24:$DI24,Costos!$H$7:$DI$7,"&lt;"&amp;'Ejecución Técnica Financiera'!$I$5,Costos!$H$6:$DI$6,"&lt;"&amp;'Ejecución Técnica Financiera'!$I$5)</f>
        <v>0</v>
      </c>
    </row>
    <row r="25" spans="1:120" hidden="1" outlineLevel="1" x14ac:dyDescent="0.3">
      <c r="A25" s="472"/>
      <c r="B25" s="521" t="s">
        <v>185</v>
      </c>
      <c r="C25" s="589"/>
      <c r="D25" s="595"/>
      <c r="E25" s="591"/>
      <c r="F25" s="592"/>
      <c r="G25" s="593"/>
      <c r="H25" s="498">
        <f t="shared" si="15"/>
        <v>0</v>
      </c>
      <c r="I25" s="51">
        <f>IF( $G25=0,0,((($G25/$F$20)*Cronograma!G$10)*($H25/$G25)))</f>
        <v>0</v>
      </c>
      <c r="J25" s="51">
        <f>IF( $G25=0,0,((($G25/$F$20)*Cronograma!H$10)*($H25/$G25)))</f>
        <v>0</v>
      </c>
      <c r="K25" s="51">
        <f>IF( $G25=0,0,((($G25/$F$20)*Cronograma!I$10)*($H25/$G25)))</f>
        <v>0</v>
      </c>
      <c r="L25" s="51">
        <f>IF( $G25=0,0,((($G25/$F$20)*Cronograma!J$10)*($H25/$G25)))</f>
        <v>0</v>
      </c>
      <c r="M25" s="51">
        <f>IF( $G25=0,0,((($G25/$F$20)*Cronograma!K$10)*($H25/$G25)))</f>
        <v>0</v>
      </c>
      <c r="N25" s="51">
        <f>IF( $G25=0,0,((($G25/$F$20)*Cronograma!L$10)*($H25/$G25)))</f>
        <v>0</v>
      </c>
      <c r="O25" s="51">
        <f>IF( $G25=0,0,((($G25/$F$20)*Cronograma!M$10)*($H25/$G25)))</f>
        <v>0</v>
      </c>
      <c r="P25" s="51">
        <f>IF( $G25=0,0,((($G25/$F$20)*Cronograma!N$10)*($H25/$G25)))</f>
        <v>0</v>
      </c>
      <c r="Q25" s="51">
        <f>IF( $G25=0,0,((($G25/$F$20)*Cronograma!O$10)*($H25/$G25)))</f>
        <v>0</v>
      </c>
      <c r="R25" s="51">
        <f>IF( $G25=0,0,((($G25/$F$20)*Cronograma!P$10)*($H25/$G25)))</f>
        <v>0</v>
      </c>
      <c r="S25" s="51">
        <f>IF( $G25=0,0,((($G25/$F$20)*Cronograma!Q$10)*($H25/$G25)))</f>
        <v>0</v>
      </c>
      <c r="T25" s="51">
        <f>IF( $G25=0,0,((($G25/$F$20)*Cronograma!R$10)*($H25/$G25)))</f>
        <v>0</v>
      </c>
      <c r="U25" s="51">
        <f>IF( $G25=0,0,((($G25/$F$20)*Cronograma!S$10)*($H25/$G25)))</f>
        <v>0</v>
      </c>
      <c r="V25" s="51">
        <f>IF( $G25=0,0,((($G25/$F$20)*Cronograma!T$10)*($H25/$G25)))</f>
        <v>0</v>
      </c>
      <c r="W25" s="51">
        <f>IF( $G25=0,0,((($G25/$F$20)*Cronograma!U$10)*($H25/$G25)))</f>
        <v>0</v>
      </c>
      <c r="X25" s="51">
        <f>IF( $G25=0,0,((($G25/$F$20)*Cronograma!V$10)*($H25/$G25)))</f>
        <v>0</v>
      </c>
      <c r="Y25" s="51">
        <f>IF( $G25=0,0,((($G25/$F$20)*Cronograma!W$10)*($H25/$G25)))</f>
        <v>0</v>
      </c>
      <c r="Z25" s="51">
        <f>IF( $G25=0,0,((($G25/$F$20)*Cronograma!X$10)*($H25/$G25)))</f>
        <v>0</v>
      </c>
      <c r="AA25" s="51">
        <f>IF( $G25=0,0,((($G25/$F$20)*Cronograma!Y$10)*($H25/$G25)))</f>
        <v>0</v>
      </c>
      <c r="AB25" s="51">
        <f>IF( $G25=0,0,((($G25/$F$20)*Cronograma!Z$10)*($H25/$G25)))</f>
        <v>0</v>
      </c>
      <c r="AC25" s="51">
        <f>IF( $G25=0,0,((($G25/$F$20)*Cronograma!AA$10)*($H25/$G25)))</f>
        <v>0</v>
      </c>
      <c r="AD25" s="51">
        <f>IF( $G25=0,0,((($G25/$F$20)*Cronograma!AB$10)*($H25/$G25)))</f>
        <v>0</v>
      </c>
      <c r="AE25" s="51">
        <f>IF( $G25=0,0,((($G25/$F$20)*Cronograma!AC$10)*($H25/$G25)))</f>
        <v>0</v>
      </c>
      <c r="AF25" s="51">
        <f>IF( $G25=0,0,((($G25/$F$20)*Cronograma!AD$10)*($H25/$G25)))</f>
        <v>0</v>
      </c>
      <c r="AG25" s="51">
        <f>IF( $G25=0,0,((($G25/$F$20)*Cronograma!AE$10)*($H25/$G25)))</f>
        <v>0</v>
      </c>
      <c r="AH25" s="51">
        <f>IF( $G25=0,0,((($G25/$F$20)*Cronograma!AF$10)*($H25/$G25)))</f>
        <v>0</v>
      </c>
      <c r="AI25" s="51">
        <f>IF( $G25=0,0,((($G25/$F$20)*Cronograma!AG$10)*($H25/$G25)))</f>
        <v>0</v>
      </c>
      <c r="AJ25" s="51">
        <f>IF( $G25=0,0,((($G25/$F$20)*Cronograma!AH$10)*($H25/$G25)))</f>
        <v>0</v>
      </c>
      <c r="AK25" s="51">
        <f>IF( $G25=0,0,((($G25/$F$20)*Cronograma!AI$10)*($H25/$G25)))</f>
        <v>0</v>
      </c>
      <c r="AL25" s="51">
        <f>IF( $G25=0,0,((($G25/$F$20)*Cronograma!AJ$10)*($H25/$G25)))</f>
        <v>0</v>
      </c>
      <c r="AM25" s="51">
        <f>IF( $G25=0,0,((($G25/$F$20)*Cronograma!AK$10)*($H25/$G25)))</f>
        <v>0</v>
      </c>
      <c r="AN25" s="51">
        <f>IF( $G25=0,0,((($G25/$F$20)*Cronograma!AL$10)*($H25/$G25)))</f>
        <v>0</v>
      </c>
      <c r="AO25" s="51">
        <f>IF( $G25=0,0,((($G25/$F$20)*Cronograma!AM$10)*($H25/$G25)))</f>
        <v>0</v>
      </c>
      <c r="AP25" s="51">
        <f>IF( $G25=0,0,((($G25/$F$20)*Cronograma!AN$10)*($H25/$G25)))</f>
        <v>0</v>
      </c>
      <c r="AQ25" s="51">
        <f>IF( $G25=0,0,((($G25/$F$20)*Cronograma!AO$10)*($H25/$G25)))</f>
        <v>0</v>
      </c>
      <c r="AR25" s="51">
        <f>IF( $G25=0,0,((($G25/$F$20)*Cronograma!AP$10)*($H25/$G25)))</f>
        <v>0</v>
      </c>
      <c r="AS25" s="51">
        <f>IF( $G25=0,0,((($G25/$F$20)*Cronograma!AQ$10)*($H25/$G25)))</f>
        <v>0</v>
      </c>
      <c r="AT25" s="51">
        <f>IF( $G25=0,0,((($G25/$F$20)*Cronograma!AR$10)*($H25/$G25)))</f>
        <v>0</v>
      </c>
      <c r="AU25" s="51">
        <f>IF( $G25=0,0,((($G25/$F$20)*Cronograma!AS$10)*($H25/$G25)))</f>
        <v>0</v>
      </c>
      <c r="AV25" s="51">
        <f>IF( $G25=0,0,((($G25/$F$20)*Cronograma!AT$10)*($H25/$G25)))</f>
        <v>0</v>
      </c>
      <c r="AW25" s="51">
        <f>IF( $G25=0,0,((($G25/$F$20)*Cronograma!AU$10)*($H25/$G25)))</f>
        <v>0</v>
      </c>
      <c r="AX25" s="51">
        <f>IF( $G25=0,0,((($G25/$F$20)*Cronograma!AV$10)*($H25/$G25)))</f>
        <v>0</v>
      </c>
      <c r="AY25" s="51">
        <f>IF( $G25=0,0,((($G25/$F$20)*Cronograma!AW$10)*($H25/$G25)))</f>
        <v>0</v>
      </c>
      <c r="AZ25" s="51">
        <f>IF( $G25=0,0,((($G25/$F$20)*Cronograma!AX$10)*($H25/$G25)))</f>
        <v>0</v>
      </c>
      <c r="BA25" s="51">
        <f>IF( $G25=0,0,((($G25/$F$20)*Cronograma!AY$10)*($H25/$G25)))</f>
        <v>0</v>
      </c>
      <c r="BB25" s="51">
        <f>IF( $G25=0,0,((($G25/$F$20)*Cronograma!AZ$10)*($H25/$G25)))</f>
        <v>0</v>
      </c>
      <c r="BC25" s="51">
        <f>IF( $G25=0,0,((($G25/$F$20)*Cronograma!BA$10)*($H25/$G25)))</f>
        <v>0</v>
      </c>
      <c r="BD25" s="51">
        <f>IF( $G25=0,0,((($G25/$F$20)*Cronograma!BB$10)*($H25/$G25)))</f>
        <v>0</v>
      </c>
      <c r="BE25" s="51">
        <f>IF( $G25=0,0,((($G25/$F$20)*Cronograma!BC$10)*($H25/$G25)))</f>
        <v>0</v>
      </c>
      <c r="BF25" s="51">
        <f>IF( $G25=0,0,((($G25/$F$20)*Cronograma!BD$10)*($H25/$G25)))</f>
        <v>0</v>
      </c>
      <c r="BG25" s="51">
        <f>IF( $G25=0,0,((($G25/$F$20)*Cronograma!BE$10)*($H25/$G25)))</f>
        <v>0</v>
      </c>
      <c r="BH25" s="51">
        <f>IF( $G25=0,0,((($G25/$F$20)*Cronograma!BF$10)*($H25/$G25)))</f>
        <v>0</v>
      </c>
      <c r="BI25" s="51">
        <f>IF( $G25=0,0,((($G25/$F$20)*Cronograma!BG$10)*($H25/$G25)))</f>
        <v>0</v>
      </c>
      <c r="BJ25" s="51">
        <f>IF( $G25=0,0,((($G25/$F$20)*Cronograma!BH$10)*($H25/$G25)))</f>
        <v>0</v>
      </c>
      <c r="BK25" s="51">
        <f>IF( $G25=0,0,((($G25/$F$20)*Cronograma!BI$10)*($H25/$G25)))</f>
        <v>0</v>
      </c>
      <c r="BL25" s="51">
        <f>IF( $G25=0,0,((($G25/$F$20)*Cronograma!BJ$10)*($H25/$G25)))</f>
        <v>0</v>
      </c>
      <c r="BM25" s="51">
        <f>IF( $G25=0,0,((($G25/$F$20)*Cronograma!BK$10)*($H25/$G25)))</f>
        <v>0</v>
      </c>
      <c r="BN25" s="51">
        <f>IF( $G25=0,0,((($G25/$F$20)*Cronograma!BL$10)*($H25/$G25)))</f>
        <v>0</v>
      </c>
      <c r="BO25" s="51">
        <f>IF( $G25=0,0,((($G25/$F$20)*Cronograma!BM$10)*($H25/$G25)))</f>
        <v>0</v>
      </c>
      <c r="BP25" s="51">
        <f>IF( $G25=0,0,((($G25/$F$20)*Cronograma!BN$10)*($H25/$G25)))</f>
        <v>0</v>
      </c>
      <c r="BQ25" s="51">
        <f>IF( $G25=0,0,((($G25/$F$20)*Cronograma!BO$10)*($H25/$G25)))</f>
        <v>0</v>
      </c>
      <c r="BR25" s="51">
        <f>IF( $G25=0,0,((($G25/$F$20)*Cronograma!BP$10)*($H25/$G25)))</f>
        <v>0</v>
      </c>
      <c r="BS25" s="51">
        <f>IF( $G25=0,0,((($G25/$F$20)*Cronograma!BQ$10)*($H25/$G25)))</f>
        <v>0</v>
      </c>
      <c r="BT25" s="51">
        <f>IF( $G25=0,0,((($G25/$F$20)*Cronograma!BR$10)*($H25/$G25)))</f>
        <v>0</v>
      </c>
      <c r="BU25" s="51">
        <f>IF( $G25=0,0,((($G25/$F$20)*Cronograma!BS$10)*($H25/$G25)))</f>
        <v>0</v>
      </c>
      <c r="BV25" s="51">
        <f>IF( $G25=0,0,((($G25/$F$20)*Cronograma!BT$10)*($H25/$G25)))</f>
        <v>0</v>
      </c>
      <c r="BW25" s="51">
        <f>IF( $G25=0,0,((($G25/$F$20)*Cronograma!BU$10)*($H25/$G25)))</f>
        <v>0</v>
      </c>
      <c r="BX25" s="51">
        <f>IF( $G25=0,0,((($G25/$F$20)*Cronograma!BV$10)*($H25/$G25)))</f>
        <v>0</v>
      </c>
      <c r="BY25" s="51">
        <f>IF( $G25=0,0,((($G25/$F$20)*Cronograma!BW$10)*($H25/$G25)))</f>
        <v>0</v>
      </c>
      <c r="BZ25" s="51">
        <f>IF( $G25=0,0,((($G25/$F$20)*Cronograma!BX$10)*($H25/$G25)))</f>
        <v>0</v>
      </c>
      <c r="CA25" s="51">
        <f>IF( $G25=0,0,((($G25/$F$20)*Cronograma!BY$10)*($H25/$G25)))</f>
        <v>0</v>
      </c>
      <c r="CB25" s="51">
        <f>IF( $G25=0,0,((($G25/$F$20)*Cronograma!BZ$10)*($H25/$G25)))</f>
        <v>0</v>
      </c>
      <c r="CC25" s="51">
        <f>IF( $G25=0,0,((($G25/$F$20)*Cronograma!CA$10)*($H25/$G25)))</f>
        <v>0</v>
      </c>
      <c r="CD25" s="51">
        <f>IF( $G25=0,0,((($G25/$F$20)*Cronograma!CB$10)*($H25/$G25)))</f>
        <v>0</v>
      </c>
      <c r="CE25" s="51">
        <f>IF( $G25=0,0,((($G25/$F$20)*Cronograma!CC$10)*($H25/$G25)))</f>
        <v>0</v>
      </c>
      <c r="CF25" s="51">
        <f>IF( $G25=0,0,((($G25/$F$20)*Cronograma!CD$10)*($H25/$G25)))</f>
        <v>0</v>
      </c>
      <c r="CG25" s="51">
        <f>IF( $G25=0,0,((($G25/$F$20)*Cronograma!CE$10)*($H25/$G25)))</f>
        <v>0</v>
      </c>
      <c r="CH25" s="51">
        <f>IF( $G25=0,0,((($G25/$F$20)*Cronograma!CF$10)*($H25/$G25)))</f>
        <v>0</v>
      </c>
      <c r="CI25" s="51">
        <f>IF( $G25=0,0,((($G25/$F$20)*Cronograma!CG$10)*($H25/$G25)))</f>
        <v>0</v>
      </c>
      <c r="CJ25" s="51">
        <f>IF( $G25=0,0,((($G25/$F$20)*Cronograma!CH$10)*($H25/$G25)))</f>
        <v>0</v>
      </c>
      <c r="CK25" s="51">
        <f>IF( $G25=0,0,((($G25/$F$20)*Cronograma!CI$10)*($H25/$G25)))</f>
        <v>0</v>
      </c>
      <c r="CL25" s="51">
        <f>IF( $G25=0,0,((($G25/$F$20)*Cronograma!CJ$10)*($H25/$G25)))</f>
        <v>0</v>
      </c>
      <c r="CM25" s="51">
        <f>IF( $G25=0,0,((($G25/$F$20)*Cronograma!CK$10)*($H25/$G25)))</f>
        <v>0</v>
      </c>
      <c r="CN25" s="51">
        <f>IF( $G25=0,0,((($G25/$F$20)*Cronograma!CL$10)*($H25/$G25)))</f>
        <v>0</v>
      </c>
      <c r="CO25" s="51">
        <f>IF( $G25=0,0,((($G25/$F$20)*Cronograma!CM$10)*($H25/$G25)))</f>
        <v>0</v>
      </c>
      <c r="CP25" s="51">
        <f>IF( $G25=0,0,((($G25/$F$20)*Cronograma!CN$10)*($H25/$G25)))</f>
        <v>0</v>
      </c>
      <c r="CQ25" s="51">
        <f>IF( $G25=0,0,((($G25/$F$20)*Cronograma!CO$10)*($H25/$G25)))</f>
        <v>0</v>
      </c>
      <c r="CR25" s="51">
        <f>IF( $G25=0,0,((($G25/$F$20)*Cronograma!CP$10)*($H25/$G25)))</f>
        <v>0</v>
      </c>
      <c r="CS25" s="51">
        <f>IF( $G25=0,0,((($G25/$F$20)*Cronograma!CQ$10)*($H25/$G25)))</f>
        <v>0</v>
      </c>
      <c r="CT25" s="51">
        <f>IF( $G25=0,0,((($G25/$F$20)*Cronograma!CR$10)*($H25/$G25)))</f>
        <v>0</v>
      </c>
      <c r="CU25" s="51">
        <f>IF( $G25=0,0,((($G25/$F$20)*Cronograma!CS$10)*($H25/$G25)))</f>
        <v>0</v>
      </c>
      <c r="CV25" s="51">
        <f>IF( $G25=0,0,((($G25/$F$20)*Cronograma!CT$10)*($H25/$G25)))</f>
        <v>0</v>
      </c>
      <c r="CW25" s="51">
        <f>IF( $G25=0,0,((($G25/$F$20)*Cronograma!CU$10)*($H25/$G25)))</f>
        <v>0</v>
      </c>
      <c r="CX25" s="51">
        <f>IF( $G25=0,0,((($G25/$F$20)*Cronograma!CV$10)*($H25/$G25)))</f>
        <v>0</v>
      </c>
      <c r="CY25" s="51">
        <f>IF( $G25=0,0,((($G25/$F$20)*Cronograma!CW$10)*($H25/$G25)))</f>
        <v>0</v>
      </c>
      <c r="CZ25" s="51">
        <f>IF( $G25=0,0,((($G25/$F$20)*Cronograma!CX$10)*($H25/$G25)))</f>
        <v>0</v>
      </c>
      <c r="DA25" s="51">
        <f>IF( $G25=0,0,((($G25/$F$20)*Cronograma!CY$10)*($H25/$G25)))</f>
        <v>0</v>
      </c>
      <c r="DB25" s="51">
        <f>IF( $G25=0,0,((($G25/$F$20)*Cronograma!CZ$10)*($H25/$G25)))</f>
        <v>0</v>
      </c>
      <c r="DC25" s="51">
        <f>IF( $G25=0,0,((($G25/$F$20)*Cronograma!DA$10)*($H25/$G25)))</f>
        <v>0</v>
      </c>
      <c r="DD25" s="51">
        <f>IF( $G25=0,0,((($G25/$F$20)*Cronograma!DB$10)*($H25/$G25)))</f>
        <v>0</v>
      </c>
      <c r="DE25" s="51">
        <f>IF( $G25=0,0,((($G25/$F$20)*Cronograma!DC$10)*($H25/$G25)))</f>
        <v>0</v>
      </c>
      <c r="DF25" s="51">
        <f>IF( $G25=0,0,((($G25/$F$20)*Cronograma!DD$10)*($H25/$G25)))</f>
        <v>0</v>
      </c>
      <c r="DG25" s="51">
        <f>IF( $G25=0,0,((($G25/$F$20)*Cronograma!DE$10)*($H25/$G25)))</f>
        <v>0</v>
      </c>
      <c r="DH25" s="51">
        <f>IF( $G25=0,0,((($G25/$F$20)*Cronograma!DF$10)*($H25/$G25)))</f>
        <v>0</v>
      </c>
      <c r="DI25" s="51">
        <f>IF( $G25=0,0,((($G25/$F$20)*Cronograma!DG$10)*($H25/$G25)))</f>
        <v>0</v>
      </c>
      <c r="DJ25" s="51">
        <f>IF( $G25=0,0,((($G25/$F$20)*Cronograma!DH$10)*($H25/$G25)))</f>
        <v>0</v>
      </c>
      <c r="DK25" s="52">
        <f t="shared" si="16"/>
        <v>0</v>
      </c>
      <c r="DL25" s="53">
        <f t="shared" si="4"/>
        <v>0</v>
      </c>
      <c r="DM25" s="472"/>
      <c r="DN25" s="502">
        <f>SUMIFS(Costos!$H25:$DI25,Costos!$H$7:$DI$7,"&lt;"&amp;'Ejecución Técnica Financiera'!$I$5,Costos!$H$6:$DI$6,"&lt;"&amp;'Ejecución Técnica Financiera'!$I$5)</f>
        <v>0</v>
      </c>
      <c r="DO25" s="502">
        <f>SUMIFS(Costos!$H25:$DI25,Costos!$H$7:$DI$7,"&lt;"&amp;'Ejecución Técnica Financiera'!$I$5,Costos!$H$6:$DI$6,"&lt;"&amp;'Ejecución Técnica Financiera'!$I$5)</f>
        <v>0</v>
      </c>
      <c r="DP25" s="24">
        <f>SUMIFS(Costos!$H25:$DI25,Costos!$H$7:$DI$7,"&lt;"&amp;'Ejecución Técnica Financiera'!$I$5,Costos!$H$6:$DI$6,"&lt;"&amp;'Ejecución Técnica Financiera'!$I$5)</f>
        <v>0</v>
      </c>
    </row>
    <row r="26" spans="1:120" hidden="1" outlineLevel="1" x14ac:dyDescent="0.3">
      <c r="A26" s="472"/>
      <c r="B26" s="521" t="s">
        <v>186</v>
      </c>
      <c r="C26" s="589"/>
      <c r="D26" s="595"/>
      <c r="E26" s="591"/>
      <c r="F26" s="592"/>
      <c r="G26" s="593"/>
      <c r="H26" s="498">
        <f t="shared" si="15"/>
        <v>0</v>
      </c>
      <c r="I26" s="51">
        <f>IF( $G26=0,0,((($G26/$F$20)*Cronograma!G$10)*($H26/$G26)))</f>
        <v>0</v>
      </c>
      <c r="J26" s="51">
        <f>IF( $G26=0,0,((($G26/$F$20)*Cronograma!H$10)*($H26/$G26)))</f>
        <v>0</v>
      </c>
      <c r="K26" s="51">
        <f>IF( $G26=0,0,((($G26/$F$20)*Cronograma!I$10)*($H26/$G26)))</f>
        <v>0</v>
      </c>
      <c r="L26" s="51">
        <f>IF( $G26=0,0,((($G26/$F$20)*Cronograma!J$10)*($H26/$G26)))</f>
        <v>0</v>
      </c>
      <c r="M26" s="51">
        <f>IF( $G26=0,0,((($G26/$F$20)*Cronograma!K$10)*($H26/$G26)))</f>
        <v>0</v>
      </c>
      <c r="N26" s="51">
        <f>IF( $G26=0,0,((($G26/$F$20)*Cronograma!L$10)*($H26/$G26)))</f>
        <v>0</v>
      </c>
      <c r="O26" s="51">
        <f>IF( $G26=0,0,((($G26/$F$20)*Cronograma!M$10)*($H26/$G26)))</f>
        <v>0</v>
      </c>
      <c r="P26" s="51">
        <f>IF( $G26=0,0,((($G26/$F$20)*Cronograma!N$10)*($H26/$G26)))</f>
        <v>0</v>
      </c>
      <c r="Q26" s="51">
        <f>IF( $G26=0,0,((($G26/$F$20)*Cronograma!O$10)*($H26/$G26)))</f>
        <v>0</v>
      </c>
      <c r="R26" s="51">
        <f>IF( $G26=0,0,((($G26/$F$20)*Cronograma!P$10)*($H26/$G26)))</f>
        <v>0</v>
      </c>
      <c r="S26" s="51">
        <f>IF( $G26=0,0,((($G26/$F$20)*Cronograma!Q$10)*($H26/$G26)))</f>
        <v>0</v>
      </c>
      <c r="T26" s="51">
        <f>IF( $G26=0,0,((($G26/$F$20)*Cronograma!R$10)*($H26/$G26)))</f>
        <v>0</v>
      </c>
      <c r="U26" s="51">
        <f>IF( $G26=0,0,((($G26/$F$20)*Cronograma!S$10)*($H26/$G26)))</f>
        <v>0</v>
      </c>
      <c r="V26" s="51">
        <f>IF( $G26=0,0,((($G26/$F$20)*Cronograma!T$10)*($H26/$G26)))</f>
        <v>0</v>
      </c>
      <c r="W26" s="51">
        <f>IF( $G26=0,0,((($G26/$F$20)*Cronograma!U$10)*($H26/$G26)))</f>
        <v>0</v>
      </c>
      <c r="X26" s="51">
        <f>IF( $G26=0,0,((($G26/$F$20)*Cronograma!V$10)*($H26/$G26)))</f>
        <v>0</v>
      </c>
      <c r="Y26" s="51">
        <f>IF( $G26=0,0,((($G26/$F$20)*Cronograma!W$10)*($H26/$G26)))</f>
        <v>0</v>
      </c>
      <c r="Z26" s="51">
        <f>IF( $G26=0,0,((($G26/$F$20)*Cronograma!X$10)*($H26/$G26)))</f>
        <v>0</v>
      </c>
      <c r="AA26" s="51">
        <f>IF( $G26=0,0,((($G26/$F$20)*Cronograma!Y$10)*($H26/$G26)))</f>
        <v>0</v>
      </c>
      <c r="AB26" s="51">
        <f>IF( $G26=0,0,((($G26/$F$20)*Cronograma!Z$10)*($H26/$G26)))</f>
        <v>0</v>
      </c>
      <c r="AC26" s="51">
        <f>IF( $G26=0,0,((($G26/$F$20)*Cronograma!AA$10)*($H26/$G26)))</f>
        <v>0</v>
      </c>
      <c r="AD26" s="51">
        <f>IF( $G26=0,0,((($G26/$F$20)*Cronograma!AB$10)*($H26/$G26)))</f>
        <v>0</v>
      </c>
      <c r="AE26" s="51">
        <f>IF( $G26=0,0,((($G26/$F$20)*Cronograma!AC$10)*($H26/$G26)))</f>
        <v>0</v>
      </c>
      <c r="AF26" s="51">
        <f>IF( $G26=0,0,((($G26/$F$20)*Cronograma!AD$10)*($H26/$G26)))</f>
        <v>0</v>
      </c>
      <c r="AG26" s="51">
        <f>IF( $G26=0,0,((($G26/$F$20)*Cronograma!AE$10)*($H26/$G26)))</f>
        <v>0</v>
      </c>
      <c r="AH26" s="51">
        <f>IF( $G26=0,0,((($G26/$F$20)*Cronograma!AF$10)*($H26/$G26)))</f>
        <v>0</v>
      </c>
      <c r="AI26" s="51">
        <f>IF( $G26=0,0,((($G26/$F$20)*Cronograma!AG$10)*($H26/$G26)))</f>
        <v>0</v>
      </c>
      <c r="AJ26" s="51">
        <f>IF( $G26=0,0,((($G26/$F$20)*Cronograma!AH$10)*($H26/$G26)))</f>
        <v>0</v>
      </c>
      <c r="AK26" s="51">
        <f>IF( $G26=0,0,((($G26/$F$20)*Cronograma!AI$10)*($H26/$G26)))</f>
        <v>0</v>
      </c>
      <c r="AL26" s="51">
        <f>IF( $G26=0,0,((($G26/$F$20)*Cronograma!AJ$10)*($H26/$G26)))</f>
        <v>0</v>
      </c>
      <c r="AM26" s="51">
        <f>IF( $G26=0,0,((($G26/$F$20)*Cronograma!AK$10)*($H26/$G26)))</f>
        <v>0</v>
      </c>
      <c r="AN26" s="51">
        <f>IF( $G26=0,0,((($G26/$F$20)*Cronograma!AL$10)*($H26/$G26)))</f>
        <v>0</v>
      </c>
      <c r="AO26" s="51">
        <f>IF( $G26=0,0,((($G26/$F$20)*Cronograma!AM$10)*($H26/$G26)))</f>
        <v>0</v>
      </c>
      <c r="AP26" s="51">
        <f>IF( $G26=0,0,((($G26/$F$20)*Cronograma!AN$10)*($H26/$G26)))</f>
        <v>0</v>
      </c>
      <c r="AQ26" s="51">
        <f>IF( $G26=0,0,((($G26/$F$20)*Cronograma!AO$10)*($H26/$G26)))</f>
        <v>0</v>
      </c>
      <c r="AR26" s="51">
        <f>IF( $G26=0,0,((($G26/$F$20)*Cronograma!AP$10)*($H26/$G26)))</f>
        <v>0</v>
      </c>
      <c r="AS26" s="51">
        <f>IF( $G26=0,0,((($G26/$F$20)*Cronograma!AQ$10)*($H26/$G26)))</f>
        <v>0</v>
      </c>
      <c r="AT26" s="51">
        <f>IF( $G26=0,0,((($G26/$F$20)*Cronograma!AR$10)*($H26/$G26)))</f>
        <v>0</v>
      </c>
      <c r="AU26" s="51">
        <f>IF( $G26=0,0,((($G26/$F$20)*Cronograma!AS$10)*($H26/$G26)))</f>
        <v>0</v>
      </c>
      <c r="AV26" s="51">
        <f>IF( $G26=0,0,((($G26/$F$20)*Cronograma!AT$10)*($H26/$G26)))</f>
        <v>0</v>
      </c>
      <c r="AW26" s="51">
        <f>IF( $G26=0,0,((($G26/$F$20)*Cronograma!AU$10)*($H26/$G26)))</f>
        <v>0</v>
      </c>
      <c r="AX26" s="51">
        <f>IF( $G26=0,0,((($G26/$F$20)*Cronograma!AV$10)*($H26/$G26)))</f>
        <v>0</v>
      </c>
      <c r="AY26" s="51">
        <f>IF( $G26=0,0,((($G26/$F$20)*Cronograma!AW$10)*($H26/$G26)))</f>
        <v>0</v>
      </c>
      <c r="AZ26" s="51">
        <f>IF( $G26=0,0,((($G26/$F$20)*Cronograma!AX$10)*($H26/$G26)))</f>
        <v>0</v>
      </c>
      <c r="BA26" s="51">
        <f>IF( $G26=0,0,((($G26/$F$20)*Cronograma!AY$10)*($H26/$G26)))</f>
        <v>0</v>
      </c>
      <c r="BB26" s="51">
        <f>IF( $G26=0,0,((($G26/$F$20)*Cronograma!AZ$10)*($H26/$G26)))</f>
        <v>0</v>
      </c>
      <c r="BC26" s="51">
        <f>IF( $G26=0,0,((($G26/$F$20)*Cronograma!BA$10)*($H26/$G26)))</f>
        <v>0</v>
      </c>
      <c r="BD26" s="51">
        <f>IF( $G26=0,0,((($G26/$F$20)*Cronograma!BB$10)*($H26/$G26)))</f>
        <v>0</v>
      </c>
      <c r="BE26" s="51">
        <f>IF( $G26=0,0,((($G26/$F$20)*Cronograma!BC$10)*($H26/$G26)))</f>
        <v>0</v>
      </c>
      <c r="BF26" s="51">
        <f>IF( $G26=0,0,((($G26/$F$20)*Cronograma!BD$10)*($H26/$G26)))</f>
        <v>0</v>
      </c>
      <c r="BG26" s="51">
        <f>IF( $G26=0,0,((($G26/$F$20)*Cronograma!BE$10)*($H26/$G26)))</f>
        <v>0</v>
      </c>
      <c r="BH26" s="51">
        <f>IF( $G26=0,0,((($G26/$F$20)*Cronograma!BF$10)*($H26/$G26)))</f>
        <v>0</v>
      </c>
      <c r="BI26" s="51">
        <f>IF( $G26=0,0,((($G26/$F$20)*Cronograma!BG$10)*($H26/$G26)))</f>
        <v>0</v>
      </c>
      <c r="BJ26" s="51">
        <f>IF( $G26=0,0,((($G26/$F$20)*Cronograma!BH$10)*($H26/$G26)))</f>
        <v>0</v>
      </c>
      <c r="BK26" s="51">
        <f>IF( $G26=0,0,((($G26/$F$20)*Cronograma!BI$10)*($H26/$G26)))</f>
        <v>0</v>
      </c>
      <c r="BL26" s="51">
        <f>IF( $G26=0,0,((($G26/$F$20)*Cronograma!BJ$10)*($H26/$G26)))</f>
        <v>0</v>
      </c>
      <c r="BM26" s="51">
        <f>IF( $G26=0,0,((($G26/$F$20)*Cronograma!BK$10)*($H26/$G26)))</f>
        <v>0</v>
      </c>
      <c r="BN26" s="51">
        <f>IF( $G26=0,0,((($G26/$F$20)*Cronograma!BL$10)*($H26/$G26)))</f>
        <v>0</v>
      </c>
      <c r="BO26" s="51">
        <f>IF( $G26=0,0,((($G26/$F$20)*Cronograma!BM$10)*($H26/$G26)))</f>
        <v>0</v>
      </c>
      <c r="BP26" s="51">
        <f>IF( $G26=0,0,((($G26/$F$20)*Cronograma!BN$10)*($H26/$G26)))</f>
        <v>0</v>
      </c>
      <c r="BQ26" s="51">
        <f>IF( $G26=0,0,((($G26/$F$20)*Cronograma!BO$10)*($H26/$G26)))</f>
        <v>0</v>
      </c>
      <c r="BR26" s="51">
        <f>IF( $G26=0,0,((($G26/$F$20)*Cronograma!BP$10)*($H26/$G26)))</f>
        <v>0</v>
      </c>
      <c r="BS26" s="51">
        <f>IF( $G26=0,0,((($G26/$F$20)*Cronograma!BQ$10)*($H26/$G26)))</f>
        <v>0</v>
      </c>
      <c r="BT26" s="51">
        <f>IF( $G26=0,0,((($G26/$F$20)*Cronograma!BR$10)*($H26/$G26)))</f>
        <v>0</v>
      </c>
      <c r="BU26" s="51">
        <f>IF( $G26=0,0,((($G26/$F$20)*Cronograma!BS$10)*($H26/$G26)))</f>
        <v>0</v>
      </c>
      <c r="BV26" s="51">
        <f>IF( $G26=0,0,((($G26/$F$20)*Cronograma!BT$10)*($H26/$G26)))</f>
        <v>0</v>
      </c>
      <c r="BW26" s="51">
        <f>IF( $G26=0,0,((($G26/$F$20)*Cronograma!BU$10)*($H26/$G26)))</f>
        <v>0</v>
      </c>
      <c r="BX26" s="51">
        <f>IF( $G26=0,0,((($G26/$F$20)*Cronograma!BV$10)*($H26/$G26)))</f>
        <v>0</v>
      </c>
      <c r="BY26" s="51">
        <f>IF( $G26=0,0,((($G26/$F$20)*Cronograma!BW$10)*($H26/$G26)))</f>
        <v>0</v>
      </c>
      <c r="BZ26" s="51">
        <f>IF( $G26=0,0,((($G26/$F$20)*Cronograma!BX$10)*($H26/$G26)))</f>
        <v>0</v>
      </c>
      <c r="CA26" s="51">
        <f>IF( $G26=0,0,((($G26/$F$20)*Cronograma!BY$10)*($H26/$G26)))</f>
        <v>0</v>
      </c>
      <c r="CB26" s="51">
        <f>IF( $G26=0,0,((($G26/$F$20)*Cronograma!BZ$10)*($H26/$G26)))</f>
        <v>0</v>
      </c>
      <c r="CC26" s="51">
        <f>IF( $G26=0,0,((($G26/$F$20)*Cronograma!CA$10)*($H26/$G26)))</f>
        <v>0</v>
      </c>
      <c r="CD26" s="51">
        <f>IF( $G26=0,0,((($G26/$F$20)*Cronograma!CB$10)*($H26/$G26)))</f>
        <v>0</v>
      </c>
      <c r="CE26" s="51">
        <f>IF( $G26=0,0,((($G26/$F$20)*Cronograma!CC$10)*($H26/$G26)))</f>
        <v>0</v>
      </c>
      <c r="CF26" s="51">
        <f>IF( $G26=0,0,((($G26/$F$20)*Cronograma!CD$10)*($H26/$G26)))</f>
        <v>0</v>
      </c>
      <c r="CG26" s="51">
        <f>IF( $G26=0,0,((($G26/$F$20)*Cronograma!CE$10)*($H26/$G26)))</f>
        <v>0</v>
      </c>
      <c r="CH26" s="51">
        <f>IF( $G26=0,0,((($G26/$F$20)*Cronograma!CF$10)*($H26/$G26)))</f>
        <v>0</v>
      </c>
      <c r="CI26" s="51">
        <f>IF( $G26=0,0,((($G26/$F$20)*Cronograma!CG$10)*($H26/$G26)))</f>
        <v>0</v>
      </c>
      <c r="CJ26" s="51">
        <f>IF( $G26=0,0,((($G26/$F$20)*Cronograma!CH$10)*($H26/$G26)))</f>
        <v>0</v>
      </c>
      <c r="CK26" s="51">
        <f>IF( $G26=0,0,((($G26/$F$20)*Cronograma!CI$10)*($H26/$G26)))</f>
        <v>0</v>
      </c>
      <c r="CL26" s="51">
        <f>IF( $G26=0,0,((($G26/$F$20)*Cronograma!CJ$10)*($H26/$G26)))</f>
        <v>0</v>
      </c>
      <c r="CM26" s="51">
        <f>IF( $G26=0,0,((($G26/$F$20)*Cronograma!CK$10)*($H26/$G26)))</f>
        <v>0</v>
      </c>
      <c r="CN26" s="51">
        <f>IF( $G26=0,0,((($G26/$F$20)*Cronograma!CL$10)*($H26/$G26)))</f>
        <v>0</v>
      </c>
      <c r="CO26" s="51">
        <f>IF( $G26=0,0,((($G26/$F$20)*Cronograma!CM$10)*($H26/$G26)))</f>
        <v>0</v>
      </c>
      <c r="CP26" s="51">
        <f>IF( $G26=0,0,((($G26/$F$20)*Cronograma!CN$10)*($H26/$G26)))</f>
        <v>0</v>
      </c>
      <c r="CQ26" s="51">
        <f>IF( $G26=0,0,((($G26/$F$20)*Cronograma!CO$10)*($H26/$G26)))</f>
        <v>0</v>
      </c>
      <c r="CR26" s="51">
        <f>IF( $G26=0,0,((($G26/$F$20)*Cronograma!CP$10)*($H26/$G26)))</f>
        <v>0</v>
      </c>
      <c r="CS26" s="51">
        <f>IF( $G26=0,0,((($G26/$F$20)*Cronograma!CQ$10)*($H26/$G26)))</f>
        <v>0</v>
      </c>
      <c r="CT26" s="51">
        <f>IF( $G26=0,0,((($G26/$F$20)*Cronograma!CR$10)*($H26/$G26)))</f>
        <v>0</v>
      </c>
      <c r="CU26" s="51">
        <f>IF( $G26=0,0,((($G26/$F$20)*Cronograma!CS$10)*($H26/$G26)))</f>
        <v>0</v>
      </c>
      <c r="CV26" s="51">
        <f>IF( $G26=0,0,((($G26/$F$20)*Cronograma!CT$10)*($H26/$G26)))</f>
        <v>0</v>
      </c>
      <c r="CW26" s="51">
        <f>IF( $G26=0,0,((($G26/$F$20)*Cronograma!CU$10)*($H26/$G26)))</f>
        <v>0</v>
      </c>
      <c r="CX26" s="51">
        <f>IF( $G26=0,0,((($G26/$F$20)*Cronograma!CV$10)*($H26/$G26)))</f>
        <v>0</v>
      </c>
      <c r="CY26" s="51">
        <f>IF( $G26=0,0,((($G26/$F$20)*Cronograma!CW$10)*($H26/$G26)))</f>
        <v>0</v>
      </c>
      <c r="CZ26" s="51">
        <f>IF( $G26=0,0,((($G26/$F$20)*Cronograma!CX$10)*($H26/$G26)))</f>
        <v>0</v>
      </c>
      <c r="DA26" s="51">
        <f>IF( $G26=0,0,((($G26/$F$20)*Cronograma!CY$10)*($H26/$G26)))</f>
        <v>0</v>
      </c>
      <c r="DB26" s="51">
        <f>IF( $G26=0,0,((($G26/$F$20)*Cronograma!CZ$10)*($H26/$G26)))</f>
        <v>0</v>
      </c>
      <c r="DC26" s="51">
        <f>IF( $G26=0,0,((($G26/$F$20)*Cronograma!DA$10)*($H26/$G26)))</f>
        <v>0</v>
      </c>
      <c r="DD26" s="51">
        <f>IF( $G26=0,0,((($G26/$F$20)*Cronograma!DB$10)*($H26/$G26)))</f>
        <v>0</v>
      </c>
      <c r="DE26" s="51">
        <f>IF( $G26=0,0,((($G26/$F$20)*Cronograma!DC$10)*($H26/$G26)))</f>
        <v>0</v>
      </c>
      <c r="DF26" s="51">
        <f>IF( $G26=0,0,((($G26/$F$20)*Cronograma!DD$10)*($H26/$G26)))</f>
        <v>0</v>
      </c>
      <c r="DG26" s="51">
        <f>IF( $G26=0,0,((($G26/$F$20)*Cronograma!DE$10)*($H26/$G26)))</f>
        <v>0</v>
      </c>
      <c r="DH26" s="51">
        <f>IF( $G26=0,0,((($G26/$F$20)*Cronograma!DF$10)*($H26/$G26)))</f>
        <v>0</v>
      </c>
      <c r="DI26" s="51">
        <f>IF( $G26=0,0,((($G26/$F$20)*Cronograma!DG$10)*($H26/$G26)))</f>
        <v>0</v>
      </c>
      <c r="DJ26" s="51">
        <f>IF( $G26=0,0,((($G26/$F$20)*Cronograma!DH$10)*($H26/$G26)))</f>
        <v>0</v>
      </c>
      <c r="DK26" s="52">
        <f t="shared" si="16"/>
        <v>0</v>
      </c>
      <c r="DL26" s="53">
        <f t="shared" si="4"/>
        <v>0</v>
      </c>
      <c r="DM26" s="472"/>
      <c r="DN26" s="502">
        <f>SUMIFS(Costos!$H26:$DI26,Costos!$H$7:$DI$7,"&lt;"&amp;'Ejecución Técnica Financiera'!$I$5,Costos!$H$6:$DI$6,"&lt;"&amp;'Ejecución Técnica Financiera'!$I$5)</f>
        <v>0</v>
      </c>
      <c r="DO26" s="502">
        <f>SUMIFS(Costos!$H26:$DI26,Costos!$H$7:$DI$7,"&lt;"&amp;'Ejecución Técnica Financiera'!$I$5,Costos!$H$6:$DI$6,"&lt;"&amp;'Ejecución Técnica Financiera'!$I$5)</f>
        <v>0</v>
      </c>
      <c r="DP26" s="24">
        <f>SUMIFS(Costos!$H26:$DI26,Costos!$H$7:$DI$7,"&lt;"&amp;'Ejecución Técnica Financiera'!$I$5,Costos!$H$6:$DI$6,"&lt;"&amp;'Ejecución Técnica Financiera'!$I$5)</f>
        <v>0</v>
      </c>
    </row>
    <row r="27" spans="1:120" hidden="1" outlineLevel="1" x14ac:dyDescent="0.3">
      <c r="A27" s="472"/>
      <c r="B27" s="521" t="s">
        <v>187</v>
      </c>
      <c r="C27" s="589"/>
      <c r="D27" s="595"/>
      <c r="E27" s="591"/>
      <c r="F27" s="592"/>
      <c r="G27" s="593"/>
      <c r="H27" s="498">
        <f t="shared" si="15"/>
        <v>0</v>
      </c>
      <c r="I27" s="51">
        <f>IF( $G27=0,0,((($G27/$F$20)*Cronograma!G$10)*($H27/$G27)))</f>
        <v>0</v>
      </c>
      <c r="J27" s="51">
        <f>IF( $G27=0,0,((($G27/$F$20)*Cronograma!H$10)*($H27/$G27)))</f>
        <v>0</v>
      </c>
      <c r="K27" s="51">
        <f>IF( $G27=0,0,((($G27/$F$20)*Cronograma!I$10)*($H27/$G27)))</f>
        <v>0</v>
      </c>
      <c r="L27" s="51">
        <f>IF( $G27=0,0,((($G27/$F$20)*Cronograma!J$10)*($H27/$G27)))</f>
        <v>0</v>
      </c>
      <c r="M27" s="51">
        <f>IF( $G27=0,0,((($G27/$F$20)*Cronograma!K$10)*($H27/$G27)))</f>
        <v>0</v>
      </c>
      <c r="N27" s="51">
        <f>IF( $G27=0,0,((($G27/$F$20)*Cronograma!L$10)*($H27/$G27)))</f>
        <v>0</v>
      </c>
      <c r="O27" s="51">
        <f>IF( $G27=0,0,((($G27/$F$20)*Cronograma!M$10)*($H27/$G27)))</f>
        <v>0</v>
      </c>
      <c r="P27" s="51">
        <f>IF( $G27=0,0,((($G27/$F$20)*Cronograma!N$10)*($H27/$G27)))</f>
        <v>0</v>
      </c>
      <c r="Q27" s="51">
        <f>IF( $G27=0,0,((($G27/$F$20)*Cronograma!O$10)*($H27/$G27)))</f>
        <v>0</v>
      </c>
      <c r="R27" s="51">
        <f>IF( $G27=0,0,((($G27/$F$20)*Cronograma!P$10)*($H27/$G27)))</f>
        <v>0</v>
      </c>
      <c r="S27" s="51">
        <f>IF( $G27=0,0,((($G27/$F$20)*Cronograma!Q$10)*($H27/$G27)))</f>
        <v>0</v>
      </c>
      <c r="T27" s="51">
        <f>IF( $G27=0,0,((($G27/$F$20)*Cronograma!R$10)*($H27/$G27)))</f>
        <v>0</v>
      </c>
      <c r="U27" s="51">
        <f>IF( $G27=0,0,((($G27/$F$20)*Cronograma!S$10)*($H27/$G27)))</f>
        <v>0</v>
      </c>
      <c r="V27" s="51">
        <f>IF( $G27=0,0,((($G27/$F$20)*Cronograma!T$10)*($H27/$G27)))</f>
        <v>0</v>
      </c>
      <c r="W27" s="51">
        <f>IF( $G27=0,0,((($G27/$F$20)*Cronograma!U$10)*($H27/$G27)))</f>
        <v>0</v>
      </c>
      <c r="X27" s="51">
        <f>IF( $G27=0,0,((($G27/$F$20)*Cronograma!V$10)*($H27/$G27)))</f>
        <v>0</v>
      </c>
      <c r="Y27" s="51">
        <f>IF( $G27=0,0,((($G27/$F$20)*Cronograma!W$10)*($H27/$G27)))</f>
        <v>0</v>
      </c>
      <c r="Z27" s="51">
        <f>IF( $G27=0,0,((($G27/$F$20)*Cronograma!X$10)*($H27/$G27)))</f>
        <v>0</v>
      </c>
      <c r="AA27" s="51">
        <f>IF( $G27=0,0,((($G27/$F$20)*Cronograma!Y$10)*($H27/$G27)))</f>
        <v>0</v>
      </c>
      <c r="AB27" s="51">
        <f>IF( $G27=0,0,((($G27/$F$20)*Cronograma!Z$10)*($H27/$G27)))</f>
        <v>0</v>
      </c>
      <c r="AC27" s="51">
        <f>IF( $G27=0,0,((($G27/$F$20)*Cronograma!AA$10)*($H27/$G27)))</f>
        <v>0</v>
      </c>
      <c r="AD27" s="51">
        <f>IF( $G27=0,0,((($G27/$F$20)*Cronograma!AB$10)*($H27/$G27)))</f>
        <v>0</v>
      </c>
      <c r="AE27" s="51">
        <f>IF( $G27=0,0,((($G27/$F$20)*Cronograma!AC$10)*($H27/$G27)))</f>
        <v>0</v>
      </c>
      <c r="AF27" s="51">
        <f>IF( $G27=0,0,((($G27/$F$20)*Cronograma!AD$10)*($H27/$G27)))</f>
        <v>0</v>
      </c>
      <c r="AG27" s="51">
        <f>IF( $G27=0,0,((($G27/$F$20)*Cronograma!AE$10)*($H27/$G27)))</f>
        <v>0</v>
      </c>
      <c r="AH27" s="51">
        <f>IF( $G27=0,0,((($G27/$F$20)*Cronograma!AF$10)*($H27/$G27)))</f>
        <v>0</v>
      </c>
      <c r="AI27" s="51">
        <f>IF( $G27=0,0,((($G27/$F$20)*Cronograma!AG$10)*($H27/$G27)))</f>
        <v>0</v>
      </c>
      <c r="AJ27" s="51">
        <f>IF( $G27=0,0,((($G27/$F$20)*Cronograma!AH$10)*($H27/$G27)))</f>
        <v>0</v>
      </c>
      <c r="AK27" s="51">
        <f>IF( $G27=0,0,((($G27/$F$20)*Cronograma!AI$10)*($H27/$G27)))</f>
        <v>0</v>
      </c>
      <c r="AL27" s="51">
        <f>IF( $G27=0,0,((($G27/$F$20)*Cronograma!AJ$10)*($H27/$G27)))</f>
        <v>0</v>
      </c>
      <c r="AM27" s="51">
        <f>IF( $G27=0,0,((($G27/$F$20)*Cronograma!AK$10)*($H27/$G27)))</f>
        <v>0</v>
      </c>
      <c r="AN27" s="51">
        <f>IF( $G27=0,0,((($G27/$F$20)*Cronograma!AL$10)*($H27/$G27)))</f>
        <v>0</v>
      </c>
      <c r="AO27" s="51">
        <f>IF( $G27=0,0,((($G27/$F$20)*Cronograma!AM$10)*($H27/$G27)))</f>
        <v>0</v>
      </c>
      <c r="AP27" s="51">
        <f>IF( $G27=0,0,((($G27/$F$20)*Cronograma!AN$10)*($H27/$G27)))</f>
        <v>0</v>
      </c>
      <c r="AQ27" s="51">
        <f>IF( $G27=0,0,((($G27/$F$20)*Cronograma!AO$10)*($H27/$G27)))</f>
        <v>0</v>
      </c>
      <c r="AR27" s="51">
        <f>IF( $G27=0,0,((($G27/$F$20)*Cronograma!AP$10)*($H27/$G27)))</f>
        <v>0</v>
      </c>
      <c r="AS27" s="51">
        <f>IF( $G27=0,0,((($G27/$F$20)*Cronograma!AQ$10)*($H27/$G27)))</f>
        <v>0</v>
      </c>
      <c r="AT27" s="51">
        <f>IF( $G27=0,0,((($G27/$F$20)*Cronograma!AR$10)*($H27/$G27)))</f>
        <v>0</v>
      </c>
      <c r="AU27" s="51">
        <f>IF( $G27=0,0,((($G27/$F$20)*Cronograma!AS$10)*($H27/$G27)))</f>
        <v>0</v>
      </c>
      <c r="AV27" s="51">
        <f>IF( $G27=0,0,((($G27/$F$20)*Cronograma!AT$10)*($H27/$G27)))</f>
        <v>0</v>
      </c>
      <c r="AW27" s="51">
        <f>IF( $G27=0,0,((($G27/$F$20)*Cronograma!AU$10)*($H27/$G27)))</f>
        <v>0</v>
      </c>
      <c r="AX27" s="51">
        <f>IF( $G27=0,0,((($G27/$F$20)*Cronograma!AV$10)*($H27/$G27)))</f>
        <v>0</v>
      </c>
      <c r="AY27" s="51">
        <f>IF( $G27=0,0,((($G27/$F$20)*Cronograma!AW$10)*($H27/$G27)))</f>
        <v>0</v>
      </c>
      <c r="AZ27" s="51">
        <f>IF( $G27=0,0,((($G27/$F$20)*Cronograma!AX$10)*($H27/$G27)))</f>
        <v>0</v>
      </c>
      <c r="BA27" s="51">
        <f>IF( $G27=0,0,((($G27/$F$20)*Cronograma!AY$10)*($H27/$G27)))</f>
        <v>0</v>
      </c>
      <c r="BB27" s="51">
        <f>IF( $G27=0,0,((($G27/$F$20)*Cronograma!AZ$10)*($H27/$G27)))</f>
        <v>0</v>
      </c>
      <c r="BC27" s="51">
        <f>IF( $G27=0,0,((($G27/$F$20)*Cronograma!BA$10)*($H27/$G27)))</f>
        <v>0</v>
      </c>
      <c r="BD27" s="51">
        <f>IF( $G27=0,0,((($G27/$F$20)*Cronograma!BB$10)*($H27/$G27)))</f>
        <v>0</v>
      </c>
      <c r="BE27" s="51">
        <f>IF( $G27=0,0,((($G27/$F$20)*Cronograma!BC$10)*($H27/$G27)))</f>
        <v>0</v>
      </c>
      <c r="BF27" s="51">
        <f>IF( $G27=0,0,((($G27/$F$20)*Cronograma!BD$10)*($H27/$G27)))</f>
        <v>0</v>
      </c>
      <c r="BG27" s="51">
        <f>IF( $G27=0,0,((($G27/$F$20)*Cronograma!BE$10)*($H27/$G27)))</f>
        <v>0</v>
      </c>
      <c r="BH27" s="51">
        <f>IF( $G27=0,0,((($G27/$F$20)*Cronograma!BF$10)*($H27/$G27)))</f>
        <v>0</v>
      </c>
      <c r="BI27" s="51">
        <f>IF( $G27=0,0,((($G27/$F$20)*Cronograma!BG$10)*($H27/$G27)))</f>
        <v>0</v>
      </c>
      <c r="BJ27" s="51">
        <f>IF( $G27=0,0,((($G27/$F$20)*Cronograma!BH$10)*($H27/$G27)))</f>
        <v>0</v>
      </c>
      <c r="BK27" s="51">
        <f>IF( $G27=0,0,((($G27/$F$20)*Cronograma!BI$10)*($H27/$G27)))</f>
        <v>0</v>
      </c>
      <c r="BL27" s="51">
        <f>IF( $G27=0,0,((($G27/$F$20)*Cronograma!BJ$10)*($H27/$G27)))</f>
        <v>0</v>
      </c>
      <c r="BM27" s="51">
        <f>IF( $G27=0,0,((($G27/$F$20)*Cronograma!BK$10)*($H27/$G27)))</f>
        <v>0</v>
      </c>
      <c r="BN27" s="51">
        <f>IF( $G27=0,0,((($G27/$F$20)*Cronograma!BL$10)*($H27/$G27)))</f>
        <v>0</v>
      </c>
      <c r="BO27" s="51">
        <f>IF( $G27=0,0,((($G27/$F$20)*Cronograma!BM$10)*($H27/$G27)))</f>
        <v>0</v>
      </c>
      <c r="BP27" s="51">
        <f>IF( $G27=0,0,((($G27/$F$20)*Cronograma!BN$10)*($H27/$G27)))</f>
        <v>0</v>
      </c>
      <c r="BQ27" s="51">
        <f>IF( $G27=0,0,((($G27/$F$20)*Cronograma!BO$10)*($H27/$G27)))</f>
        <v>0</v>
      </c>
      <c r="BR27" s="51">
        <f>IF( $G27=0,0,((($G27/$F$20)*Cronograma!BP$10)*($H27/$G27)))</f>
        <v>0</v>
      </c>
      <c r="BS27" s="51">
        <f>IF( $G27=0,0,((($G27/$F$20)*Cronograma!BQ$10)*($H27/$G27)))</f>
        <v>0</v>
      </c>
      <c r="BT27" s="51">
        <f>IF( $G27=0,0,((($G27/$F$20)*Cronograma!BR$10)*($H27/$G27)))</f>
        <v>0</v>
      </c>
      <c r="BU27" s="51">
        <f>IF( $G27=0,0,((($G27/$F$20)*Cronograma!BS$10)*($H27/$G27)))</f>
        <v>0</v>
      </c>
      <c r="BV27" s="51">
        <f>IF( $G27=0,0,((($G27/$F$20)*Cronograma!BT$10)*($H27/$G27)))</f>
        <v>0</v>
      </c>
      <c r="BW27" s="51">
        <f>IF( $G27=0,0,((($G27/$F$20)*Cronograma!BU$10)*($H27/$G27)))</f>
        <v>0</v>
      </c>
      <c r="BX27" s="51">
        <f>IF( $G27=0,0,((($G27/$F$20)*Cronograma!BV$10)*($H27/$G27)))</f>
        <v>0</v>
      </c>
      <c r="BY27" s="51">
        <f>IF( $G27=0,0,((($G27/$F$20)*Cronograma!BW$10)*($H27/$G27)))</f>
        <v>0</v>
      </c>
      <c r="BZ27" s="51">
        <f>IF( $G27=0,0,((($G27/$F$20)*Cronograma!BX$10)*($H27/$G27)))</f>
        <v>0</v>
      </c>
      <c r="CA27" s="51">
        <f>IF( $G27=0,0,((($G27/$F$20)*Cronograma!BY$10)*($H27/$G27)))</f>
        <v>0</v>
      </c>
      <c r="CB27" s="51">
        <f>IF( $G27=0,0,((($G27/$F$20)*Cronograma!BZ$10)*($H27/$G27)))</f>
        <v>0</v>
      </c>
      <c r="CC27" s="51">
        <f>IF( $G27=0,0,((($G27/$F$20)*Cronograma!CA$10)*($H27/$G27)))</f>
        <v>0</v>
      </c>
      <c r="CD27" s="51">
        <f>IF( $G27=0,0,((($G27/$F$20)*Cronograma!CB$10)*($H27/$G27)))</f>
        <v>0</v>
      </c>
      <c r="CE27" s="51">
        <f>IF( $G27=0,0,((($G27/$F$20)*Cronograma!CC$10)*($H27/$G27)))</f>
        <v>0</v>
      </c>
      <c r="CF27" s="51">
        <f>IF( $G27=0,0,((($G27/$F$20)*Cronograma!CD$10)*($H27/$G27)))</f>
        <v>0</v>
      </c>
      <c r="CG27" s="51">
        <f>IF( $G27=0,0,((($G27/$F$20)*Cronograma!CE$10)*($H27/$G27)))</f>
        <v>0</v>
      </c>
      <c r="CH27" s="51">
        <f>IF( $G27=0,0,((($G27/$F$20)*Cronograma!CF$10)*($H27/$G27)))</f>
        <v>0</v>
      </c>
      <c r="CI27" s="51">
        <f>IF( $G27=0,0,((($G27/$F$20)*Cronograma!CG$10)*($H27/$G27)))</f>
        <v>0</v>
      </c>
      <c r="CJ27" s="51">
        <f>IF( $G27=0,0,((($G27/$F$20)*Cronograma!CH$10)*($H27/$G27)))</f>
        <v>0</v>
      </c>
      <c r="CK27" s="51">
        <f>IF( $G27=0,0,((($G27/$F$20)*Cronograma!CI$10)*($H27/$G27)))</f>
        <v>0</v>
      </c>
      <c r="CL27" s="51">
        <f>IF( $G27=0,0,((($G27/$F$20)*Cronograma!CJ$10)*($H27/$G27)))</f>
        <v>0</v>
      </c>
      <c r="CM27" s="51">
        <f>IF( $G27=0,0,((($G27/$F$20)*Cronograma!CK$10)*($H27/$G27)))</f>
        <v>0</v>
      </c>
      <c r="CN27" s="51">
        <f>IF( $G27=0,0,((($G27/$F$20)*Cronograma!CL$10)*($H27/$G27)))</f>
        <v>0</v>
      </c>
      <c r="CO27" s="51">
        <f>IF( $G27=0,0,((($G27/$F$20)*Cronograma!CM$10)*($H27/$G27)))</f>
        <v>0</v>
      </c>
      <c r="CP27" s="51">
        <f>IF( $G27=0,0,((($G27/$F$20)*Cronograma!CN$10)*($H27/$G27)))</f>
        <v>0</v>
      </c>
      <c r="CQ27" s="51">
        <f>IF( $G27=0,0,((($G27/$F$20)*Cronograma!CO$10)*($H27/$G27)))</f>
        <v>0</v>
      </c>
      <c r="CR27" s="51">
        <f>IF( $G27=0,0,((($G27/$F$20)*Cronograma!CP$10)*($H27/$G27)))</f>
        <v>0</v>
      </c>
      <c r="CS27" s="51">
        <f>IF( $G27=0,0,((($G27/$F$20)*Cronograma!CQ$10)*($H27/$G27)))</f>
        <v>0</v>
      </c>
      <c r="CT27" s="51">
        <f>IF( $G27=0,0,((($G27/$F$20)*Cronograma!CR$10)*($H27/$G27)))</f>
        <v>0</v>
      </c>
      <c r="CU27" s="51">
        <f>IF( $G27=0,0,((($G27/$F$20)*Cronograma!CS$10)*($H27/$G27)))</f>
        <v>0</v>
      </c>
      <c r="CV27" s="51">
        <f>IF( $G27=0,0,((($G27/$F$20)*Cronograma!CT$10)*($H27/$G27)))</f>
        <v>0</v>
      </c>
      <c r="CW27" s="51">
        <f>IF( $G27=0,0,((($G27/$F$20)*Cronograma!CU$10)*($H27/$G27)))</f>
        <v>0</v>
      </c>
      <c r="CX27" s="51">
        <f>IF( $G27=0,0,((($G27/$F$20)*Cronograma!CV$10)*($H27/$G27)))</f>
        <v>0</v>
      </c>
      <c r="CY27" s="51">
        <f>IF( $G27=0,0,((($G27/$F$20)*Cronograma!CW$10)*($H27/$G27)))</f>
        <v>0</v>
      </c>
      <c r="CZ27" s="51">
        <f>IF( $G27=0,0,((($G27/$F$20)*Cronograma!CX$10)*($H27/$G27)))</f>
        <v>0</v>
      </c>
      <c r="DA27" s="51">
        <f>IF( $G27=0,0,((($G27/$F$20)*Cronograma!CY$10)*($H27/$G27)))</f>
        <v>0</v>
      </c>
      <c r="DB27" s="51">
        <f>IF( $G27=0,0,((($G27/$F$20)*Cronograma!CZ$10)*($H27/$G27)))</f>
        <v>0</v>
      </c>
      <c r="DC27" s="51">
        <f>IF( $G27=0,0,((($G27/$F$20)*Cronograma!DA$10)*($H27/$G27)))</f>
        <v>0</v>
      </c>
      <c r="DD27" s="51">
        <f>IF( $G27=0,0,((($G27/$F$20)*Cronograma!DB$10)*($H27/$G27)))</f>
        <v>0</v>
      </c>
      <c r="DE27" s="51">
        <f>IF( $G27=0,0,((($G27/$F$20)*Cronograma!DC$10)*($H27/$G27)))</f>
        <v>0</v>
      </c>
      <c r="DF27" s="51">
        <f>IF( $G27=0,0,((($G27/$F$20)*Cronograma!DD$10)*($H27/$G27)))</f>
        <v>0</v>
      </c>
      <c r="DG27" s="51">
        <f>IF( $G27=0,0,((($G27/$F$20)*Cronograma!DE$10)*($H27/$G27)))</f>
        <v>0</v>
      </c>
      <c r="DH27" s="51">
        <f>IF( $G27=0,0,((($G27/$F$20)*Cronograma!DF$10)*($H27/$G27)))</f>
        <v>0</v>
      </c>
      <c r="DI27" s="51">
        <f>IF( $G27=0,0,((($G27/$F$20)*Cronograma!DG$10)*($H27/$G27)))</f>
        <v>0</v>
      </c>
      <c r="DJ27" s="51">
        <f>IF( $G27=0,0,((($G27/$F$20)*Cronograma!DH$10)*($H27/$G27)))</f>
        <v>0</v>
      </c>
      <c r="DK27" s="52">
        <f t="shared" si="16"/>
        <v>0</v>
      </c>
      <c r="DL27" s="53">
        <f t="shared" si="4"/>
        <v>0</v>
      </c>
      <c r="DM27" s="472"/>
      <c r="DN27" s="502">
        <f>SUMIFS(Costos!$H27:$DI27,Costos!$H$7:$DI$7,"&lt;"&amp;'Ejecución Técnica Financiera'!$I$5,Costos!$H$6:$DI$6,"&lt;"&amp;'Ejecución Técnica Financiera'!$I$5)</f>
        <v>0</v>
      </c>
      <c r="DO27" s="502">
        <f>SUMIFS(Costos!$H27:$DI27,Costos!$H$7:$DI$7,"&lt;"&amp;'Ejecución Técnica Financiera'!$I$5,Costos!$H$6:$DI$6,"&lt;"&amp;'Ejecución Técnica Financiera'!$I$5)</f>
        <v>0</v>
      </c>
      <c r="DP27" s="24">
        <f>SUMIFS(Costos!$H27:$DI27,Costos!$H$7:$DI$7,"&lt;"&amp;'Ejecución Técnica Financiera'!$I$5,Costos!$H$6:$DI$6,"&lt;"&amp;'Ejecución Técnica Financiera'!$I$5)</f>
        <v>0</v>
      </c>
    </row>
    <row r="28" spans="1:120" hidden="1" outlineLevel="1" x14ac:dyDescent="0.3">
      <c r="A28" s="472"/>
      <c r="B28" s="521" t="s">
        <v>188</v>
      </c>
      <c r="C28" s="589"/>
      <c r="D28" s="595"/>
      <c r="E28" s="591"/>
      <c r="F28" s="592"/>
      <c r="G28" s="593"/>
      <c r="H28" s="498">
        <f t="shared" si="15"/>
        <v>0</v>
      </c>
      <c r="I28" s="51">
        <f>IF( $G28=0,0,((($G28/$F$20)*Cronograma!G$10)*($H28/$G28)))</f>
        <v>0</v>
      </c>
      <c r="J28" s="51">
        <f>IF( $G28=0,0,((($G28/$F$20)*Cronograma!H$10)*($H28/$G28)))</f>
        <v>0</v>
      </c>
      <c r="K28" s="51">
        <f>IF( $G28=0,0,((($G28/$F$20)*Cronograma!I$10)*($H28/$G28)))</f>
        <v>0</v>
      </c>
      <c r="L28" s="51">
        <f>IF( $G28=0,0,((($G28/$F$20)*Cronograma!J$10)*($H28/$G28)))</f>
        <v>0</v>
      </c>
      <c r="M28" s="51">
        <f>IF( $G28=0,0,((($G28/$F$20)*Cronograma!K$10)*($H28/$G28)))</f>
        <v>0</v>
      </c>
      <c r="N28" s="51">
        <f>IF( $G28=0,0,((($G28/$F$20)*Cronograma!L$10)*($H28/$G28)))</f>
        <v>0</v>
      </c>
      <c r="O28" s="51">
        <f>IF( $G28=0,0,((($G28/$F$20)*Cronograma!M$10)*($H28/$G28)))</f>
        <v>0</v>
      </c>
      <c r="P28" s="51">
        <f>IF( $G28=0,0,((($G28/$F$20)*Cronograma!N$10)*($H28/$G28)))</f>
        <v>0</v>
      </c>
      <c r="Q28" s="51">
        <f>IF( $G28=0,0,((($G28/$F$20)*Cronograma!O$10)*($H28/$G28)))</f>
        <v>0</v>
      </c>
      <c r="R28" s="51">
        <f>IF( $G28=0,0,((($G28/$F$20)*Cronograma!P$10)*($H28/$G28)))</f>
        <v>0</v>
      </c>
      <c r="S28" s="51">
        <f>IF( $G28=0,0,((($G28/$F$20)*Cronograma!Q$10)*($H28/$G28)))</f>
        <v>0</v>
      </c>
      <c r="T28" s="51">
        <f>IF( $G28=0,0,((($G28/$F$20)*Cronograma!R$10)*($H28/$G28)))</f>
        <v>0</v>
      </c>
      <c r="U28" s="51">
        <f>IF( $G28=0,0,((($G28/$F$20)*Cronograma!S$10)*($H28/$G28)))</f>
        <v>0</v>
      </c>
      <c r="V28" s="51">
        <f>IF( $G28=0,0,((($G28/$F$20)*Cronograma!T$10)*($H28/$G28)))</f>
        <v>0</v>
      </c>
      <c r="W28" s="51">
        <f>IF( $G28=0,0,((($G28/$F$20)*Cronograma!U$10)*($H28/$G28)))</f>
        <v>0</v>
      </c>
      <c r="X28" s="51">
        <f>IF( $G28=0,0,((($G28/$F$20)*Cronograma!V$10)*($H28/$G28)))</f>
        <v>0</v>
      </c>
      <c r="Y28" s="51">
        <f>IF( $G28=0,0,((($G28/$F$20)*Cronograma!W$10)*($H28/$G28)))</f>
        <v>0</v>
      </c>
      <c r="Z28" s="51">
        <f>IF( $G28=0,0,((($G28/$F$20)*Cronograma!X$10)*($H28/$G28)))</f>
        <v>0</v>
      </c>
      <c r="AA28" s="51">
        <f>IF( $G28=0,0,((($G28/$F$20)*Cronograma!Y$10)*($H28/$G28)))</f>
        <v>0</v>
      </c>
      <c r="AB28" s="51">
        <f>IF( $G28=0,0,((($G28/$F$20)*Cronograma!Z$10)*($H28/$G28)))</f>
        <v>0</v>
      </c>
      <c r="AC28" s="51">
        <f>IF( $G28=0,0,((($G28/$F$20)*Cronograma!AA$10)*($H28/$G28)))</f>
        <v>0</v>
      </c>
      <c r="AD28" s="51">
        <f>IF( $G28=0,0,((($G28/$F$20)*Cronograma!AB$10)*($H28/$G28)))</f>
        <v>0</v>
      </c>
      <c r="AE28" s="51">
        <f>IF( $G28=0,0,((($G28/$F$20)*Cronograma!AC$10)*($H28/$G28)))</f>
        <v>0</v>
      </c>
      <c r="AF28" s="51">
        <f>IF( $G28=0,0,((($G28/$F$20)*Cronograma!AD$10)*($H28/$G28)))</f>
        <v>0</v>
      </c>
      <c r="AG28" s="51">
        <f>IF( $G28=0,0,((($G28/$F$20)*Cronograma!AE$10)*($H28/$G28)))</f>
        <v>0</v>
      </c>
      <c r="AH28" s="51">
        <f>IF( $G28=0,0,((($G28/$F$20)*Cronograma!AF$10)*($H28/$G28)))</f>
        <v>0</v>
      </c>
      <c r="AI28" s="51">
        <f>IF( $G28=0,0,((($G28/$F$20)*Cronograma!AG$10)*($H28/$G28)))</f>
        <v>0</v>
      </c>
      <c r="AJ28" s="51">
        <f>IF( $G28=0,0,((($G28/$F$20)*Cronograma!AH$10)*($H28/$G28)))</f>
        <v>0</v>
      </c>
      <c r="AK28" s="51">
        <f>IF( $G28=0,0,((($G28/$F$20)*Cronograma!AI$10)*($H28/$G28)))</f>
        <v>0</v>
      </c>
      <c r="AL28" s="51">
        <f>IF( $G28=0,0,((($G28/$F$20)*Cronograma!AJ$10)*($H28/$G28)))</f>
        <v>0</v>
      </c>
      <c r="AM28" s="51">
        <f>IF( $G28=0,0,((($G28/$F$20)*Cronograma!AK$10)*($H28/$G28)))</f>
        <v>0</v>
      </c>
      <c r="AN28" s="51">
        <f>IF( $G28=0,0,((($G28/$F$20)*Cronograma!AL$10)*($H28/$G28)))</f>
        <v>0</v>
      </c>
      <c r="AO28" s="51">
        <f>IF( $G28=0,0,((($G28/$F$20)*Cronograma!AM$10)*($H28/$G28)))</f>
        <v>0</v>
      </c>
      <c r="AP28" s="51">
        <f>IF( $G28=0,0,((($G28/$F$20)*Cronograma!AN$10)*($H28/$G28)))</f>
        <v>0</v>
      </c>
      <c r="AQ28" s="51">
        <f>IF( $G28=0,0,((($G28/$F$20)*Cronograma!AO$10)*($H28/$G28)))</f>
        <v>0</v>
      </c>
      <c r="AR28" s="51">
        <f>IF( $G28=0,0,((($G28/$F$20)*Cronograma!AP$10)*($H28/$G28)))</f>
        <v>0</v>
      </c>
      <c r="AS28" s="51">
        <f>IF( $G28=0,0,((($G28/$F$20)*Cronograma!AQ$10)*($H28/$G28)))</f>
        <v>0</v>
      </c>
      <c r="AT28" s="51">
        <f>IF( $G28=0,0,((($G28/$F$20)*Cronograma!AR$10)*($H28/$G28)))</f>
        <v>0</v>
      </c>
      <c r="AU28" s="51">
        <f>IF( $G28=0,0,((($G28/$F$20)*Cronograma!AS$10)*($H28/$G28)))</f>
        <v>0</v>
      </c>
      <c r="AV28" s="51">
        <f>IF( $G28=0,0,((($G28/$F$20)*Cronograma!AT$10)*($H28/$G28)))</f>
        <v>0</v>
      </c>
      <c r="AW28" s="51">
        <f>IF( $G28=0,0,((($G28/$F$20)*Cronograma!AU$10)*($H28/$G28)))</f>
        <v>0</v>
      </c>
      <c r="AX28" s="51">
        <f>IF( $G28=0,0,((($G28/$F$20)*Cronograma!AV$10)*($H28/$G28)))</f>
        <v>0</v>
      </c>
      <c r="AY28" s="51">
        <f>IF( $G28=0,0,((($G28/$F$20)*Cronograma!AW$10)*($H28/$G28)))</f>
        <v>0</v>
      </c>
      <c r="AZ28" s="51">
        <f>IF( $G28=0,0,((($G28/$F$20)*Cronograma!AX$10)*($H28/$G28)))</f>
        <v>0</v>
      </c>
      <c r="BA28" s="51">
        <f>IF( $G28=0,0,((($G28/$F$20)*Cronograma!AY$10)*($H28/$G28)))</f>
        <v>0</v>
      </c>
      <c r="BB28" s="51">
        <f>IF( $G28=0,0,((($G28/$F$20)*Cronograma!AZ$10)*($H28/$G28)))</f>
        <v>0</v>
      </c>
      <c r="BC28" s="51">
        <f>IF( $G28=0,0,((($G28/$F$20)*Cronograma!BA$10)*($H28/$G28)))</f>
        <v>0</v>
      </c>
      <c r="BD28" s="51">
        <f>IF( $G28=0,0,((($G28/$F$20)*Cronograma!BB$10)*($H28/$G28)))</f>
        <v>0</v>
      </c>
      <c r="BE28" s="51">
        <f>IF( $G28=0,0,((($G28/$F$20)*Cronograma!BC$10)*($H28/$G28)))</f>
        <v>0</v>
      </c>
      <c r="BF28" s="51">
        <f>IF( $G28=0,0,((($G28/$F$20)*Cronograma!BD$10)*($H28/$G28)))</f>
        <v>0</v>
      </c>
      <c r="BG28" s="51">
        <f>IF( $G28=0,0,((($G28/$F$20)*Cronograma!BE$10)*($H28/$G28)))</f>
        <v>0</v>
      </c>
      <c r="BH28" s="51">
        <f>IF( $G28=0,0,((($G28/$F$20)*Cronograma!BF$10)*($H28/$G28)))</f>
        <v>0</v>
      </c>
      <c r="BI28" s="51">
        <f>IF( $G28=0,0,((($G28/$F$20)*Cronograma!BG$10)*($H28/$G28)))</f>
        <v>0</v>
      </c>
      <c r="BJ28" s="51">
        <f>IF( $G28=0,0,((($G28/$F$20)*Cronograma!BH$10)*($H28/$G28)))</f>
        <v>0</v>
      </c>
      <c r="BK28" s="51">
        <f>IF( $G28=0,0,((($G28/$F$20)*Cronograma!BI$10)*($H28/$G28)))</f>
        <v>0</v>
      </c>
      <c r="BL28" s="51">
        <f>IF( $G28=0,0,((($G28/$F$20)*Cronograma!BJ$10)*($H28/$G28)))</f>
        <v>0</v>
      </c>
      <c r="BM28" s="51">
        <f>IF( $G28=0,0,((($G28/$F$20)*Cronograma!BK$10)*($H28/$G28)))</f>
        <v>0</v>
      </c>
      <c r="BN28" s="51">
        <f>IF( $G28=0,0,((($G28/$F$20)*Cronograma!BL$10)*($H28/$G28)))</f>
        <v>0</v>
      </c>
      <c r="BO28" s="51">
        <f>IF( $G28=0,0,((($G28/$F$20)*Cronograma!BM$10)*($H28/$G28)))</f>
        <v>0</v>
      </c>
      <c r="BP28" s="51">
        <f>IF( $G28=0,0,((($G28/$F$20)*Cronograma!BN$10)*($H28/$G28)))</f>
        <v>0</v>
      </c>
      <c r="BQ28" s="51">
        <f>IF( $G28=0,0,((($G28/$F$20)*Cronograma!BO$10)*($H28/$G28)))</f>
        <v>0</v>
      </c>
      <c r="BR28" s="51">
        <f>IF( $G28=0,0,((($G28/$F$20)*Cronograma!BP$10)*($H28/$G28)))</f>
        <v>0</v>
      </c>
      <c r="BS28" s="51">
        <f>IF( $G28=0,0,((($G28/$F$20)*Cronograma!BQ$10)*($H28/$G28)))</f>
        <v>0</v>
      </c>
      <c r="BT28" s="51">
        <f>IF( $G28=0,0,((($G28/$F$20)*Cronograma!BR$10)*($H28/$G28)))</f>
        <v>0</v>
      </c>
      <c r="BU28" s="51">
        <f>IF( $G28=0,0,((($G28/$F$20)*Cronograma!BS$10)*($H28/$G28)))</f>
        <v>0</v>
      </c>
      <c r="BV28" s="51">
        <f>IF( $G28=0,0,((($G28/$F$20)*Cronograma!BT$10)*($H28/$G28)))</f>
        <v>0</v>
      </c>
      <c r="BW28" s="51">
        <f>IF( $G28=0,0,((($G28/$F$20)*Cronograma!BU$10)*($H28/$G28)))</f>
        <v>0</v>
      </c>
      <c r="BX28" s="51">
        <f>IF( $G28=0,0,((($G28/$F$20)*Cronograma!BV$10)*($H28/$G28)))</f>
        <v>0</v>
      </c>
      <c r="BY28" s="51">
        <f>IF( $G28=0,0,((($G28/$F$20)*Cronograma!BW$10)*($H28/$G28)))</f>
        <v>0</v>
      </c>
      <c r="BZ28" s="51">
        <f>IF( $G28=0,0,((($G28/$F$20)*Cronograma!BX$10)*($H28/$G28)))</f>
        <v>0</v>
      </c>
      <c r="CA28" s="51">
        <f>IF( $G28=0,0,((($G28/$F$20)*Cronograma!BY$10)*($H28/$G28)))</f>
        <v>0</v>
      </c>
      <c r="CB28" s="51">
        <f>IF( $G28=0,0,((($G28/$F$20)*Cronograma!BZ$10)*($H28/$G28)))</f>
        <v>0</v>
      </c>
      <c r="CC28" s="51">
        <f>IF( $G28=0,0,((($G28/$F$20)*Cronograma!CA$10)*($H28/$G28)))</f>
        <v>0</v>
      </c>
      <c r="CD28" s="51">
        <f>IF( $G28=0,0,((($G28/$F$20)*Cronograma!CB$10)*($H28/$G28)))</f>
        <v>0</v>
      </c>
      <c r="CE28" s="51">
        <f>IF( $G28=0,0,((($G28/$F$20)*Cronograma!CC$10)*($H28/$G28)))</f>
        <v>0</v>
      </c>
      <c r="CF28" s="51">
        <f>IF( $G28=0,0,((($G28/$F$20)*Cronograma!CD$10)*($H28/$G28)))</f>
        <v>0</v>
      </c>
      <c r="CG28" s="51">
        <f>IF( $G28=0,0,((($G28/$F$20)*Cronograma!CE$10)*($H28/$G28)))</f>
        <v>0</v>
      </c>
      <c r="CH28" s="51">
        <f>IF( $G28=0,0,((($G28/$F$20)*Cronograma!CF$10)*($H28/$G28)))</f>
        <v>0</v>
      </c>
      <c r="CI28" s="51">
        <f>IF( $G28=0,0,((($G28/$F$20)*Cronograma!CG$10)*($H28/$G28)))</f>
        <v>0</v>
      </c>
      <c r="CJ28" s="51">
        <f>IF( $G28=0,0,((($G28/$F$20)*Cronograma!CH$10)*($H28/$G28)))</f>
        <v>0</v>
      </c>
      <c r="CK28" s="51">
        <f>IF( $G28=0,0,((($G28/$F$20)*Cronograma!CI$10)*($H28/$G28)))</f>
        <v>0</v>
      </c>
      <c r="CL28" s="51">
        <f>IF( $G28=0,0,((($G28/$F$20)*Cronograma!CJ$10)*($H28/$G28)))</f>
        <v>0</v>
      </c>
      <c r="CM28" s="51">
        <f>IF( $G28=0,0,((($G28/$F$20)*Cronograma!CK$10)*($H28/$G28)))</f>
        <v>0</v>
      </c>
      <c r="CN28" s="51">
        <f>IF( $G28=0,0,((($G28/$F$20)*Cronograma!CL$10)*($H28/$G28)))</f>
        <v>0</v>
      </c>
      <c r="CO28" s="51">
        <f>IF( $G28=0,0,((($G28/$F$20)*Cronograma!CM$10)*($H28/$G28)))</f>
        <v>0</v>
      </c>
      <c r="CP28" s="51">
        <f>IF( $G28=0,0,((($G28/$F$20)*Cronograma!CN$10)*($H28/$G28)))</f>
        <v>0</v>
      </c>
      <c r="CQ28" s="51">
        <f>IF( $G28=0,0,((($G28/$F$20)*Cronograma!CO$10)*($H28/$G28)))</f>
        <v>0</v>
      </c>
      <c r="CR28" s="51">
        <f>IF( $G28=0,0,((($G28/$F$20)*Cronograma!CP$10)*($H28/$G28)))</f>
        <v>0</v>
      </c>
      <c r="CS28" s="51">
        <f>IF( $G28=0,0,((($G28/$F$20)*Cronograma!CQ$10)*($H28/$G28)))</f>
        <v>0</v>
      </c>
      <c r="CT28" s="51">
        <f>IF( $G28=0,0,((($G28/$F$20)*Cronograma!CR$10)*($H28/$G28)))</f>
        <v>0</v>
      </c>
      <c r="CU28" s="51">
        <f>IF( $G28=0,0,((($G28/$F$20)*Cronograma!CS$10)*($H28/$G28)))</f>
        <v>0</v>
      </c>
      <c r="CV28" s="51">
        <f>IF( $G28=0,0,((($G28/$F$20)*Cronograma!CT$10)*($H28/$G28)))</f>
        <v>0</v>
      </c>
      <c r="CW28" s="51">
        <f>IF( $G28=0,0,((($G28/$F$20)*Cronograma!CU$10)*($H28/$G28)))</f>
        <v>0</v>
      </c>
      <c r="CX28" s="51">
        <f>IF( $G28=0,0,((($G28/$F$20)*Cronograma!CV$10)*($H28/$G28)))</f>
        <v>0</v>
      </c>
      <c r="CY28" s="51">
        <f>IF( $G28=0,0,((($G28/$F$20)*Cronograma!CW$10)*($H28/$G28)))</f>
        <v>0</v>
      </c>
      <c r="CZ28" s="51">
        <f>IF( $G28=0,0,((($G28/$F$20)*Cronograma!CX$10)*($H28/$G28)))</f>
        <v>0</v>
      </c>
      <c r="DA28" s="51">
        <f>IF( $G28=0,0,((($G28/$F$20)*Cronograma!CY$10)*($H28/$G28)))</f>
        <v>0</v>
      </c>
      <c r="DB28" s="51">
        <f>IF( $G28=0,0,((($G28/$F$20)*Cronograma!CZ$10)*($H28/$G28)))</f>
        <v>0</v>
      </c>
      <c r="DC28" s="51">
        <f>IF( $G28=0,0,((($G28/$F$20)*Cronograma!DA$10)*($H28/$G28)))</f>
        <v>0</v>
      </c>
      <c r="DD28" s="51">
        <f>IF( $G28=0,0,((($G28/$F$20)*Cronograma!DB$10)*($H28/$G28)))</f>
        <v>0</v>
      </c>
      <c r="DE28" s="51">
        <f>IF( $G28=0,0,((($G28/$F$20)*Cronograma!DC$10)*($H28/$G28)))</f>
        <v>0</v>
      </c>
      <c r="DF28" s="51">
        <f>IF( $G28=0,0,((($G28/$F$20)*Cronograma!DD$10)*($H28/$G28)))</f>
        <v>0</v>
      </c>
      <c r="DG28" s="51">
        <f>IF( $G28=0,0,((($G28/$F$20)*Cronograma!DE$10)*($H28/$G28)))</f>
        <v>0</v>
      </c>
      <c r="DH28" s="51">
        <f>IF( $G28=0,0,((($G28/$F$20)*Cronograma!DF$10)*($H28/$G28)))</f>
        <v>0</v>
      </c>
      <c r="DI28" s="51">
        <f>IF( $G28=0,0,((($G28/$F$20)*Cronograma!DG$10)*($H28/$G28)))</f>
        <v>0</v>
      </c>
      <c r="DJ28" s="51">
        <f>IF( $G28=0,0,((($G28/$F$20)*Cronograma!DH$10)*($H28/$G28)))</f>
        <v>0</v>
      </c>
      <c r="DK28" s="52">
        <f t="shared" si="16"/>
        <v>0</v>
      </c>
      <c r="DL28" s="53">
        <f t="shared" si="4"/>
        <v>0</v>
      </c>
      <c r="DM28" s="472"/>
      <c r="DN28" s="502">
        <f>SUMIFS(Costos!$H28:$DI28,Costos!$H$7:$DI$7,"&lt;"&amp;'Ejecución Técnica Financiera'!$I$5,Costos!$H$6:$DI$6,"&lt;"&amp;'Ejecución Técnica Financiera'!$I$5)</f>
        <v>0</v>
      </c>
      <c r="DO28" s="502">
        <f>SUMIFS(Costos!$H28:$DI28,Costos!$H$7:$DI$7,"&lt;"&amp;'Ejecución Técnica Financiera'!$I$5,Costos!$H$6:$DI$6,"&lt;"&amp;'Ejecución Técnica Financiera'!$I$5)</f>
        <v>0</v>
      </c>
      <c r="DP28" s="24">
        <f>SUMIFS(Costos!$H28:$DI28,Costos!$H$7:$DI$7,"&lt;"&amp;'Ejecución Técnica Financiera'!$I$5,Costos!$H$6:$DI$6,"&lt;"&amp;'Ejecución Técnica Financiera'!$I$5)</f>
        <v>0</v>
      </c>
    </row>
    <row r="29" spans="1:120" hidden="1" outlineLevel="1" x14ac:dyDescent="0.3">
      <c r="A29" s="472"/>
      <c r="B29" s="521" t="s">
        <v>189</v>
      </c>
      <c r="C29" s="589"/>
      <c r="D29" s="595"/>
      <c r="E29" s="591"/>
      <c r="F29" s="592"/>
      <c r="G29" s="593"/>
      <c r="H29" s="498">
        <f t="shared" si="15"/>
        <v>0</v>
      </c>
      <c r="I29" s="51">
        <f>IF( $G29=0,0,((($G29/$F$20)*Cronograma!G$10)*($H29/$G29)))</f>
        <v>0</v>
      </c>
      <c r="J29" s="51">
        <f>IF( $G29=0,0,((($G29/$F$20)*Cronograma!H$10)*($H29/$G29)))</f>
        <v>0</v>
      </c>
      <c r="K29" s="51">
        <f>IF( $G29=0,0,((($G29/$F$20)*Cronograma!I$10)*($H29/$G29)))</f>
        <v>0</v>
      </c>
      <c r="L29" s="51">
        <f>IF( $G29=0,0,((($G29/$F$20)*Cronograma!J$10)*($H29/$G29)))</f>
        <v>0</v>
      </c>
      <c r="M29" s="51">
        <f>IF( $G29=0,0,((($G29/$F$20)*Cronograma!K$10)*($H29/$G29)))</f>
        <v>0</v>
      </c>
      <c r="N29" s="51">
        <f>IF( $G29=0,0,((($G29/$F$20)*Cronograma!L$10)*($H29/$G29)))</f>
        <v>0</v>
      </c>
      <c r="O29" s="51">
        <f>IF( $G29=0,0,((($G29/$F$20)*Cronograma!M$10)*($H29/$G29)))</f>
        <v>0</v>
      </c>
      <c r="P29" s="51">
        <f>IF( $G29=0,0,((($G29/$F$20)*Cronograma!N$10)*($H29/$G29)))</f>
        <v>0</v>
      </c>
      <c r="Q29" s="51">
        <f>IF( $G29=0,0,((($G29/$F$20)*Cronograma!O$10)*($H29/$G29)))</f>
        <v>0</v>
      </c>
      <c r="R29" s="51">
        <f>IF( $G29=0,0,((($G29/$F$20)*Cronograma!P$10)*($H29/$G29)))</f>
        <v>0</v>
      </c>
      <c r="S29" s="51">
        <f>IF( $G29=0,0,((($G29/$F$20)*Cronograma!Q$10)*($H29/$G29)))</f>
        <v>0</v>
      </c>
      <c r="T29" s="51">
        <f>IF( $G29=0,0,((($G29/$F$20)*Cronograma!R$10)*($H29/$G29)))</f>
        <v>0</v>
      </c>
      <c r="U29" s="51">
        <f>IF( $G29=0,0,((($G29/$F$20)*Cronograma!S$10)*($H29/$G29)))</f>
        <v>0</v>
      </c>
      <c r="V29" s="51">
        <f>IF( $G29=0,0,((($G29/$F$20)*Cronograma!T$10)*($H29/$G29)))</f>
        <v>0</v>
      </c>
      <c r="W29" s="51">
        <f>IF( $G29=0,0,((($G29/$F$20)*Cronograma!U$10)*($H29/$G29)))</f>
        <v>0</v>
      </c>
      <c r="X29" s="51">
        <f>IF( $G29=0,0,((($G29/$F$20)*Cronograma!V$10)*($H29/$G29)))</f>
        <v>0</v>
      </c>
      <c r="Y29" s="51">
        <f>IF( $G29=0,0,((($G29/$F$20)*Cronograma!W$10)*($H29/$G29)))</f>
        <v>0</v>
      </c>
      <c r="Z29" s="51">
        <f>IF( $G29=0,0,((($G29/$F$20)*Cronograma!X$10)*($H29/$G29)))</f>
        <v>0</v>
      </c>
      <c r="AA29" s="51">
        <f>IF( $G29=0,0,((($G29/$F$20)*Cronograma!Y$10)*($H29/$G29)))</f>
        <v>0</v>
      </c>
      <c r="AB29" s="51">
        <f>IF( $G29=0,0,((($G29/$F$20)*Cronograma!Z$10)*($H29/$G29)))</f>
        <v>0</v>
      </c>
      <c r="AC29" s="51">
        <f>IF( $G29=0,0,((($G29/$F$20)*Cronograma!AA$10)*($H29/$G29)))</f>
        <v>0</v>
      </c>
      <c r="AD29" s="51">
        <f>IF( $G29=0,0,((($G29/$F$20)*Cronograma!AB$10)*($H29/$G29)))</f>
        <v>0</v>
      </c>
      <c r="AE29" s="51">
        <f>IF( $G29=0,0,((($G29/$F$20)*Cronograma!AC$10)*($H29/$G29)))</f>
        <v>0</v>
      </c>
      <c r="AF29" s="51">
        <f>IF( $G29=0,0,((($G29/$F$20)*Cronograma!AD$10)*($H29/$G29)))</f>
        <v>0</v>
      </c>
      <c r="AG29" s="51">
        <f>IF( $G29=0,0,((($G29/$F$20)*Cronograma!AE$10)*($H29/$G29)))</f>
        <v>0</v>
      </c>
      <c r="AH29" s="51">
        <f>IF( $G29=0,0,((($G29/$F$20)*Cronograma!AF$10)*($H29/$G29)))</f>
        <v>0</v>
      </c>
      <c r="AI29" s="51">
        <f>IF( $G29=0,0,((($G29/$F$20)*Cronograma!AG$10)*($H29/$G29)))</f>
        <v>0</v>
      </c>
      <c r="AJ29" s="51">
        <f>IF( $G29=0,0,((($G29/$F$20)*Cronograma!AH$10)*($H29/$G29)))</f>
        <v>0</v>
      </c>
      <c r="AK29" s="51">
        <f>IF( $G29=0,0,((($G29/$F$20)*Cronograma!AI$10)*($H29/$G29)))</f>
        <v>0</v>
      </c>
      <c r="AL29" s="51">
        <f>IF( $G29=0,0,((($G29/$F$20)*Cronograma!AJ$10)*($H29/$G29)))</f>
        <v>0</v>
      </c>
      <c r="AM29" s="51">
        <f>IF( $G29=0,0,((($G29/$F$20)*Cronograma!AK$10)*($H29/$G29)))</f>
        <v>0</v>
      </c>
      <c r="AN29" s="51">
        <f>IF( $G29=0,0,((($G29/$F$20)*Cronograma!AL$10)*($H29/$G29)))</f>
        <v>0</v>
      </c>
      <c r="AO29" s="51">
        <f>IF( $G29=0,0,((($G29/$F$20)*Cronograma!AM$10)*($H29/$G29)))</f>
        <v>0</v>
      </c>
      <c r="AP29" s="51">
        <f>IF( $G29=0,0,((($G29/$F$20)*Cronograma!AN$10)*($H29/$G29)))</f>
        <v>0</v>
      </c>
      <c r="AQ29" s="51">
        <f>IF( $G29=0,0,((($G29/$F$20)*Cronograma!AO$10)*($H29/$G29)))</f>
        <v>0</v>
      </c>
      <c r="AR29" s="51">
        <f>IF( $G29=0,0,((($G29/$F$20)*Cronograma!AP$10)*($H29/$G29)))</f>
        <v>0</v>
      </c>
      <c r="AS29" s="51">
        <f>IF( $G29=0,0,((($G29/$F$20)*Cronograma!AQ$10)*($H29/$G29)))</f>
        <v>0</v>
      </c>
      <c r="AT29" s="51">
        <f>IF( $G29=0,0,((($G29/$F$20)*Cronograma!AR$10)*($H29/$G29)))</f>
        <v>0</v>
      </c>
      <c r="AU29" s="51">
        <f>IF( $G29=0,0,((($G29/$F$20)*Cronograma!AS$10)*($H29/$G29)))</f>
        <v>0</v>
      </c>
      <c r="AV29" s="51">
        <f>IF( $G29=0,0,((($G29/$F$20)*Cronograma!AT$10)*($H29/$G29)))</f>
        <v>0</v>
      </c>
      <c r="AW29" s="51">
        <f>IF( $G29=0,0,((($G29/$F$20)*Cronograma!AU$10)*($H29/$G29)))</f>
        <v>0</v>
      </c>
      <c r="AX29" s="51">
        <f>IF( $G29=0,0,((($G29/$F$20)*Cronograma!AV$10)*($H29/$G29)))</f>
        <v>0</v>
      </c>
      <c r="AY29" s="51">
        <f>IF( $G29=0,0,((($G29/$F$20)*Cronograma!AW$10)*($H29/$G29)))</f>
        <v>0</v>
      </c>
      <c r="AZ29" s="51">
        <f>IF( $G29=0,0,((($G29/$F$20)*Cronograma!AX$10)*($H29/$G29)))</f>
        <v>0</v>
      </c>
      <c r="BA29" s="51">
        <f>IF( $G29=0,0,((($G29/$F$20)*Cronograma!AY$10)*($H29/$G29)))</f>
        <v>0</v>
      </c>
      <c r="BB29" s="51">
        <f>IF( $G29=0,0,((($G29/$F$20)*Cronograma!AZ$10)*($H29/$G29)))</f>
        <v>0</v>
      </c>
      <c r="BC29" s="51">
        <f>IF( $G29=0,0,((($G29/$F$20)*Cronograma!BA$10)*($H29/$G29)))</f>
        <v>0</v>
      </c>
      <c r="BD29" s="51">
        <f>IF( $G29=0,0,((($G29/$F$20)*Cronograma!BB$10)*($H29/$G29)))</f>
        <v>0</v>
      </c>
      <c r="BE29" s="51">
        <f>IF( $G29=0,0,((($G29/$F$20)*Cronograma!BC$10)*($H29/$G29)))</f>
        <v>0</v>
      </c>
      <c r="BF29" s="51">
        <f>IF( $G29=0,0,((($G29/$F$20)*Cronograma!BD$10)*($H29/$G29)))</f>
        <v>0</v>
      </c>
      <c r="BG29" s="51">
        <f>IF( $G29=0,0,((($G29/$F$20)*Cronograma!BE$10)*($H29/$G29)))</f>
        <v>0</v>
      </c>
      <c r="BH29" s="51">
        <f>IF( $G29=0,0,((($G29/$F$20)*Cronograma!BF$10)*($H29/$G29)))</f>
        <v>0</v>
      </c>
      <c r="BI29" s="51">
        <f>IF( $G29=0,0,((($G29/$F$20)*Cronograma!BG$10)*($H29/$G29)))</f>
        <v>0</v>
      </c>
      <c r="BJ29" s="51">
        <f>IF( $G29=0,0,((($G29/$F$20)*Cronograma!BH$10)*($H29/$G29)))</f>
        <v>0</v>
      </c>
      <c r="BK29" s="51">
        <f>IF( $G29=0,0,((($G29/$F$20)*Cronograma!BI$10)*($H29/$G29)))</f>
        <v>0</v>
      </c>
      <c r="BL29" s="51">
        <f>IF( $G29=0,0,((($G29/$F$20)*Cronograma!BJ$10)*($H29/$G29)))</f>
        <v>0</v>
      </c>
      <c r="BM29" s="51">
        <f>IF( $G29=0,0,((($G29/$F$20)*Cronograma!BK$10)*($H29/$G29)))</f>
        <v>0</v>
      </c>
      <c r="BN29" s="51">
        <f>IF( $G29=0,0,((($G29/$F$20)*Cronograma!BL$10)*($H29/$G29)))</f>
        <v>0</v>
      </c>
      <c r="BO29" s="51">
        <f>IF( $G29=0,0,((($G29/$F$20)*Cronograma!BM$10)*($H29/$G29)))</f>
        <v>0</v>
      </c>
      <c r="BP29" s="51">
        <f>IF( $G29=0,0,((($G29/$F$20)*Cronograma!BN$10)*($H29/$G29)))</f>
        <v>0</v>
      </c>
      <c r="BQ29" s="51">
        <f>IF( $G29=0,0,((($G29/$F$20)*Cronograma!BO$10)*($H29/$G29)))</f>
        <v>0</v>
      </c>
      <c r="BR29" s="51">
        <f>IF( $G29=0,0,((($G29/$F$20)*Cronograma!BP$10)*($H29/$G29)))</f>
        <v>0</v>
      </c>
      <c r="BS29" s="51">
        <f>IF( $G29=0,0,((($G29/$F$20)*Cronograma!BQ$10)*($H29/$G29)))</f>
        <v>0</v>
      </c>
      <c r="BT29" s="51">
        <f>IF( $G29=0,0,((($G29/$F$20)*Cronograma!BR$10)*($H29/$G29)))</f>
        <v>0</v>
      </c>
      <c r="BU29" s="51">
        <f>IF( $G29=0,0,((($G29/$F$20)*Cronograma!BS$10)*($H29/$G29)))</f>
        <v>0</v>
      </c>
      <c r="BV29" s="51">
        <f>IF( $G29=0,0,((($G29/$F$20)*Cronograma!BT$10)*($H29/$G29)))</f>
        <v>0</v>
      </c>
      <c r="BW29" s="51">
        <f>IF( $G29=0,0,((($G29/$F$20)*Cronograma!BU$10)*($H29/$G29)))</f>
        <v>0</v>
      </c>
      <c r="BX29" s="51">
        <f>IF( $G29=0,0,((($G29/$F$20)*Cronograma!BV$10)*($H29/$G29)))</f>
        <v>0</v>
      </c>
      <c r="BY29" s="51">
        <f>IF( $G29=0,0,((($G29/$F$20)*Cronograma!BW$10)*($H29/$G29)))</f>
        <v>0</v>
      </c>
      <c r="BZ29" s="51">
        <f>IF( $G29=0,0,((($G29/$F$20)*Cronograma!BX$10)*($H29/$G29)))</f>
        <v>0</v>
      </c>
      <c r="CA29" s="51">
        <f>IF( $G29=0,0,((($G29/$F$20)*Cronograma!BY$10)*($H29/$G29)))</f>
        <v>0</v>
      </c>
      <c r="CB29" s="51">
        <f>IF( $G29=0,0,((($G29/$F$20)*Cronograma!BZ$10)*($H29/$G29)))</f>
        <v>0</v>
      </c>
      <c r="CC29" s="51">
        <f>IF( $G29=0,0,((($G29/$F$20)*Cronograma!CA$10)*($H29/$G29)))</f>
        <v>0</v>
      </c>
      <c r="CD29" s="51">
        <f>IF( $G29=0,0,((($G29/$F$20)*Cronograma!CB$10)*($H29/$G29)))</f>
        <v>0</v>
      </c>
      <c r="CE29" s="51">
        <f>IF( $G29=0,0,((($G29/$F$20)*Cronograma!CC$10)*($H29/$G29)))</f>
        <v>0</v>
      </c>
      <c r="CF29" s="51">
        <f>IF( $G29=0,0,((($G29/$F$20)*Cronograma!CD$10)*($H29/$G29)))</f>
        <v>0</v>
      </c>
      <c r="CG29" s="51">
        <f>IF( $G29=0,0,((($G29/$F$20)*Cronograma!CE$10)*($H29/$G29)))</f>
        <v>0</v>
      </c>
      <c r="CH29" s="51">
        <f>IF( $G29=0,0,((($G29/$F$20)*Cronograma!CF$10)*($H29/$G29)))</f>
        <v>0</v>
      </c>
      <c r="CI29" s="51">
        <f>IF( $G29=0,0,((($G29/$F$20)*Cronograma!CG$10)*($H29/$G29)))</f>
        <v>0</v>
      </c>
      <c r="CJ29" s="51">
        <f>IF( $G29=0,0,((($G29/$F$20)*Cronograma!CH$10)*($H29/$G29)))</f>
        <v>0</v>
      </c>
      <c r="CK29" s="51">
        <f>IF( $G29=0,0,((($G29/$F$20)*Cronograma!CI$10)*($H29/$G29)))</f>
        <v>0</v>
      </c>
      <c r="CL29" s="51">
        <f>IF( $G29=0,0,((($G29/$F$20)*Cronograma!CJ$10)*($H29/$G29)))</f>
        <v>0</v>
      </c>
      <c r="CM29" s="51">
        <f>IF( $G29=0,0,((($G29/$F$20)*Cronograma!CK$10)*($H29/$G29)))</f>
        <v>0</v>
      </c>
      <c r="CN29" s="51">
        <f>IF( $G29=0,0,((($G29/$F$20)*Cronograma!CL$10)*($H29/$G29)))</f>
        <v>0</v>
      </c>
      <c r="CO29" s="51">
        <f>IF( $G29=0,0,((($G29/$F$20)*Cronograma!CM$10)*($H29/$G29)))</f>
        <v>0</v>
      </c>
      <c r="CP29" s="51">
        <f>IF( $G29=0,0,((($G29/$F$20)*Cronograma!CN$10)*($H29/$G29)))</f>
        <v>0</v>
      </c>
      <c r="CQ29" s="51">
        <f>IF( $G29=0,0,((($G29/$F$20)*Cronograma!CO$10)*($H29/$G29)))</f>
        <v>0</v>
      </c>
      <c r="CR29" s="51">
        <f>IF( $G29=0,0,((($G29/$F$20)*Cronograma!CP$10)*($H29/$G29)))</f>
        <v>0</v>
      </c>
      <c r="CS29" s="51">
        <f>IF( $G29=0,0,((($G29/$F$20)*Cronograma!CQ$10)*($H29/$G29)))</f>
        <v>0</v>
      </c>
      <c r="CT29" s="51">
        <f>IF( $G29=0,0,((($G29/$F$20)*Cronograma!CR$10)*($H29/$G29)))</f>
        <v>0</v>
      </c>
      <c r="CU29" s="51">
        <f>IF( $G29=0,0,((($G29/$F$20)*Cronograma!CS$10)*($H29/$G29)))</f>
        <v>0</v>
      </c>
      <c r="CV29" s="51">
        <f>IF( $G29=0,0,((($G29/$F$20)*Cronograma!CT$10)*($H29/$G29)))</f>
        <v>0</v>
      </c>
      <c r="CW29" s="51">
        <f>IF( $G29=0,0,((($G29/$F$20)*Cronograma!CU$10)*($H29/$G29)))</f>
        <v>0</v>
      </c>
      <c r="CX29" s="51">
        <f>IF( $G29=0,0,((($G29/$F$20)*Cronograma!CV$10)*($H29/$G29)))</f>
        <v>0</v>
      </c>
      <c r="CY29" s="51">
        <f>IF( $G29=0,0,((($G29/$F$20)*Cronograma!CW$10)*($H29/$G29)))</f>
        <v>0</v>
      </c>
      <c r="CZ29" s="51">
        <f>IF( $G29=0,0,((($G29/$F$20)*Cronograma!CX$10)*($H29/$G29)))</f>
        <v>0</v>
      </c>
      <c r="DA29" s="51">
        <f>IF( $G29=0,0,((($G29/$F$20)*Cronograma!CY$10)*($H29/$G29)))</f>
        <v>0</v>
      </c>
      <c r="DB29" s="51">
        <f>IF( $G29=0,0,((($G29/$F$20)*Cronograma!CZ$10)*($H29/$G29)))</f>
        <v>0</v>
      </c>
      <c r="DC29" s="51">
        <f>IF( $G29=0,0,((($G29/$F$20)*Cronograma!DA$10)*($H29/$G29)))</f>
        <v>0</v>
      </c>
      <c r="DD29" s="51">
        <f>IF( $G29=0,0,((($G29/$F$20)*Cronograma!DB$10)*($H29/$G29)))</f>
        <v>0</v>
      </c>
      <c r="DE29" s="51">
        <f>IF( $G29=0,0,((($G29/$F$20)*Cronograma!DC$10)*($H29/$G29)))</f>
        <v>0</v>
      </c>
      <c r="DF29" s="51">
        <f>IF( $G29=0,0,((($G29/$F$20)*Cronograma!DD$10)*($H29/$G29)))</f>
        <v>0</v>
      </c>
      <c r="DG29" s="51">
        <f>IF( $G29=0,0,((($G29/$F$20)*Cronograma!DE$10)*($H29/$G29)))</f>
        <v>0</v>
      </c>
      <c r="DH29" s="51">
        <f>IF( $G29=0,0,((($G29/$F$20)*Cronograma!DF$10)*($H29/$G29)))</f>
        <v>0</v>
      </c>
      <c r="DI29" s="51">
        <f>IF( $G29=0,0,((($G29/$F$20)*Cronograma!DG$10)*($H29/$G29)))</f>
        <v>0</v>
      </c>
      <c r="DJ29" s="51">
        <f>IF( $G29=0,0,((($G29/$F$20)*Cronograma!DH$10)*($H29/$G29)))</f>
        <v>0</v>
      </c>
      <c r="DK29" s="52">
        <f t="shared" si="16"/>
        <v>0</v>
      </c>
      <c r="DL29" s="53">
        <f t="shared" si="4"/>
        <v>0</v>
      </c>
      <c r="DM29" s="472"/>
      <c r="DN29" s="502">
        <f>SUMIFS(Costos!$H29:$DI29,Costos!$H$7:$DI$7,"&lt;"&amp;'Ejecución Técnica Financiera'!$I$5,Costos!$H$6:$DI$6,"&lt;"&amp;'Ejecución Técnica Financiera'!$I$5)</f>
        <v>0</v>
      </c>
      <c r="DO29" s="502">
        <f>SUMIFS(Costos!$H29:$DI29,Costos!$H$7:$DI$7,"&lt;"&amp;'Ejecución Técnica Financiera'!$I$5,Costos!$H$6:$DI$6,"&lt;"&amp;'Ejecución Técnica Financiera'!$I$5)</f>
        <v>0</v>
      </c>
      <c r="DP29" s="24">
        <f>SUMIFS(Costos!$H29:$DI29,Costos!$H$7:$DI$7,"&lt;"&amp;'Ejecución Técnica Financiera'!$I$5,Costos!$H$6:$DI$6,"&lt;"&amp;'Ejecución Técnica Financiera'!$I$5)</f>
        <v>0</v>
      </c>
    </row>
    <row r="30" spans="1:120" ht="24" hidden="1" outlineLevel="1" x14ac:dyDescent="0.3">
      <c r="A30" s="472"/>
      <c r="B30" s="521" t="s">
        <v>190</v>
      </c>
      <c r="C30" s="589"/>
      <c r="D30" s="595"/>
      <c r="E30" s="591"/>
      <c r="F30" s="592"/>
      <c r="G30" s="593"/>
      <c r="H30" s="498">
        <f t="shared" si="15"/>
        <v>0</v>
      </c>
      <c r="I30" s="51">
        <f>IF( $G30=0,0,((($G30/$F$20)*Cronograma!G$10)*($H30/$G30)))</f>
        <v>0</v>
      </c>
      <c r="J30" s="51">
        <f>IF( $G30=0,0,((($G30/$F$20)*Cronograma!H$10)*($H30/$G30)))</f>
        <v>0</v>
      </c>
      <c r="K30" s="51">
        <f>IF( $G30=0,0,((($G30/$F$20)*Cronograma!I$10)*($H30/$G30)))</f>
        <v>0</v>
      </c>
      <c r="L30" s="51">
        <f>IF( $G30=0,0,((($G30/$F$20)*Cronograma!J$10)*($H30/$G30)))</f>
        <v>0</v>
      </c>
      <c r="M30" s="51">
        <f>IF( $G30=0,0,((($G30/$F$20)*Cronograma!K$10)*($H30/$G30)))</f>
        <v>0</v>
      </c>
      <c r="N30" s="51">
        <f>IF( $G30=0,0,((($G30/$F$20)*Cronograma!L$10)*($H30/$G30)))</f>
        <v>0</v>
      </c>
      <c r="O30" s="51">
        <f>IF( $G30=0,0,((($G30/$F$20)*Cronograma!M$10)*($H30/$G30)))</f>
        <v>0</v>
      </c>
      <c r="P30" s="51">
        <f>IF( $G30=0,0,((($G30/$F$20)*Cronograma!N$10)*($H30/$G30)))</f>
        <v>0</v>
      </c>
      <c r="Q30" s="51">
        <f>IF( $G30=0,0,((($G30/$F$20)*Cronograma!O$10)*($H30/$G30)))</f>
        <v>0</v>
      </c>
      <c r="R30" s="51">
        <f>IF( $G30=0,0,((($G30/$F$20)*Cronograma!P$10)*($H30/$G30)))</f>
        <v>0</v>
      </c>
      <c r="S30" s="51">
        <f>IF( $G30=0,0,((($G30/$F$20)*Cronograma!Q$10)*($H30/$G30)))</f>
        <v>0</v>
      </c>
      <c r="T30" s="51">
        <f>IF( $G30=0,0,((($G30/$F$20)*Cronograma!R$10)*($H30/$G30)))</f>
        <v>0</v>
      </c>
      <c r="U30" s="51">
        <f>IF( $G30=0,0,((($G30/$F$20)*Cronograma!S$10)*($H30/$G30)))</f>
        <v>0</v>
      </c>
      <c r="V30" s="51">
        <f>IF( $G30=0,0,((($G30/$F$20)*Cronograma!T$10)*($H30/$G30)))</f>
        <v>0</v>
      </c>
      <c r="W30" s="51">
        <f>IF( $G30=0,0,((($G30/$F$20)*Cronograma!U$10)*($H30/$G30)))</f>
        <v>0</v>
      </c>
      <c r="X30" s="51">
        <f>IF( $G30=0,0,((($G30/$F$20)*Cronograma!V$10)*($H30/$G30)))</f>
        <v>0</v>
      </c>
      <c r="Y30" s="51">
        <f>IF( $G30=0,0,((($G30/$F$20)*Cronograma!W$10)*($H30/$G30)))</f>
        <v>0</v>
      </c>
      <c r="Z30" s="51">
        <f>IF( $G30=0,0,((($G30/$F$20)*Cronograma!X$10)*($H30/$G30)))</f>
        <v>0</v>
      </c>
      <c r="AA30" s="51">
        <f>IF( $G30=0,0,((($G30/$F$20)*Cronograma!Y$10)*($H30/$G30)))</f>
        <v>0</v>
      </c>
      <c r="AB30" s="51">
        <f>IF( $G30=0,0,((($G30/$F$20)*Cronograma!Z$10)*($H30/$G30)))</f>
        <v>0</v>
      </c>
      <c r="AC30" s="51">
        <f>IF( $G30=0,0,((($G30/$F$20)*Cronograma!AA$10)*($H30/$G30)))</f>
        <v>0</v>
      </c>
      <c r="AD30" s="51">
        <f>IF( $G30=0,0,((($G30/$F$20)*Cronograma!AB$10)*($H30/$G30)))</f>
        <v>0</v>
      </c>
      <c r="AE30" s="51">
        <f>IF( $G30=0,0,((($G30/$F$20)*Cronograma!AC$10)*($H30/$G30)))</f>
        <v>0</v>
      </c>
      <c r="AF30" s="51">
        <f>IF( $G30=0,0,((($G30/$F$20)*Cronograma!AD$10)*($H30/$G30)))</f>
        <v>0</v>
      </c>
      <c r="AG30" s="51">
        <f>IF( $G30=0,0,((($G30/$F$20)*Cronograma!AE$10)*($H30/$G30)))</f>
        <v>0</v>
      </c>
      <c r="AH30" s="51">
        <f>IF( $G30=0,0,((($G30/$F$20)*Cronograma!AF$10)*($H30/$G30)))</f>
        <v>0</v>
      </c>
      <c r="AI30" s="51">
        <f>IF( $G30=0,0,((($G30/$F$20)*Cronograma!AG$10)*($H30/$G30)))</f>
        <v>0</v>
      </c>
      <c r="AJ30" s="51">
        <f>IF( $G30=0,0,((($G30/$F$20)*Cronograma!AH$10)*($H30/$G30)))</f>
        <v>0</v>
      </c>
      <c r="AK30" s="51">
        <f>IF( $G30=0,0,((($G30/$F$20)*Cronograma!AI$10)*($H30/$G30)))</f>
        <v>0</v>
      </c>
      <c r="AL30" s="51">
        <f>IF( $G30=0,0,((($G30/$F$20)*Cronograma!AJ$10)*($H30/$G30)))</f>
        <v>0</v>
      </c>
      <c r="AM30" s="51">
        <f>IF( $G30=0,0,((($G30/$F$20)*Cronograma!AK$10)*($H30/$G30)))</f>
        <v>0</v>
      </c>
      <c r="AN30" s="51">
        <f>IF( $G30=0,0,((($G30/$F$20)*Cronograma!AL$10)*($H30/$G30)))</f>
        <v>0</v>
      </c>
      <c r="AO30" s="51">
        <f>IF( $G30=0,0,((($G30/$F$20)*Cronograma!AM$10)*($H30/$G30)))</f>
        <v>0</v>
      </c>
      <c r="AP30" s="51">
        <f>IF( $G30=0,0,((($G30/$F$20)*Cronograma!AN$10)*($H30/$G30)))</f>
        <v>0</v>
      </c>
      <c r="AQ30" s="51">
        <f>IF( $G30=0,0,((($G30/$F$20)*Cronograma!AO$10)*($H30/$G30)))</f>
        <v>0</v>
      </c>
      <c r="AR30" s="51">
        <f>IF( $G30=0,0,((($G30/$F$20)*Cronograma!AP$10)*($H30/$G30)))</f>
        <v>0</v>
      </c>
      <c r="AS30" s="51">
        <f>IF( $G30=0,0,((($G30/$F$20)*Cronograma!AQ$10)*($H30/$G30)))</f>
        <v>0</v>
      </c>
      <c r="AT30" s="51">
        <f>IF( $G30=0,0,((($G30/$F$20)*Cronograma!AR$10)*($H30/$G30)))</f>
        <v>0</v>
      </c>
      <c r="AU30" s="51">
        <f>IF( $G30=0,0,((($G30/$F$20)*Cronograma!AS$10)*($H30/$G30)))</f>
        <v>0</v>
      </c>
      <c r="AV30" s="51">
        <f>IF( $G30=0,0,((($G30/$F$20)*Cronograma!AT$10)*($H30/$G30)))</f>
        <v>0</v>
      </c>
      <c r="AW30" s="51">
        <f>IF( $G30=0,0,((($G30/$F$20)*Cronograma!AU$10)*($H30/$G30)))</f>
        <v>0</v>
      </c>
      <c r="AX30" s="51">
        <f>IF( $G30=0,0,((($G30/$F$20)*Cronograma!AV$10)*($H30/$G30)))</f>
        <v>0</v>
      </c>
      <c r="AY30" s="51">
        <f>IF( $G30=0,0,((($G30/$F$20)*Cronograma!AW$10)*($H30/$G30)))</f>
        <v>0</v>
      </c>
      <c r="AZ30" s="51">
        <f>IF( $G30=0,0,((($G30/$F$20)*Cronograma!AX$10)*($H30/$G30)))</f>
        <v>0</v>
      </c>
      <c r="BA30" s="51">
        <f>IF( $G30=0,0,((($G30/$F$20)*Cronograma!AY$10)*($H30/$G30)))</f>
        <v>0</v>
      </c>
      <c r="BB30" s="51">
        <f>IF( $G30=0,0,((($G30/$F$20)*Cronograma!AZ$10)*($H30/$G30)))</f>
        <v>0</v>
      </c>
      <c r="BC30" s="51">
        <f>IF( $G30=0,0,((($G30/$F$20)*Cronograma!BA$10)*($H30/$G30)))</f>
        <v>0</v>
      </c>
      <c r="BD30" s="51">
        <f>IF( $G30=0,0,((($G30/$F$20)*Cronograma!BB$10)*($H30/$G30)))</f>
        <v>0</v>
      </c>
      <c r="BE30" s="51">
        <f>IF( $G30=0,0,((($G30/$F$20)*Cronograma!BC$10)*($H30/$G30)))</f>
        <v>0</v>
      </c>
      <c r="BF30" s="51">
        <f>IF( $G30=0,0,((($G30/$F$20)*Cronograma!BD$10)*($H30/$G30)))</f>
        <v>0</v>
      </c>
      <c r="BG30" s="51">
        <f>IF( $G30=0,0,((($G30/$F$20)*Cronograma!BE$10)*($H30/$G30)))</f>
        <v>0</v>
      </c>
      <c r="BH30" s="51">
        <f>IF( $G30=0,0,((($G30/$F$20)*Cronograma!BF$10)*($H30/$G30)))</f>
        <v>0</v>
      </c>
      <c r="BI30" s="51">
        <f>IF( $G30=0,0,((($G30/$F$20)*Cronograma!BG$10)*($H30/$G30)))</f>
        <v>0</v>
      </c>
      <c r="BJ30" s="51">
        <f>IF( $G30=0,0,((($G30/$F$20)*Cronograma!BH$10)*($H30/$G30)))</f>
        <v>0</v>
      </c>
      <c r="BK30" s="51">
        <f>IF( $G30=0,0,((($G30/$F$20)*Cronograma!BI$10)*($H30/$G30)))</f>
        <v>0</v>
      </c>
      <c r="BL30" s="51">
        <f>IF( $G30=0,0,((($G30/$F$20)*Cronograma!BJ$10)*($H30/$G30)))</f>
        <v>0</v>
      </c>
      <c r="BM30" s="51">
        <f>IF( $G30=0,0,((($G30/$F$20)*Cronograma!BK$10)*($H30/$G30)))</f>
        <v>0</v>
      </c>
      <c r="BN30" s="51">
        <f>IF( $G30=0,0,((($G30/$F$20)*Cronograma!BL$10)*($H30/$G30)))</f>
        <v>0</v>
      </c>
      <c r="BO30" s="51">
        <f>IF( $G30=0,0,((($G30/$F$20)*Cronograma!BM$10)*($H30/$G30)))</f>
        <v>0</v>
      </c>
      <c r="BP30" s="51">
        <f>IF( $G30=0,0,((($G30/$F$20)*Cronograma!BN$10)*($H30/$G30)))</f>
        <v>0</v>
      </c>
      <c r="BQ30" s="51">
        <f>IF( $G30=0,0,((($G30/$F$20)*Cronograma!BO$10)*($H30/$G30)))</f>
        <v>0</v>
      </c>
      <c r="BR30" s="51">
        <f>IF( $G30=0,0,((($G30/$F$20)*Cronograma!BP$10)*($H30/$G30)))</f>
        <v>0</v>
      </c>
      <c r="BS30" s="51">
        <f>IF( $G30=0,0,((($G30/$F$20)*Cronograma!BQ$10)*($H30/$G30)))</f>
        <v>0</v>
      </c>
      <c r="BT30" s="51">
        <f>IF( $G30=0,0,((($G30/$F$20)*Cronograma!BR$10)*($H30/$G30)))</f>
        <v>0</v>
      </c>
      <c r="BU30" s="51">
        <f>IF( $G30=0,0,((($G30/$F$20)*Cronograma!BS$10)*($H30/$G30)))</f>
        <v>0</v>
      </c>
      <c r="BV30" s="51">
        <f>IF( $G30=0,0,((($G30/$F$20)*Cronograma!BT$10)*($H30/$G30)))</f>
        <v>0</v>
      </c>
      <c r="BW30" s="51">
        <f>IF( $G30=0,0,((($G30/$F$20)*Cronograma!BU$10)*($H30/$G30)))</f>
        <v>0</v>
      </c>
      <c r="BX30" s="51">
        <f>IF( $G30=0,0,((($G30/$F$20)*Cronograma!BV$10)*($H30/$G30)))</f>
        <v>0</v>
      </c>
      <c r="BY30" s="51">
        <f>IF( $G30=0,0,((($G30/$F$20)*Cronograma!BW$10)*($H30/$G30)))</f>
        <v>0</v>
      </c>
      <c r="BZ30" s="51">
        <f>IF( $G30=0,0,((($G30/$F$20)*Cronograma!BX$10)*($H30/$G30)))</f>
        <v>0</v>
      </c>
      <c r="CA30" s="51">
        <f>IF( $G30=0,0,((($G30/$F$20)*Cronograma!BY$10)*($H30/$G30)))</f>
        <v>0</v>
      </c>
      <c r="CB30" s="51">
        <f>IF( $G30=0,0,((($G30/$F$20)*Cronograma!BZ$10)*($H30/$G30)))</f>
        <v>0</v>
      </c>
      <c r="CC30" s="51">
        <f>IF( $G30=0,0,((($G30/$F$20)*Cronograma!CA$10)*($H30/$G30)))</f>
        <v>0</v>
      </c>
      <c r="CD30" s="51">
        <f>IF( $G30=0,0,((($G30/$F$20)*Cronograma!CB$10)*($H30/$G30)))</f>
        <v>0</v>
      </c>
      <c r="CE30" s="51">
        <f>IF( $G30=0,0,((($G30/$F$20)*Cronograma!CC$10)*($H30/$G30)))</f>
        <v>0</v>
      </c>
      <c r="CF30" s="51">
        <f>IF( $G30=0,0,((($G30/$F$20)*Cronograma!CD$10)*($H30/$G30)))</f>
        <v>0</v>
      </c>
      <c r="CG30" s="51">
        <f>IF( $G30=0,0,((($G30/$F$20)*Cronograma!CE$10)*($H30/$G30)))</f>
        <v>0</v>
      </c>
      <c r="CH30" s="51">
        <f>IF( $G30=0,0,((($G30/$F$20)*Cronograma!CF$10)*($H30/$G30)))</f>
        <v>0</v>
      </c>
      <c r="CI30" s="51">
        <f>IF( $G30=0,0,((($G30/$F$20)*Cronograma!CG$10)*($H30/$G30)))</f>
        <v>0</v>
      </c>
      <c r="CJ30" s="51">
        <f>IF( $G30=0,0,((($G30/$F$20)*Cronograma!CH$10)*($H30/$G30)))</f>
        <v>0</v>
      </c>
      <c r="CK30" s="51">
        <f>IF( $G30=0,0,((($G30/$F$20)*Cronograma!CI$10)*($H30/$G30)))</f>
        <v>0</v>
      </c>
      <c r="CL30" s="51">
        <f>IF( $G30=0,0,((($G30/$F$20)*Cronograma!CJ$10)*($H30/$G30)))</f>
        <v>0</v>
      </c>
      <c r="CM30" s="51">
        <f>IF( $G30=0,0,((($G30/$F$20)*Cronograma!CK$10)*($H30/$G30)))</f>
        <v>0</v>
      </c>
      <c r="CN30" s="51">
        <f>IF( $G30=0,0,((($G30/$F$20)*Cronograma!CL$10)*($H30/$G30)))</f>
        <v>0</v>
      </c>
      <c r="CO30" s="51">
        <f>IF( $G30=0,0,((($G30/$F$20)*Cronograma!CM$10)*($H30/$G30)))</f>
        <v>0</v>
      </c>
      <c r="CP30" s="51">
        <f>IF( $G30=0,0,((($G30/$F$20)*Cronograma!CN$10)*($H30/$G30)))</f>
        <v>0</v>
      </c>
      <c r="CQ30" s="51">
        <f>IF( $G30=0,0,((($G30/$F$20)*Cronograma!CO$10)*($H30/$G30)))</f>
        <v>0</v>
      </c>
      <c r="CR30" s="51">
        <f>IF( $G30=0,0,((($G30/$F$20)*Cronograma!CP$10)*($H30/$G30)))</f>
        <v>0</v>
      </c>
      <c r="CS30" s="51">
        <f>IF( $G30=0,0,((($G30/$F$20)*Cronograma!CQ$10)*($H30/$G30)))</f>
        <v>0</v>
      </c>
      <c r="CT30" s="51">
        <f>IF( $G30=0,0,((($G30/$F$20)*Cronograma!CR$10)*($H30/$G30)))</f>
        <v>0</v>
      </c>
      <c r="CU30" s="51">
        <f>IF( $G30=0,0,((($G30/$F$20)*Cronograma!CS$10)*($H30/$G30)))</f>
        <v>0</v>
      </c>
      <c r="CV30" s="51">
        <f>IF( $G30=0,0,((($G30/$F$20)*Cronograma!CT$10)*($H30/$G30)))</f>
        <v>0</v>
      </c>
      <c r="CW30" s="51">
        <f>IF( $G30=0,0,((($G30/$F$20)*Cronograma!CU$10)*($H30/$G30)))</f>
        <v>0</v>
      </c>
      <c r="CX30" s="51">
        <f>IF( $G30=0,0,((($G30/$F$20)*Cronograma!CV$10)*($H30/$G30)))</f>
        <v>0</v>
      </c>
      <c r="CY30" s="51">
        <f>IF( $G30=0,0,((($G30/$F$20)*Cronograma!CW$10)*($H30/$G30)))</f>
        <v>0</v>
      </c>
      <c r="CZ30" s="51">
        <f>IF( $G30=0,0,((($G30/$F$20)*Cronograma!CX$10)*($H30/$G30)))</f>
        <v>0</v>
      </c>
      <c r="DA30" s="51">
        <f>IF( $G30=0,0,((($G30/$F$20)*Cronograma!CY$10)*($H30/$G30)))</f>
        <v>0</v>
      </c>
      <c r="DB30" s="51">
        <f>IF( $G30=0,0,((($G30/$F$20)*Cronograma!CZ$10)*($H30/$G30)))</f>
        <v>0</v>
      </c>
      <c r="DC30" s="51">
        <f>IF( $G30=0,0,((($G30/$F$20)*Cronograma!DA$10)*($H30/$G30)))</f>
        <v>0</v>
      </c>
      <c r="DD30" s="51">
        <f>IF( $G30=0,0,((($G30/$F$20)*Cronograma!DB$10)*($H30/$G30)))</f>
        <v>0</v>
      </c>
      <c r="DE30" s="51">
        <f>IF( $G30=0,0,((($G30/$F$20)*Cronograma!DC$10)*($H30/$G30)))</f>
        <v>0</v>
      </c>
      <c r="DF30" s="51">
        <f>IF( $G30=0,0,((($G30/$F$20)*Cronograma!DD$10)*($H30/$G30)))</f>
        <v>0</v>
      </c>
      <c r="DG30" s="51">
        <f>IF( $G30=0,0,((($G30/$F$20)*Cronograma!DE$10)*($H30/$G30)))</f>
        <v>0</v>
      </c>
      <c r="DH30" s="51">
        <f>IF( $G30=0,0,((($G30/$F$20)*Cronograma!DF$10)*($H30/$G30)))</f>
        <v>0</v>
      </c>
      <c r="DI30" s="51">
        <f>IF( $G30=0,0,((($G30/$F$20)*Cronograma!DG$10)*($H30/$G30)))</f>
        <v>0</v>
      </c>
      <c r="DJ30" s="51">
        <f>IF( $G30=0,0,((($G30/$F$20)*Cronograma!DH$10)*($H30/$G30)))</f>
        <v>0</v>
      </c>
      <c r="DK30" s="52">
        <f t="shared" si="16"/>
        <v>0</v>
      </c>
      <c r="DL30" s="53">
        <f t="shared" si="4"/>
        <v>0</v>
      </c>
      <c r="DM30" s="472"/>
      <c r="DN30" s="502">
        <f>SUMIFS(Costos!$H30:$DI30,Costos!$H$7:$DI$7,"&lt;"&amp;'Ejecución Técnica Financiera'!$I$5,Costos!$H$6:$DI$6,"&lt;"&amp;'Ejecución Técnica Financiera'!$I$5)</f>
        <v>0</v>
      </c>
      <c r="DO30" s="502">
        <f>SUMIFS(Costos!$H30:$DI30,Costos!$H$7:$DI$7,"&lt;"&amp;'Ejecución Técnica Financiera'!$I$5,Costos!$H$6:$DI$6,"&lt;"&amp;'Ejecución Técnica Financiera'!$I$5)</f>
        <v>0</v>
      </c>
      <c r="DP30" s="24">
        <f>SUMIFS(Costos!$H30:$DI30,Costos!$H$7:$DI$7,"&lt;"&amp;'Ejecución Técnica Financiera'!$I$5,Costos!$H$6:$DI$6,"&lt;"&amp;'Ejecución Técnica Financiera'!$I$5)</f>
        <v>0</v>
      </c>
    </row>
    <row r="31" spans="1:120" collapsed="1" x14ac:dyDescent="0.3">
      <c r="A31" s="472"/>
      <c r="B31" s="521">
        <v>1.3</v>
      </c>
      <c r="C31" s="515" t="s">
        <v>142</v>
      </c>
      <c r="D31" s="516">
        <f>Identificación!C74</f>
        <v>0</v>
      </c>
      <c r="E31" s="517">
        <f>Identificación!F74</f>
        <v>0</v>
      </c>
      <c r="F31" s="518">
        <f>Identificación!G74</f>
        <v>0</v>
      </c>
      <c r="G31" s="497"/>
      <c r="H31" s="498">
        <f t="shared" ref="H31:AM31" si="17">SUM(H32:H41)</f>
        <v>0</v>
      </c>
      <c r="I31" s="499">
        <f t="shared" si="17"/>
        <v>0</v>
      </c>
      <c r="J31" s="499">
        <f t="shared" si="17"/>
        <v>0</v>
      </c>
      <c r="K31" s="499">
        <f t="shared" si="17"/>
        <v>0</v>
      </c>
      <c r="L31" s="499">
        <f t="shared" si="17"/>
        <v>0</v>
      </c>
      <c r="M31" s="499">
        <f t="shared" si="17"/>
        <v>0</v>
      </c>
      <c r="N31" s="499">
        <f t="shared" si="17"/>
        <v>0</v>
      </c>
      <c r="O31" s="499">
        <f t="shared" si="17"/>
        <v>0</v>
      </c>
      <c r="P31" s="499">
        <f t="shared" si="17"/>
        <v>0</v>
      </c>
      <c r="Q31" s="499">
        <f t="shared" si="17"/>
        <v>0</v>
      </c>
      <c r="R31" s="499">
        <f t="shared" si="17"/>
        <v>0</v>
      </c>
      <c r="S31" s="499">
        <f t="shared" si="17"/>
        <v>0</v>
      </c>
      <c r="T31" s="499">
        <f t="shared" si="17"/>
        <v>0</v>
      </c>
      <c r="U31" s="499">
        <f t="shared" si="17"/>
        <v>0</v>
      </c>
      <c r="V31" s="499">
        <f t="shared" si="17"/>
        <v>0</v>
      </c>
      <c r="W31" s="499">
        <f t="shared" si="17"/>
        <v>0</v>
      </c>
      <c r="X31" s="499">
        <f t="shared" si="17"/>
        <v>0</v>
      </c>
      <c r="Y31" s="499">
        <f t="shared" si="17"/>
        <v>0</v>
      </c>
      <c r="Z31" s="499">
        <f t="shared" si="17"/>
        <v>0</v>
      </c>
      <c r="AA31" s="499">
        <f t="shared" si="17"/>
        <v>0</v>
      </c>
      <c r="AB31" s="499">
        <f t="shared" si="17"/>
        <v>0</v>
      </c>
      <c r="AC31" s="499">
        <f t="shared" si="17"/>
        <v>0</v>
      </c>
      <c r="AD31" s="499">
        <f t="shared" si="17"/>
        <v>0</v>
      </c>
      <c r="AE31" s="499">
        <f t="shared" si="17"/>
        <v>0</v>
      </c>
      <c r="AF31" s="499">
        <f t="shared" si="17"/>
        <v>0</v>
      </c>
      <c r="AG31" s="499">
        <f t="shared" si="17"/>
        <v>0</v>
      </c>
      <c r="AH31" s="499">
        <f t="shared" si="17"/>
        <v>0</v>
      </c>
      <c r="AI31" s="499">
        <f t="shared" si="17"/>
        <v>0</v>
      </c>
      <c r="AJ31" s="499">
        <f t="shared" si="17"/>
        <v>0</v>
      </c>
      <c r="AK31" s="499">
        <f t="shared" si="17"/>
        <v>0</v>
      </c>
      <c r="AL31" s="499">
        <f t="shared" si="17"/>
        <v>0</v>
      </c>
      <c r="AM31" s="499">
        <f t="shared" si="17"/>
        <v>0</v>
      </c>
      <c r="AN31" s="499">
        <f t="shared" ref="AN31:BS31" si="18">SUM(AN32:AN41)</f>
        <v>0</v>
      </c>
      <c r="AO31" s="499">
        <f t="shared" si="18"/>
        <v>0</v>
      </c>
      <c r="AP31" s="499">
        <f t="shared" si="18"/>
        <v>0</v>
      </c>
      <c r="AQ31" s="499">
        <f t="shared" si="18"/>
        <v>0</v>
      </c>
      <c r="AR31" s="499">
        <f t="shared" si="18"/>
        <v>0</v>
      </c>
      <c r="AS31" s="499">
        <f t="shared" si="18"/>
        <v>0</v>
      </c>
      <c r="AT31" s="499">
        <f t="shared" si="18"/>
        <v>0</v>
      </c>
      <c r="AU31" s="499">
        <f t="shared" si="18"/>
        <v>0</v>
      </c>
      <c r="AV31" s="499">
        <f t="shared" si="18"/>
        <v>0</v>
      </c>
      <c r="AW31" s="499">
        <f t="shared" si="18"/>
        <v>0</v>
      </c>
      <c r="AX31" s="499">
        <f t="shared" si="18"/>
        <v>0</v>
      </c>
      <c r="AY31" s="499">
        <f t="shared" si="18"/>
        <v>0</v>
      </c>
      <c r="AZ31" s="499">
        <f t="shared" si="18"/>
        <v>0</v>
      </c>
      <c r="BA31" s="499">
        <f t="shared" si="18"/>
        <v>0</v>
      </c>
      <c r="BB31" s="499">
        <f t="shared" si="18"/>
        <v>0</v>
      </c>
      <c r="BC31" s="499">
        <f t="shared" si="18"/>
        <v>0</v>
      </c>
      <c r="BD31" s="499">
        <f t="shared" si="18"/>
        <v>0</v>
      </c>
      <c r="BE31" s="499">
        <f t="shared" si="18"/>
        <v>0</v>
      </c>
      <c r="BF31" s="499">
        <f t="shared" si="18"/>
        <v>0</v>
      </c>
      <c r="BG31" s="499">
        <f t="shared" si="18"/>
        <v>0</v>
      </c>
      <c r="BH31" s="499">
        <f t="shared" si="18"/>
        <v>0</v>
      </c>
      <c r="BI31" s="499">
        <f t="shared" si="18"/>
        <v>0</v>
      </c>
      <c r="BJ31" s="499">
        <f t="shared" si="18"/>
        <v>0</v>
      </c>
      <c r="BK31" s="499">
        <f t="shared" si="18"/>
        <v>0</v>
      </c>
      <c r="BL31" s="499">
        <f t="shared" si="18"/>
        <v>0</v>
      </c>
      <c r="BM31" s="499">
        <f t="shared" si="18"/>
        <v>0</v>
      </c>
      <c r="BN31" s="499">
        <f t="shared" si="18"/>
        <v>0</v>
      </c>
      <c r="BO31" s="499">
        <f t="shared" si="18"/>
        <v>0</v>
      </c>
      <c r="BP31" s="499">
        <f t="shared" si="18"/>
        <v>0</v>
      </c>
      <c r="BQ31" s="499">
        <f t="shared" si="18"/>
        <v>0</v>
      </c>
      <c r="BR31" s="499">
        <f t="shared" si="18"/>
        <v>0</v>
      </c>
      <c r="BS31" s="499">
        <f t="shared" si="18"/>
        <v>0</v>
      </c>
      <c r="BT31" s="499">
        <f t="shared" ref="BT31:CG31" si="19">SUM(BT32:BT41)</f>
        <v>0</v>
      </c>
      <c r="BU31" s="499">
        <f t="shared" si="19"/>
        <v>0</v>
      </c>
      <c r="BV31" s="499">
        <f t="shared" si="19"/>
        <v>0</v>
      </c>
      <c r="BW31" s="499">
        <f t="shared" si="19"/>
        <v>0</v>
      </c>
      <c r="BX31" s="499">
        <f t="shared" si="19"/>
        <v>0</v>
      </c>
      <c r="BY31" s="499">
        <f t="shared" si="19"/>
        <v>0</v>
      </c>
      <c r="BZ31" s="499">
        <f t="shared" si="19"/>
        <v>0</v>
      </c>
      <c r="CA31" s="499">
        <f t="shared" si="19"/>
        <v>0</v>
      </c>
      <c r="CB31" s="499">
        <f t="shared" si="19"/>
        <v>0</v>
      </c>
      <c r="CC31" s="499">
        <f t="shared" si="19"/>
        <v>0</v>
      </c>
      <c r="CD31" s="499">
        <f t="shared" si="19"/>
        <v>0</v>
      </c>
      <c r="CE31" s="499">
        <f t="shared" si="19"/>
        <v>0</v>
      </c>
      <c r="CF31" s="499">
        <f t="shared" si="19"/>
        <v>0</v>
      </c>
      <c r="CG31" s="499">
        <f t="shared" si="19"/>
        <v>0</v>
      </c>
      <c r="CH31" s="499">
        <f t="shared" ref="CH31:DJ31" si="20">SUM(CH32:CH41)</f>
        <v>0</v>
      </c>
      <c r="CI31" s="499">
        <f t="shared" si="20"/>
        <v>0</v>
      </c>
      <c r="CJ31" s="499">
        <f t="shared" si="20"/>
        <v>0</v>
      </c>
      <c r="CK31" s="499">
        <f t="shared" si="20"/>
        <v>0</v>
      </c>
      <c r="CL31" s="499">
        <f t="shared" si="20"/>
        <v>0</v>
      </c>
      <c r="CM31" s="499">
        <f t="shared" si="20"/>
        <v>0</v>
      </c>
      <c r="CN31" s="499">
        <f t="shared" si="20"/>
        <v>0</v>
      </c>
      <c r="CO31" s="499">
        <f t="shared" si="20"/>
        <v>0</v>
      </c>
      <c r="CP31" s="499">
        <f t="shared" si="20"/>
        <v>0</v>
      </c>
      <c r="CQ31" s="499">
        <f t="shared" si="20"/>
        <v>0</v>
      </c>
      <c r="CR31" s="499">
        <f t="shared" si="20"/>
        <v>0</v>
      </c>
      <c r="CS31" s="499">
        <f t="shared" si="20"/>
        <v>0</v>
      </c>
      <c r="CT31" s="499">
        <f t="shared" si="20"/>
        <v>0</v>
      </c>
      <c r="CU31" s="499">
        <f t="shared" si="20"/>
        <v>0</v>
      </c>
      <c r="CV31" s="499">
        <f t="shared" si="20"/>
        <v>0</v>
      </c>
      <c r="CW31" s="499">
        <f t="shared" si="20"/>
        <v>0</v>
      </c>
      <c r="CX31" s="499">
        <f t="shared" si="20"/>
        <v>0</v>
      </c>
      <c r="CY31" s="499">
        <f t="shared" si="20"/>
        <v>0</v>
      </c>
      <c r="CZ31" s="499">
        <f t="shared" si="20"/>
        <v>0</v>
      </c>
      <c r="DA31" s="499">
        <f t="shared" si="20"/>
        <v>0</v>
      </c>
      <c r="DB31" s="499">
        <f t="shared" si="20"/>
        <v>0</v>
      </c>
      <c r="DC31" s="499">
        <f t="shared" si="20"/>
        <v>0</v>
      </c>
      <c r="DD31" s="499">
        <f t="shared" si="20"/>
        <v>0</v>
      </c>
      <c r="DE31" s="499">
        <f t="shared" si="20"/>
        <v>0</v>
      </c>
      <c r="DF31" s="499">
        <f t="shared" si="20"/>
        <v>0</v>
      </c>
      <c r="DG31" s="499">
        <f t="shared" si="20"/>
        <v>0</v>
      </c>
      <c r="DH31" s="499">
        <f t="shared" si="20"/>
        <v>0</v>
      </c>
      <c r="DI31" s="499">
        <f t="shared" si="20"/>
        <v>0</v>
      </c>
      <c r="DJ31" s="499">
        <f t="shared" si="20"/>
        <v>0</v>
      </c>
      <c r="DK31" s="519">
        <f>SUM(DK32:DK41)</f>
        <v>0</v>
      </c>
      <c r="DL31" s="520">
        <f t="shared" si="4"/>
        <v>0</v>
      </c>
      <c r="DM31" s="472"/>
      <c r="DN31" s="472"/>
      <c r="DO31" s="472"/>
    </row>
    <row r="32" spans="1:120" hidden="1" outlineLevel="1" x14ac:dyDescent="0.3">
      <c r="A32" s="472"/>
      <c r="B32" s="521" t="s">
        <v>193</v>
      </c>
      <c r="C32" s="589"/>
      <c r="D32" s="595"/>
      <c r="E32" s="591"/>
      <c r="F32" s="592"/>
      <c r="G32" s="593"/>
      <c r="H32" s="498">
        <f t="shared" ref="H32:H41" si="21">G32*F32</f>
        <v>0</v>
      </c>
      <c r="I32" s="51">
        <f>IF( $G32=0,0,((($G32/$F$31)*Cronograma!G$11)*($H32/$G32)))</f>
        <v>0</v>
      </c>
      <c r="J32" s="51">
        <f>IF( $G32=0,0,((($G32/$F$31)*Cronograma!H$11)*($H32/$G32)))</f>
        <v>0</v>
      </c>
      <c r="K32" s="51">
        <f>IF( $G32=0,0,((($G32/$F$31)*Cronograma!I$11)*($H32/$G32)))</f>
        <v>0</v>
      </c>
      <c r="L32" s="51">
        <f>IF( $G32=0,0,((($G32/$F$31)*Cronograma!J$11)*($H32/$G32)))</f>
        <v>0</v>
      </c>
      <c r="M32" s="51">
        <f>IF( $G32=0,0,((($G32/$F$31)*Cronograma!K$11)*($H32/$G32)))</f>
        <v>0</v>
      </c>
      <c r="N32" s="51">
        <f>IF( $G32=0,0,((($G32/$F$31)*Cronograma!L$11)*($H32/$G32)))</f>
        <v>0</v>
      </c>
      <c r="O32" s="51">
        <f>IF( $G32=0,0,((($G32/$F$31)*Cronograma!M$11)*($H32/$G32)))</f>
        <v>0</v>
      </c>
      <c r="P32" s="51">
        <f>IF( $G32=0,0,((($G32/$F$31)*Cronograma!N$11)*($H32/$G32)))</f>
        <v>0</v>
      </c>
      <c r="Q32" s="51">
        <f>IF( $G32=0,0,((($G32/$F$31)*Cronograma!O$11)*($H32/$G32)))</f>
        <v>0</v>
      </c>
      <c r="R32" s="51">
        <f>IF( $G32=0,0,((($G32/$F$31)*Cronograma!P$11)*($H32/$G32)))</f>
        <v>0</v>
      </c>
      <c r="S32" s="51">
        <f>IF( $G32=0,0,((($G32/$F$31)*Cronograma!Q$11)*($H32/$G32)))</f>
        <v>0</v>
      </c>
      <c r="T32" s="51">
        <f>IF( $G32=0,0,((($G32/$F$31)*Cronograma!R$11)*($H32/$G32)))</f>
        <v>0</v>
      </c>
      <c r="U32" s="51">
        <f>IF( $G32=0,0,((($G32/$F$31)*Cronograma!S$11)*($H32/$G32)))</f>
        <v>0</v>
      </c>
      <c r="V32" s="51">
        <f>IF( $G32=0,0,((($G32/$F$31)*Cronograma!T$11)*($H32/$G32)))</f>
        <v>0</v>
      </c>
      <c r="W32" s="51">
        <f>IF( $G32=0,0,((($G32/$F$31)*Cronograma!U$11)*($H32/$G32)))</f>
        <v>0</v>
      </c>
      <c r="X32" s="51">
        <f>IF( $G32=0,0,((($G32/$F$31)*Cronograma!V$11)*($H32/$G32)))</f>
        <v>0</v>
      </c>
      <c r="Y32" s="51">
        <f>IF( $G32=0,0,((($G32/$F$31)*Cronograma!W$11)*($H32/$G32)))</f>
        <v>0</v>
      </c>
      <c r="Z32" s="51">
        <f>IF( $G32=0,0,((($G32/$F$31)*Cronograma!X$11)*($H32/$G32)))</f>
        <v>0</v>
      </c>
      <c r="AA32" s="51">
        <f>IF( $G32=0,0,((($G32/$F$31)*Cronograma!Y$11)*($H32/$G32)))</f>
        <v>0</v>
      </c>
      <c r="AB32" s="51">
        <f>IF( $G32=0,0,((($G32/$F$31)*Cronograma!Z$11)*($H32/$G32)))</f>
        <v>0</v>
      </c>
      <c r="AC32" s="51">
        <f>IF( $G32=0,0,((($G32/$F$31)*Cronograma!AA$11)*($H32/$G32)))</f>
        <v>0</v>
      </c>
      <c r="AD32" s="51">
        <f>IF( $G32=0,0,((($G32/$F$31)*Cronograma!AB$11)*($H32/$G32)))</f>
        <v>0</v>
      </c>
      <c r="AE32" s="51">
        <f>IF( $G32=0,0,((($G32/$F$31)*Cronograma!AC$11)*($H32/$G32)))</f>
        <v>0</v>
      </c>
      <c r="AF32" s="51">
        <f>IF( $G32=0,0,((($G32/$F$31)*Cronograma!AD$11)*($H32/$G32)))</f>
        <v>0</v>
      </c>
      <c r="AG32" s="51">
        <f>IF( $G32=0,0,((($G32/$F$31)*Cronograma!AE$11)*($H32/$G32)))</f>
        <v>0</v>
      </c>
      <c r="AH32" s="51">
        <f>IF( $G32=0,0,((($G32/$F$31)*Cronograma!AF$11)*($H32/$G32)))</f>
        <v>0</v>
      </c>
      <c r="AI32" s="51">
        <f>IF( $G32=0,0,((($G32/$F$31)*Cronograma!AG$11)*($H32/$G32)))</f>
        <v>0</v>
      </c>
      <c r="AJ32" s="51">
        <f>IF( $G32=0,0,((($G32/$F$31)*Cronograma!AH$11)*($H32/$G32)))</f>
        <v>0</v>
      </c>
      <c r="AK32" s="51">
        <f>IF( $G32=0,0,((($G32/$F$31)*Cronograma!AI$11)*($H32/$G32)))</f>
        <v>0</v>
      </c>
      <c r="AL32" s="51">
        <f>IF( $G32=0,0,((($G32/$F$31)*Cronograma!AJ$11)*($H32/$G32)))</f>
        <v>0</v>
      </c>
      <c r="AM32" s="51">
        <f>IF( $G32=0,0,((($G32/$F$31)*Cronograma!AK$11)*($H32/$G32)))</f>
        <v>0</v>
      </c>
      <c r="AN32" s="51">
        <f>IF( $G32=0,0,((($G32/$F$31)*Cronograma!AL$11)*($H32/$G32)))</f>
        <v>0</v>
      </c>
      <c r="AO32" s="51">
        <f>IF( $G32=0,0,((($G32/$F$31)*Cronograma!AM$11)*($H32/$G32)))</f>
        <v>0</v>
      </c>
      <c r="AP32" s="51">
        <f>IF( $G32=0,0,((($G32/$F$31)*Cronograma!AN$11)*($H32/$G32)))</f>
        <v>0</v>
      </c>
      <c r="AQ32" s="51">
        <f>IF( $G32=0,0,((($G32/$F$31)*Cronograma!AO$11)*($H32/$G32)))</f>
        <v>0</v>
      </c>
      <c r="AR32" s="51">
        <f>IF( $G32=0,0,((($G32/$F$31)*Cronograma!AP$11)*($H32/$G32)))</f>
        <v>0</v>
      </c>
      <c r="AS32" s="51">
        <f>IF( $G32=0,0,((($G32/$F$31)*Cronograma!AQ$11)*($H32/$G32)))</f>
        <v>0</v>
      </c>
      <c r="AT32" s="51">
        <f>IF( $G32=0,0,((($G32/$F$31)*Cronograma!AR$11)*($H32/$G32)))</f>
        <v>0</v>
      </c>
      <c r="AU32" s="51">
        <f>IF( $G32=0,0,((($G32/$F$31)*Cronograma!AS$11)*($H32/$G32)))</f>
        <v>0</v>
      </c>
      <c r="AV32" s="51">
        <f>IF( $G32=0,0,((($G32/$F$31)*Cronograma!AT$11)*($H32/$G32)))</f>
        <v>0</v>
      </c>
      <c r="AW32" s="51">
        <f>IF( $G32=0,0,((($G32/$F$31)*Cronograma!AU$11)*($H32/$G32)))</f>
        <v>0</v>
      </c>
      <c r="AX32" s="51">
        <f>IF( $G32=0,0,((($G32/$F$31)*Cronograma!AV$11)*($H32/$G32)))</f>
        <v>0</v>
      </c>
      <c r="AY32" s="51">
        <f>IF( $G32=0,0,((($G32/$F$31)*Cronograma!AW$11)*($H32/$G32)))</f>
        <v>0</v>
      </c>
      <c r="AZ32" s="51">
        <f>IF( $G32=0,0,((($G32/$F$31)*Cronograma!AX$11)*($H32/$G32)))</f>
        <v>0</v>
      </c>
      <c r="BA32" s="51">
        <f>IF( $G32=0,0,((($G32/$F$31)*Cronograma!AY$11)*($H32/$G32)))</f>
        <v>0</v>
      </c>
      <c r="BB32" s="51">
        <f>IF( $G32=0,0,((($G32/$F$31)*Cronograma!AZ$11)*($H32/$G32)))</f>
        <v>0</v>
      </c>
      <c r="BC32" s="51">
        <f>IF( $G32=0,0,((($G32/$F$31)*Cronograma!BA$11)*($H32/$G32)))</f>
        <v>0</v>
      </c>
      <c r="BD32" s="51">
        <f>IF( $G32=0,0,((($G32/$F$31)*Cronograma!BB$11)*($H32/$G32)))</f>
        <v>0</v>
      </c>
      <c r="BE32" s="51">
        <f>IF( $G32=0,0,((($G32/$F$31)*Cronograma!BC$11)*($H32/$G32)))</f>
        <v>0</v>
      </c>
      <c r="BF32" s="51">
        <f>IF( $G32=0,0,((($G32/$F$31)*Cronograma!BD$11)*($H32/$G32)))</f>
        <v>0</v>
      </c>
      <c r="BG32" s="51">
        <f>IF( $G32=0,0,((($G32/$F$31)*Cronograma!BE$11)*($H32/$G32)))</f>
        <v>0</v>
      </c>
      <c r="BH32" s="51">
        <f>IF( $G32=0,0,((($G32/$F$31)*Cronograma!BF$11)*($H32/$G32)))</f>
        <v>0</v>
      </c>
      <c r="BI32" s="51">
        <f>IF( $G32=0,0,((($G32/$F$31)*Cronograma!BG$11)*($H32/$G32)))</f>
        <v>0</v>
      </c>
      <c r="BJ32" s="51">
        <f>IF( $G32=0,0,((($G32/$F$31)*Cronograma!BH$11)*($H32/$G32)))</f>
        <v>0</v>
      </c>
      <c r="BK32" s="51">
        <f>IF( $G32=0,0,((($G32/$F$31)*Cronograma!BI$11)*($H32/$G32)))</f>
        <v>0</v>
      </c>
      <c r="BL32" s="51">
        <f>IF( $G32=0,0,((($G32/$F$31)*Cronograma!BJ$11)*($H32/$G32)))</f>
        <v>0</v>
      </c>
      <c r="BM32" s="51">
        <f>IF( $G32=0,0,((($G32/$F$31)*Cronograma!BK$11)*($H32/$G32)))</f>
        <v>0</v>
      </c>
      <c r="BN32" s="51">
        <f>IF( $G32=0,0,((($G32/$F$31)*Cronograma!BL$11)*($H32/$G32)))</f>
        <v>0</v>
      </c>
      <c r="BO32" s="51">
        <f>IF( $G32=0,0,((($G32/$F$31)*Cronograma!BM$11)*($H32/$G32)))</f>
        <v>0</v>
      </c>
      <c r="BP32" s="51">
        <f>IF( $G32=0,0,((($G32/$F$31)*Cronograma!BN$11)*($H32/$G32)))</f>
        <v>0</v>
      </c>
      <c r="BQ32" s="51">
        <f>IF( $G32=0,0,((($G32/$F$31)*Cronograma!BO$11)*($H32/$G32)))</f>
        <v>0</v>
      </c>
      <c r="BR32" s="51">
        <f>IF( $G32=0,0,((($G32/$F$31)*Cronograma!BP$11)*($H32/$G32)))</f>
        <v>0</v>
      </c>
      <c r="BS32" s="51">
        <f>IF( $G32=0,0,((($G32/$F$31)*Cronograma!BQ$11)*($H32/$G32)))</f>
        <v>0</v>
      </c>
      <c r="BT32" s="51">
        <f>IF( $G32=0,0,((($G32/$F$31)*Cronograma!BR$11)*($H32/$G32)))</f>
        <v>0</v>
      </c>
      <c r="BU32" s="51">
        <f>IF( $G32=0,0,((($G32/$F$31)*Cronograma!BS$11)*($H32/$G32)))</f>
        <v>0</v>
      </c>
      <c r="BV32" s="51">
        <f>IF( $G32=0,0,((($G32/$F$31)*Cronograma!BT$11)*($H32/$G32)))</f>
        <v>0</v>
      </c>
      <c r="BW32" s="51">
        <f>IF( $G32=0,0,((($G32/$F$31)*Cronograma!BU$11)*($H32/$G32)))</f>
        <v>0</v>
      </c>
      <c r="BX32" s="51">
        <f>IF( $G32=0,0,((($G32/$F$31)*Cronograma!BV$11)*($H32/$G32)))</f>
        <v>0</v>
      </c>
      <c r="BY32" s="51">
        <f>IF( $G32=0,0,((($G32/$F$31)*Cronograma!BW$11)*($H32/$G32)))</f>
        <v>0</v>
      </c>
      <c r="BZ32" s="51">
        <f>IF( $G32=0,0,((($G32/$F$31)*Cronograma!BX$11)*($H32/$G32)))</f>
        <v>0</v>
      </c>
      <c r="CA32" s="51">
        <f>IF( $G32=0,0,((($G32/$F$31)*Cronograma!BY$11)*($H32/$G32)))</f>
        <v>0</v>
      </c>
      <c r="CB32" s="51">
        <f>IF( $G32=0,0,((($G32/$F$31)*Cronograma!BZ$11)*($H32/$G32)))</f>
        <v>0</v>
      </c>
      <c r="CC32" s="51">
        <f>IF( $G32=0,0,((($G32/$F$31)*Cronograma!CA$11)*($H32/$G32)))</f>
        <v>0</v>
      </c>
      <c r="CD32" s="51">
        <f>IF( $G32=0,0,((($G32/$F$31)*Cronograma!CB$11)*($H32/$G32)))</f>
        <v>0</v>
      </c>
      <c r="CE32" s="51">
        <f>IF( $G32=0,0,((($G32/$F$31)*Cronograma!CC$11)*($H32/$G32)))</f>
        <v>0</v>
      </c>
      <c r="CF32" s="51">
        <f>IF( $G32=0,0,((($G32/$F$31)*Cronograma!CD$11)*($H32/$G32)))</f>
        <v>0</v>
      </c>
      <c r="CG32" s="51">
        <f>IF( $G32=0,0,((($G32/$F$31)*Cronograma!CE$11)*($H32/$G32)))</f>
        <v>0</v>
      </c>
      <c r="CH32" s="51">
        <f>IF( $G32=0,0,((($G32/$F$31)*Cronograma!CF$11)*($H32/$G32)))</f>
        <v>0</v>
      </c>
      <c r="CI32" s="51">
        <f>IF( $G32=0,0,((($G32/$F$31)*Cronograma!CG$11)*($H32/$G32)))</f>
        <v>0</v>
      </c>
      <c r="CJ32" s="51">
        <f>IF( $G32=0,0,((($G32/$F$31)*Cronograma!CH$11)*($H32/$G32)))</f>
        <v>0</v>
      </c>
      <c r="CK32" s="51">
        <f>IF( $G32=0,0,((($G32/$F$31)*Cronograma!CI$11)*($H32/$G32)))</f>
        <v>0</v>
      </c>
      <c r="CL32" s="51">
        <f>IF( $G32=0,0,((($G32/$F$31)*Cronograma!CJ$11)*($H32/$G32)))</f>
        <v>0</v>
      </c>
      <c r="CM32" s="51">
        <f>IF( $G32=0,0,((($G32/$F$31)*Cronograma!CK$11)*($H32/$G32)))</f>
        <v>0</v>
      </c>
      <c r="CN32" s="51">
        <f>IF( $G32=0,0,((($G32/$F$31)*Cronograma!CL$11)*($H32/$G32)))</f>
        <v>0</v>
      </c>
      <c r="CO32" s="51">
        <f>IF( $G32=0,0,((($G32/$F$31)*Cronograma!CM$11)*($H32/$G32)))</f>
        <v>0</v>
      </c>
      <c r="CP32" s="51">
        <f>IF( $G32=0,0,((($G32/$F$31)*Cronograma!CN$11)*($H32/$G32)))</f>
        <v>0</v>
      </c>
      <c r="CQ32" s="51">
        <f>IF( $G32=0,0,((($G32/$F$31)*Cronograma!CO$11)*($H32/$G32)))</f>
        <v>0</v>
      </c>
      <c r="CR32" s="51">
        <f>IF( $G32=0,0,((($G32/$F$31)*Cronograma!CP$11)*($H32/$G32)))</f>
        <v>0</v>
      </c>
      <c r="CS32" s="51">
        <f>IF( $G32=0,0,((($G32/$F$31)*Cronograma!CQ$11)*($H32/$G32)))</f>
        <v>0</v>
      </c>
      <c r="CT32" s="51">
        <f>IF( $G32=0,0,((($G32/$F$31)*Cronograma!CR$11)*($H32/$G32)))</f>
        <v>0</v>
      </c>
      <c r="CU32" s="51">
        <f>IF( $G32=0,0,((($G32/$F$31)*Cronograma!CS$11)*($H32/$G32)))</f>
        <v>0</v>
      </c>
      <c r="CV32" s="51">
        <f>IF( $G32=0,0,((($G32/$F$31)*Cronograma!CT$11)*($H32/$G32)))</f>
        <v>0</v>
      </c>
      <c r="CW32" s="51">
        <f>IF( $G32=0,0,((($G32/$F$31)*Cronograma!CU$11)*($H32/$G32)))</f>
        <v>0</v>
      </c>
      <c r="CX32" s="51">
        <f>IF( $G32=0,0,((($G32/$F$31)*Cronograma!CV$11)*($H32/$G32)))</f>
        <v>0</v>
      </c>
      <c r="CY32" s="51">
        <f>IF( $G32=0,0,((($G32/$F$31)*Cronograma!CW$11)*($H32/$G32)))</f>
        <v>0</v>
      </c>
      <c r="CZ32" s="51">
        <f>IF( $G32=0,0,((($G32/$F$31)*Cronograma!CX$11)*($H32/$G32)))</f>
        <v>0</v>
      </c>
      <c r="DA32" s="51">
        <f>IF( $G32=0,0,((($G32/$F$31)*Cronograma!CY$11)*($H32/$G32)))</f>
        <v>0</v>
      </c>
      <c r="DB32" s="51">
        <f>IF( $G32=0,0,((($G32/$F$31)*Cronograma!CZ$11)*($H32/$G32)))</f>
        <v>0</v>
      </c>
      <c r="DC32" s="51">
        <f>IF( $G32=0,0,((($G32/$F$31)*Cronograma!DA$11)*($H32/$G32)))</f>
        <v>0</v>
      </c>
      <c r="DD32" s="51">
        <f>IF( $G32=0,0,((($G32/$F$31)*Cronograma!DB$11)*($H32/$G32)))</f>
        <v>0</v>
      </c>
      <c r="DE32" s="51">
        <f>IF( $G32=0,0,((($G32/$F$31)*Cronograma!DC$11)*($H32/$G32)))</f>
        <v>0</v>
      </c>
      <c r="DF32" s="51">
        <f>IF( $G32=0,0,((($G32/$F$31)*Cronograma!DD$11)*($H32/$G32)))</f>
        <v>0</v>
      </c>
      <c r="DG32" s="51">
        <f>IF( $G32=0,0,((($G32/$F$31)*Cronograma!DE$11)*($H32/$G32)))</f>
        <v>0</v>
      </c>
      <c r="DH32" s="51">
        <f>IF( $G32=0,0,((($G32/$F$31)*Cronograma!DF$11)*($H32/$G32)))</f>
        <v>0</v>
      </c>
      <c r="DI32" s="51">
        <f>IF( $G32=0,0,((($G32/$F$31)*Cronograma!DG$11)*($H32/$G32)))</f>
        <v>0</v>
      </c>
      <c r="DJ32" s="51">
        <f>IF( $G32=0,0,((($G32/$F$31)*Cronograma!DH$11)*($H32/$G32)))</f>
        <v>0</v>
      </c>
      <c r="DK32" s="52">
        <f t="shared" ref="DK32:DK41" si="22">SUM(I32:DJ32)</f>
        <v>0</v>
      </c>
      <c r="DL32" s="53">
        <f t="shared" si="4"/>
        <v>0</v>
      </c>
      <c r="DM32" s="472"/>
      <c r="DN32" s="472"/>
      <c r="DO32" s="472"/>
    </row>
    <row r="33" spans="1:119" hidden="1" outlineLevel="1" x14ac:dyDescent="0.3">
      <c r="A33" s="472"/>
      <c r="B33" s="521" t="s">
        <v>194</v>
      </c>
      <c r="C33" s="589"/>
      <c r="D33" s="595"/>
      <c r="E33" s="591"/>
      <c r="F33" s="592"/>
      <c r="G33" s="593"/>
      <c r="H33" s="498">
        <f t="shared" si="21"/>
        <v>0</v>
      </c>
      <c r="I33" s="51">
        <f>IF( $G33=0,0,((($G33/$F$31)*Cronograma!G$11)*($H33/$G33)))</f>
        <v>0</v>
      </c>
      <c r="J33" s="51">
        <f>IF( $G33=0,0,((($G33/$F$31)*Cronograma!H$11)*($H33/$G33)))</f>
        <v>0</v>
      </c>
      <c r="K33" s="51">
        <f>IF( $G33=0,0,((($G33/$F$31)*Cronograma!I$11)*($H33/$G33)))</f>
        <v>0</v>
      </c>
      <c r="L33" s="51">
        <f>IF( $G33=0,0,((($G33/$F$31)*Cronograma!J$11)*($H33/$G33)))</f>
        <v>0</v>
      </c>
      <c r="M33" s="51">
        <f>IF( $G33=0,0,((($G33/$F$31)*Cronograma!K$11)*($H33/$G33)))</f>
        <v>0</v>
      </c>
      <c r="N33" s="51">
        <f>IF( $G33=0,0,((($G33/$F$31)*Cronograma!L$11)*($H33/$G33)))</f>
        <v>0</v>
      </c>
      <c r="O33" s="51">
        <f>IF( $G33=0,0,((($G33/$F$31)*Cronograma!M$11)*($H33/$G33)))</f>
        <v>0</v>
      </c>
      <c r="P33" s="51">
        <f>IF( $G33=0,0,((($G33/$F$31)*Cronograma!N$11)*($H33/$G33)))</f>
        <v>0</v>
      </c>
      <c r="Q33" s="51">
        <f>IF( $G33=0,0,((($G33/$F$31)*Cronograma!O$11)*($H33/$G33)))</f>
        <v>0</v>
      </c>
      <c r="R33" s="51">
        <f>IF( $G33=0,0,((($G33/$F$31)*Cronograma!P$11)*($H33/$G33)))</f>
        <v>0</v>
      </c>
      <c r="S33" s="51">
        <f>IF( $G33=0,0,((($G33/$F$31)*Cronograma!Q$11)*($H33/$G33)))</f>
        <v>0</v>
      </c>
      <c r="T33" s="51">
        <f>IF( $G33=0,0,((($G33/$F$31)*Cronograma!R$11)*($H33/$G33)))</f>
        <v>0</v>
      </c>
      <c r="U33" s="51">
        <f>IF( $G33=0,0,((($G33/$F$31)*Cronograma!S$11)*($H33/$G33)))</f>
        <v>0</v>
      </c>
      <c r="V33" s="51">
        <f>IF( $G33=0,0,((($G33/$F$31)*Cronograma!T$11)*($H33/$G33)))</f>
        <v>0</v>
      </c>
      <c r="W33" s="51">
        <f>IF( $G33=0,0,((($G33/$F$31)*Cronograma!U$11)*($H33/$G33)))</f>
        <v>0</v>
      </c>
      <c r="X33" s="51">
        <f>IF( $G33=0,0,((($G33/$F$31)*Cronograma!V$11)*($H33/$G33)))</f>
        <v>0</v>
      </c>
      <c r="Y33" s="51">
        <f>IF( $G33=0,0,((($G33/$F$31)*Cronograma!W$11)*($H33/$G33)))</f>
        <v>0</v>
      </c>
      <c r="Z33" s="51">
        <f>IF( $G33=0,0,((($G33/$F$31)*Cronograma!X$11)*($H33/$G33)))</f>
        <v>0</v>
      </c>
      <c r="AA33" s="51">
        <f>IF( $G33=0,0,((($G33/$F$31)*Cronograma!Y$11)*($H33/$G33)))</f>
        <v>0</v>
      </c>
      <c r="AB33" s="51">
        <f>IF( $G33=0,0,((($G33/$F$31)*Cronograma!Z$11)*($H33/$G33)))</f>
        <v>0</v>
      </c>
      <c r="AC33" s="51">
        <f>IF( $G33=0,0,((($G33/$F$31)*Cronograma!AA$11)*($H33/$G33)))</f>
        <v>0</v>
      </c>
      <c r="AD33" s="51">
        <f>IF( $G33=0,0,((($G33/$F$31)*Cronograma!AB$11)*($H33/$G33)))</f>
        <v>0</v>
      </c>
      <c r="AE33" s="51">
        <f>IF( $G33=0,0,((($G33/$F$31)*Cronograma!AC$11)*($H33/$G33)))</f>
        <v>0</v>
      </c>
      <c r="AF33" s="51">
        <f>IF( $G33=0,0,((($G33/$F$31)*Cronograma!AD$11)*($H33/$G33)))</f>
        <v>0</v>
      </c>
      <c r="AG33" s="51">
        <f>IF( $G33=0,0,((($G33/$F$31)*Cronograma!AE$11)*($H33/$G33)))</f>
        <v>0</v>
      </c>
      <c r="AH33" s="51">
        <f>IF( $G33=0,0,((($G33/$F$31)*Cronograma!AF$11)*($H33/$G33)))</f>
        <v>0</v>
      </c>
      <c r="AI33" s="51">
        <f>IF( $G33=0,0,((($G33/$F$31)*Cronograma!AG$11)*($H33/$G33)))</f>
        <v>0</v>
      </c>
      <c r="AJ33" s="51">
        <f>IF( $G33=0,0,((($G33/$F$31)*Cronograma!AH$11)*($H33/$G33)))</f>
        <v>0</v>
      </c>
      <c r="AK33" s="51">
        <f>IF( $G33=0,0,((($G33/$F$31)*Cronograma!AI$11)*($H33/$G33)))</f>
        <v>0</v>
      </c>
      <c r="AL33" s="51">
        <f>IF( $G33=0,0,((($G33/$F$31)*Cronograma!AJ$11)*($H33/$G33)))</f>
        <v>0</v>
      </c>
      <c r="AM33" s="51">
        <f>IF( $G33=0,0,((($G33/$F$31)*Cronograma!AK$11)*($H33/$G33)))</f>
        <v>0</v>
      </c>
      <c r="AN33" s="51">
        <f>IF( $G33=0,0,((($G33/$F$31)*Cronograma!AL$11)*($H33/$G33)))</f>
        <v>0</v>
      </c>
      <c r="AO33" s="51">
        <f>IF( $G33=0,0,((($G33/$F$31)*Cronograma!AM$11)*($H33/$G33)))</f>
        <v>0</v>
      </c>
      <c r="AP33" s="51">
        <f>IF( $G33=0,0,((($G33/$F$31)*Cronograma!AN$11)*($H33/$G33)))</f>
        <v>0</v>
      </c>
      <c r="AQ33" s="51">
        <f>IF( $G33=0,0,((($G33/$F$31)*Cronograma!AO$11)*($H33/$G33)))</f>
        <v>0</v>
      </c>
      <c r="AR33" s="51">
        <f>IF( $G33=0,0,((($G33/$F$31)*Cronograma!AP$11)*($H33/$G33)))</f>
        <v>0</v>
      </c>
      <c r="AS33" s="51">
        <f>IF( $G33=0,0,((($G33/$F$31)*Cronograma!AQ$11)*($H33/$G33)))</f>
        <v>0</v>
      </c>
      <c r="AT33" s="51">
        <f>IF( $G33=0,0,((($G33/$F$31)*Cronograma!AR$11)*($H33/$G33)))</f>
        <v>0</v>
      </c>
      <c r="AU33" s="51">
        <f>IF( $G33=0,0,((($G33/$F$31)*Cronograma!AS$11)*($H33/$G33)))</f>
        <v>0</v>
      </c>
      <c r="AV33" s="51">
        <f>IF( $G33=0,0,((($G33/$F$31)*Cronograma!AT$11)*($H33/$G33)))</f>
        <v>0</v>
      </c>
      <c r="AW33" s="51">
        <f>IF( $G33=0,0,((($G33/$F$31)*Cronograma!AU$11)*($H33/$G33)))</f>
        <v>0</v>
      </c>
      <c r="AX33" s="51">
        <f>IF( $G33=0,0,((($G33/$F$31)*Cronograma!AV$11)*($H33/$G33)))</f>
        <v>0</v>
      </c>
      <c r="AY33" s="51">
        <f>IF( $G33=0,0,((($G33/$F$31)*Cronograma!AW$11)*($H33/$G33)))</f>
        <v>0</v>
      </c>
      <c r="AZ33" s="51">
        <f>IF( $G33=0,0,((($G33/$F$31)*Cronograma!AX$11)*($H33/$G33)))</f>
        <v>0</v>
      </c>
      <c r="BA33" s="51">
        <f>IF( $G33=0,0,((($G33/$F$31)*Cronograma!AY$11)*($H33/$G33)))</f>
        <v>0</v>
      </c>
      <c r="BB33" s="51">
        <f>IF( $G33=0,0,((($G33/$F$31)*Cronograma!AZ$11)*($H33/$G33)))</f>
        <v>0</v>
      </c>
      <c r="BC33" s="51">
        <f>IF( $G33=0,0,((($G33/$F$31)*Cronograma!BA$11)*($H33/$G33)))</f>
        <v>0</v>
      </c>
      <c r="BD33" s="51">
        <f>IF( $G33=0,0,((($G33/$F$31)*Cronograma!BB$11)*($H33/$G33)))</f>
        <v>0</v>
      </c>
      <c r="BE33" s="51">
        <f>IF( $G33=0,0,((($G33/$F$31)*Cronograma!BC$11)*($H33/$G33)))</f>
        <v>0</v>
      </c>
      <c r="BF33" s="51">
        <f>IF( $G33=0,0,((($G33/$F$31)*Cronograma!BD$11)*($H33/$G33)))</f>
        <v>0</v>
      </c>
      <c r="BG33" s="51">
        <f>IF( $G33=0,0,((($G33/$F$31)*Cronograma!BE$11)*($H33/$G33)))</f>
        <v>0</v>
      </c>
      <c r="BH33" s="51">
        <f>IF( $G33=0,0,((($G33/$F$31)*Cronograma!BF$11)*($H33/$G33)))</f>
        <v>0</v>
      </c>
      <c r="BI33" s="51">
        <f>IF( $G33=0,0,((($G33/$F$31)*Cronograma!BG$11)*($H33/$G33)))</f>
        <v>0</v>
      </c>
      <c r="BJ33" s="51">
        <f>IF( $G33=0,0,((($G33/$F$31)*Cronograma!BH$11)*($H33/$G33)))</f>
        <v>0</v>
      </c>
      <c r="BK33" s="51">
        <f>IF( $G33=0,0,((($G33/$F$31)*Cronograma!BI$11)*($H33/$G33)))</f>
        <v>0</v>
      </c>
      <c r="BL33" s="51">
        <f>IF( $G33=0,0,((($G33/$F$31)*Cronograma!BJ$11)*($H33/$G33)))</f>
        <v>0</v>
      </c>
      <c r="BM33" s="51">
        <f>IF( $G33=0,0,((($G33/$F$31)*Cronograma!BK$11)*($H33/$G33)))</f>
        <v>0</v>
      </c>
      <c r="BN33" s="51">
        <f>IF( $G33=0,0,((($G33/$F$31)*Cronograma!BL$11)*($H33/$G33)))</f>
        <v>0</v>
      </c>
      <c r="BO33" s="51">
        <f>IF( $G33=0,0,((($G33/$F$31)*Cronograma!BM$11)*($H33/$G33)))</f>
        <v>0</v>
      </c>
      <c r="BP33" s="51">
        <f>IF( $G33=0,0,((($G33/$F$31)*Cronograma!BN$11)*($H33/$G33)))</f>
        <v>0</v>
      </c>
      <c r="BQ33" s="51">
        <f>IF( $G33=0,0,((($G33/$F$31)*Cronograma!BO$11)*($H33/$G33)))</f>
        <v>0</v>
      </c>
      <c r="BR33" s="51">
        <f>IF( $G33=0,0,((($G33/$F$31)*Cronograma!BP$11)*($H33/$G33)))</f>
        <v>0</v>
      </c>
      <c r="BS33" s="51">
        <f>IF( $G33=0,0,((($G33/$F$31)*Cronograma!BQ$11)*($H33/$G33)))</f>
        <v>0</v>
      </c>
      <c r="BT33" s="51">
        <f>IF( $G33=0,0,((($G33/$F$31)*Cronograma!BR$11)*($H33/$G33)))</f>
        <v>0</v>
      </c>
      <c r="BU33" s="51">
        <f>IF( $G33=0,0,((($G33/$F$31)*Cronograma!BS$11)*($H33/$G33)))</f>
        <v>0</v>
      </c>
      <c r="BV33" s="51">
        <f>IF( $G33=0,0,((($G33/$F$31)*Cronograma!BT$11)*($H33/$G33)))</f>
        <v>0</v>
      </c>
      <c r="BW33" s="51">
        <f>IF( $G33=0,0,((($G33/$F$31)*Cronograma!BU$11)*($H33/$G33)))</f>
        <v>0</v>
      </c>
      <c r="BX33" s="51">
        <f>IF( $G33=0,0,((($G33/$F$31)*Cronograma!BV$11)*($H33/$G33)))</f>
        <v>0</v>
      </c>
      <c r="BY33" s="51">
        <f>IF( $G33=0,0,((($G33/$F$31)*Cronograma!BW$11)*($H33/$G33)))</f>
        <v>0</v>
      </c>
      <c r="BZ33" s="51">
        <f>IF( $G33=0,0,((($G33/$F$31)*Cronograma!BX$11)*($H33/$G33)))</f>
        <v>0</v>
      </c>
      <c r="CA33" s="51">
        <f>IF( $G33=0,0,((($G33/$F$31)*Cronograma!BY$11)*($H33/$G33)))</f>
        <v>0</v>
      </c>
      <c r="CB33" s="51">
        <f>IF( $G33=0,0,((($G33/$F$31)*Cronograma!BZ$11)*($H33/$G33)))</f>
        <v>0</v>
      </c>
      <c r="CC33" s="51">
        <f>IF( $G33=0,0,((($G33/$F$31)*Cronograma!CA$11)*($H33/$G33)))</f>
        <v>0</v>
      </c>
      <c r="CD33" s="51">
        <f>IF( $G33=0,0,((($G33/$F$31)*Cronograma!CB$11)*($H33/$G33)))</f>
        <v>0</v>
      </c>
      <c r="CE33" s="51">
        <f>IF( $G33=0,0,((($G33/$F$31)*Cronograma!CC$11)*($H33/$G33)))</f>
        <v>0</v>
      </c>
      <c r="CF33" s="51">
        <f>IF( $G33=0,0,((($G33/$F$31)*Cronograma!CD$11)*($H33/$G33)))</f>
        <v>0</v>
      </c>
      <c r="CG33" s="51">
        <f>IF( $G33=0,0,((($G33/$F$31)*Cronograma!CE$11)*($H33/$G33)))</f>
        <v>0</v>
      </c>
      <c r="CH33" s="51">
        <f>IF( $G33=0,0,((($G33/$F$31)*Cronograma!CF$11)*($H33/$G33)))</f>
        <v>0</v>
      </c>
      <c r="CI33" s="51">
        <f>IF( $G33=0,0,((($G33/$F$31)*Cronograma!CG$11)*($H33/$G33)))</f>
        <v>0</v>
      </c>
      <c r="CJ33" s="51">
        <f>IF( $G33=0,0,((($G33/$F$31)*Cronograma!CH$11)*($H33/$G33)))</f>
        <v>0</v>
      </c>
      <c r="CK33" s="51">
        <f>IF( $G33=0,0,((($G33/$F$31)*Cronograma!CI$11)*($H33/$G33)))</f>
        <v>0</v>
      </c>
      <c r="CL33" s="51">
        <f>IF( $G33=0,0,((($G33/$F$31)*Cronograma!CJ$11)*($H33/$G33)))</f>
        <v>0</v>
      </c>
      <c r="CM33" s="51">
        <f>IF( $G33=0,0,((($G33/$F$31)*Cronograma!CK$11)*($H33/$G33)))</f>
        <v>0</v>
      </c>
      <c r="CN33" s="51">
        <f>IF( $G33=0,0,((($G33/$F$31)*Cronograma!CL$11)*($H33/$G33)))</f>
        <v>0</v>
      </c>
      <c r="CO33" s="51">
        <f>IF( $G33=0,0,((($G33/$F$31)*Cronograma!CM$11)*($H33/$G33)))</f>
        <v>0</v>
      </c>
      <c r="CP33" s="51">
        <f>IF( $G33=0,0,((($G33/$F$31)*Cronograma!CN$11)*($H33/$G33)))</f>
        <v>0</v>
      </c>
      <c r="CQ33" s="51">
        <f>IF( $G33=0,0,((($G33/$F$31)*Cronograma!CO$11)*($H33/$G33)))</f>
        <v>0</v>
      </c>
      <c r="CR33" s="51">
        <f>IF( $G33=0,0,((($G33/$F$31)*Cronograma!CP$11)*($H33/$G33)))</f>
        <v>0</v>
      </c>
      <c r="CS33" s="51">
        <f>IF( $G33=0,0,((($G33/$F$31)*Cronograma!CQ$11)*($H33/$G33)))</f>
        <v>0</v>
      </c>
      <c r="CT33" s="51">
        <f>IF( $G33=0,0,((($G33/$F$31)*Cronograma!CR$11)*($H33/$G33)))</f>
        <v>0</v>
      </c>
      <c r="CU33" s="51">
        <f>IF( $G33=0,0,((($G33/$F$31)*Cronograma!CS$11)*($H33/$G33)))</f>
        <v>0</v>
      </c>
      <c r="CV33" s="51">
        <f>IF( $G33=0,0,((($G33/$F$31)*Cronograma!CT$11)*($H33/$G33)))</f>
        <v>0</v>
      </c>
      <c r="CW33" s="51">
        <f>IF( $G33=0,0,((($G33/$F$31)*Cronograma!CU$11)*($H33/$G33)))</f>
        <v>0</v>
      </c>
      <c r="CX33" s="51">
        <f>IF( $G33=0,0,((($G33/$F$31)*Cronograma!CV$11)*($H33/$G33)))</f>
        <v>0</v>
      </c>
      <c r="CY33" s="51">
        <f>IF( $G33=0,0,((($G33/$F$31)*Cronograma!CW$11)*($H33/$G33)))</f>
        <v>0</v>
      </c>
      <c r="CZ33" s="51">
        <f>IF( $G33=0,0,((($G33/$F$31)*Cronograma!CX$11)*($H33/$G33)))</f>
        <v>0</v>
      </c>
      <c r="DA33" s="51">
        <f>IF( $G33=0,0,((($G33/$F$31)*Cronograma!CY$11)*($H33/$G33)))</f>
        <v>0</v>
      </c>
      <c r="DB33" s="51">
        <f>IF( $G33=0,0,((($G33/$F$31)*Cronograma!CZ$11)*($H33/$G33)))</f>
        <v>0</v>
      </c>
      <c r="DC33" s="51">
        <f>IF( $G33=0,0,((($G33/$F$31)*Cronograma!DA$11)*($H33/$G33)))</f>
        <v>0</v>
      </c>
      <c r="DD33" s="51">
        <f>IF( $G33=0,0,((($G33/$F$31)*Cronograma!DB$11)*($H33/$G33)))</f>
        <v>0</v>
      </c>
      <c r="DE33" s="51">
        <f>IF( $G33=0,0,((($G33/$F$31)*Cronograma!DC$11)*($H33/$G33)))</f>
        <v>0</v>
      </c>
      <c r="DF33" s="51">
        <f>IF( $G33=0,0,((($G33/$F$31)*Cronograma!DD$11)*($H33/$G33)))</f>
        <v>0</v>
      </c>
      <c r="DG33" s="51">
        <f>IF( $G33=0,0,((($G33/$F$31)*Cronograma!DE$11)*($H33/$G33)))</f>
        <v>0</v>
      </c>
      <c r="DH33" s="51">
        <f>IF( $G33=0,0,((($G33/$F$31)*Cronograma!DF$11)*($H33/$G33)))</f>
        <v>0</v>
      </c>
      <c r="DI33" s="51">
        <f>IF( $G33=0,0,((($G33/$F$31)*Cronograma!DG$11)*($H33/$G33)))</f>
        <v>0</v>
      </c>
      <c r="DJ33" s="51">
        <f>IF( $G33=0,0,((($G33/$F$31)*Cronograma!DH$11)*($H33/$G33)))</f>
        <v>0</v>
      </c>
      <c r="DK33" s="52">
        <f t="shared" si="22"/>
        <v>0</v>
      </c>
      <c r="DL33" s="53">
        <f t="shared" si="4"/>
        <v>0</v>
      </c>
      <c r="DM33" s="472"/>
      <c r="DN33" s="472"/>
      <c r="DO33" s="472"/>
    </row>
    <row r="34" spans="1:119" hidden="1" outlineLevel="1" x14ac:dyDescent="0.3">
      <c r="A34" s="472"/>
      <c r="B34" s="521" t="s">
        <v>195</v>
      </c>
      <c r="C34" s="589"/>
      <c r="D34" s="595"/>
      <c r="E34" s="591"/>
      <c r="F34" s="592"/>
      <c r="G34" s="593"/>
      <c r="H34" s="498">
        <f t="shared" si="21"/>
        <v>0</v>
      </c>
      <c r="I34" s="51">
        <f>IF( $G34=0,0,((($G34/$F$31)*Cronograma!G$11)*($H34/$G34)))</f>
        <v>0</v>
      </c>
      <c r="J34" s="51">
        <f>IF( $G34=0,0,((($G34/$F$31)*Cronograma!H$11)*($H34/$G34)))</f>
        <v>0</v>
      </c>
      <c r="K34" s="51">
        <f>IF( $G34=0,0,((($G34/$F$31)*Cronograma!I$11)*($H34/$G34)))</f>
        <v>0</v>
      </c>
      <c r="L34" s="51">
        <f>IF( $G34=0,0,((($G34/$F$31)*Cronograma!J$11)*($H34/$G34)))</f>
        <v>0</v>
      </c>
      <c r="M34" s="51">
        <f>IF( $G34=0,0,((($G34/$F$31)*Cronograma!K$11)*($H34/$G34)))</f>
        <v>0</v>
      </c>
      <c r="N34" s="51">
        <f>IF( $G34=0,0,((($G34/$F$31)*Cronograma!L$11)*($H34/$G34)))</f>
        <v>0</v>
      </c>
      <c r="O34" s="51">
        <f>IF( $G34=0,0,((($G34/$F$31)*Cronograma!M$11)*($H34/$G34)))</f>
        <v>0</v>
      </c>
      <c r="P34" s="51">
        <f>IF( $G34=0,0,((($G34/$F$31)*Cronograma!N$11)*($H34/$G34)))</f>
        <v>0</v>
      </c>
      <c r="Q34" s="51">
        <f>IF( $G34=0,0,((($G34/$F$31)*Cronograma!O$11)*($H34/$G34)))</f>
        <v>0</v>
      </c>
      <c r="R34" s="51">
        <f>IF( $G34=0,0,((($G34/$F$31)*Cronograma!P$11)*($H34/$G34)))</f>
        <v>0</v>
      </c>
      <c r="S34" s="51">
        <f>IF( $G34=0,0,((($G34/$F$31)*Cronograma!Q$11)*($H34/$G34)))</f>
        <v>0</v>
      </c>
      <c r="T34" s="51">
        <f>IF( $G34=0,0,((($G34/$F$31)*Cronograma!R$11)*($H34/$G34)))</f>
        <v>0</v>
      </c>
      <c r="U34" s="51">
        <f>IF( $G34=0,0,((($G34/$F$31)*Cronograma!S$11)*($H34/$G34)))</f>
        <v>0</v>
      </c>
      <c r="V34" s="51">
        <f>IF( $G34=0,0,((($G34/$F$31)*Cronograma!T$11)*($H34/$G34)))</f>
        <v>0</v>
      </c>
      <c r="W34" s="51">
        <f>IF( $G34=0,0,((($G34/$F$31)*Cronograma!U$11)*($H34/$G34)))</f>
        <v>0</v>
      </c>
      <c r="X34" s="51">
        <f>IF( $G34=0,0,((($G34/$F$31)*Cronograma!V$11)*($H34/$G34)))</f>
        <v>0</v>
      </c>
      <c r="Y34" s="51">
        <f>IF( $G34=0,0,((($G34/$F$31)*Cronograma!W$11)*($H34/$G34)))</f>
        <v>0</v>
      </c>
      <c r="Z34" s="51">
        <f>IF( $G34=0,0,((($G34/$F$31)*Cronograma!X$11)*($H34/$G34)))</f>
        <v>0</v>
      </c>
      <c r="AA34" s="51">
        <f>IF( $G34=0,0,((($G34/$F$31)*Cronograma!Y$11)*($H34/$G34)))</f>
        <v>0</v>
      </c>
      <c r="AB34" s="51">
        <f>IF( $G34=0,0,((($G34/$F$31)*Cronograma!Z$11)*($H34/$G34)))</f>
        <v>0</v>
      </c>
      <c r="AC34" s="51">
        <f>IF( $G34=0,0,((($G34/$F$31)*Cronograma!AA$11)*($H34/$G34)))</f>
        <v>0</v>
      </c>
      <c r="AD34" s="51">
        <f>IF( $G34=0,0,((($G34/$F$31)*Cronograma!AB$11)*($H34/$G34)))</f>
        <v>0</v>
      </c>
      <c r="AE34" s="51">
        <f>IF( $G34=0,0,((($G34/$F$31)*Cronograma!AC$11)*($H34/$G34)))</f>
        <v>0</v>
      </c>
      <c r="AF34" s="51">
        <f>IF( $G34=0,0,((($G34/$F$31)*Cronograma!AD$11)*($H34/$G34)))</f>
        <v>0</v>
      </c>
      <c r="AG34" s="51">
        <f>IF( $G34=0,0,((($G34/$F$31)*Cronograma!AE$11)*($H34/$G34)))</f>
        <v>0</v>
      </c>
      <c r="AH34" s="51">
        <f>IF( $G34=0,0,((($G34/$F$31)*Cronograma!AF$11)*($H34/$G34)))</f>
        <v>0</v>
      </c>
      <c r="AI34" s="51">
        <f>IF( $G34=0,0,((($G34/$F$31)*Cronograma!AG$11)*($H34/$G34)))</f>
        <v>0</v>
      </c>
      <c r="AJ34" s="51">
        <f>IF( $G34=0,0,((($G34/$F$31)*Cronograma!AH$11)*($H34/$G34)))</f>
        <v>0</v>
      </c>
      <c r="AK34" s="51">
        <f>IF( $G34=0,0,((($G34/$F$31)*Cronograma!AI$11)*($H34/$G34)))</f>
        <v>0</v>
      </c>
      <c r="AL34" s="51">
        <f>IF( $G34=0,0,((($G34/$F$31)*Cronograma!AJ$11)*($H34/$G34)))</f>
        <v>0</v>
      </c>
      <c r="AM34" s="51">
        <f>IF( $G34=0,0,((($G34/$F$31)*Cronograma!AK$11)*($H34/$G34)))</f>
        <v>0</v>
      </c>
      <c r="AN34" s="51">
        <f>IF( $G34=0,0,((($G34/$F$31)*Cronograma!AL$11)*($H34/$G34)))</f>
        <v>0</v>
      </c>
      <c r="AO34" s="51">
        <f>IF( $G34=0,0,((($G34/$F$31)*Cronograma!AM$11)*($H34/$G34)))</f>
        <v>0</v>
      </c>
      <c r="AP34" s="51">
        <f>IF( $G34=0,0,((($G34/$F$31)*Cronograma!AN$11)*($H34/$G34)))</f>
        <v>0</v>
      </c>
      <c r="AQ34" s="51">
        <f>IF( $G34=0,0,((($G34/$F$31)*Cronograma!AO$11)*($H34/$G34)))</f>
        <v>0</v>
      </c>
      <c r="AR34" s="51">
        <f>IF( $G34=0,0,((($G34/$F$31)*Cronograma!AP$11)*($H34/$G34)))</f>
        <v>0</v>
      </c>
      <c r="AS34" s="51">
        <f>IF( $G34=0,0,((($G34/$F$31)*Cronograma!AQ$11)*($H34/$G34)))</f>
        <v>0</v>
      </c>
      <c r="AT34" s="51">
        <f>IF( $G34=0,0,((($G34/$F$31)*Cronograma!AR$11)*($H34/$G34)))</f>
        <v>0</v>
      </c>
      <c r="AU34" s="51">
        <f>IF( $G34=0,0,((($G34/$F$31)*Cronograma!AS$11)*($H34/$G34)))</f>
        <v>0</v>
      </c>
      <c r="AV34" s="51">
        <f>IF( $G34=0,0,((($G34/$F$31)*Cronograma!AT$11)*($H34/$G34)))</f>
        <v>0</v>
      </c>
      <c r="AW34" s="51">
        <f>IF( $G34=0,0,((($G34/$F$31)*Cronograma!AU$11)*($H34/$G34)))</f>
        <v>0</v>
      </c>
      <c r="AX34" s="51">
        <f>IF( $G34=0,0,((($G34/$F$31)*Cronograma!AV$11)*($H34/$G34)))</f>
        <v>0</v>
      </c>
      <c r="AY34" s="51">
        <f>IF( $G34=0,0,((($G34/$F$31)*Cronograma!AW$11)*($H34/$G34)))</f>
        <v>0</v>
      </c>
      <c r="AZ34" s="51">
        <f>IF( $G34=0,0,((($G34/$F$31)*Cronograma!AX$11)*($H34/$G34)))</f>
        <v>0</v>
      </c>
      <c r="BA34" s="51">
        <f>IF( $G34=0,0,((($G34/$F$31)*Cronograma!AY$11)*($H34/$G34)))</f>
        <v>0</v>
      </c>
      <c r="BB34" s="51">
        <f>IF( $G34=0,0,((($G34/$F$31)*Cronograma!AZ$11)*($H34/$G34)))</f>
        <v>0</v>
      </c>
      <c r="BC34" s="51">
        <f>IF( $G34=0,0,((($G34/$F$31)*Cronograma!BA$11)*($H34/$G34)))</f>
        <v>0</v>
      </c>
      <c r="BD34" s="51">
        <f>IF( $G34=0,0,((($G34/$F$31)*Cronograma!BB$11)*($H34/$G34)))</f>
        <v>0</v>
      </c>
      <c r="BE34" s="51">
        <f>IF( $G34=0,0,((($G34/$F$31)*Cronograma!BC$11)*($H34/$G34)))</f>
        <v>0</v>
      </c>
      <c r="BF34" s="51">
        <f>IF( $G34=0,0,((($G34/$F$31)*Cronograma!BD$11)*($H34/$G34)))</f>
        <v>0</v>
      </c>
      <c r="BG34" s="51">
        <f>IF( $G34=0,0,((($G34/$F$31)*Cronograma!BE$11)*($H34/$G34)))</f>
        <v>0</v>
      </c>
      <c r="BH34" s="51">
        <f>IF( $G34=0,0,((($G34/$F$31)*Cronograma!BF$11)*($H34/$G34)))</f>
        <v>0</v>
      </c>
      <c r="BI34" s="51">
        <f>IF( $G34=0,0,((($G34/$F$31)*Cronograma!BG$11)*($H34/$G34)))</f>
        <v>0</v>
      </c>
      <c r="BJ34" s="51">
        <f>IF( $G34=0,0,((($G34/$F$31)*Cronograma!BH$11)*($H34/$G34)))</f>
        <v>0</v>
      </c>
      <c r="BK34" s="51">
        <f>IF( $G34=0,0,((($G34/$F$31)*Cronograma!BI$11)*($H34/$G34)))</f>
        <v>0</v>
      </c>
      <c r="BL34" s="51">
        <f>IF( $G34=0,0,((($G34/$F$31)*Cronograma!BJ$11)*($H34/$G34)))</f>
        <v>0</v>
      </c>
      <c r="BM34" s="51">
        <f>IF( $G34=0,0,((($G34/$F$31)*Cronograma!BK$11)*($H34/$G34)))</f>
        <v>0</v>
      </c>
      <c r="BN34" s="51">
        <f>IF( $G34=0,0,((($G34/$F$31)*Cronograma!BL$11)*($H34/$G34)))</f>
        <v>0</v>
      </c>
      <c r="BO34" s="51">
        <f>IF( $G34=0,0,((($G34/$F$31)*Cronograma!BM$11)*($H34/$G34)))</f>
        <v>0</v>
      </c>
      <c r="BP34" s="51">
        <f>IF( $G34=0,0,((($G34/$F$31)*Cronograma!BN$11)*($H34/$G34)))</f>
        <v>0</v>
      </c>
      <c r="BQ34" s="51">
        <f>IF( $G34=0,0,((($G34/$F$31)*Cronograma!BO$11)*($H34/$G34)))</f>
        <v>0</v>
      </c>
      <c r="BR34" s="51">
        <f>IF( $G34=0,0,((($G34/$F$31)*Cronograma!BP$11)*($H34/$G34)))</f>
        <v>0</v>
      </c>
      <c r="BS34" s="51">
        <f>IF( $G34=0,0,((($G34/$F$31)*Cronograma!BQ$11)*($H34/$G34)))</f>
        <v>0</v>
      </c>
      <c r="BT34" s="51">
        <f>IF( $G34=0,0,((($G34/$F$31)*Cronograma!BR$11)*($H34/$G34)))</f>
        <v>0</v>
      </c>
      <c r="BU34" s="51">
        <f>IF( $G34=0,0,((($G34/$F$31)*Cronograma!BS$11)*($H34/$G34)))</f>
        <v>0</v>
      </c>
      <c r="BV34" s="51">
        <f>IF( $G34=0,0,((($G34/$F$31)*Cronograma!BT$11)*($H34/$G34)))</f>
        <v>0</v>
      </c>
      <c r="BW34" s="51">
        <f>IF( $G34=0,0,((($G34/$F$31)*Cronograma!BU$11)*($H34/$G34)))</f>
        <v>0</v>
      </c>
      <c r="BX34" s="51">
        <f>IF( $G34=0,0,((($G34/$F$31)*Cronograma!BV$11)*($H34/$G34)))</f>
        <v>0</v>
      </c>
      <c r="BY34" s="51">
        <f>IF( $G34=0,0,((($G34/$F$31)*Cronograma!BW$11)*($H34/$G34)))</f>
        <v>0</v>
      </c>
      <c r="BZ34" s="51">
        <f>IF( $G34=0,0,((($G34/$F$31)*Cronograma!BX$11)*($H34/$G34)))</f>
        <v>0</v>
      </c>
      <c r="CA34" s="51">
        <f>IF( $G34=0,0,((($G34/$F$31)*Cronograma!BY$11)*($H34/$G34)))</f>
        <v>0</v>
      </c>
      <c r="CB34" s="51">
        <f>IF( $G34=0,0,((($G34/$F$31)*Cronograma!BZ$11)*($H34/$G34)))</f>
        <v>0</v>
      </c>
      <c r="CC34" s="51">
        <f>IF( $G34=0,0,((($G34/$F$31)*Cronograma!CA$11)*($H34/$G34)))</f>
        <v>0</v>
      </c>
      <c r="CD34" s="51">
        <f>IF( $G34=0,0,((($G34/$F$31)*Cronograma!CB$11)*($H34/$G34)))</f>
        <v>0</v>
      </c>
      <c r="CE34" s="51">
        <f>IF( $G34=0,0,((($G34/$F$31)*Cronograma!CC$11)*($H34/$G34)))</f>
        <v>0</v>
      </c>
      <c r="CF34" s="51">
        <f>IF( $G34=0,0,((($G34/$F$31)*Cronograma!CD$11)*($H34/$G34)))</f>
        <v>0</v>
      </c>
      <c r="CG34" s="51">
        <f>IF( $G34=0,0,((($G34/$F$31)*Cronograma!CE$11)*($H34/$G34)))</f>
        <v>0</v>
      </c>
      <c r="CH34" s="51">
        <f>IF( $G34=0,0,((($G34/$F$31)*Cronograma!CF$11)*($H34/$G34)))</f>
        <v>0</v>
      </c>
      <c r="CI34" s="51">
        <f>IF( $G34=0,0,((($G34/$F$31)*Cronograma!CG$11)*($H34/$G34)))</f>
        <v>0</v>
      </c>
      <c r="CJ34" s="51">
        <f>IF( $G34=0,0,((($G34/$F$31)*Cronograma!CH$11)*($H34/$G34)))</f>
        <v>0</v>
      </c>
      <c r="CK34" s="51">
        <f>IF( $G34=0,0,((($G34/$F$31)*Cronograma!CI$11)*($H34/$G34)))</f>
        <v>0</v>
      </c>
      <c r="CL34" s="51">
        <f>IF( $G34=0,0,((($G34/$F$31)*Cronograma!CJ$11)*($H34/$G34)))</f>
        <v>0</v>
      </c>
      <c r="CM34" s="51">
        <f>IF( $G34=0,0,((($G34/$F$31)*Cronograma!CK$11)*($H34/$G34)))</f>
        <v>0</v>
      </c>
      <c r="CN34" s="51">
        <f>IF( $G34=0,0,((($G34/$F$31)*Cronograma!CL$11)*($H34/$G34)))</f>
        <v>0</v>
      </c>
      <c r="CO34" s="51">
        <f>IF( $G34=0,0,((($G34/$F$31)*Cronograma!CM$11)*($H34/$G34)))</f>
        <v>0</v>
      </c>
      <c r="CP34" s="51">
        <f>IF( $G34=0,0,((($G34/$F$31)*Cronograma!CN$11)*($H34/$G34)))</f>
        <v>0</v>
      </c>
      <c r="CQ34" s="51">
        <f>IF( $G34=0,0,((($G34/$F$31)*Cronograma!CO$11)*($H34/$G34)))</f>
        <v>0</v>
      </c>
      <c r="CR34" s="51">
        <f>IF( $G34=0,0,((($G34/$F$31)*Cronograma!CP$11)*($H34/$G34)))</f>
        <v>0</v>
      </c>
      <c r="CS34" s="51">
        <f>IF( $G34=0,0,((($G34/$F$31)*Cronograma!CQ$11)*($H34/$G34)))</f>
        <v>0</v>
      </c>
      <c r="CT34" s="51">
        <f>IF( $G34=0,0,((($G34/$F$31)*Cronograma!CR$11)*($H34/$G34)))</f>
        <v>0</v>
      </c>
      <c r="CU34" s="51">
        <f>IF( $G34=0,0,((($G34/$F$31)*Cronograma!CS$11)*($H34/$G34)))</f>
        <v>0</v>
      </c>
      <c r="CV34" s="51">
        <f>IF( $G34=0,0,((($G34/$F$31)*Cronograma!CT$11)*($H34/$G34)))</f>
        <v>0</v>
      </c>
      <c r="CW34" s="51">
        <f>IF( $G34=0,0,((($G34/$F$31)*Cronograma!CU$11)*($H34/$G34)))</f>
        <v>0</v>
      </c>
      <c r="CX34" s="51">
        <f>IF( $G34=0,0,((($G34/$F$31)*Cronograma!CV$11)*($H34/$G34)))</f>
        <v>0</v>
      </c>
      <c r="CY34" s="51">
        <f>IF( $G34=0,0,((($G34/$F$31)*Cronograma!CW$11)*($H34/$G34)))</f>
        <v>0</v>
      </c>
      <c r="CZ34" s="51">
        <f>IF( $G34=0,0,((($G34/$F$31)*Cronograma!CX$11)*($H34/$G34)))</f>
        <v>0</v>
      </c>
      <c r="DA34" s="51">
        <f>IF( $G34=0,0,((($G34/$F$31)*Cronograma!CY$11)*($H34/$G34)))</f>
        <v>0</v>
      </c>
      <c r="DB34" s="51">
        <f>IF( $G34=0,0,((($G34/$F$31)*Cronograma!CZ$11)*($H34/$G34)))</f>
        <v>0</v>
      </c>
      <c r="DC34" s="51">
        <f>IF( $G34=0,0,((($G34/$F$31)*Cronograma!DA$11)*($H34/$G34)))</f>
        <v>0</v>
      </c>
      <c r="DD34" s="51">
        <f>IF( $G34=0,0,((($G34/$F$31)*Cronograma!DB$11)*($H34/$G34)))</f>
        <v>0</v>
      </c>
      <c r="DE34" s="51">
        <f>IF( $G34=0,0,((($G34/$F$31)*Cronograma!DC$11)*($H34/$G34)))</f>
        <v>0</v>
      </c>
      <c r="DF34" s="51">
        <f>IF( $G34=0,0,((($G34/$F$31)*Cronograma!DD$11)*($H34/$G34)))</f>
        <v>0</v>
      </c>
      <c r="DG34" s="51">
        <f>IF( $G34=0,0,((($G34/$F$31)*Cronograma!DE$11)*($H34/$G34)))</f>
        <v>0</v>
      </c>
      <c r="DH34" s="51">
        <f>IF( $G34=0,0,((($G34/$F$31)*Cronograma!DF$11)*($H34/$G34)))</f>
        <v>0</v>
      </c>
      <c r="DI34" s="51">
        <f>IF( $G34=0,0,((($G34/$F$31)*Cronograma!DG$11)*($H34/$G34)))</f>
        <v>0</v>
      </c>
      <c r="DJ34" s="51">
        <f>IF( $G34=0,0,((($G34/$F$31)*Cronograma!DH$11)*($H34/$G34)))</f>
        <v>0</v>
      </c>
      <c r="DK34" s="52">
        <f t="shared" si="22"/>
        <v>0</v>
      </c>
      <c r="DL34" s="53">
        <f t="shared" si="4"/>
        <v>0</v>
      </c>
      <c r="DM34" s="472"/>
      <c r="DN34" s="472"/>
      <c r="DO34" s="472"/>
    </row>
    <row r="35" spans="1:119" hidden="1" outlineLevel="1" x14ac:dyDescent="0.3">
      <c r="A35" s="472"/>
      <c r="B35" s="521" t="s">
        <v>196</v>
      </c>
      <c r="C35" s="589"/>
      <c r="D35" s="595"/>
      <c r="E35" s="591"/>
      <c r="F35" s="592"/>
      <c r="G35" s="593"/>
      <c r="H35" s="498">
        <f t="shared" si="21"/>
        <v>0</v>
      </c>
      <c r="I35" s="51">
        <f>IF( $G35=0,0,((($G35/$F$31)*Cronograma!G$11)*($H35/$G35)))</f>
        <v>0</v>
      </c>
      <c r="J35" s="51">
        <f>IF( $G35=0,0,((($G35/$F$31)*Cronograma!H$11)*($H35/$G35)))</f>
        <v>0</v>
      </c>
      <c r="K35" s="51">
        <f>IF( $G35=0,0,((($G35/$F$31)*Cronograma!I$11)*($H35/$G35)))</f>
        <v>0</v>
      </c>
      <c r="L35" s="51">
        <f>IF( $G35=0,0,((($G35/$F$31)*Cronograma!J$11)*($H35/$G35)))</f>
        <v>0</v>
      </c>
      <c r="M35" s="51">
        <f>IF( $G35=0,0,((($G35/$F$31)*Cronograma!K$11)*($H35/$G35)))</f>
        <v>0</v>
      </c>
      <c r="N35" s="51">
        <f>IF( $G35=0,0,((($G35/$F$31)*Cronograma!L$11)*($H35/$G35)))</f>
        <v>0</v>
      </c>
      <c r="O35" s="51">
        <f>IF( $G35=0,0,((($G35/$F$31)*Cronograma!M$11)*($H35/$G35)))</f>
        <v>0</v>
      </c>
      <c r="P35" s="51">
        <f>IF( $G35=0,0,((($G35/$F$31)*Cronograma!N$11)*($H35/$G35)))</f>
        <v>0</v>
      </c>
      <c r="Q35" s="51">
        <f>IF( $G35=0,0,((($G35/$F$31)*Cronograma!O$11)*($H35/$G35)))</f>
        <v>0</v>
      </c>
      <c r="R35" s="51">
        <f>IF( $G35=0,0,((($G35/$F$31)*Cronograma!P$11)*($H35/$G35)))</f>
        <v>0</v>
      </c>
      <c r="S35" s="51">
        <f>IF( $G35=0,0,((($G35/$F$31)*Cronograma!Q$11)*($H35/$G35)))</f>
        <v>0</v>
      </c>
      <c r="T35" s="51">
        <f>IF( $G35=0,0,((($G35/$F$31)*Cronograma!R$11)*($H35/$G35)))</f>
        <v>0</v>
      </c>
      <c r="U35" s="51">
        <f>IF( $G35=0,0,((($G35/$F$31)*Cronograma!S$11)*($H35/$G35)))</f>
        <v>0</v>
      </c>
      <c r="V35" s="51">
        <f>IF( $G35=0,0,((($G35/$F$31)*Cronograma!T$11)*($H35/$G35)))</f>
        <v>0</v>
      </c>
      <c r="W35" s="51">
        <f>IF( $G35=0,0,((($G35/$F$31)*Cronograma!U$11)*($H35/$G35)))</f>
        <v>0</v>
      </c>
      <c r="X35" s="51">
        <f>IF( $G35=0,0,((($G35/$F$31)*Cronograma!V$11)*($H35/$G35)))</f>
        <v>0</v>
      </c>
      <c r="Y35" s="51">
        <f>IF( $G35=0,0,((($G35/$F$31)*Cronograma!W$11)*($H35/$G35)))</f>
        <v>0</v>
      </c>
      <c r="Z35" s="51">
        <f>IF( $G35=0,0,((($G35/$F$31)*Cronograma!X$11)*($H35/$G35)))</f>
        <v>0</v>
      </c>
      <c r="AA35" s="51">
        <f>IF( $G35=0,0,((($G35/$F$31)*Cronograma!Y$11)*($H35/$G35)))</f>
        <v>0</v>
      </c>
      <c r="AB35" s="51">
        <f>IF( $G35=0,0,((($G35/$F$31)*Cronograma!Z$11)*($H35/$G35)))</f>
        <v>0</v>
      </c>
      <c r="AC35" s="51">
        <f>IF( $G35=0,0,((($G35/$F$31)*Cronograma!AA$11)*($H35/$G35)))</f>
        <v>0</v>
      </c>
      <c r="AD35" s="51">
        <f>IF( $G35=0,0,((($G35/$F$31)*Cronograma!AB$11)*($H35/$G35)))</f>
        <v>0</v>
      </c>
      <c r="AE35" s="51">
        <f>IF( $G35=0,0,((($G35/$F$31)*Cronograma!AC$11)*($H35/$G35)))</f>
        <v>0</v>
      </c>
      <c r="AF35" s="51">
        <f>IF( $G35=0,0,((($G35/$F$31)*Cronograma!AD$11)*($H35/$G35)))</f>
        <v>0</v>
      </c>
      <c r="AG35" s="51">
        <f>IF( $G35=0,0,((($G35/$F$31)*Cronograma!AE$11)*($H35/$G35)))</f>
        <v>0</v>
      </c>
      <c r="AH35" s="51">
        <f>IF( $G35=0,0,((($G35/$F$31)*Cronograma!AF$11)*($H35/$G35)))</f>
        <v>0</v>
      </c>
      <c r="AI35" s="51">
        <f>IF( $G35=0,0,((($G35/$F$31)*Cronograma!AG$11)*($H35/$G35)))</f>
        <v>0</v>
      </c>
      <c r="AJ35" s="51">
        <f>IF( $G35=0,0,((($G35/$F$31)*Cronograma!AH$11)*($H35/$G35)))</f>
        <v>0</v>
      </c>
      <c r="AK35" s="51">
        <f>IF( $G35=0,0,((($G35/$F$31)*Cronograma!AI$11)*($H35/$G35)))</f>
        <v>0</v>
      </c>
      <c r="AL35" s="51">
        <f>IF( $G35=0,0,((($G35/$F$31)*Cronograma!AJ$11)*($H35/$G35)))</f>
        <v>0</v>
      </c>
      <c r="AM35" s="51">
        <f>IF( $G35=0,0,((($G35/$F$31)*Cronograma!AK$11)*($H35/$G35)))</f>
        <v>0</v>
      </c>
      <c r="AN35" s="51">
        <f>IF( $G35=0,0,((($G35/$F$31)*Cronograma!AL$11)*($H35/$G35)))</f>
        <v>0</v>
      </c>
      <c r="AO35" s="51">
        <f>IF( $G35=0,0,((($G35/$F$31)*Cronograma!AM$11)*($H35/$G35)))</f>
        <v>0</v>
      </c>
      <c r="AP35" s="51">
        <f>IF( $G35=0,0,((($G35/$F$31)*Cronograma!AN$11)*($H35/$G35)))</f>
        <v>0</v>
      </c>
      <c r="AQ35" s="51">
        <f>IF( $G35=0,0,((($G35/$F$31)*Cronograma!AO$11)*($H35/$G35)))</f>
        <v>0</v>
      </c>
      <c r="AR35" s="51">
        <f>IF( $G35=0,0,((($G35/$F$31)*Cronograma!AP$11)*($H35/$G35)))</f>
        <v>0</v>
      </c>
      <c r="AS35" s="51">
        <f>IF( $G35=0,0,((($G35/$F$31)*Cronograma!AQ$11)*($H35/$G35)))</f>
        <v>0</v>
      </c>
      <c r="AT35" s="51">
        <f>IF( $G35=0,0,((($G35/$F$31)*Cronograma!AR$11)*($H35/$G35)))</f>
        <v>0</v>
      </c>
      <c r="AU35" s="51">
        <f>IF( $G35=0,0,((($G35/$F$31)*Cronograma!AS$11)*($H35/$G35)))</f>
        <v>0</v>
      </c>
      <c r="AV35" s="51">
        <f>IF( $G35=0,0,((($G35/$F$31)*Cronograma!AT$11)*($H35/$G35)))</f>
        <v>0</v>
      </c>
      <c r="AW35" s="51">
        <f>IF( $G35=0,0,((($G35/$F$31)*Cronograma!AU$11)*($H35/$G35)))</f>
        <v>0</v>
      </c>
      <c r="AX35" s="51">
        <f>IF( $G35=0,0,((($G35/$F$31)*Cronograma!AV$11)*($H35/$G35)))</f>
        <v>0</v>
      </c>
      <c r="AY35" s="51">
        <f>IF( $G35=0,0,((($G35/$F$31)*Cronograma!AW$11)*($H35/$G35)))</f>
        <v>0</v>
      </c>
      <c r="AZ35" s="51">
        <f>IF( $G35=0,0,((($G35/$F$31)*Cronograma!AX$11)*($H35/$G35)))</f>
        <v>0</v>
      </c>
      <c r="BA35" s="51">
        <f>IF( $G35=0,0,((($G35/$F$31)*Cronograma!AY$11)*($H35/$G35)))</f>
        <v>0</v>
      </c>
      <c r="BB35" s="51">
        <f>IF( $G35=0,0,((($G35/$F$31)*Cronograma!AZ$11)*($H35/$G35)))</f>
        <v>0</v>
      </c>
      <c r="BC35" s="51">
        <f>IF( $G35=0,0,((($G35/$F$31)*Cronograma!BA$11)*($H35/$G35)))</f>
        <v>0</v>
      </c>
      <c r="BD35" s="51">
        <f>IF( $G35=0,0,((($G35/$F$31)*Cronograma!BB$11)*($H35/$G35)))</f>
        <v>0</v>
      </c>
      <c r="BE35" s="51">
        <f>IF( $G35=0,0,((($G35/$F$31)*Cronograma!BC$11)*($H35/$G35)))</f>
        <v>0</v>
      </c>
      <c r="BF35" s="51">
        <f>IF( $G35=0,0,((($G35/$F$31)*Cronograma!BD$11)*($H35/$G35)))</f>
        <v>0</v>
      </c>
      <c r="BG35" s="51">
        <f>IF( $G35=0,0,((($G35/$F$31)*Cronograma!BE$11)*($H35/$G35)))</f>
        <v>0</v>
      </c>
      <c r="BH35" s="51">
        <f>IF( $G35=0,0,((($G35/$F$31)*Cronograma!BF$11)*($H35/$G35)))</f>
        <v>0</v>
      </c>
      <c r="BI35" s="51">
        <f>IF( $G35=0,0,((($G35/$F$31)*Cronograma!BG$11)*($H35/$G35)))</f>
        <v>0</v>
      </c>
      <c r="BJ35" s="51">
        <f>IF( $G35=0,0,((($G35/$F$31)*Cronograma!BH$11)*($H35/$G35)))</f>
        <v>0</v>
      </c>
      <c r="BK35" s="51">
        <f>IF( $G35=0,0,((($G35/$F$31)*Cronograma!BI$11)*($H35/$G35)))</f>
        <v>0</v>
      </c>
      <c r="BL35" s="51">
        <f>IF( $G35=0,0,((($G35/$F$31)*Cronograma!BJ$11)*($H35/$G35)))</f>
        <v>0</v>
      </c>
      <c r="BM35" s="51">
        <f>IF( $G35=0,0,((($G35/$F$31)*Cronograma!BK$11)*($H35/$G35)))</f>
        <v>0</v>
      </c>
      <c r="BN35" s="51">
        <f>IF( $G35=0,0,((($G35/$F$31)*Cronograma!BL$11)*($H35/$G35)))</f>
        <v>0</v>
      </c>
      <c r="BO35" s="51">
        <f>IF( $G35=0,0,((($G35/$F$31)*Cronograma!BM$11)*($H35/$G35)))</f>
        <v>0</v>
      </c>
      <c r="BP35" s="51">
        <f>IF( $G35=0,0,((($G35/$F$31)*Cronograma!BN$11)*($H35/$G35)))</f>
        <v>0</v>
      </c>
      <c r="BQ35" s="51">
        <f>IF( $G35=0,0,((($G35/$F$31)*Cronograma!BO$11)*($H35/$G35)))</f>
        <v>0</v>
      </c>
      <c r="BR35" s="51">
        <f>IF( $G35=0,0,((($G35/$F$31)*Cronograma!BP$11)*($H35/$G35)))</f>
        <v>0</v>
      </c>
      <c r="BS35" s="51">
        <f>IF( $G35=0,0,((($G35/$F$31)*Cronograma!BQ$11)*($H35/$G35)))</f>
        <v>0</v>
      </c>
      <c r="BT35" s="51">
        <f>IF( $G35=0,0,((($G35/$F$31)*Cronograma!BR$11)*($H35/$G35)))</f>
        <v>0</v>
      </c>
      <c r="BU35" s="51">
        <f>IF( $G35=0,0,((($G35/$F$31)*Cronograma!BS$11)*($H35/$G35)))</f>
        <v>0</v>
      </c>
      <c r="BV35" s="51">
        <f>IF( $G35=0,0,((($G35/$F$31)*Cronograma!BT$11)*($H35/$G35)))</f>
        <v>0</v>
      </c>
      <c r="BW35" s="51">
        <f>IF( $G35=0,0,((($G35/$F$31)*Cronograma!BU$11)*($H35/$G35)))</f>
        <v>0</v>
      </c>
      <c r="BX35" s="51">
        <f>IF( $G35=0,0,((($G35/$F$31)*Cronograma!BV$11)*($H35/$G35)))</f>
        <v>0</v>
      </c>
      <c r="BY35" s="51">
        <f>IF( $G35=0,0,((($G35/$F$31)*Cronograma!BW$11)*($H35/$G35)))</f>
        <v>0</v>
      </c>
      <c r="BZ35" s="51">
        <f>IF( $G35=0,0,((($G35/$F$31)*Cronograma!BX$11)*($H35/$G35)))</f>
        <v>0</v>
      </c>
      <c r="CA35" s="51">
        <f>IF( $G35=0,0,((($G35/$F$31)*Cronograma!BY$11)*($H35/$G35)))</f>
        <v>0</v>
      </c>
      <c r="CB35" s="51">
        <f>IF( $G35=0,0,((($G35/$F$31)*Cronograma!BZ$11)*($H35/$G35)))</f>
        <v>0</v>
      </c>
      <c r="CC35" s="51">
        <f>IF( $G35=0,0,((($G35/$F$31)*Cronograma!CA$11)*($H35/$G35)))</f>
        <v>0</v>
      </c>
      <c r="CD35" s="51">
        <f>IF( $G35=0,0,((($G35/$F$31)*Cronograma!CB$11)*($H35/$G35)))</f>
        <v>0</v>
      </c>
      <c r="CE35" s="51">
        <f>IF( $G35=0,0,((($G35/$F$31)*Cronograma!CC$11)*($H35/$G35)))</f>
        <v>0</v>
      </c>
      <c r="CF35" s="51">
        <f>IF( $G35=0,0,((($G35/$F$31)*Cronograma!CD$11)*($H35/$G35)))</f>
        <v>0</v>
      </c>
      <c r="CG35" s="51">
        <f>IF( $G35=0,0,((($G35/$F$31)*Cronograma!CE$11)*($H35/$G35)))</f>
        <v>0</v>
      </c>
      <c r="CH35" s="51">
        <f>IF( $G35=0,0,((($G35/$F$31)*Cronograma!CF$11)*($H35/$G35)))</f>
        <v>0</v>
      </c>
      <c r="CI35" s="51">
        <f>IF( $G35=0,0,((($G35/$F$31)*Cronograma!CG$11)*($H35/$G35)))</f>
        <v>0</v>
      </c>
      <c r="CJ35" s="51">
        <f>IF( $G35=0,0,((($G35/$F$31)*Cronograma!CH$11)*($H35/$G35)))</f>
        <v>0</v>
      </c>
      <c r="CK35" s="51">
        <f>IF( $G35=0,0,((($G35/$F$31)*Cronograma!CI$11)*($H35/$G35)))</f>
        <v>0</v>
      </c>
      <c r="CL35" s="51">
        <f>IF( $G35=0,0,((($G35/$F$31)*Cronograma!CJ$11)*($H35/$G35)))</f>
        <v>0</v>
      </c>
      <c r="CM35" s="51">
        <f>IF( $G35=0,0,((($G35/$F$31)*Cronograma!CK$11)*($H35/$G35)))</f>
        <v>0</v>
      </c>
      <c r="CN35" s="51">
        <f>IF( $G35=0,0,((($G35/$F$31)*Cronograma!CL$11)*($H35/$G35)))</f>
        <v>0</v>
      </c>
      <c r="CO35" s="51">
        <f>IF( $G35=0,0,((($G35/$F$31)*Cronograma!CM$11)*($H35/$G35)))</f>
        <v>0</v>
      </c>
      <c r="CP35" s="51">
        <f>IF( $G35=0,0,((($G35/$F$31)*Cronograma!CN$11)*($H35/$G35)))</f>
        <v>0</v>
      </c>
      <c r="CQ35" s="51">
        <f>IF( $G35=0,0,((($G35/$F$31)*Cronograma!CO$11)*($H35/$G35)))</f>
        <v>0</v>
      </c>
      <c r="CR35" s="51">
        <f>IF( $G35=0,0,((($G35/$F$31)*Cronograma!CP$11)*($H35/$G35)))</f>
        <v>0</v>
      </c>
      <c r="CS35" s="51">
        <f>IF( $G35=0,0,((($G35/$F$31)*Cronograma!CQ$11)*($H35/$G35)))</f>
        <v>0</v>
      </c>
      <c r="CT35" s="51">
        <f>IF( $G35=0,0,((($G35/$F$31)*Cronograma!CR$11)*($H35/$G35)))</f>
        <v>0</v>
      </c>
      <c r="CU35" s="51">
        <f>IF( $G35=0,0,((($G35/$F$31)*Cronograma!CS$11)*($H35/$G35)))</f>
        <v>0</v>
      </c>
      <c r="CV35" s="51">
        <f>IF( $G35=0,0,((($G35/$F$31)*Cronograma!CT$11)*($H35/$G35)))</f>
        <v>0</v>
      </c>
      <c r="CW35" s="51">
        <f>IF( $G35=0,0,((($G35/$F$31)*Cronograma!CU$11)*($H35/$G35)))</f>
        <v>0</v>
      </c>
      <c r="CX35" s="51">
        <f>IF( $G35=0,0,((($G35/$F$31)*Cronograma!CV$11)*($H35/$G35)))</f>
        <v>0</v>
      </c>
      <c r="CY35" s="51">
        <f>IF( $G35=0,0,((($G35/$F$31)*Cronograma!CW$11)*($H35/$G35)))</f>
        <v>0</v>
      </c>
      <c r="CZ35" s="51">
        <f>IF( $G35=0,0,((($G35/$F$31)*Cronograma!CX$11)*($H35/$G35)))</f>
        <v>0</v>
      </c>
      <c r="DA35" s="51">
        <f>IF( $G35=0,0,((($G35/$F$31)*Cronograma!CY$11)*($H35/$G35)))</f>
        <v>0</v>
      </c>
      <c r="DB35" s="51">
        <f>IF( $G35=0,0,((($G35/$F$31)*Cronograma!CZ$11)*($H35/$G35)))</f>
        <v>0</v>
      </c>
      <c r="DC35" s="51">
        <f>IF( $G35=0,0,((($G35/$F$31)*Cronograma!DA$11)*($H35/$G35)))</f>
        <v>0</v>
      </c>
      <c r="DD35" s="51">
        <f>IF( $G35=0,0,((($G35/$F$31)*Cronograma!DB$11)*($H35/$G35)))</f>
        <v>0</v>
      </c>
      <c r="DE35" s="51">
        <f>IF( $G35=0,0,((($G35/$F$31)*Cronograma!DC$11)*($H35/$G35)))</f>
        <v>0</v>
      </c>
      <c r="DF35" s="51">
        <f>IF( $G35=0,0,((($G35/$F$31)*Cronograma!DD$11)*($H35/$G35)))</f>
        <v>0</v>
      </c>
      <c r="DG35" s="51">
        <f>IF( $G35=0,0,((($G35/$F$31)*Cronograma!DE$11)*($H35/$G35)))</f>
        <v>0</v>
      </c>
      <c r="DH35" s="51">
        <f>IF( $G35=0,0,((($G35/$F$31)*Cronograma!DF$11)*($H35/$G35)))</f>
        <v>0</v>
      </c>
      <c r="DI35" s="51">
        <f>IF( $G35=0,0,((($G35/$F$31)*Cronograma!DG$11)*($H35/$G35)))</f>
        <v>0</v>
      </c>
      <c r="DJ35" s="51">
        <f>IF( $G35=0,0,((($G35/$F$31)*Cronograma!DH$11)*($H35/$G35)))</f>
        <v>0</v>
      </c>
      <c r="DK35" s="52">
        <f t="shared" si="22"/>
        <v>0</v>
      </c>
      <c r="DL35" s="53">
        <f t="shared" si="4"/>
        <v>0</v>
      </c>
      <c r="DM35" s="472"/>
      <c r="DN35" s="472"/>
      <c r="DO35" s="472"/>
    </row>
    <row r="36" spans="1:119" hidden="1" outlineLevel="1" x14ac:dyDescent="0.3">
      <c r="A36" s="472"/>
      <c r="B36" s="521" t="s">
        <v>197</v>
      </c>
      <c r="C36" s="589"/>
      <c r="D36" s="595"/>
      <c r="E36" s="591"/>
      <c r="F36" s="592"/>
      <c r="G36" s="593"/>
      <c r="H36" s="498">
        <f t="shared" si="21"/>
        <v>0</v>
      </c>
      <c r="I36" s="51">
        <f>IF( $G36=0,0,((($G36/$F$31)*Cronograma!G$11)*($H36/$G36)))</f>
        <v>0</v>
      </c>
      <c r="J36" s="51">
        <f>IF( $G36=0,0,((($G36/$F$31)*Cronograma!H$11)*($H36/$G36)))</f>
        <v>0</v>
      </c>
      <c r="K36" s="51">
        <f>IF( $G36=0,0,((($G36/$F$31)*Cronograma!I$11)*($H36/$G36)))</f>
        <v>0</v>
      </c>
      <c r="L36" s="51">
        <f>IF( $G36=0,0,((($G36/$F$31)*Cronograma!J$11)*($H36/$G36)))</f>
        <v>0</v>
      </c>
      <c r="M36" s="51">
        <f>IF( $G36=0,0,((($G36/$F$31)*Cronograma!K$11)*($H36/$G36)))</f>
        <v>0</v>
      </c>
      <c r="N36" s="51">
        <f>IF( $G36=0,0,((($G36/$F$31)*Cronograma!L$11)*($H36/$G36)))</f>
        <v>0</v>
      </c>
      <c r="O36" s="51">
        <f>IF( $G36=0,0,((($G36/$F$31)*Cronograma!M$11)*($H36/$G36)))</f>
        <v>0</v>
      </c>
      <c r="P36" s="51">
        <f>IF( $G36=0,0,((($G36/$F$31)*Cronograma!N$11)*($H36/$G36)))</f>
        <v>0</v>
      </c>
      <c r="Q36" s="51">
        <f>IF( $G36=0,0,((($G36/$F$31)*Cronograma!O$11)*($H36/$G36)))</f>
        <v>0</v>
      </c>
      <c r="R36" s="51">
        <f>IF( $G36=0,0,((($G36/$F$31)*Cronograma!P$11)*($H36/$G36)))</f>
        <v>0</v>
      </c>
      <c r="S36" s="51">
        <f>IF( $G36=0,0,((($G36/$F$31)*Cronograma!Q$11)*($H36/$G36)))</f>
        <v>0</v>
      </c>
      <c r="T36" s="51">
        <f>IF( $G36=0,0,((($G36/$F$31)*Cronograma!R$11)*($H36/$G36)))</f>
        <v>0</v>
      </c>
      <c r="U36" s="51">
        <f>IF( $G36=0,0,((($G36/$F$31)*Cronograma!S$11)*($H36/$G36)))</f>
        <v>0</v>
      </c>
      <c r="V36" s="51">
        <f>IF( $G36=0,0,((($G36/$F$31)*Cronograma!T$11)*($H36/$G36)))</f>
        <v>0</v>
      </c>
      <c r="W36" s="51">
        <f>IF( $G36=0,0,((($G36/$F$31)*Cronograma!U$11)*($H36/$G36)))</f>
        <v>0</v>
      </c>
      <c r="X36" s="51">
        <f>IF( $G36=0,0,((($G36/$F$31)*Cronograma!V$11)*($H36/$G36)))</f>
        <v>0</v>
      </c>
      <c r="Y36" s="51">
        <f>IF( $G36=0,0,((($G36/$F$31)*Cronograma!W$11)*($H36/$G36)))</f>
        <v>0</v>
      </c>
      <c r="Z36" s="51">
        <f>IF( $G36=0,0,((($G36/$F$31)*Cronograma!X$11)*($H36/$G36)))</f>
        <v>0</v>
      </c>
      <c r="AA36" s="51">
        <f>IF( $G36=0,0,((($G36/$F$31)*Cronograma!Y$11)*($H36/$G36)))</f>
        <v>0</v>
      </c>
      <c r="AB36" s="51">
        <f>IF( $G36=0,0,((($G36/$F$31)*Cronograma!Z$11)*($H36/$G36)))</f>
        <v>0</v>
      </c>
      <c r="AC36" s="51">
        <f>IF( $G36=0,0,((($G36/$F$31)*Cronograma!AA$11)*($H36/$G36)))</f>
        <v>0</v>
      </c>
      <c r="AD36" s="51">
        <f>IF( $G36=0,0,((($G36/$F$31)*Cronograma!AB$11)*($H36/$G36)))</f>
        <v>0</v>
      </c>
      <c r="AE36" s="51">
        <f>IF( $G36=0,0,((($G36/$F$31)*Cronograma!AC$11)*($H36/$G36)))</f>
        <v>0</v>
      </c>
      <c r="AF36" s="51">
        <f>IF( $G36=0,0,((($G36/$F$31)*Cronograma!AD$11)*($H36/$G36)))</f>
        <v>0</v>
      </c>
      <c r="AG36" s="51">
        <f>IF( $G36=0,0,((($G36/$F$31)*Cronograma!AE$11)*($H36/$G36)))</f>
        <v>0</v>
      </c>
      <c r="AH36" s="51">
        <f>IF( $G36=0,0,((($G36/$F$31)*Cronograma!AF$11)*($H36/$G36)))</f>
        <v>0</v>
      </c>
      <c r="AI36" s="51">
        <f>IF( $G36=0,0,((($G36/$F$31)*Cronograma!AG$11)*($H36/$G36)))</f>
        <v>0</v>
      </c>
      <c r="AJ36" s="51">
        <f>IF( $G36=0,0,((($G36/$F$31)*Cronograma!AH$11)*($H36/$G36)))</f>
        <v>0</v>
      </c>
      <c r="AK36" s="51">
        <f>IF( $G36=0,0,((($G36/$F$31)*Cronograma!AI$11)*($H36/$G36)))</f>
        <v>0</v>
      </c>
      <c r="AL36" s="51">
        <f>IF( $G36=0,0,((($G36/$F$31)*Cronograma!AJ$11)*($H36/$G36)))</f>
        <v>0</v>
      </c>
      <c r="AM36" s="51">
        <f>IF( $G36=0,0,((($G36/$F$31)*Cronograma!AK$11)*($H36/$G36)))</f>
        <v>0</v>
      </c>
      <c r="AN36" s="51">
        <f>IF( $G36=0,0,((($G36/$F$31)*Cronograma!AL$11)*($H36/$G36)))</f>
        <v>0</v>
      </c>
      <c r="AO36" s="51">
        <f>IF( $G36=0,0,((($G36/$F$31)*Cronograma!AM$11)*($H36/$G36)))</f>
        <v>0</v>
      </c>
      <c r="AP36" s="51">
        <f>IF( $G36=0,0,((($G36/$F$31)*Cronograma!AN$11)*($H36/$G36)))</f>
        <v>0</v>
      </c>
      <c r="AQ36" s="51">
        <f>IF( $G36=0,0,((($G36/$F$31)*Cronograma!AO$11)*($H36/$G36)))</f>
        <v>0</v>
      </c>
      <c r="AR36" s="51">
        <f>IF( $G36=0,0,((($G36/$F$31)*Cronograma!AP$11)*($H36/$G36)))</f>
        <v>0</v>
      </c>
      <c r="AS36" s="51">
        <f>IF( $G36=0,0,((($G36/$F$31)*Cronograma!AQ$11)*($H36/$G36)))</f>
        <v>0</v>
      </c>
      <c r="AT36" s="51">
        <f>IF( $G36=0,0,((($G36/$F$31)*Cronograma!AR$11)*($H36/$G36)))</f>
        <v>0</v>
      </c>
      <c r="AU36" s="51">
        <f>IF( $G36=0,0,((($G36/$F$31)*Cronograma!AS$11)*($H36/$G36)))</f>
        <v>0</v>
      </c>
      <c r="AV36" s="51">
        <f>IF( $G36=0,0,((($G36/$F$31)*Cronograma!AT$11)*($H36/$G36)))</f>
        <v>0</v>
      </c>
      <c r="AW36" s="51">
        <f>IF( $G36=0,0,((($G36/$F$31)*Cronograma!AU$11)*($H36/$G36)))</f>
        <v>0</v>
      </c>
      <c r="AX36" s="51">
        <f>IF( $G36=0,0,((($G36/$F$31)*Cronograma!AV$11)*($H36/$G36)))</f>
        <v>0</v>
      </c>
      <c r="AY36" s="51">
        <f>IF( $G36=0,0,((($G36/$F$31)*Cronograma!AW$11)*($H36/$G36)))</f>
        <v>0</v>
      </c>
      <c r="AZ36" s="51">
        <f>IF( $G36=0,0,((($G36/$F$31)*Cronograma!AX$11)*($H36/$G36)))</f>
        <v>0</v>
      </c>
      <c r="BA36" s="51">
        <f>IF( $G36=0,0,((($G36/$F$31)*Cronograma!AY$11)*($H36/$G36)))</f>
        <v>0</v>
      </c>
      <c r="BB36" s="51">
        <f>IF( $G36=0,0,((($G36/$F$31)*Cronograma!AZ$11)*($H36/$G36)))</f>
        <v>0</v>
      </c>
      <c r="BC36" s="51">
        <f>IF( $G36=0,0,((($G36/$F$31)*Cronograma!BA$11)*($H36/$G36)))</f>
        <v>0</v>
      </c>
      <c r="BD36" s="51">
        <f>IF( $G36=0,0,((($G36/$F$31)*Cronograma!BB$11)*($H36/$G36)))</f>
        <v>0</v>
      </c>
      <c r="BE36" s="51">
        <f>IF( $G36=0,0,((($G36/$F$31)*Cronograma!BC$11)*($H36/$G36)))</f>
        <v>0</v>
      </c>
      <c r="BF36" s="51">
        <f>IF( $G36=0,0,((($G36/$F$31)*Cronograma!BD$11)*($H36/$G36)))</f>
        <v>0</v>
      </c>
      <c r="BG36" s="51">
        <f>IF( $G36=0,0,((($G36/$F$31)*Cronograma!BE$11)*($H36/$G36)))</f>
        <v>0</v>
      </c>
      <c r="BH36" s="51">
        <f>IF( $G36=0,0,((($G36/$F$31)*Cronograma!BF$11)*($H36/$G36)))</f>
        <v>0</v>
      </c>
      <c r="BI36" s="51">
        <f>IF( $G36=0,0,((($G36/$F$31)*Cronograma!BG$11)*($H36/$G36)))</f>
        <v>0</v>
      </c>
      <c r="BJ36" s="51">
        <f>IF( $G36=0,0,((($G36/$F$31)*Cronograma!BH$11)*($H36/$G36)))</f>
        <v>0</v>
      </c>
      <c r="BK36" s="51">
        <f>IF( $G36=0,0,((($G36/$F$31)*Cronograma!BI$11)*($H36/$G36)))</f>
        <v>0</v>
      </c>
      <c r="BL36" s="51">
        <f>IF( $G36=0,0,((($G36/$F$31)*Cronograma!BJ$11)*($H36/$G36)))</f>
        <v>0</v>
      </c>
      <c r="BM36" s="51">
        <f>IF( $G36=0,0,((($G36/$F$31)*Cronograma!BK$11)*($H36/$G36)))</f>
        <v>0</v>
      </c>
      <c r="BN36" s="51">
        <f>IF( $G36=0,0,((($G36/$F$31)*Cronograma!BL$11)*($H36/$G36)))</f>
        <v>0</v>
      </c>
      <c r="BO36" s="51">
        <f>IF( $G36=0,0,((($G36/$F$31)*Cronograma!BM$11)*($H36/$G36)))</f>
        <v>0</v>
      </c>
      <c r="BP36" s="51">
        <f>IF( $G36=0,0,((($G36/$F$31)*Cronograma!BN$11)*($H36/$G36)))</f>
        <v>0</v>
      </c>
      <c r="BQ36" s="51">
        <f>IF( $G36=0,0,((($G36/$F$31)*Cronograma!BO$11)*($H36/$G36)))</f>
        <v>0</v>
      </c>
      <c r="BR36" s="51">
        <f>IF( $G36=0,0,((($G36/$F$31)*Cronograma!BP$11)*($H36/$G36)))</f>
        <v>0</v>
      </c>
      <c r="BS36" s="51">
        <f>IF( $G36=0,0,((($G36/$F$31)*Cronograma!BQ$11)*($H36/$G36)))</f>
        <v>0</v>
      </c>
      <c r="BT36" s="51">
        <f>IF( $G36=0,0,((($G36/$F$31)*Cronograma!BR$11)*($H36/$G36)))</f>
        <v>0</v>
      </c>
      <c r="BU36" s="51">
        <f>IF( $G36=0,0,((($G36/$F$31)*Cronograma!BS$11)*($H36/$G36)))</f>
        <v>0</v>
      </c>
      <c r="BV36" s="51">
        <f>IF( $G36=0,0,((($G36/$F$31)*Cronograma!BT$11)*($H36/$G36)))</f>
        <v>0</v>
      </c>
      <c r="BW36" s="51">
        <f>IF( $G36=0,0,((($G36/$F$31)*Cronograma!BU$11)*($H36/$G36)))</f>
        <v>0</v>
      </c>
      <c r="BX36" s="51">
        <f>IF( $G36=0,0,((($G36/$F$31)*Cronograma!BV$11)*($H36/$G36)))</f>
        <v>0</v>
      </c>
      <c r="BY36" s="51">
        <f>IF( $G36=0,0,((($G36/$F$31)*Cronograma!BW$11)*($H36/$G36)))</f>
        <v>0</v>
      </c>
      <c r="BZ36" s="51">
        <f>IF( $G36=0,0,((($G36/$F$31)*Cronograma!BX$11)*($H36/$G36)))</f>
        <v>0</v>
      </c>
      <c r="CA36" s="51">
        <f>IF( $G36=0,0,((($G36/$F$31)*Cronograma!BY$11)*($H36/$G36)))</f>
        <v>0</v>
      </c>
      <c r="CB36" s="51">
        <f>IF( $G36=0,0,((($G36/$F$31)*Cronograma!BZ$11)*($H36/$G36)))</f>
        <v>0</v>
      </c>
      <c r="CC36" s="51">
        <f>IF( $G36=0,0,((($G36/$F$31)*Cronograma!CA$11)*($H36/$G36)))</f>
        <v>0</v>
      </c>
      <c r="CD36" s="51">
        <f>IF( $G36=0,0,((($G36/$F$31)*Cronograma!CB$11)*($H36/$G36)))</f>
        <v>0</v>
      </c>
      <c r="CE36" s="51">
        <f>IF( $G36=0,0,((($G36/$F$31)*Cronograma!CC$11)*($H36/$G36)))</f>
        <v>0</v>
      </c>
      <c r="CF36" s="51">
        <f>IF( $G36=0,0,((($G36/$F$31)*Cronograma!CD$11)*($H36/$G36)))</f>
        <v>0</v>
      </c>
      <c r="CG36" s="51">
        <f>IF( $G36=0,0,((($G36/$F$31)*Cronograma!CE$11)*($H36/$G36)))</f>
        <v>0</v>
      </c>
      <c r="CH36" s="51">
        <f>IF( $G36=0,0,((($G36/$F$31)*Cronograma!CF$11)*($H36/$G36)))</f>
        <v>0</v>
      </c>
      <c r="CI36" s="51">
        <f>IF( $G36=0,0,((($G36/$F$31)*Cronograma!CG$11)*($H36/$G36)))</f>
        <v>0</v>
      </c>
      <c r="CJ36" s="51">
        <f>IF( $G36=0,0,((($G36/$F$31)*Cronograma!CH$11)*($H36/$G36)))</f>
        <v>0</v>
      </c>
      <c r="CK36" s="51">
        <f>IF( $G36=0,0,((($G36/$F$31)*Cronograma!CI$11)*($H36/$G36)))</f>
        <v>0</v>
      </c>
      <c r="CL36" s="51">
        <f>IF( $G36=0,0,((($G36/$F$31)*Cronograma!CJ$11)*($H36/$G36)))</f>
        <v>0</v>
      </c>
      <c r="CM36" s="51">
        <f>IF( $G36=0,0,((($G36/$F$31)*Cronograma!CK$11)*($H36/$G36)))</f>
        <v>0</v>
      </c>
      <c r="CN36" s="51">
        <f>IF( $G36=0,0,((($G36/$F$31)*Cronograma!CL$11)*($H36/$G36)))</f>
        <v>0</v>
      </c>
      <c r="CO36" s="51">
        <f>IF( $G36=0,0,((($G36/$F$31)*Cronograma!CM$11)*($H36/$G36)))</f>
        <v>0</v>
      </c>
      <c r="CP36" s="51">
        <f>IF( $G36=0,0,((($G36/$F$31)*Cronograma!CN$11)*($H36/$G36)))</f>
        <v>0</v>
      </c>
      <c r="CQ36" s="51">
        <f>IF( $G36=0,0,((($G36/$F$31)*Cronograma!CO$11)*($H36/$G36)))</f>
        <v>0</v>
      </c>
      <c r="CR36" s="51">
        <f>IF( $G36=0,0,((($G36/$F$31)*Cronograma!CP$11)*($H36/$G36)))</f>
        <v>0</v>
      </c>
      <c r="CS36" s="51">
        <f>IF( $G36=0,0,((($G36/$F$31)*Cronograma!CQ$11)*($H36/$G36)))</f>
        <v>0</v>
      </c>
      <c r="CT36" s="51">
        <f>IF( $G36=0,0,((($G36/$F$31)*Cronograma!CR$11)*($H36/$G36)))</f>
        <v>0</v>
      </c>
      <c r="CU36" s="51">
        <f>IF( $G36=0,0,((($G36/$F$31)*Cronograma!CS$11)*($H36/$G36)))</f>
        <v>0</v>
      </c>
      <c r="CV36" s="51">
        <f>IF( $G36=0,0,((($G36/$F$31)*Cronograma!CT$11)*($H36/$G36)))</f>
        <v>0</v>
      </c>
      <c r="CW36" s="51">
        <f>IF( $G36=0,0,((($G36/$F$31)*Cronograma!CU$11)*($H36/$G36)))</f>
        <v>0</v>
      </c>
      <c r="CX36" s="51">
        <f>IF( $G36=0,0,((($G36/$F$31)*Cronograma!CV$11)*($H36/$G36)))</f>
        <v>0</v>
      </c>
      <c r="CY36" s="51">
        <f>IF( $G36=0,0,((($G36/$F$31)*Cronograma!CW$11)*($H36/$G36)))</f>
        <v>0</v>
      </c>
      <c r="CZ36" s="51">
        <f>IF( $G36=0,0,((($G36/$F$31)*Cronograma!CX$11)*($H36/$G36)))</f>
        <v>0</v>
      </c>
      <c r="DA36" s="51">
        <f>IF( $G36=0,0,((($G36/$F$31)*Cronograma!CY$11)*($H36/$G36)))</f>
        <v>0</v>
      </c>
      <c r="DB36" s="51">
        <f>IF( $G36=0,0,((($G36/$F$31)*Cronograma!CZ$11)*($H36/$G36)))</f>
        <v>0</v>
      </c>
      <c r="DC36" s="51">
        <f>IF( $G36=0,0,((($G36/$F$31)*Cronograma!DA$11)*($H36/$G36)))</f>
        <v>0</v>
      </c>
      <c r="DD36" s="51">
        <f>IF( $G36=0,0,((($G36/$F$31)*Cronograma!DB$11)*($H36/$G36)))</f>
        <v>0</v>
      </c>
      <c r="DE36" s="51">
        <f>IF( $G36=0,0,((($G36/$F$31)*Cronograma!DC$11)*($H36/$G36)))</f>
        <v>0</v>
      </c>
      <c r="DF36" s="51">
        <f>IF( $G36=0,0,((($G36/$F$31)*Cronograma!DD$11)*($H36/$G36)))</f>
        <v>0</v>
      </c>
      <c r="DG36" s="51">
        <f>IF( $G36=0,0,((($G36/$F$31)*Cronograma!DE$11)*($H36/$G36)))</f>
        <v>0</v>
      </c>
      <c r="DH36" s="51">
        <f>IF( $G36=0,0,((($G36/$F$31)*Cronograma!DF$11)*($H36/$G36)))</f>
        <v>0</v>
      </c>
      <c r="DI36" s="51">
        <f>IF( $G36=0,0,((($G36/$F$31)*Cronograma!DG$11)*($H36/$G36)))</f>
        <v>0</v>
      </c>
      <c r="DJ36" s="51">
        <f>IF( $G36=0,0,((($G36/$F$31)*Cronograma!DH$11)*($H36/$G36)))</f>
        <v>0</v>
      </c>
      <c r="DK36" s="52">
        <f t="shared" si="22"/>
        <v>0</v>
      </c>
      <c r="DL36" s="53">
        <f t="shared" si="4"/>
        <v>0</v>
      </c>
      <c r="DM36" s="472"/>
      <c r="DN36" s="472"/>
      <c r="DO36" s="472"/>
    </row>
    <row r="37" spans="1:119" hidden="1" outlineLevel="1" x14ac:dyDescent="0.3">
      <c r="A37" s="472"/>
      <c r="B37" s="521" t="s">
        <v>198</v>
      </c>
      <c r="C37" s="589"/>
      <c r="D37" s="595"/>
      <c r="E37" s="591"/>
      <c r="F37" s="592"/>
      <c r="G37" s="593"/>
      <c r="H37" s="498">
        <f t="shared" si="21"/>
        <v>0</v>
      </c>
      <c r="I37" s="51">
        <f>IF( $G37=0,0,((($G37/$F$31)*Cronograma!G$11)*($H37/$G37)))</f>
        <v>0</v>
      </c>
      <c r="J37" s="51">
        <f>IF( $G37=0,0,((($G37/$F$31)*Cronograma!H$11)*($H37/$G37)))</f>
        <v>0</v>
      </c>
      <c r="K37" s="51">
        <f>IF( $G37=0,0,((($G37/$F$31)*Cronograma!I$11)*($H37/$G37)))</f>
        <v>0</v>
      </c>
      <c r="L37" s="51">
        <f>IF( $G37=0,0,((($G37/$F$31)*Cronograma!J$11)*($H37/$G37)))</f>
        <v>0</v>
      </c>
      <c r="M37" s="51">
        <f>IF( $G37=0,0,((($G37/$F$31)*Cronograma!K$11)*($H37/$G37)))</f>
        <v>0</v>
      </c>
      <c r="N37" s="51">
        <f>IF( $G37=0,0,((($G37/$F$31)*Cronograma!L$11)*($H37/$G37)))</f>
        <v>0</v>
      </c>
      <c r="O37" s="51">
        <f>IF( $G37=0,0,((($G37/$F$31)*Cronograma!M$11)*($H37/$G37)))</f>
        <v>0</v>
      </c>
      <c r="P37" s="51">
        <f>IF( $G37=0,0,((($G37/$F$31)*Cronograma!N$11)*($H37/$G37)))</f>
        <v>0</v>
      </c>
      <c r="Q37" s="51">
        <f>IF( $G37=0,0,((($G37/$F$31)*Cronograma!O$11)*($H37/$G37)))</f>
        <v>0</v>
      </c>
      <c r="R37" s="51">
        <f>IF( $G37=0,0,((($G37/$F$31)*Cronograma!P$11)*($H37/$G37)))</f>
        <v>0</v>
      </c>
      <c r="S37" s="51">
        <f>IF( $G37=0,0,((($G37/$F$31)*Cronograma!Q$11)*($H37/$G37)))</f>
        <v>0</v>
      </c>
      <c r="T37" s="51">
        <f>IF( $G37=0,0,((($G37/$F$31)*Cronograma!R$11)*($H37/$G37)))</f>
        <v>0</v>
      </c>
      <c r="U37" s="51">
        <f>IF( $G37=0,0,((($G37/$F$31)*Cronograma!S$11)*($H37/$G37)))</f>
        <v>0</v>
      </c>
      <c r="V37" s="51">
        <f>IF( $G37=0,0,((($G37/$F$31)*Cronograma!T$11)*($H37/$G37)))</f>
        <v>0</v>
      </c>
      <c r="W37" s="51">
        <f>IF( $G37=0,0,((($G37/$F$31)*Cronograma!U$11)*($H37/$G37)))</f>
        <v>0</v>
      </c>
      <c r="X37" s="51">
        <f>IF( $G37=0,0,((($G37/$F$31)*Cronograma!V$11)*($H37/$G37)))</f>
        <v>0</v>
      </c>
      <c r="Y37" s="51">
        <f>IF( $G37=0,0,((($G37/$F$31)*Cronograma!W$11)*($H37/$G37)))</f>
        <v>0</v>
      </c>
      <c r="Z37" s="51">
        <f>IF( $G37=0,0,((($G37/$F$31)*Cronograma!X$11)*($H37/$G37)))</f>
        <v>0</v>
      </c>
      <c r="AA37" s="51">
        <f>IF( $G37=0,0,((($G37/$F$31)*Cronograma!Y$11)*($H37/$G37)))</f>
        <v>0</v>
      </c>
      <c r="AB37" s="51">
        <f>IF( $G37=0,0,((($G37/$F$31)*Cronograma!Z$11)*($H37/$G37)))</f>
        <v>0</v>
      </c>
      <c r="AC37" s="51">
        <f>IF( $G37=0,0,((($G37/$F$31)*Cronograma!AA$11)*($H37/$G37)))</f>
        <v>0</v>
      </c>
      <c r="AD37" s="51">
        <f>IF( $G37=0,0,((($G37/$F$31)*Cronograma!AB$11)*($H37/$G37)))</f>
        <v>0</v>
      </c>
      <c r="AE37" s="51">
        <f>IF( $G37=0,0,((($G37/$F$31)*Cronograma!AC$11)*($H37/$G37)))</f>
        <v>0</v>
      </c>
      <c r="AF37" s="51">
        <f>IF( $G37=0,0,((($G37/$F$31)*Cronograma!AD$11)*($H37/$G37)))</f>
        <v>0</v>
      </c>
      <c r="AG37" s="51">
        <f>IF( $G37=0,0,((($G37/$F$31)*Cronograma!AE$11)*($H37/$G37)))</f>
        <v>0</v>
      </c>
      <c r="AH37" s="51">
        <f>IF( $G37=0,0,((($G37/$F$31)*Cronograma!AF$11)*($H37/$G37)))</f>
        <v>0</v>
      </c>
      <c r="AI37" s="51">
        <f>IF( $G37=0,0,((($G37/$F$31)*Cronograma!AG$11)*($H37/$G37)))</f>
        <v>0</v>
      </c>
      <c r="AJ37" s="51">
        <f>IF( $G37=0,0,((($G37/$F$31)*Cronograma!AH$11)*($H37/$G37)))</f>
        <v>0</v>
      </c>
      <c r="AK37" s="51">
        <f>IF( $G37=0,0,((($G37/$F$31)*Cronograma!AI$11)*($H37/$G37)))</f>
        <v>0</v>
      </c>
      <c r="AL37" s="51">
        <f>IF( $G37=0,0,((($G37/$F$31)*Cronograma!AJ$11)*($H37/$G37)))</f>
        <v>0</v>
      </c>
      <c r="AM37" s="51">
        <f>IF( $G37=0,0,((($G37/$F$31)*Cronograma!AK$11)*($H37/$G37)))</f>
        <v>0</v>
      </c>
      <c r="AN37" s="51">
        <f>IF( $G37=0,0,((($G37/$F$31)*Cronograma!AL$11)*($H37/$G37)))</f>
        <v>0</v>
      </c>
      <c r="AO37" s="51">
        <f>IF( $G37=0,0,((($G37/$F$31)*Cronograma!AM$11)*($H37/$G37)))</f>
        <v>0</v>
      </c>
      <c r="AP37" s="51">
        <f>IF( $G37=0,0,((($G37/$F$31)*Cronograma!AN$11)*($H37/$G37)))</f>
        <v>0</v>
      </c>
      <c r="AQ37" s="51">
        <f>IF( $G37=0,0,((($G37/$F$31)*Cronograma!AO$11)*($H37/$G37)))</f>
        <v>0</v>
      </c>
      <c r="AR37" s="51">
        <f>IF( $G37=0,0,((($G37/$F$31)*Cronograma!AP$11)*($H37/$G37)))</f>
        <v>0</v>
      </c>
      <c r="AS37" s="51">
        <f>IF( $G37=0,0,((($G37/$F$31)*Cronograma!AQ$11)*($H37/$G37)))</f>
        <v>0</v>
      </c>
      <c r="AT37" s="51">
        <f>IF( $G37=0,0,((($G37/$F$31)*Cronograma!AR$11)*($H37/$G37)))</f>
        <v>0</v>
      </c>
      <c r="AU37" s="51">
        <f>IF( $G37=0,0,((($G37/$F$31)*Cronograma!AS$11)*($H37/$G37)))</f>
        <v>0</v>
      </c>
      <c r="AV37" s="51">
        <f>IF( $G37=0,0,((($G37/$F$31)*Cronograma!AT$11)*($H37/$G37)))</f>
        <v>0</v>
      </c>
      <c r="AW37" s="51">
        <f>IF( $G37=0,0,((($G37/$F$31)*Cronograma!AU$11)*($H37/$G37)))</f>
        <v>0</v>
      </c>
      <c r="AX37" s="51">
        <f>IF( $G37=0,0,((($G37/$F$31)*Cronograma!AV$11)*($H37/$G37)))</f>
        <v>0</v>
      </c>
      <c r="AY37" s="51">
        <f>IF( $G37=0,0,((($G37/$F$31)*Cronograma!AW$11)*($H37/$G37)))</f>
        <v>0</v>
      </c>
      <c r="AZ37" s="51">
        <f>IF( $G37=0,0,((($G37/$F$31)*Cronograma!AX$11)*($H37/$G37)))</f>
        <v>0</v>
      </c>
      <c r="BA37" s="51">
        <f>IF( $G37=0,0,((($G37/$F$31)*Cronograma!AY$11)*($H37/$G37)))</f>
        <v>0</v>
      </c>
      <c r="BB37" s="51">
        <f>IF( $G37=0,0,((($G37/$F$31)*Cronograma!AZ$11)*($H37/$G37)))</f>
        <v>0</v>
      </c>
      <c r="BC37" s="51">
        <f>IF( $G37=0,0,((($G37/$F$31)*Cronograma!BA$11)*($H37/$G37)))</f>
        <v>0</v>
      </c>
      <c r="BD37" s="51">
        <f>IF( $G37=0,0,((($G37/$F$31)*Cronograma!BB$11)*($H37/$G37)))</f>
        <v>0</v>
      </c>
      <c r="BE37" s="51">
        <f>IF( $G37=0,0,((($G37/$F$31)*Cronograma!BC$11)*($H37/$G37)))</f>
        <v>0</v>
      </c>
      <c r="BF37" s="51">
        <f>IF( $G37=0,0,((($G37/$F$31)*Cronograma!BD$11)*($H37/$G37)))</f>
        <v>0</v>
      </c>
      <c r="BG37" s="51">
        <f>IF( $G37=0,0,((($G37/$F$31)*Cronograma!BE$11)*($H37/$G37)))</f>
        <v>0</v>
      </c>
      <c r="BH37" s="51">
        <f>IF( $G37=0,0,((($G37/$F$31)*Cronograma!BF$11)*($H37/$G37)))</f>
        <v>0</v>
      </c>
      <c r="BI37" s="51">
        <f>IF( $G37=0,0,((($G37/$F$31)*Cronograma!BG$11)*($H37/$G37)))</f>
        <v>0</v>
      </c>
      <c r="BJ37" s="51">
        <f>IF( $G37=0,0,((($G37/$F$31)*Cronograma!BH$11)*($H37/$G37)))</f>
        <v>0</v>
      </c>
      <c r="BK37" s="51">
        <f>IF( $G37=0,0,((($G37/$F$31)*Cronograma!BI$11)*($H37/$G37)))</f>
        <v>0</v>
      </c>
      <c r="BL37" s="51">
        <f>IF( $G37=0,0,((($G37/$F$31)*Cronograma!BJ$11)*($H37/$G37)))</f>
        <v>0</v>
      </c>
      <c r="BM37" s="51">
        <f>IF( $G37=0,0,((($G37/$F$31)*Cronograma!BK$11)*($H37/$G37)))</f>
        <v>0</v>
      </c>
      <c r="BN37" s="51">
        <f>IF( $G37=0,0,((($G37/$F$31)*Cronograma!BL$11)*($H37/$G37)))</f>
        <v>0</v>
      </c>
      <c r="BO37" s="51">
        <f>IF( $G37=0,0,((($G37/$F$31)*Cronograma!BM$11)*($H37/$G37)))</f>
        <v>0</v>
      </c>
      <c r="BP37" s="51">
        <f>IF( $G37=0,0,((($G37/$F$31)*Cronograma!BN$11)*($H37/$G37)))</f>
        <v>0</v>
      </c>
      <c r="BQ37" s="51">
        <f>IF( $G37=0,0,((($G37/$F$31)*Cronograma!BO$11)*($H37/$G37)))</f>
        <v>0</v>
      </c>
      <c r="BR37" s="51">
        <f>IF( $G37=0,0,((($G37/$F$31)*Cronograma!BP$11)*($H37/$G37)))</f>
        <v>0</v>
      </c>
      <c r="BS37" s="51">
        <f>IF( $G37=0,0,((($G37/$F$31)*Cronograma!BQ$11)*($H37/$G37)))</f>
        <v>0</v>
      </c>
      <c r="BT37" s="51">
        <f>IF( $G37=0,0,((($G37/$F$31)*Cronograma!BR$11)*($H37/$G37)))</f>
        <v>0</v>
      </c>
      <c r="BU37" s="51">
        <f>IF( $G37=0,0,((($G37/$F$31)*Cronograma!BS$11)*($H37/$G37)))</f>
        <v>0</v>
      </c>
      <c r="BV37" s="51">
        <f>IF( $G37=0,0,((($G37/$F$31)*Cronograma!BT$11)*($H37/$G37)))</f>
        <v>0</v>
      </c>
      <c r="BW37" s="51">
        <f>IF( $G37=0,0,((($G37/$F$31)*Cronograma!BU$11)*($H37/$G37)))</f>
        <v>0</v>
      </c>
      <c r="BX37" s="51">
        <f>IF( $G37=0,0,((($G37/$F$31)*Cronograma!BV$11)*($H37/$G37)))</f>
        <v>0</v>
      </c>
      <c r="BY37" s="51">
        <f>IF( $G37=0,0,((($G37/$F$31)*Cronograma!BW$11)*($H37/$G37)))</f>
        <v>0</v>
      </c>
      <c r="BZ37" s="51">
        <f>IF( $G37=0,0,((($G37/$F$31)*Cronograma!BX$11)*($H37/$G37)))</f>
        <v>0</v>
      </c>
      <c r="CA37" s="51">
        <f>IF( $G37=0,0,((($G37/$F$31)*Cronograma!BY$11)*($H37/$G37)))</f>
        <v>0</v>
      </c>
      <c r="CB37" s="51">
        <f>IF( $G37=0,0,((($G37/$F$31)*Cronograma!BZ$11)*($H37/$G37)))</f>
        <v>0</v>
      </c>
      <c r="CC37" s="51">
        <f>IF( $G37=0,0,((($G37/$F$31)*Cronograma!CA$11)*($H37/$G37)))</f>
        <v>0</v>
      </c>
      <c r="CD37" s="51">
        <f>IF( $G37=0,0,((($G37/$F$31)*Cronograma!CB$11)*($H37/$G37)))</f>
        <v>0</v>
      </c>
      <c r="CE37" s="51">
        <f>IF( $G37=0,0,((($G37/$F$31)*Cronograma!CC$11)*($H37/$G37)))</f>
        <v>0</v>
      </c>
      <c r="CF37" s="51">
        <f>IF( $G37=0,0,((($G37/$F$31)*Cronograma!CD$11)*($H37/$G37)))</f>
        <v>0</v>
      </c>
      <c r="CG37" s="51">
        <f>IF( $G37=0,0,((($G37/$F$31)*Cronograma!CE$11)*($H37/$G37)))</f>
        <v>0</v>
      </c>
      <c r="CH37" s="51">
        <f>IF( $G37=0,0,((($G37/$F$31)*Cronograma!CF$11)*($H37/$G37)))</f>
        <v>0</v>
      </c>
      <c r="CI37" s="51">
        <f>IF( $G37=0,0,((($G37/$F$31)*Cronograma!CG$11)*($H37/$G37)))</f>
        <v>0</v>
      </c>
      <c r="CJ37" s="51">
        <f>IF( $G37=0,0,((($G37/$F$31)*Cronograma!CH$11)*($H37/$G37)))</f>
        <v>0</v>
      </c>
      <c r="CK37" s="51">
        <f>IF( $G37=0,0,((($G37/$F$31)*Cronograma!CI$11)*($H37/$G37)))</f>
        <v>0</v>
      </c>
      <c r="CL37" s="51">
        <f>IF( $G37=0,0,((($G37/$F$31)*Cronograma!CJ$11)*($H37/$G37)))</f>
        <v>0</v>
      </c>
      <c r="CM37" s="51">
        <f>IF( $G37=0,0,((($G37/$F$31)*Cronograma!CK$11)*($H37/$G37)))</f>
        <v>0</v>
      </c>
      <c r="CN37" s="51">
        <f>IF( $G37=0,0,((($G37/$F$31)*Cronograma!CL$11)*($H37/$G37)))</f>
        <v>0</v>
      </c>
      <c r="CO37" s="51">
        <f>IF( $G37=0,0,((($G37/$F$31)*Cronograma!CM$11)*($H37/$G37)))</f>
        <v>0</v>
      </c>
      <c r="CP37" s="51">
        <f>IF( $G37=0,0,((($G37/$F$31)*Cronograma!CN$11)*($H37/$G37)))</f>
        <v>0</v>
      </c>
      <c r="CQ37" s="51">
        <f>IF( $G37=0,0,((($G37/$F$31)*Cronograma!CO$11)*($H37/$G37)))</f>
        <v>0</v>
      </c>
      <c r="CR37" s="51">
        <f>IF( $G37=0,0,((($G37/$F$31)*Cronograma!CP$11)*($H37/$G37)))</f>
        <v>0</v>
      </c>
      <c r="CS37" s="51">
        <f>IF( $G37=0,0,((($G37/$F$31)*Cronograma!CQ$11)*($H37/$G37)))</f>
        <v>0</v>
      </c>
      <c r="CT37" s="51">
        <f>IF( $G37=0,0,((($G37/$F$31)*Cronograma!CR$11)*($H37/$G37)))</f>
        <v>0</v>
      </c>
      <c r="CU37" s="51">
        <f>IF( $G37=0,0,((($G37/$F$31)*Cronograma!CS$11)*($H37/$G37)))</f>
        <v>0</v>
      </c>
      <c r="CV37" s="51">
        <f>IF( $G37=0,0,((($G37/$F$31)*Cronograma!CT$11)*($H37/$G37)))</f>
        <v>0</v>
      </c>
      <c r="CW37" s="51">
        <f>IF( $G37=0,0,((($G37/$F$31)*Cronograma!CU$11)*($H37/$G37)))</f>
        <v>0</v>
      </c>
      <c r="CX37" s="51">
        <f>IF( $G37=0,0,((($G37/$F$31)*Cronograma!CV$11)*($H37/$G37)))</f>
        <v>0</v>
      </c>
      <c r="CY37" s="51">
        <f>IF( $G37=0,0,((($G37/$F$31)*Cronograma!CW$11)*($H37/$G37)))</f>
        <v>0</v>
      </c>
      <c r="CZ37" s="51">
        <f>IF( $G37=0,0,((($G37/$F$31)*Cronograma!CX$11)*($H37/$G37)))</f>
        <v>0</v>
      </c>
      <c r="DA37" s="51">
        <f>IF( $G37=0,0,((($G37/$F$31)*Cronograma!CY$11)*($H37/$G37)))</f>
        <v>0</v>
      </c>
      <c r="DB37" s="51">
        <f>IF( $G37=0,0,((($G37/$F$31)*Cronograma!CZ$11)*($H37/$G37)))</f>
        <v>0</v>
      </c>
      <c r="DC37" s="51">
        <f>IF( $G37=0,0,((($G37/$F$31)*Cronograma!DA$11)*($H37/$G37)))</f>
        <v>0</v>
      </c>
      <c r="DD37" s="51">
        <f>IF( $G37=0,0,((($G37/$F$31)*Cronograma!DB$11)*($H37/$G37)))</f>
        <v>0</v>
      </c>
      <c r="DE37" s="51">
        <f>IF( $G37=0,0,((($G37/$F$31)*Cronograma!DC$11)*($H37/$G37)))</f>
        <v>0</v>
      </c>
      <c r="DF37" s="51">
        <f>IF( $G37=0,0,((($G37/$F$31)*Cronograma!DD$11)*($H37/$G37)))</f>
        <v>0</v>
      </c>
      <c r="DG37" s="51">
        <f>IF( $G37=0,0,((($G37/$F$31)*Cronograma!DE$11)*($H37/$G37)))</f>
        <v>0</v>
      </c>
      <c r="DH37" s="51">
        <f>IF( $G37=0,0,((($G37/$F$31)*Cronograma!DF$11)*($H37/$G37)))</f>
        <v>0</v>
      </c>
      <c r="DI37" s="51">
        <f>IF( $G37=0,0,((($G37/$F$31)*Cronograma!DG$11)*($H37/$G37)))</f>
        <v>0</v>
      </c>
      <c r="DJ37" s="51">
        <f>IF( $G37=0,0,((($G37/$F$31)*Cronograma!DH$11)*($H37/$G37)))</f>
        <v>0</v>
      </c>
      <c r="DK37" s="52">
        <f t="shared" si="22"/>
        <v>0</v>
      </c>
      <c r="DL37" s="53">
        <f t="shared" si="4"/>
        <v>0</v>
      </c>
      <c r="DM37" s="472"/>
      <c r="DN37" s="472"/>
      <c r="DO37" s="472"/>
    </row>
    <row r="38" spans="1:119" hidden="1" outlineLevel="1" x14ac:dyDescent="0.3">
      <c r="A38" s="472"/>
      <c r="B38" s="521" t="s">
        <v>199</v>
      </c>
      <c r="C38" s="589"/>
      <c r="D38" s="595"/>
      <c r="E38" s="591"/>
      <c r="F38" s="592"/>
      <c r="G38" s="593"/>
      <c r="H38" s="498">
        <f t="shared" si="21"/>
        <v>0</v>
      </c>
      <c r="I38" s="51">
        <f>IF( $G38=0,0,((($G38/$F$31)*Cronograma!G$11)*($H38/$G38)))</f>
        <v>0</v>
      </c>
      <c r="J38" s="51">
        <f>IF( $G38=0,0,((($G38/$F$31)*Cronograma!H$11)*($H38/$G38)))</f>
        <v>0</v>
      </c>
      <c r="K38" s="51">
        <f>IF( $G38=0,0,((($G38/$F$31)*Cronograma!I$11)*($H38/$G38)))</f>
        <v>0</v>
      </c>
      <c r="L38" s="51">
        <f>IF( $G38=0,0,((($G38/$F$31)*Cronograma!J$11)*($H38/$G38)))</f>
        <v>0</v>
      </c>
      <c r="M38" s="51">
        <f>IF( $G38=0,0,((($G38/$F$31)*Cronograma!K$11)*($H38/$G38)))</f>
        <v>0</v>
      </c>
      <c r="N38" s="51">
        <f>IF( $G38=0,0,((($G38/$F$31)*Cronograma!L$11)*($H38/$G38)))</f>
        <v>0</v>
      </c>
      <c r="O38" s="51">
        <f>IF( $G38=0,0,((($G38/$F$31)*Cronograma!M$11)*($H38/$G38)))</f>
        <v>0</v>
      </c>
      <c r="P38" s="51">
        <f>IF( $G38=0,0,((($G38/$F$31)*Cronograma!N$11)*($H38/$G38)))</f>
        <v>0</v>
      </c>
      <c r="Q38" s="51">
        <f>IF( $G38=0,0,((($G38/$F$31)*Cronograma!O$11)*($H38/$G38)))</f>
        <v>0</v>
      </c>
      <c r="R38" s="51">
        <f>IF( $G38=0,0,((($G38/$F$31)*Cronograma!P$11)*($H38/$G38)))</f>
        <v>0</v>
      </c>
      <c r="S38" s="51">
        <f>IF( $G38=0,0,((($G38/$F$31)*Cronograma!Q$11)*($H38/$G38)))</f>
        <v>0</v>
      </c>
      <c r="T38" s="51">
        <f>IF( $G38=0,0,((($G38/$F$31)*Cronograma!R$11)*($H38/$G38)))</f>
        <v>0</v>
      </c>
      <c r="U38" s="51">
        <f>IF( $G38=0,0,((($G38/$F$31)*Cronograma!S$11)*($H38/$G38)))</f>
        <v>0</v>
      </c>
      <c r="V38" s="51">
        <f>IF( $G38=0,0,((($G38/$F$31)*Cronograma!T$11)*($H38/$G38)))</f>
        <v>0</v>
      </c>
      <c r="W38" s="51">
        <f>IF( $G38=0,0,((($G38/$F$31)*Cronograma!U$11)*($H38/$G38)))</f>
        <v>0</v>
      </c>
      <c r="X38" s="51">
        <f>IF( $G38=0,0,((($G38/$F$31)*Cronograma!V$11)*($H38/$G38)))</f>
        <v>0</v>
      </c>
      <c r="Y38" s="51">
        <f>IF( $G38=0,0,((($G38/$F$31)*Cronograma!W$11)*($H38/$G38)))</f>
        <v>0</v>
      </c>
      <c r="Z38" s="51">
        <f>IF( $G38=0,0,((($G38/$F$31)*Cronograma!X$11)*($H38/$G38)))</f>
        <v>0</v>
      </c>
      <c r="AA38" s="51">
        <f>IF( $G38=0,0,((($G38/$F$31)*Cronograma!Y$11)*($H38/$G38)))</f>
        <v>0</v>
      </c>
      <c r="AB38" s="51">
        <f>IF( $G38=0,0,((($G38/$F$31)*Cronograma!Z$11)*($H38/$G38)))</f>
        <v>0</v>
      </c>
      <c r="AC38" s="51">
        <f>IF( $G38=0,0,((($G38/$F$31)*Cronograma!AA$11)*($H38/$G38)))</f>
        <v>0</v>
      </c>
      <c r="AD38" s="51">
        <f>IF( $G38=0,0,((($G38/$F$31)*Cronograma!AB$11)*($H38/$G38)))</f>
        <v>0</v>
      </c>
      <c r="AE38" s="51">
        <f>IF( $G38=0,0,((($G38/$F$31)*Cronograma!AC$11)*($H38/$G38)))</f>
        <v>0</v>
      </c>
      <c r="AF38" s="51">
        <f>IF( $G38=0,0,((($G38/$F$31)*Cronograma!AD$11)*($H38/$G38)))</f>
        <v>0</v>
      </c>
      <c r="AG38" s="51">
        <f>IF( $G38=0,0,((($G38/$F$31)*Cronograma!AE$11)*($H38/$G38)))</f>
        <v>0</v>
      </c>
      <c r="AH38" s="51">
        <f>IF( $G38=0,0,((($G38/$F$31)*Cronograma!AF$11)*($H38/$G38)))</f>
        <v>0</v>
      </c>
      <c r="AI38" s="51">
        <f>IF( $G38=0,0,((($G38/$F$31)*Cronograma!AG$11)*($H38/$G38)))</f>
        <v>0</v>
      </c>
      <c r="AJ38" s="51">
        <f>IF( $G38=0,0,((($G38/$F$31)*Cronograma!AH$11)*($H38/$G38)))</f>
        <v>0</v>
      </c>
      <c r="AK38" s="51">
        <f>IF( $G38=0,0,((($G38/$F$31)*Cronograma!AI$11)*($H38/$G38)))</f>
        <v>0</v>
      </c>
      <c r="AL38" s="51">
        <f>IF( $G38=0,0,((($G38/$F$31)*Cronograma!AJ$11)*($H38/$G38)))</f>
        <v>0</v>
      </c>
      <c r="AM38" s="51">
        <f>IF( $G38=0,0,((($G38/$F$31)*Cronograma!AK$11)*($H38/$G38)))</f>
        <v>0</v>
      </c>
      <c r="AN38" s="51">
        <f>IF( $G38=0,0,((($G38/$F$31)*Cronograma!AL$11)*($H38/$G38)))</f>
        <v>0</v>
      </c>
      <c r="AO38" s="51">
        <f>IF( $G38=0,0,((($G38/$F$31)*Cronograma!AM$11)*($H38/$G38)))</f>
        <v>0</v>
      </c>
      <c r="AP38" s="51">
        <f>IF( $G38=0,0,((($G38/$F$31)*Cronograma!AN$11)*($H38/$G38)))</f>
        <v>0</v>
      </c>
      <c r="AQ38" s="51">
        <f>IF( $G38=0,0,((($G38/$F$31)*Cronograma!AO$11)*($H38/$G38)))</f>
        <v>0</v>
      </c>
      <c r="AR38" s="51">
        <f>IF( $G38=0,0,((($G38/$F$31)*Cronograma!AP$11)*($H38/$G38)))</f>
        <v>0</v>
      </c>
      <c r="AS38" s="51">
        <f>IF( $G38=0,0,((($G38/$F$31)*Cronograma!AQ$11)*($H38/$G38)))</f>
        <v>0</v>
      </c>
      <c r="AT38" s="51">
        <f>IF( $G38=0,0,((($G38/$F$31)*Cronograma!AR$11)*($H38/$G38)))</f>
        <v>0</v>
      </c>
      <c r="AU38" s="51">
        <f>IF( $G38=0,0,((($G38/$F$31)*Cronograma!AS$11)*($H38/$G38)))</f>
        <v>0</v>
      </c>
      <c r="AV38" s="51">
        <f>IF( $G38=0,0,((($G38/$F$31)*Cronograma!AT$11)*($H38/$G38)))</f>
        <v>0</v>
      </c>
      <c r="AW38" s="51">
        <f>IF( $G38=0,0,((($G38/$F$31)*Cronograma!AU$11)*($H38/$G38)))</f>
        <v>0</v>
      </c>
      <c r="AX38" s="51">
        <f>IF( $G38=0,0,((($G38/$F$31)*Cronograma!AV$11)*($H38/$G38)))</f>
        <v>0</v>
      </c>
      <c r="AY38" s="51">
        <f>IF( $G38=0,0,((($G38/$F$31)*Cronograma!AW$11)*($H38/$G38)))</f>
        <v>0</v>
      </c>
      <c r="AZ38" s="51">
        <f>IF( $G38=0,0,((($G38/$F$31)*Cronograma!AX$11)*($H38/$G38)))</f>
        <v>0</v>
      </c>
      <c r="BA38" s="51">
        <f>IF( $G38=0,0,((($G38/$F$31)*Cronograma!AY$11)*($H38/$G38)))</f>
        <v>0</v>
      </c>
      <c r="BB38" s="51">
        <f>IF( $G38=0,0,((($G38/$F$31)*Cronograma!AZ$11)*($H38/$G38)))</f>
        <v>0</v>
      </c>
      <c r="BC38" s="51">
        <f>IF( $G38=0,0,((($G38/$F$31)*Cronograma!BA$11)*($H38/$G38)))</f>
        <v>0</v>
      </c>
      <c r="BD38" s="51">
        <f>IF( $G38=0,0,((($G38/$F$31)*Cronograma!BB$11)*($H38/$G38)))</f>
        <v>0</v>
      </c>
      <c r="BE38" s="51">
        <f>IF( $G38=0,0,((($G38/$F$31)*Cronograma!BC$11)*($H38/$G38)))</f>
        <v>0</v>
      </c>
      <c r="BF38" s="51">
        <f>IF( $G38=0,0,((($G38/$F$31)*Cronograma!BD$11)*($H38/$G38)))</f>
        <v>0</v>
      </c>
      <c r="BG38" s="51">
        <f>IF( $G38=0,0,((($G38/$F$31)*Cronograma!BE$11)*($H38/$G38)))</f>
        <v>0</v>
      </c>
      <c r="BH38" s="51">
        <f>IF( $G38=0,0,((($G38/$F$31)*Cronograma!BF$11)*($H38/$G38)))</f>
        <v>0</v>
      </c>
      <c r="BI38" s="51">
        <f>IF( $G38=0,0,((($G38/$F$31)*Cronograma!BG$11)*($H38/$G38)))</f>
        <v>0</v>
      </c>
      <c r="BJ38" s="51">
        <f>IF( $G38=0,0,((($G38/$F$31)*Cronograma!BH$11)*($H38/$G38)))</f>
        <v>0</v>
      </c>
      <c r="BK38" s="51">
        <f>IF( $G38=0,0,((($G38/$F$31)*Cronograma!BI$11)*($H38/$G38)))</f>
        <v>0</v>
      </c>
      <c r="BL38" s="51">
        <f>IF( $G38=0,0,((($G38/$F$31)*Cronograma!BJ$11)*($H38/$G38)))</f>
        <v>0</v>
      </c>
      <c r="BM38" s="51">
        <f>IF( $G38=0,0,((($G38/$F$31)*Cronograma!BK$11)*($H38/$G38)))</f>
        <v>0</v>
      </c>
      <c r="BN38" s="51">
        <f>IF( $G38=0,0,((($G38/$F$31)*Cronograma!BL$11)*($H38/$G38)))</f>
        <v>0</v>
      </c>
      <c r="BO38" s="51">
        <f>IF( $G38=0,0,((($G38/$F$31)*Cronograma!BM$11)*($H38/$G38)))</f>
        <v>0</v>
      </c>
      <c r="BP38" s="51">
        <f>IF( $G38=0,0,((($G38/$F$31)*Cronograma!BN$11)*($H38/$G38)))</f>
        <v>0</v>
      </c>
      <c r="BQ38" s="51">
        <f>IF( $G38=0,0,((($G38/$F$31)*Cronograma!BO$11)*($H38/$G38)))</f>
        <v>0</v>
      </c>
      <c r="BR38" s="51">
        <f>IF( $G38=0,0,((($G38/$F$31)*Cronograma!BP$11)*($H38/$G38)))</f>
        <v>0</v>
      </c>
      <c r="BS38" s="51">
        <f>IF( $G38=0,0,((($G38/$F$31)*Cronograma!BQ$11)*($H38/$G38)))</f>
        <v>0</v>
      </c>
      <c r="BT38" s="51">
        <f>IF( $G38=0,0,((($G38/$F$31)*Cronograma!BR$11)*($H38/$G38)))</f>
        <v>0</v>
      </c>
      <c r="BU38" s="51">
        <f>IF( $G38=0,0,((($G38/$F$31)*Cronograma!BS$11)*($H38/$G38)))</f>
        <v>0</v>
      </c>
      <c r="BV38" s="51">
        <f>IF( $G38=0,0,((($G38/$F$31)*Cronograma!BT$11)*($H38/$G38)))</f>
        <v>0</v>
      </c>
      <c r="BW38" s="51">
        <f>IF( $G38=0,0,((($G38/$F$31)*Cronograma!BU$11)*($H38/$G38)))</f>
        <v>0</v>
      </c>
      <c r="BX38" s="51">
        <f>IF( $G38=0,0,((($G38/$F$31)*Cronograma!BV$11)*($H38/$G38)))</f>
        <v>0</v>
      </c>
      <c r="BY38" s="51">
        <f>IF( $G38=0,0,((($G38/$F$31)*Cronograma!BW$11)*($H38/$G38)))</f>
        <v>0</v>
      </c>
      <c r="BZ38" s="51">
        <f>IF( $G38=0,0,((($G38/$F$31)*Cronograma!BX$11)*($H38/$G38)))</f>
        <v>0</v>
      </c>
      <c r="CA38" s="51">
        <f>IF( $G38=0,0,((($G38/$F$31)*Cronograma!BY$11)*($H38/$G38)))</f>
        <v>0</v>
      </c>
      <c r="CB38" s="51">
        <f>IF( $G38=0,0,((($G38/$F$31)*Cronograma!BZ$11)*($H38/$G38)))</f>
        <v>0</v>
      </c>
      <c r="CC38" s="51">
        <f>IF( $G38=0,0,((($G38/$F$31)*Cronograma!CA$11)*($H38/$G38)))</f>
        <v>0</v>
      </c>
      <c r="CD38" s="51">
        <f>IF( $G38=0,0,((($G38/$F$31)*Cronograma!CB$11)*($H38/$G38)))</f>
        <v>0</v>
      </c>
      <c r="CE38" s="51">
        <f>IF( $G38=0,0,((($G38/$F$31)*Cronograma!CC$11)*($H38/$G38)))</f>
        <v>0</v>
      </c>
      <c r="CF38" s="51">
        <f>IF( $G38=0,0,((($G38/$F$31)*Cronograma!CD$11)*($H38/$G38)))</f>
        <v>0</v>
      </c>
      <c r="CG38" s="51">
        <f>IF( $G38=0,0,((($G38/$F$31)*Cronograma!CE$11)*($H38/$G38)))</f>
        <v>0</v>
      </c>
      <c r="CH38" s="51">
        <f>IF( $G38=0,0,((($G38/$F$31)*Cronograma!CF$11)*($H38/$G38)))</f>
        <v>0</v>
      </c>
      <c r="CI38" s="51">
        <f>IF( $G38=0,0,((($G38/$F$31)*Cronograma!CG$11)*($H38/$G38)))</f>
        <v>0</v>
      </c>
      <c r="CJ38" s="51">
        <f>IF( $G38=0,0,((($G38/$F$31)*Cronograma!CH$11)*($H38/$G38)))</f>
        <v>0</v>
      </c>
      <c r="CK38" s="51">
        <f>IF( $G38=0,0,((($G38/$F$31)*Cronograma!CI$11)*($H38/$G38)))</f>
        <v>0</v>
      </c>
      <c r="CL38" s="51">
        <f>IF( $G38=0,0,((($G38/$F$31)*Cronograma!CJ$11)*($H38/$G38)))</f>
        <v>0</v>
      </c>
      <c r="CM38" s="51">
        <f>IF( $G38=0,0,((($G38/$F$31)*Cronograma!CK$11)*($H38/$G38)))</f>
        <v>0</v>
      </c>
      <c r="CN38" s="51">
        <f>IF( $G38=0,0,((($G38/$F$31)*Cronograma!CL$11)*($H38/$G38)))</f>
        <v>0</v>
      </c>
      <c r="CO38" s="51">
        <f>IF( $G38=0,0,((($G38/$F$31)*Cronograma!CM$11)*($H38/$G38)))</f>
        <v>0</v>
      </c>
      <c r="CP38" s="51">
        <f>IF( $G38=0,0,((($G38/$F$31)*Cronograma!CN$11)*($H38/$G38)))</f>
        <v>0</v>
      </c>
      <c r="CQ38" s="51">
        <f>IF( $G38=0,0,((($G38/$F$31)*Cronograma!CO$11)*($H38/$G38)))</f>
        <v>0</v>
      </c>
      <c r="CR38" s="51">
        <f>IF( $G38=0,0,((($G38/$F$31)*Cronograma!CP$11)*($H38/$G38)))</f>
        <v>0</v>
      </c>
      <c r="CS38" s="51">
        <f>IF( $G38=0,0,((($G38/$F$31)*Cronograma!CQ$11)*($H38/$G38)))</f>
        <v>0</v>
      </c>
      <c r="CT38" s="51">
        <f>IF( $G38=0,0,((($G38/$F$31)*Cronograma!CR$11)*($H38/$G38)))</f>
        <v>0</v>
      </c>
      <c r="CU38" s="51">
        <f>IF( $G38=0,0,((($G38/$F$31)*Cronograma!CS$11)*($H38/$G38)))</f>
        <v>0</v>
      </c>
      <c r="CV38" s="51">
        <f>IF( $G38=0,0,((($G38/$F$31)*Cronograma!CT$11)*($H38/$G38)))</f>
        <v>0</v>
      </c>
      <c r="CW38" s="51">
        <f>IF( $G38=0,0,((($G38/$F$31)*Cronograma!CU$11)*($H38/$G38)))</f>
        <v>0</v>
      </c>
      <c r="CX38" s="51">
        <f>IF( $G38=0,0,((($G38/$F$31)*Cronograma!CV$11)*($H38/$G38)))</f>
        <v>0</v>
      </c>
      <c r="CY38" s="51">
        <f>IF( $G38=0,0,((($G38/$F$31)*Cronograma!CW$11)*($H38/$G38)))</f>
        <v>0</v>
      </c>
      <c r="CZ38" s="51">
        <f>IF( $G38=0,0,((($G38/$F$31)*Cronograma!CX$11)*($H38/$G38)))</f>
        <v>0</v>
      </c>
      <c r="DA38" s="51">
        <f>IF( $G38=0,0,((($G38/$F$31)*Cronograma!CY$11)*($H38/$G38)))</f>
        <v>0</v>
      </c>
      <c r="DB38" s="51">
        <f>IF( $G38=0,0,((($G38/$F$31)*Cronograma!CZ$11)*($H38/$G38)))</f>
        <v>0</v>
      </c>
      <c r="DC38" s="51">
        <f>IF( $G38=0,0,((($G38/$F$31)*Cronograma!DA$11)*($H38/$G38)))</f>
        <v>0</v>
      </c>
      <c r="DD38" s="51">
        <f>IF( $G38=0,0,((($G38/$F$31)*Cronograma!DB$11)*($H38/$G38)))</f>
        <v>0</v>
      </c>
      <c r="DE38" s="51">
        <f>IF( $G38=0,0,((($G38/$F$31)*Cronograma!DC$11)*($H38/$G38)))</f>
        <v>0</v>
      </c>
      <c r="DF38" s="51">
        <f>IF( $G38=0,0,((($G38/$F$31)*Cronograma!DD$11)*($H38/$G38)))</f>
        <v>0</v>
      </c>
      <c r="DG38" s="51">
        <f>IF( $G38=0,0,((($G38/$F$31)*Cronograma!DE$11)*($H38/$G38)))</f>
        <v>0</v>
      </c>
      <c r="DH38" s="51">
        <f>IF( $G38=0,0,((($G38/$F$31)*Cronograma!DF$11)*($H38/$G38)))</f>
        <v>0</v>
      </c>
      <c r="DI38" s="51">
        <f>IF( $G38=0,0,((($G38/$F$31)*Cronograma!DG$11)*($H38/$G38)))</f>
        <v>0</v>
      </c>
      <c r="DJ38" s="51">
        <f>IF( $G38=0,0,((($G38/$F$31)*Cronograma!DH$11)*($H38/$G38)))</f>
        <v>0</v>
      </c>
      <c r="DK38" s="52">
        <f t="shared" si="22"/>
        <v>0</v>
      </c>
      <c r="DL38" s="53">
        <f t="shared" si="4"/>
        <v>0</v>
      </c>
      <c r="DM38" s="472"/>
      <c r="DN38" s="472"/>
      <c r="DO38" s="472"/>
    </row>
    <row r="39" spans="1:119" hidden="1" outlineLevel="1" x14ac:dyDescent="0.3">
      <c r="A39" s="472"/>
      <c r="B39" s="521" t="s">
        <v>200</v>
      </c>
      <c r="C39" s="589"/>
      <c r="D39" s="595"/>
      <c r="E39" s="591"/>
      <c r="F39" s="592"/>
      <c r="G39" s="593"/>
      <c r="H39" s="498">
        <f t="shared" si="21"/>
        <v>0</v>
      </c>
      <c r="I39" s="51">
        <f>IF( $G39=0,0,((($G39/$F$31)*Cronograma!G$11)*($H39/$G39)))</f>
        <v>0</v>
      </c>
      <c r="J39" s="51">
        <f>IF( $G39=0,0,((($G39/$F$31)*Cronograma!H$11)*($H39/$G39)))</f>
        <v>0</v>
      </c>
      <c r="K39" s="51">
        <f>IF( $G39=0,0,((($G39/$F$31)*Cronograma!I$11)*($H39/$G39)))</f>
        <v>0</v>
      </c>
      <c r="L39" s="51">
        <f>IF( $G39=0,0,((($G39/$F$31)*Cronograma!J$11)*($H39/$G39)))</f>
        <v>0</v>
      </c>
      <c r="M39" s="51">
        <f>IF( $G39=0,0,((($G39/$F$31)*Cronograma!K$11)*($H39/$G39)))</f>
        <v>0</v>
      </c>
      <c r="N39" s="51">
        <f>IF( $G39=0,0,((($G39/$F$31)*Cronograma!L$11)*($H39/$G39)))</f>
        <v>0</v>
      </c>
      <c r="O39" s="51">
        <f>IF( $G39=0,0,((($G39/$F$31)*Cronograma!M$11)*($H39/$G39)))</f>
        <v>0</v>
      </c>
      <c r="P39" s="51">
        <f>IF( $G39=0,0,((($G39/$F$31)*Cronograma!N$11)*($H39/$G39)))</f>
        <v>0</v>
      </c>
      <c r="Q39" s="51">
        <f>IF( $G39=0,0,((($G39/$F$31)*Cronograma!O$11)*($H39/$G39)))</f>
        <v>0</v>
      </c>
      <c r="R39" s="51">
        <f>IF( $G39=0,0,((($G39/$F$31)*Cronograma!P$11)*($H39/$G39)))</f>
        <v>0</v>
      </c>
      <c r="S39" s="51">
        <f>IF( $G39=0,0,((($G39/$F$31)*Cronograma!Q$11)*($H39/$G39)))</f>
        <v>0</v>
      </c>
      <c r="T39" s="51">
        <f>IF( $G39=0,0,((($G39/$F$31)*Cronograma!R$11)*($H39/$G39)))</f>
        <v>0</v>
      </c>
      <c r="U39" s="51">
        <f>IF( $G39=0,0,((($G39/$F$31)*Cronograma!S$11)*($H39/$G39)))</f>
        <v>0</v>
      </c>
      <c r="V39" s="51">
        <f>IF( $G39=0,0,((($G39/$F$31)*Cronograma!T$11)*($H39/$G39)))</f>
        <v>0</v>
      </c>
      <c r="W39" s="51">
        <f>IF( $G39=0,0,((($G39/$F$31)*Cronograma!U$11)*($H39/$G39)))</f>
        <v>0</v>
      </c>
      <c r="X39" s="51">
        <f>IF( $G39=0,0,((($G39/$F$31)*Cronograma!V$11)*($H39/$G39)))</f>
        <v>0</v>
      </c>
      <c r="Y39" s="51">
        <f>IF( $G39=0,0,((($G39/$F$31)*Cronograma!W$11)*($H39/$G39)))</f>
        <v>0</v>
      </c>
      <c r="Z39" s="51">
        <f>IF( $G39=0,0,((($G39/$F$31)*Cronograma!X$11)*($H39/$G39)))</f>
        <v>0</v>
      </c>
      <c r="AA39" s="51">
        <f>IF( $G39=0,0,((($G39/$F$31)*Cronograma!Y$11)*($H39/$G39)))</f>
        <v>0</v>
      </c>
      <c r="AB39" s="51">
        <f>IF( $G39=0,0,((($G39/$F$31)*Cronograma!Z$11)*($H39/$G39)))</f>
        <v>0</v>
      </c>
      <c r="AC39" s="51">
        <f>IF( $G39=0,0,((($G39/$F$31)*Cronograma!AA$11)*($H39/$G39)))</f>
        <v>0</v>
      </c>
      <c r="AD39" s="51">
        <f>IF( $G39=0,0,((($G39/$F$31)*Cronograma!AB$11)*($H39/$G39)))</f>
        <v>0</v>
      </c>
      <c r="AE39" s="51">
        <f>IF( $G39=0,0,((($G39/$F$31)*Cronograma!AC$11)*($H39/$G39)))</f>
        <v>0</v>
      </c>
      <c r="AF39" s="51">
        <f>IF( $G39=0,0,((($G39/$F$31)*Cronograma!AD$11)*($H39/$G39)))</f>
        <v>0</v>
      </c>
      <c r="AG39" s="51">
        <f>IF( $G39=0,0,((($G39/$F$31)*Cronograma!AE$11)*($H39/$G39)))</f>
        <v>0</v>
      </c>
      <c r="AH39" s="51">
        <f>IF( $G39=0,0,((($G39/$F$31)*Cronograma!AF$11)*($H39/$G39)))</f>
        <v>0</v>
      </c>
      <c r="AI39" s="51">
        <f>IF( $G39=0,0,((($G39/$F$31)*Cronograma!AG$11)*($H39/$G39)))</f>
        <v>0</v>
      </c>
      <c r="AJ39" s="51">
        <f>IF( $G39=0,0,((($G39/$F$31)*Cronograma!AH$11)*($H39/$G39)))</f>
        <v>0</v>
      </c>
      <c r="AK39" s="51">
        <f>IF( $G39=0,0,((($G39/$F$31)*Cronograma!AI$11)*($H39/$G39)))</f>
        <v>0</v>
      </c>
      <c r="AL39" s="51">
        <f>IF( $G39=0,0,((($G39/$F$31)*Cronograma!AJ$11)*($H39/$G39)))</f>
        <v>0</v>
      </c>
      <c r="AM39" s="51">
        <f>IF( $G39=0,0,((($G39/$F$31)*Cronograma!AK$11)*($H39/$G39)))</f>
        <v>0</v>
      </c>
      <c r="AN39" s="51">
        <f>IF( $G39=0,0,((($G39/$F$31)*Cronograma!AL$11)*($H39/$G39)))</f>
        <v>0</v>
      </c>
      <c r="AO39" s="51">
        <f>IF( $G39=0,0,((($G39/$F$31)*Cronograma!AM$11)*($H39/$G39)))</f>
        <v>0</v>
      </c>
      <c r="AP39" s="51">
        <f>IF( $G39=0,0,((($G39/$F$31)*Cronograma!AN$11)*($H39/$G39)))</f>
        <v>0</v>
      </c>
      <c r="AQ39" s="51">
        <f>IF( $G39=0,0,((($G39/$F$31)*Cronograma!AO$11)*($H39/$G39)))</f>
        <v>0</v>
      </c>
      <c r="AR39" s="51">
        <f>IF( $G39=0,0,((($G39/$F$31)*Cronograma!AP$11)*($H39/$G39)))</f>
        <v>0</v>
      </c>
      <c r="AS39" s="51">
        <f>IF( $G39=0,0,((($G39/$F$31)*Cronograma!AQ$11)*($H39/$G39)))</f>
        <v>0</v>
      </c>
      <c r="AT39" s="51">
        <f>IF( $G39=0,0,((($G39/$F$31)*Cronograma!AR$11)*($H39/$G39)))</f>
        <v>0</v>
      </c>
      <c r="AU39" s="51">
        <f>IF( $G39=0,0,((($G39/$F$31)*Cronograma!AS$11)*($H39/$G39)))</f>
        <v>0</v>
      </c>
      <c r="AV39" s="51">
        <f>IF( $G39=0,0,((($G39/$F$31)*Cronograma!AT$11)*($H39/$G39)))</f>
        <v>0</v>
      </c>
      <c r="AW39" s="51">
        <f>IF( $G39=0,0,((($G39/$F$31)*Cronograma!AU$11)*($H39/$G39)))</f>
        <v>0</v>
      </c>
      <c r="AX39" s="51">
        <f>IF( $G39=0,0,((($G39/$F$31)*Cronograma!AV$11)*($H39/$G39)))</f>
        <v>0</v>
      </c>
      <c r="AY39" s="51">
        <f>IF( $G39=0,0,((($G39/$F$31)*Cronograma!AW$11)*($H39/$G39)))</f>
        <v>0</v>
      </c>
      <c r="AZ39" s="51">
        <f>IF( $G39=0,0,((($G39/$F$31)*Cronograma!AX$11)*($H39/$G39)))</f>
        <v>0</v>
      </c>
      <c r="BA39" s="51">
        <f>IF( $G39=0,0,((($G39/$F$31)*Cronograma!AY$11)*($H39/$G39)))</f>
        <v>0</v>
      </c>
      <c r="BB39" s="51">
        <f>IF( $G39=0,0,((($G39/$F$31)*Cronograma!AZ$11)*($H39/$G39)))</f>
        <v>0</v>
      </c>
      <c r="BC39" s="51">
        <f>IF( $G39=0,0,((($G39/$F$31)*Cronograma!BA$11)*($H39/$G39)))</f>
        <v>0</v>
      </c>
      <c r="BD39" s="51">
        <f>IF( $G39=0,0,((($G39/$F$31)*Cronograma!BB$11)*($H39/$G39)))</f>
        <v>0</v>
      </c>
      <c r="BE39" s="51">
        <f>IF( $G39=0,0,((($G39/$F$31)*Cronograma!BC$11)*($H39/$G39)))</f>
        <v>0</v>
      </c>
      <c r="BF39" s="51">
        <f>IF( $G39=0,0,((($G39/$F$31)*Cronograma!BD$11)*($H39/$G39)))</f>
        <v>0</v>
      </c>
      <c r="BG39" s="51">
        <f>IF( $G39=0,0,((($G39/$F$31)*Cronograma!BE$11)*($H39/$G39)))</f>
        <v>0</v>
      </c>
      <c r="BH39" s="51">
        <f>IF( $G39=0,0,((($G39/$F$31)*Cronograma!BF$11)*($H39/$G39)))</f>
        <v>0</v>
      </c>
      <c r="BI39" s="51">
        <f>IF( $G39=0,0,((($G39/$F$31)*Cronograma!BG$11)*($H39/$G39)))</f>
        <v>0</v>
      </c>
      <c r="BJ39" s="51">
        <f>IF( $G39=0,0,((($G39/$F$31)*Cronograma!BH$11)*($H39/$G39)))</f>
        <v>0</v>
      </c>
      <c r="BK39" s="51">
        <f>IF( $G39=0,0,((($G39/$F$31)*Cronograma!BI$11)*($H39/$G39)))</f>
        <v>0</v>
      </c>
      <c r="BL39" s="51">
        <f>IF( $G39=0,0,((($G39/$F$31)*Cronograma!BJ$11)*($H39/$G39)))</f>
        <v>0</v>
      </c>
      <c r="BM39" s="51">
        <f>IF( $G39=0,0,((($G39/$F$31)*Cronograma!BK$11)*($H39/$G39)))</f>
        <v>0</v>
      </c>
      <c r="BN39" s="51">
        <f>IF( $G39=0,0,((($G39/$F$31)*Cronograma!BL$11)*($H39/$G39)))</f>
        <v>0</v>
      </c>
      <c r="BO39" s="51">
        <f>IF( $G39=0,0,((($G39/$F$31)*Cronograma!BM$11)*($H39/$G39)))</f>
        <v>0</v>
      </c>
      <c r="BP39" s="51">
        <f>IF( $G39=0,0,((($G39/$F$31)*Cronograma!BN$11)*($H39/$G39)))</f>
        <v>0</v>
      </c>
      <c r="BQ39" s="51">
        <f>IF( $G39=0,0,((($G39/$F$31)*Cronograma!BO$11)*($H39/$G39)))</f>
        <v>0</v>
      </c>
      <c r="BR39" s="51">
        <f>IF( $G39=0,0,((($G39/$F$31)*Cronograma!BP$11)*($H39/$G39)))</f>
        <v>0</v>
      </c>
      <c r="BS39" s="51">
        <f>IF( $G39=0,0,((($G39/$F$31)*Cronograma!BQ$11)*($H39/$G39)))</f>
        <v>0</v>
      </c>
      <c r="BT39" s="51">
        <f>IF( $G39=0,0,((($G39/$F$31)*Cronograma!BR$11)*($H39/$G39)))</f>
        <v>0</v>
      </c>
      <c r="BU39" s="51">
        <f>IF( $G39=0,0,((($G39/$F$31)*Cronograma!BS$11)*($H39/$G39)))</f>
        <v>0</v>
      </c>
      <c r="BV39" s="51">
        <f>IF( $G39=0,0,((($G39/$F$31)*Cronograma!BT$11)*($H39/$G39)))</f>
        <v>0</v>
      </c>
      <c r="BW39" s="51">
        <f>IF( $G39=0,0,((($G39/$F$31)*Cronograma!BU$11)*($H39/$G39)))</f>
        <v>0</v>
      </c>
      <c r="BX39" s="51">
        <f>IF( $G39=0,0,((($G39/$F$31)*Cronograma!BV$11)*($H39/$G39)))</f>
        <v>0</v>
      </c>
      <c r="BY39" s="51">
        <f>IF( $G39=0,0,((($G39/$F$31)*Cronograma!BW$11)*($H39/$G39)))</f>
        <v>0</v>
      </c>
      <c r="BZ39" s="51">
        <f>IF( $G39=0,0,((($G39/$F$31)*Cronograma!BX$11)*($H39/$G39)))</f>
        <v>0</v>
      </c>
      <c r="CA39" s="51">
        <f>IF( $G39=0,0,((($G39/$F$31)*Cronograma!BY$11)*($H39/$G39)))</f>
        <v>0</v>
      </c>
      <c r="CB39" s="51">
        <f>IF( $G39=0,0,((($G39/$F$31)*Cronograma!BZ$11)*($H39/$G39)))</f>
        <v>0</v>
      </c>
      <c r="CC39" s="51">
        <f>IF( $G39=0,0,((($G39/$F$31)*Cronograma!CA$11)*($H39/$G39)))</f>
        <v>0</v>
      </c>
      <c r="CD39" s="51">
        <f>IF( $G39=0,0,((($G39/$F$31)*Cronograma!CB$11)*($H39/$G39)))</f>
        <v>0</v>
      </c>
      <c r="CE39" s="51">
        <f>IF( $G39=0,0,((($G39/$F$31)*Cronograma!CC$11)*($H39/$G39)))</f>
        <v>0</v>
      </c>
      <c r="CF39" s="51">
        <f>IF( $G39=0,0,((($G39/$F$31)*Cronograma!CD$11)*($H39/$G39)))</f>
        <v>0</v>
      </c>
      <c r="CG39" s="51">
        <f>IF( $G39=0,0,((($G39/$F$31)*Cronograma!CE$11)*($H39/$G39)))</f>
        <v>0</v>
      </c>
      <c r="CH39" s="51">
        <f>IF( $G39=0,0,((($G39/$F$31)*Cronograma!CF$11)*($H39/$G39)))</f>
        <v>0</v>
      </c>
      <c r="CI39" s="51">
        <f>IF( $G39=0,0,((($G39/$F$31)*Cronograma!CG$11)*($H39/$G39)))</f>
        <v>0</v>
      </c>
      <c r="CJ39" s="51">
        <f>IF( $G39=0,0,((($G39/$F$31)*Cronograma!CH$11)*($H39/$G39)))</f>
        <v>0</v>
      </c>
      <c r="CK39" s="51">
        <f>IF( $G39=0,0,((($G39/$F$31)*Cronograma!CI$11)*($H39/$G39)))</f>
        <v>0</v>
      </c>
      <c r="CL39" s="51">
        <f>IF( $G39=0,0,((($G39/$F$31)*Cronograma!CJ$11)*($H39/$G39)))</f>
        <v>0</v>
      </c>
      <c r="CM39" s="51">
        <f>IF( $G39=0,0,((($G39/$F$31)*Cronograma!CK$11)*($H39/$G39)))</f>
        <v>0</v>
      </c>
      <c r="CN39" s="51">
        <f>IF( $G39=0,0,((($G39/$F$31)*Cronograma!CL$11)*($H39/$G39)))</f>
        <v>0</v>
      </c>
      <c r="CO39" s="51">
        <f>IF( $G39=0,0,((($G39/$F$31)*Cronograma!CM$11)*($H39/$G39)))</f>
        <v>0</v>
      </c>
      <c r="CP39" s="51">
        <f>IF( $G39=0,0,((($G39/$F$31)*Cronograma!CN$11)*($H39/$G39)))</f>
        <v>0</v>
      </c>
      <c r="CQ39" s="51">
        <f>IF( $G39=0,0,((($G39/$F$31)*Cronograma!CO$11)*($H39/$G39)))</f>
        <v>0</v>
      </c>
      <c r="CR39" s="51">
        <f>IF( $G39=0,0,((($G39/$F$31)*Cronograma!CP$11)*($H39/$G39)))</f>
        <v>0</v>
      </c>
      <c r="CS39" s="51">
        <f>IF( $G39=0,0,((($G39/$F$31)*Cronograma!CQ$11)*($H39/$G39)))</f>
        <v>0</v>
      </c>
      <c r="CT39" s="51">
        <f>IF( $G39=0,0,((($G39/$F$31)*Cronograma!CR$11)*($H39/$G39)))</f>
        <v>0</v>
      </c>
      <c r="CU39" s="51">
        <f>IF( $G39=0,0,((($G39/$F$31)*Cronograma!CS$11)*($H39/$G39)))</f>
        <v>0</v>
      </c>
      <c r="CV39" s="51">
        <f>IF( $G39=0,0,((($G39/$F$31)*Cronograma!CT$11)*($H39/$G39)))</f>
        <v>0</v>
      </c>
      <c r="CW39" s="51">
        <f>IF( $G39=0,0,((($G39/$F$31)*Cronograma!CU$11)*($H39/$G39)))</f>
        <v>0</v>
      </c>
      <c r="CX39" s="51">
        <f>IF( $G39=0,0,((($G39/$F$31)*Cronograma!CV$11)*($H39/$G39)))</f>
        <v>0</v>
      </c>
      <c r="CY39" s="51">
        <f>IF( $G39=0,0,((($G39/$F$31)*Cronograma!CW$11)*($H39/$G39)))</f>
        <v>0</v>
      </c>
      <c r="CZ39" s="51">
        <f>IF( $G39=0,0,((($G39/$F$31)*Cronograma!CX$11)*($H39/$G39)))</f>
        <v>0</v>
      </c>
      <c r="DA39" s="51">
        <f>IF( $G39=0,0,((($G39/$F$31)*Cronograma!CY$11)*($H39/$G39)))</f>
        <v>0</v>
      </c>
      <c r="DB39" s="51">
        <f>IF( $G39=0,0,((($G39/$F$31)*Cronograma!CZ$11)*($H39/$G39)))</f>
        <v>0</v>
      </c>
      <c r="DC39" s="51">
        <f>IF( $G39=0,0,((($G39/$F$31)*Cronograma!DA$11)*($H39/$G39)))</f>
        <v>0</v>
      </c>
      <c r="DD39" s="51">
        <f>IF( $G39=0,0,((($G39/$F$31)*Cronograma!DB$11)*($H39/$G39)))</f>
        <v>0</v>
      </c>
      <c r="DE39" s="51">
        <f>IF( $G39=0,0,((($G39/$F$31)*Cronograma!DC$11)*($H39/$G39)))</f>
        <v>0</v>
      </c>
      <c r="DF39" s="51">
        <f>IF( $G39=0,0,((($G39/$F$31)*Cronograma!DD$11)*($H39/$G39)))</f>
        <v>0</v>
      </c>
      <c r="DG39" s="51">
        <f>IF( $G39=0,0,((($G39/$F$31)*Cronograma!DE$11)*($H39/$G39)))</f>
        <v>0</v>
      </c>
      <c r="DH39" s="51">
        <f>IF( $G39=0,0,((($G39/$F$31)*Cronograma!DF$11)*($H39/$G39)))</f>
        <v>0</v>
      </c>
      <c r="DI39" s="51">
        <f>IF( $G39=0,0,((($G39/$F$31)*Cronograma!DG$11)*($H39/$G39)))</f>
        <v>0</v>
      </c>
      <c r="DJ39" s="51">
        <f>IF( $G39=0,0,((($G39/$F$31)*Cronograma!DH$11)*($H39/$G39)))</f>
        <v>0</v>
      </c>
      <c r="DK39" s="52">
        <f t="shared" si="22"/>
        <v>0</v>
      </c>
      <c r="DL39" s="53">
        <f t="shared" si="4"/>
        <v>0</v>
      </c>
      <c r="DM39" s="472"/>
      <c r="DN39" s="472"/>
      <c r="DO39" s="472"/>
    </row>
    <row r="40" spans="1:119" hidden="1" outlineLevel="1" x14ac:dyDescent="0.3">
      <c r="A40" s="472"/>
      <c r="B40" s="521" t="s">
        <v>201</v>
      </c>
      <c r="C40" s="589"/>
      <c r="D40" s="595"/>
      <c r="E40" s="591"/>
      <c r="F40" s="592"/>
      <c r="G40" s="593"/>
      <c r="H40" s="498">
        <f t="shared" si="21"/>
        <v>0</v>
      </c>
      <c r="I40" s="51">
        <f>IF( $G40=0,0,((($G40/$F$31)*Cronograma!G$11)*($H40/$G40)))</f>
        <v>0</v>
      </c>
      <c r="J40" s="51">
        <f>IF( $G40=0,0,((($G40/$F$31)*Cronograma!H$11)*($H40/$G40)))</f>
        <v>0</v>
      </c>
      <c r="K40" s="51">
        <f>IF( $G40=0,0,((($G40/$F$31)*Cronograma!I$11)*($H40/$G40)))</f>
        <v>0</v>
      </c>
      <c r="L40" s="51">
        <f>IF( $G40=0,0,((($G40/$F$31)*Cronograma!J$11)*($H40/$G40)))</f>
        <v>0</v>
      </c>
      <c r="M40" s="51">
        <f>IF( $G40=0,0,((($G40/$F$31)*Cronograma!K$11)*($H40/$G40)))</f>
        <v>0</v>
      </c>
      <c r="N40" s="51">
        <f>IF( $G40=0,0,((($G40/$F$31)*Cronograma!L$11)*($H40/$G40)))</f>
        <v>0</v>
      </c>
      <c r="O40" s="51">
        <f>IF( $G40=0,0,((($G40/$F$31)*Cronograma!M$11)*($H40/$G40)))</f>
        <v>0</v>
      </c>
      <c r="P40" s="51">
        <f>IF( $G40=0,0,((($G40/$F$31)*Cronograma!N$11)*($H40/$G40)))</f>
        <v>0</v>
      </c>
      <c r="Q40" s="51">
        <f>IF( $G40=0,0,((($G40/$F$31)*Cronograma!O$11)*($H40/$G40)))</f>
        <v>0</v>
      </c>
      <c r="R40" s="51">
        <f>IF( $G40=0,0,((($G40/$F$31)*Cronograma!P$11)*($H40/$G40)))</f>
        <v>0</v>
      </c>
      <c r="S40" s="51">
        <f>IF( $G40=0,0,((($G40/$F$31)*Cronograma!Q$11)*($H40/$G40)))</f>
        <v>0</v>
      </c>
      <c r="T40" s="51">
        <f>IF( $G40=0,0,((($G40/$F$31)*Cronograma!R$11)*($H40/$G40)))</f>
        <v>0</v>
      </c>
      <c r="U40" s="51">
        <f>IF( $G40=0,0,((($G40/$F$31)*Cronograma!S$11)*($H40/$G40)))</f>
        <v>0</v>
      </c>
      <c r="V40" s="51">
        <f>IF( $G40=0,0,((($G40/$F$31)*Cronograma!T$11)*($H40/$G40)))</f>
        <v>0</v>
      </c>
      <c r="W40" s="51">
        <f>IF( $G40=0,0,((($G40/$F$31)*Cronograma!U$11)*($H40/$G40)))</f>
        <v>0</v>
      </c>
      <c r="X40" s="51">
        <f>IF( $G40=0,0,((($G40/$F$31)*Cronograma!V$11)*($H40/$G40)))</f>
        <v>0</v>
      </c>
      <c r="Y40" s="51">
        <f>IF( $G40=0,0,((($G40/$F$31)*Cronograma!W$11)*($H40/$G40)))</f>
        <v>0</v>
      </c>
      <c r="Z40" s="51">
        <f>IF( $G40=0,0,((($G40/$F$31)*Cronograma!X$11)*($H40/$G40)))</f>
        <v>0</v>
      </c>
      <c r="AA40" s="51">
        <f>IF( $G40=0,0,((($G40/$F$31)*Cronograma!Y$11)*($H40/$G40)))</f>
        <v>0</v>
      </c>
      <c r="AB40" s="51">
        <f>IF( $G40=0,0,((($G40/$F$31)*Cronograma!Z$11)*($H40/$G40)))</f>
        <v>0</v>
      </c>
      <c r="AC40" s="51">
        <f>IF( $G40=0,0,((($G40/$F$31)*Cronograma!AA$11)*($H40/$G40)))</f>
        <v>0</v>
      </c>
      <c r="AD40" s="51">
        <f>IF( $G40=0,0,((($G40/$F$31)*Cronograma!AB$11)*($H40/$G40)))</f>
        <v>0</v>
      </c>
      <c r="AE40" s="51">
        <f>IF( $G40=0,0,((($G40/$F$31)*Cronograma!AC$11)*($H40/$G40)))</f>
        <v>0</v>
      </c>
      <c r="AF40" s="51">
        <f>IF( $G40=0,0,((($G40/$F$31)*Cronograma!AD$11)*($H40/$G40)))</f>
        <v>0</v>
      </c>
      <c r="AG40" s="51">
        <f>IF( $G40=0,0,((($G40/$F$31)*Cronograma!AE$11)*($H40/$G40)))</f>
        <v>0</v>
      </c>
      <c r="AH40" s="51">
        <f>IF( $G40=0,0,((($G40/$F$31)*Cronograma!AF$11)*($H40/$G40)))</f>
        <v>0</v>
      </c>
      <c r="AI40" s="51">
        <f>IF( $G40=0,0,((($G40/$F$31)*Cronograma!AG$11)*($H40/$G40)))</f>
        <v>0</v>
      </c>
      <c r="AJ40" s="51">
        <f>IF( $G40=0,0,((($G40/$F$31)*Cronograma!AH$11)*($H40/$G40)))</f>
        <v>0</v>
      </c>
      <c r="AK40" s="51">
        <f>IF( $G40=0,0,((($G40/$F$31)*Cronograma!AI$11)*($H40/$G40)))</f>
        <v>0</v>
      </c>
      <c r="AL40" s="51">
        <f>IF( $G40=0,0,((($G40/$F$31)*Cronograma!AJ$11)*($H40/$G40)))</f>
        <v>0</v>
      </c>
      <c r="AM40" s="51">
        <f>IF( $G40=0,0,((($G40/$F$31)*Cronograma!AK$11)*($H40/$G40)))</f>
        <v>0</v>
      </c>
      <c r="AN40" s="51">
        <f>IF( $G40=0,0,((($G40/$F$31)*Cronograma!AL$11)*($H40/$G40)))</f>
        <v>0</v>
      </c>
      <c r="AO40" s="51">
        <f>IF( $G40=0,0,((($G40/$F$31)*Cronograma!AM$11)*($H40/$G40)))</f>
        <v>0</v>
      </c>
      <c r="AP40" s="51">
        <f>IF( $G40=0,0,((($G40/$F$31)*Cronograma!AN$11)*($H40/$G40)))</f>
        <v>0</v>
      </c>
      <c r="AQ40" s="51">
        <f>IF( $G40=0,0,((($G40/$F$31)*Cronograma!AO$11)*($H40/$G40)))</f>
        <v>0</v>
      </c>
      <c r="AR40" s="51">
        <f>IF( $G40=0,0,((($G40/$F$31)*Cronograma!AP$11)*($H40/$G40)))</f>
        <v>0</v>
      </c>
      <c r="AS40" s="51">
        <f>IF( $G40=0,0,((($G40/$F$31)*Cronograma!AQ$11)*($H40/$G40)))</f>
        <v>0</v>
      </c>
      <c r="AT40" s="51">
        <f>IF( $G40=0,0,((($G40/$F$31)*Cronograma!AR$11)*($H40/$G40)))</f>
        <v>0</v>
      </c>
      <c r="AU40" s="51">
        <f>IF( $G40=0,0,((($G40/$F$31)*Cronograma!AS$11)*($H40/$G40)))</f>
        <v>0</v>
      </c>
      <c r="AV40" s="51">
        <f>IF( $G40=0,0,((($G40/$F$31)*Cronograma!AT$11)*($H40/$G40)))</f>
        <v>0</v>
      </c>
      <c r="AW40" s="51">
        <f>IF( $G40=0,0,((($G40/$F$31)*Cronograma!AU$11)*($H40/$G40)))</f>
        <v>0</v>
      </c>
      <c r="AX40" s="51">
        <f>IF( $G40=0,0,((($G40/$F$31)*Cronograma!AV$11)*($H40/$G40)))</f>
        <v>0</v>
      </c>
      <c r="AY40" s="51">
        <f>IF( $G40=0,0,((($G40/$F$31)*Cronograma!AW$11)*($H40/$G40)))</f>
        <v>0</v>
      </c>
      <c r="AZ40" s="51">
        <f>IF( $G40=0,0,((($G40/$F$31)*Cronograma!AX$11)*($H40/$G40)))</f>
        <v>0</v>
      </c>
      <c r="BA40" s="51">
        <f>IF( $G40=0,0,((($G40/$F$31)*Cronograma!AY$11)*($H40/$G40)))</f>
        <v>0</v>
      </c>
      <c r="BB40" s="51">
        <f>IF( $G40=0,0,((($G40/$F$31)*Cronograma!AZ$11)*($H40/$G40)))</f>
        <v>0</v>
      </c>
      <c r="BC40" s="51">
        <f>IF( $G40=0,0,((($G40/$F$31)*Cronograma!BA$11)*($H40/$G40)))</f>
        <v>0</v>
      </c>
      <c r="BD40" s="51">
        <f>IF( $G40=0,0,((($G40/$F$31)*Cronograma!BB$11)*($H40/$G40)))</f>
        <v>0</v>
      </c>
      <c r="BE40" s="51">
        <f>IF( $G40=0,0,((($G40/$F$31)*Cronograma!BC$11)*($H40/$G40)))</f>
        <v>0</v>
      </c>
      <c r="BF40" s="51">
        <f>IF( $G40=0,0,((($G40/$F$31)*Cronograma!BD$11)*($H40/$G40)))</f>
        <v>0</v>
      </c>
      <c r="BG40" s="51">
        <f>IF( $G40=0,0,((($G40/$F$31)*Cronograma!BE$11)*($H40/$G40)))</f>
        <v>0</v>
      </c>
      <c r="BH40" s="51">
        <f>IF( $G40=0,0,((($G40/$F$31)*Cronograma!BF$11)*($H40/$G40)))</f>
        <v>0</v>
      </c>
      <c r="BI40" s="51">
        <f>IF( $G40=0,0,((($G40/$F$31)*Cronograma!BG$11)*($H40/$G40)))</f>
        <v>0</v>
      </c>
      <c r="BJ40" s="51">
        <f>IF( $G40=0,0,((($G40/$F$31)*Cronograma!BH$11)*($H40/$G40)))</f>
        <v>0</v>
      </c>
      <c r="BK40" s="51">
        <f>IF( $G40=0,0,((($G40/$F$31)*Cronograma!BI$11)*($H40/$G40)))</f>
        <v>0</v>
      </c>
      <c r="BL40" s="51">
        <f>IF( $G40=0,0,((($G40/$F$31)*Cronograma!BJ$11)*($H40/$G40)))</f>
        <v>0</v>
      </c>
      <c r="BM40" s="51">
        <f>IF( $G40=0,0,((($G40/$F$31)*Cronograma!BK$11)*($H40/$G40)))</f>
        <v>0</v>
      </c>
      <c r="BN40" s="51">
        <f>IF( $G40=0,0,((($G40/$F$31)*Cronograma!BL$11)*($H40/$G40)))</f>
        <v>0</v>
      </c>
      <c r="BO40" s="51">
        <f>IF( $G40=0,0,((($G40/$F$31)*Cronograma!BM$11)*($H40/$G40)))</f>
        <v>0</v>
      </c>
      <c r="BP40" s="51">
        <f>IF( $G40=0,0,((($G40/$F$31)*Cronograma!BN$11)*($H40/$G40)))</f>
        <v>0</v>
      </c>
      <c r="BQ40" s="51">
        <f>IF( $G40=0,0,((($G40/$F$31)*Cronograma!BO$11)*($H40/$G40)))</f>
        <v>0</v>
      </c>
      <c r="BR40" s="51">
        <f>IF( $G40=0,0,((($G40/$F$31)*Cronograma!BP$11)*($H40/$G40)))</f>
        <v>0</v>
      </c>
      <c r="BS40" s="51">
        <f>IF( $G40=0,0,((($G40/$F$31)*Cronograma!BQ$11)*($H40/$G40)))</f>
        <v>0</v>
      </c>
      <c r="BT40" s="51">
        <f>IF( $G40=0,0,((($G40/$F$31)*Cronograma!BR$11)*($H40/$G40)))</f>
        <v>0</v>
      </c>
      <c r="BU40" s="51">
        <f>IF( $G40=0,0,((($G40/$F$31)*Cronograma!BS$11)*($H40/$G40)))</f>
        <v>0</v>
      </c>
      <c r="BV40" s="51">
        <f>IF( $G40=0,0,((($G40/$F$31)*Cronograma!BT$11)*($H40/$G40)))</f>
        <v>0</v>
      </c>
      <c r="BW40" s="51">
        <f>IF( $G40=0,0,((($G40/$F$31)*Cronograma!BU$11)*($H40/$G40)))</f>
        <v>0</v>
      </c>
      <c r="BX40" s="51">
        <f>IF( $G40=0,0,((($G40/$F$31)*Cronograma!BV$11)*($H40/$G40)))</f>
        <v>0</v>
      </c>
      <c r="BY40" s="51">
        <f>IF( $G40=0,0,((($G40/$F$31)*Cronograma!BW$11)*($H40/$G40)))</f>
        <v>0</v>
      </c>
      <c r="BZ40" s="51">
        <f>IF( $G40=0,0,((($G40/$F$31)*Cronograma!BX$11)*($H40/$G40)))</f>
        <v>0</v>
      </c>
      <c r="CA40" s="51">
        <f>IF( $G40=0,0,((($G40/$F$31)*Cronograma!BY$11)*($H40/$G40)))</f>
        <v>0</v>
      </c>
      <c r="CB40" s="51">
        <f>IF( $G40=0,0,((($G40/$F$31)*Cronograma!BZ$11)*($H40/$G40)))</f>
        <v>0</v>
      </c>
      <c r="CC40" s="51">
        <f>IF( $G40=0,0,((($G40/$F$31)*Cronograma!CA$11)*($H40/$G40)))</f>
        <v>0</v>
      </c>
      <c r="CD40" s="51">
        <f>IF( $G40=0,0,((($G40/$F$31)*Cronograma!CB$11)*($H40/$G40)))</f>
        <v>0</v>
      </c>
      <c r="CE40" s="51">
        <f>IF( $G40=0,0,((($G40/$F$31)*Cronograma!CC$11)*($H40/$G40)))</f>
        <v>0</v>
      </c>
      <c r="CF40" s="51">
        <f>IF( $G40=0,0,((($G40/$F$31)*Cronograma!CD$11)*($H40/$G40)))</f>
        <v>0</v>
      </c>
      <c r="CG40" s="51">
        <f>IF( $G40=0,0,((($G40/$F$31)*Cronograma!CE$11)*($H40/$G40)))</f>
        <v>0</v>
      </c>
      <c r="CH40" s="51">
        <f>IF( $G40=0,0,((($G40/$F$31)*Cronograma!CF$11)*($H40/$G40)))</f>
        <v>0</v>
      </c>
      <c r="CI40" s="51">
        <f>IF( $G40=0,0,((($G40/$F$31)*Cronograma!CG$11)*($H40/$G40)))</f>
        <v>0</v>
      </c>
      <c r="CJ40" s="51">
        <f>IF( $G40=0,0,((($G40/$F$31)*Cronograma!CH$11)*($H40/$G40)))</f>
        <v>0</v>
      </c>
      <c r="CK40" s="51">
        <f>IF( $G40=0,0,((($G40/$F$31)*Cronograma!CI$11)*($H40/$G40)))</f>
        <v>0</v>
      </c>
      <c r="CL40" s="51">
        <f>IF( $G40=0,0,((($G40/$F$31)*Cronograma!CJ$11)*($H40/$G40)))</f>
        <v>0</v>
      </c>
      <c r="CM40" s="51">
        <f>IF( $G40=0,0,((($G40/$F$31)*Cronograma!CK$11)*($H40/$G40)))</f>
        <v>0</v>
      </c>
      <c r="CN40" s="51">
        <f>IF( $G40=0,0,((($G40/$F$31)*Cronograma!CL$11)*($H40/$G40)))</f>
        <v>0</v>
      </c>
      <c r="CO40" s="51">
        <f>IF( $G40=0,0,((($G40/$F$31)*Cronograma!CM$11)*($H40/$G40)))</f>
        <v>0</v>
      </c>
      <c r="CP40" s="51">
        <f>IF( $G40=0,0,((($G40/$F$31)*Cronograma!CN$11)*($H40/$G40)))</f>
        <v>0</v>
      </c>
      <c r="CQ40" s="51">
        <f>IF( $G40=0,0,((($G40/$F$31)*Cronograma!CO$11)*($H40/$G40)))</f>
        <v>0</v>
      </c>
      <c r="CR40" s="51">
        <f>IF( $G40=0,0,((($G40/$F$31)*Cronograma!CP$11)*($H40/$G40)))</f>
        <v>0</v>
      </c>
      <c r="CS40" s="51">
        <f>IF( $G40=0,0,((($G40/$F$31)*Cronograma!CQ$11)*($H40/$G40)))</f>
        <v>0</v>
      </c>
      <c r="CT40" s="51">
        <f>IF( $G40=0,0,((($G40/$F$31)*Cronograma!CR$11)*($H40/$G40)))</f>
        <v>0</v>
      </c>
      <c r="CU40" s="51">
        <f>IF( $G40=0,0,((($G40/$F$31)*Cronograma!CS$11)*($H40/$G40)))</f>
        <v>0</v>
      </c>
      <c r="CV40" s="51">
        <f>IF( $G40=0,0,((($G40/$F$31)*Cronograma!CT$11)*($H40/$G40)))</f>
        <v>0</v>
      </c>
      <c r="CW40" s="51">
        <f>IF( $G40=0,0,((($G40/$F$31)*Cronograma!CU$11)*($H40/$G40)))</f>
        <v>0</v>
      </c>
      <c r="CX40" s="51">
        <f>IF( $G40=0,0,((($G40/$F$31)*Cronograma!CV$11)*($H40/$G40)))</f>
        <v>0</v>
      </c>
      <c r="CY40" s="51">
        <f>IF( $G40=0,0,((($G40/$F$31)*Cronograma!CW$11)*($H40/$G40)))</f>
        <v>0</v>
      </c>
      <c r="CZ40" s="51">
        <f>IF( $G40=0,0,((($G40/$F$31)*Cronograma!CX$11)*($H40/$G40)))</f>
        <v>0</v>
      </c>
      <c r="DA40" s="51">
        <f>IF( $G40=0,0,((($G40/$F$31)*Cronograma!CY$11)*($H40/$G40)))</f>
        <v>0</v>
      </c>
      <c r="DB40" s="51">
        <f>IF( $G40=0,0,((($G40/$F$31)*Cronograma!CZ$11)*($H40/$G40)))</f>
        <v>0</v>
      </c>
      <c r="DC40" s="51">
        <f>IF( $G40=0,0,((($G40/$F$31)*Cronograma!DA$11)*($H40/$G40)))</f>
        <v>0</v>
      </c>
      <c r="DD40" s="51">
        <f>IF( $G40=0,0,((($G40/$F$31)*Cronograma!DB$11)*($H40/$G40)))</f>
        <v>0</v>
      </c>
      <c r="DE40" s="51">
        <f>IF( $G40=0,0,((($G40/$F$31)*Cronograma!DC$11)*($H40/$G40)))</f>
        <v>0</v>
      </c>
      <c r="DF40" s="51">
        <f>IF( $G40=0,0,((($G40/$F$31)*Cronograma!DD$11)*($H40/$G40)))</f>
        <v>0</v>
      </c>
      <c r="DG40" s="51">
        <f>IF( $G40=0,0,((($G40/$F$31)*Cronograma!DE$11)*($H40/$G40)))</f>
        <v>0</v>
      </c>
      <c r="DH40" s="51">
        <f>IF( $G40=0,0,((($G40/$F$31)*Cronograma!DF$11)*($H40/$G40)))</f>
        <v>0</v>
      </c>
      <c r="DI40" s="51">
        <f>IF( $G40=0,0,((($G40/$F$31)*Cronograma!DG$11)*($H40/$G40)))</f>
        <v>0</v>
      </c>
      <c r="DJ40" s="51">
        <f>IF( $G40=0,0,((($G40/$F$31)*Cronograma!DH$11)*($H40/$G40)))</f>
        <v>0</v>
      </c>
      <c r="DK40" s="52">
        <f t="shared" si="22"/>
        <v>0</v>
      </c>
      <c r="DL40" s="53">
        <f t="shared" si="4"/>
        <v>0</v>
      </c>
      <c r="DM40" s="472"/>
      <c r="DN40" s="472"/>
      <c r="DO40" s="472"/>
    </row>
    <row r="41" spans="1:119" ht="24" hidden="1" outlineLevel="1" x14ac:dyDescent="0.3">
      <c r="A41" s="472"/>
      <c r="B41" s="521" t="s">
        <v>202</v>
      </c>
      <c r="C41" s="589"/>
      <c r="D41" s="595"/>
      <c r="E41" s="591"/>
      <c r="F41" s="592"/>
      <c r="G41" s="593"/>
      <c r="H41" s="498">
        <f t="shared" si="21"/>
        <v>0</v>
      </c>
      <c r="I41" s="51">
        <f>IF( $G41=0,0,((($G41/$F$31)*Cronograma!G$11)*($H41/$G41)))</f>
        <v>0</v>
      </c>
      <c r="J41" s="51">
        <f>IF( $G41=0,0,((($G41/$F$31)*Cronograma!H$11)*($H41/$G41)))</f>
        <v>0</v>
      </c>
      <c r="K41" s="51">
        <f>IF( $G41=0,0,((($G41/$F$31)*Cronograma!I$11)*($H41/$G41)))</f>
        <v>0</v>
      </c>
      <c r="L41" s="51">
        <f>IF( $G41=0,0,((($G41/$F$31)*Cronograma!J$11)*($H41/$G41)))</f>
        <v>0</v>
      </c>
      <c r="M41" s="51">
        <f>IF( $G41=0,0,((($G41/$F$31)*Cronograma!K$11)*($H41/$G41)))</f>
        <v>0</v>
      </c>
      <c r="N41" s="51">
        <f>IF( $G41=0,0,((($G41/$F$31)*Cronograma!L$11)*($H41/$G41)))</f>
        <v>0</v>
      </c>
      <c r="O41" s="51">
        <f>IF( $G41=0,0,((($G41/$F$31)*Cronograma!M$11)*($H41/$G41)))</f>
        <v>0</v>
      </c>
      <c r="P41" s="51">
        <f>IF( $G41=0,0,((($G41/$F$31)*Cronograma!N$11)*($H41/$G41)))</f>
        <v>0</v>
      </c>
      <c r="Q41" s="51">
        <f>IF( $G41=0,0,((($G41/$F$31)*Cronograma!O$11)*($H41/$G41)))</f>
        <v>0</v>
      </c>
      <c r="R41" s="51">
        <f>IF( $G41=0,0,((($G41/$F$31)*Cronograma!P$11)*($H41/$G41)))</f>
        <v>0</v>
      </c>
      <c r="S41" s="51">
        <f>IF( $G41=0,0,((($G41/$F$31)*Cronograma!Q$11)*($H41/$G41)))</f>
        <v>0</v>
      </c>
      <c r="T41" s="51">
        <f>IF( $G41=0,0,((($G41/$F$31)*Cronograma!R$11)*($H41/$G41)))</f>
        <v>0</v>
      </c>
      <c r="U41" s="51">
        <f>IF( $G41=0,0,((($G41/$F$31)*Cronograma!S$11)*($H41/$G41)))</f>
        <v>0</v>
      </c>
      <c r="V41" s="51">
        <f>IF( $G41=0,0,((($G41/$F$31)*Cronograma!T$11)*($H41/$G41)))</f>
        <v>0</v>
      </c>
      <c r="W41" s="51">
        <f>IF( $G41=0,0,((($G41/$F$31)*Cronograma!U$11)*($H41/$G41)))</f>
        <v>0</v>
      </c>
      <c r="X41" s="51">
        <f>IF( $G41=0,0,((($G41/$F$31)*Cronograma!V$11)*($H41/$G41)))</f>
        <v>0</v>
      </c>
      <c r="Y41" s="51">
        <f>IF( $G41=0,0,((($G41/$F$31)*Cronograma!W$11)*($H41/$G41)))</f>
        <v>0</v>
      </c>
      <c r="Z41" s="51">
        <f>IF( $G41=0,0,((($G41/$F$31)*Cronograma!X$11)*($H41/$G41)))</f>
        <v>0</v>
      </c>
      <c r="AA41" s="51">
        <f>IF( $G41=0,0,((($G41/$F$31)*Cronograma!Y$11)*($H41/$G41)))</f>
        <v>0</v>
      </c>
      <c r="AB41" s="51">
        <f>IF( $G41=0,0,((($G41/$F$31)*Cronograma!Z$11)*($H41/$G41)))</f>
        <v>0</v>
      </c>
      <c r="AC41" s="51">
        <f>IF( $G41=0,0,((($G41/$F$31)*Cronograma!AA$11)*($H41/$G41)))</f>
        <v>0</v>
      </c>
      <c r="AD41" s="51">
        <f>IF( $G41=0,0,((($G41/$F$31)*Cronograma!AB$11)*($H41/$G41)))</f>
        <v>0</v>
      </c>
      <c r="AE41" s="51">
        <f>IF( $G41=0,0,((($G41/$F$31)*Cronograma!AC$11)*($H41/$G41)))</f>
        <v>0</v>
      </c>
      <c r="AF41" s="51">
        <f>IF( $G41=0,0,((($G41/$F$31)*Cronograma!AD$11)*($H41/$G41)))</f>
        <v>0</v>
      </c>
      <c r="AG41" s="51">
        <f>IF( $G41=0,0,((($G41/$F$31)*Cronograma!AE$11)*($H41/$G41)))</f>
        <v>0</v>
      </c>
      <c r="AH41" s="51">
        <f>IF( $G41=0,0,((($G41/$F$31)*Cronograma!AF$11)*($H41/$G41)))</f>
        <v>0</v>
      </c>
      <c r="AI41" s="51">
        <f>IF( $G41=0,0,((($G41/$F$31)*Cronograma!AG$11)*($H41/$G41)))</f>
        <v>0</v>
      </c>
      <c r="AJ41" s="51">
        <f>IF( $G41=0,0,((($G41/$F$31)*Cronograma!AH$11)*($H41/$G41)))</f>
        <v>0</v>
      </c>
      <c r="AK41" s="51">
        <f>IF( $G41=0,0,((($G41/$F$31)*Cronograma!AI$11)*($H41/$G41)))</f>
        <v>0</v>
      </c>
      <c r="AL41" s="51">
        <f>IF( $G41=0,0,((($G41/$F$31)*Cronograma!AJ$11)*($H41/$G41)))</f>
        <v>0</v>
      </c>
      <c r="AM41" s="51">
        <f>IF( $G41=0,0,((($G41/$F$31)*Cronograma!AK$11)*($H41/$G41)))</f>
        <v>0</v>
      </c>
      <c r="AN41" s="51">
        <f>IF( $G41=0,0,((($G41/$F$31)*Cronograma!AL$11)*($H41/$G41)))</f>
        <v>0</v>
      </c>
      <c r="AO41" s="51">
        <f>IF( $G41=0,0,((($G41/$F$31)*Cronograma!AM$11)*($H41/$G41)))</f>
        <v>0</v>
      </c>
      <c r="AP41" s="51">
        <f>IF( $G41=0,0,((($G41/$F$31)*Cronograma!AN$11)*($H41/$G41)))</f>
        <v>0</v>
      </c>
      <c r="AQ41" s="51">
        <f>IF( $G41=0,0,((($G41/$F$31)*Cronograma!AO$11)*($H41/$G41)))</f>
        <v>0</v>
      </c>
      <c r="AR41" s="51">
        <f>IF( $G41=0,0,((($G41/$F$31)*Cronograma!AP$11)*($H41/$G41)))</f>
        <v>0</v>
      </c>
      <c r="AS41" s="51">
        <f>IF( $G41=0,0,((($G41/$F$31)*Cronograma!AQ$11)*($H41/$G41)))</f>
        <v>0</v>
      </c>
      <c r="AT41" s="51">
        <f>IF( $G41=0,0,((($G41/$F$31)*Cronograma!AR$11)*($H41/$G41)))</f>
        <v>0</v>
      </c>
      <c r="AU41" s="51">
        <f>IF( $G41=0,0,((($G41/$F$31)*Cronograma!AS$11)*($H41/$G41)))</f>
        <v>0</v>
      </c>
      <c r="AV41" s="51">
        <f>IF( $G41=0,0,((($G41/$F$31)*Cronograma!AT$11)*($H41/$G41)))</f>
        <v>0</v>
      </c>
      <c r="AW41" s="51">
        <f>IF( $G41=0,0,((($G41/$F$31)*Cronograma!AU$11)*($H41/$G41)))</f>
        <v>0</v>
      </c>
      <c r="AX41" s="51">
        <f>IF( $G41=0,0,((($G41/$F$31)*Cronograma!AV$11)*($H41/$G41)))</f>
        <v>0</v>
      </c>
      <c r="AY41" s="51">
        <f>IF( $G41=0,0,((($G41/$F$31)*Cronograma!AW$11)*($H41/$G41)))</f>
        <v>0</v>
      </c>
      <c r="AZ41" s="51">
        <f>IF( $G41=0,0,((($G41/$F$31)*Cronograma!AX$11)*($H41/$G41)))</f>
        <v>0</v>
      </c>
      <c r="BA41" s="51">
        <f>IF( $G41=0,0,((($G41/$F$31)*Cronograma!AY$11)*($H41/$G41)))</f>
        <v>0</v>
      </c>
      <c r="BB41" s="51">
        <f>IF( $G41=0,0,((($G41/$F$31)*Cronograma!AZ$11)*($H41/$G41)))</f>
        <v>0</v>
      </c>
      <c r="BC41" s="51">
        <f>IF( $G41=0,0,((($G41/$F$31)*Cronograma!BA$11)*($H41/$G41)))</f>
        <v>0</v>
      </c>
      <c r="BD41" s="51">
        <f>IF( $G41=0,0,((($G41/$F$31)*Cronograma!BB$11)*($H41/$G41)))</f>
        <v>0</v>
      </c>
      <c r="BE41" s="51">
        <f>IF( $G41=0,0,((($G41/$F$31)*Cronograma!BC$11)*($H41/$G41)))</f>
        <v>0</v>
      </c>
      <c r="BF41" s="51">
        <f>IF( $G41=0,0,((($G41/$F$31)*Cronograma!BD$11)*($H41/$G41)))</f>
        <v>0</v>
      </c>
      <c r="BG41" s="51">
        <f>IF( $G41=0,0,((($G41/$F$31)*Cronograma!BE$11)*($H41/$G41)))</f>
        <v>0</v>
      </c>
      <c r="BH41" s="51">
        <f>IF( $G41=0,0,((($G41/$F$31)*Cronograma!BF$11)*($H41/$G41)))</f>
        <v>0</v>
      </c>
      <c r="BI41" s="51">
        <f>IF( $G41=0,0,((($G41/$F$31)*Cronograma!BG$11)*($H41/$G41)))</f>
        <v>0</v>
      </c>
      <c r="BJ41" s="51">
        <f>IF( $G41=0,0,((($G41/$F$31)*Cronograma!BH$11)*($H41/$G41)))</f>
        <v>0</v>
      </c>
      <c r="BK41" s="51">
        <f>IF( $G41=0,0,((($G41/$F$31)*Cronograma!BI$11)*($H41/$G41)))</f>
        <v>0</v>
      </c>
      <c r="BL41" s="51">
        <f>IF( $G41=0,0,((($G41/$F$31)*Cronograma!BJ$11)*($H41/$G41)))</f>
        <v>0</v>
      </c>
      <c r="BM41" s="51">
        <f>IF( $G41=0,0,((($G41/$F$31)*Cronograma!BK$11)*($H41/$G41)))</f>
        <v>0</v>
      </c>
      <c r="BN41" s="51">
        <f>IF( $G41=0,0,((($G41/$F$31)*Cronograma!BL$11)*($H41/$G41)))</f>
        <v>0</v>
      </c>
      <c r="BO41" s="51">
        <f>IF( $G41=0,0,((($G41/$F$31)*Cronograma!BM$11)*($H41/$G41)))</f>
        <v>0</v>
      </c>
      <c r="BP41" s="51">
        <f>IF( $G41=0,0,((($G41/$F$31)*Cronograma!BN$11)*($H41/$G41)))</f>
        <v>0</v>
      </c>
      <c r="BQ41" s="51">
        <f>IF( $G41=0,0,((($G41/$F$31)*Cronograma!BO$11)*($H41/$G41)))</f>
        <v>0</v>
      </c>
      <c r="BR41" s="51">
        <f>IF( $G41=0,0,((($G41/$F$31)*Cronograma!BP$11)*($H41/$G41)))</f>
        <v>0</v>
      </c>
      <c r="BS41" s="51">
        <f>IF( $G41=0,0,((($G41/$F$31)*Cronograma!BQ$11)*($H41/$G41)))</f>
        <v>0</v>
      </c>
      <c r="BT41" s="51">
        <f>IF( $G41=0,0,((($G41/$F$31)*Cronograma!BR$11)*($H41/$G41)))</f>
        <v>0</v>
      </c>
      <c r="BU41" s="51">
        <f>IF( $G41=0,0,((($G41/$F$31)*Cronograma!BS$11)*($H41/$G41)))</f>
        <v>0</v>
      </c>
      <c r="BV41" s="51">
        <f>IF( $G41=0,0,((($G41/$F$31)*Cronograma!BT$11)*($H41/$G41)))</f>
        <v>0</v>
      </c>
      <c r="BW41" s="51">
        <f>IF( $G41=0,0,((($G41/$F$31)*Cronograma!BU$11)*($H41/$G41)))</f>
        <v>0</v>
      </c>
      <c r="BX41" s="51">
        <f>IF( $G41=0,0,((($G41/$F$31)*Cronograma!BV$11)*($H41/$G41)))</f>
        <v>0</v>
      </c>
      <c r="BY41" s="51">
        <f>IF( $G41=0,0,((($G41/$F$31)*Cronograma!BW$11)*($H41/$G41)))</f>
        <v>0</v>
      </c>
      <c r="BZ41" s="51">
        <f>IF( $G41=0,0,((($G41/$F$31)*Cronograma!BX$11)*($H41/$G41)))</f>
        <v>0</v>
      </c>
      <c r="CA41" s="51">
        <f>IF( $G41=0,0,((($G41/$F$31)*Cronograma!BY$11)*($H41/$G41)))</f>
        <v>0</v>
      </c>
      <c r="CB41" s="51">
        <f>IF( $G41=0,0,((($G41/$F$31)*Cronograma!BZ$11)*($H41/$G41)))</f>
        <v>0</v>
      </c>
      <c r="CC41" s="51">
        <f>IF( $G41=0,0,((($G41/$F$31)*Cronograma!CA$11)*($H41/$G41)))</f>
        <v>0</v>
      </c>
      <c r="CD41" s="51">
        <f>IF( $G41=0,0,((($G41/$F$31)*Cronograma!CB$11)*($H41/$G41)))</f>
        <v>0</v>
      </c>
      <c r="CE41" s="51">
        <f>IF( $G41=0,0,((($G41/$F$31)*Cronograma!CC$11)*($H41/$G41)))</f>
        <v>0</v>
      </c>
      <c r="CF41" s="51">
        <f>IF( $G41=0,0,((($G41/$F$31)*Cronograma!CD$11)*($H41/$G41)))</f>
        <v>0</v>
      </c>
      <c r="CG41" s="51">
        <f>IF( $G41=0,0,((($G41/$F$31)*Cronograma!CE$11)*($H41/$G41)))</f>
        <v>0</v>
      </c>
      <c r="CH41" s="51">
        <f>IF( $G41=0,0,((($G41/$F$31)*Cronograma!CF$11)*($H41/$G41)))</f>
        <v>0</v>
      </c>
      <c r="CI41" s="51">
        <f>IF( $G41=0,0,((($G41/$F$31)*Cronograma!CG$11)*($H41/$G41)))</f>
        <v>0</v>
      </c>
      <c r="CJ41" s="51">
        <f>IF( $G41=0,0,((($G41/$F$31)*Cronograma!CH$11)*($H41/$G41)))</f>
        <v>0</v>
      </c>
      <c r="CK41" s="51">
        <f>IF( $G41=0,0,((($G41/$F$31)*Cronograma!CI$11)*($H41/$G41)))</f>
        <v>0</v>
      </c>
      <c r="CL41" s="51">
        <f>IF( $G41=0,0,((($G41/$F$31)*Cronograma!CJ$11)*($H41/$G41)))</f>
        <v>0</v>
      </c>
      <c r="CM41" s="51">
        <f>IF( $G41=0,0,((($G41/$F$31)*Cronograma!CK$11)*($H41/$G41)))</f>
        <v>0</v>
      </c>
      <c r="CN41" s="51">
        <f>IF( $G41=0,0,((($G41/$F$31)*Cronograma!CL$11)*($H41/$G41)))</f>
        <v>0</v>
      </c>
      <c r="CO41" s="51">
        <f>IF( $G41=0,0,((($G41/$F$31)*Cronograma!CM$11)*($H41/$G41)))</f>
        <v>0</v>
      </c>
      <c r="CP41" s="51">
        <f>IF( $G41=0,0,((($G41/$F$31)*Cronograma!CN$11)*($H41/$G41)))</f>
        <v>0</v>
      </c>
      <c r="CQ41" s="51">
        <f>IF( $G41=0,0,((($G41/$F$31)*Cronograma!CO$11)*($H41/$G41)))</f>
        <v>0</v>
      </c>
      <c r="CR41" s="51">
        <f>IF( $G41=0,0,((($G41/$F$31)*Cronograma!CP$11)*($H41/$G41)))</f>
        <v>0</v>
      </c>
      <c r="CS41" s="51">
        <f>IF( $G41=0,0,((($G41/$F$31)*Cronograma!CQ$11)*($H41/$G41)))</f>
        <v>0</v>
      </c>
      <c r="CT41" s="51">
        <f>IF( $G41=0,0,((($G41/$F$31)*Cronograma!CR$11)*($H41/$G41)))</f>
        <v>0</v>
      </c>
      <c r="CU41" s="51">
        <f>IF( $G41=0,0,((($G41/$F$31)*Cronograma!CS$11)*($H41/$G41)))</f>
        <v>0</v>
      </c>
      <c r="CV41" s="51">
        <f>IF( $G41=0,0,((($G41/$F$31)*Cronograma!CT$11)*($H41/$G41)))</f>
        <v>0</v>
      </c>
      <c r="CW41" s="51">
        <f>IF( $G41=0,0,((($G41/$F$31)*Cronograma!CU$11)*($H41/$G41)))</f>
        <v>0</v>
      </c>
      <c r="CX41" s="51">
        <f>IF( $G41=0,0,((($G41/$F$31)*Cronograma!CV$11)*($H41/$G41)))</f>
        <v>0</v>
      </c>
      <c r="CY41" s="51">
        <f>IF( $G41=0,0,((($G41/$F$31)*Cronograma!CW$11)*($H41/$G41)))</f>
        <v>0</v>
      </c>
      <c r="CZ41" s="51">
        <f>IF( $G41=0,0,((($G41/$F$31)*Cronograma!CX$11)*($H41/$G41)))</f>
        <v>0</v>
      </c>
      <c r="DA41" s="51">
        <f>IF( $G41=0,0,((($G41/$F$31)*Cronograma!CY$11)*($H41/$G41)))</f>
        <v>0</v>
      </c>
      <c r="DB41" s="51">
        <f>IF( $G41=0,0,((($G41/$F$31)*Cronograma!CZ$11)*($H41/$G41)))</f>
        <v>0</v>
      </c>
      <c r="DC41" s="51">
        <f>IF( $G41=0,0,((($G41/$F$31)*Cronograma!DA$11)*($H41/$G41)))</f>
        <v>0</v>
      </c>
      <c r="DD41" s="51">
        <f>IF( $G41=0,0,((($G41/$F$31)*Cronograma!DB$11)*($H41/$G41)))</f>
        <v>0</v>
      </c>
      <c r="DE41" s="51">
        <f>IF( $G41=0,0,((($G41/$F$31)*Cronograma!DC$11)*($H41/$G41)))</f>
        <v>0</v>
      </c>
      <c r="DF41" s="51">
        <f>IF( $G41=0,0,((($G41/$F$31)*Cronograma!DD$11)*($H41/$G41)))</f>
        <v>0</v>
      </c>
      <c r="DG41" s="51">
        <f>IF( $G41=0,0,((($G41/$F$31)*Cronograma!DE$11)*($H41/$G41)))</f>
        <v>0</v>
      </c>
      <c r="DH41" s="51">
        <f>IF( $G41=0,0,((($G41/$F$31)*Cronograma!DF$11)*($H41/$G41)))</f>
        <v>0</v>
      </c>
      <c r="DI41" s="51">
        <f>IF( $G41=0,0,((($G41/$F$31)*Cronograma!DG$11)*($H41/$G41)))</f>
        <v>0</v>
      </c>
      <c r="DJ41" s="51">
        <f>IF( $G41=0,0,((($G41/$F$31)*Cronograma!DH$11)*($H41/$G41)))</f>
        <v>0</v>
      </c>
      <c r="DK41" s="52">
        <f t="shared" si="22"/>
        <v>0</v>
      </c>
      <c r="DL41" s="53">
        <f t="shared" si="4"/>
        <v>0</v>
      </c>
      <c r="DM41" s="472"/>
      <c r="DN41" s="472"/>
      <c r="DO41" s="472"/>
    </row>
    <row r="42" spans="1:119" collapsed="1" x14ac:dyDescent="0.3">
      <c r="A42" s="472"/>
      <c r="B42" s="521">
        <v>1.4</v>
      </c>
      <c r="C42" s="515" t="s">
        <v>143</v>
      </c>
      <c r="D42" s="516">
        <f>Identificación!C75</f>
        <v>0</v>
      </c>
      <c r="E42" s="517">
        <f>Identificación!F75</f>
        <v>0</v>
      </c>
      <c r="F42" s="518">
        <f>Identificación!G75</f>
        <v>0</v>
      </c>
      <c r="G42" s="497"/>
      <c r="H42" s="498">
        <f t="shared" ref="H42:AM42" si="23">SUM(H43:H52)</f>
        <v>0</v>
      </c>
      <c r="I42" s="499">
        <f t="shared" si="23"/>
        <v>0</v>
      </c>
      <c r="J42" s="499">
        <f t="shared" si="23"/>
        <v>0</v>
      </c>
      <c r="K42" s="499">
        <f t="shared" si="23"/>
        <v>0</v>
      </c>
      <c r="L42" s="499">
        <f t="shared" si="23"/>
        <v>0</v>
      </c>
      <c r="M42" s="499">
        <f t="shared" si="23"/>
        <v>0</v>
      </c>
      <c r="N42" s="499">
        <f t="shared" si="23"/>
        <v>0</v>
      </c>
      <c r="O42" s="499">
        <f t="shared" si="23"/>
        <v>0</v>
      </c>
      <c r="P42" s="499">
        <f t="shared" si="23"/>
        <v>0</v>
      </c>
      <c r="Q42" s="499">
        <f t="shared" si="23"/>
        <v>0</v>
      </c>
      <c r="R42" s="499">
        <f t="shared" si="23"/>
        <v>0</v>
      </c>
      <c r="S42" s="499">
        <f t="shared" si="23"/>
        <v>0</v>
      </c>
      <c r="T42" s="499">
        <f t="shared" si="23"/>
        <v>0</v>
      </c>
      <c r="U42" s="499">
        <f t="shared" si="23"/>
        <v>0</v>
      </c>
      <c r="V42" s="499">
        <f t="shared" si="23"/>
        <v>0</v>
      </c>
      <c r="W42" s="499">
        <f t="shared" si="23"/>
        <v>0</v>
      </c>
      <c r="X42" s="499">
        <f t="shared" si="23"/>
        <v>0</v>
      </c>
      <c r="Y42" s="499">
        <f t="shared" si="23"/>
        <v>0</v>
      </c>
      <c r="Z42" s="499">
        <f t="shared" si="23"/>
        <v>0</v>
      </c>
      <c r="AA42" s="499">
        <f t="shared" si="23"/>
        <v>0</v>
      </c>
      <c r="AB42" s="499">
        <f t="shared" si="23"/>
        <v>0</v>
      </c>
      <c r="AC42" s="499">
        <f t="shared" si="23"/>
        <v>0</v>
      </c>
      <c r="AD42" s="499">
        <f t="shared" si="23"/>
        <v>0</v>
      </c>
      <c r="AE42" s="499">
        <f t="shared" si="23"/>
        <v>0</v>
      </c>
      <c r="AF42" s="499">
        <f t="shared" si="23"/>
        <v>0</v>
      </c>
      <c r="AG42" s="499">
        <f t="shared" si="23"/>
        <v>0</v>
      </c>
      <c r="AH42" s="499">
        <f t="shared" si="23"/>
        <v>0</v>
      </c>
      <c r="AI42" s="499">
        <f t="shared" si="23"/>
        <v>0</v>
      </c>
      <c r="AJ42" s="499">
        <f t="shared" si="23"/>
        <v>0</v>
      </c>
      <c r="AK42" s="499">
        <f t="shared" si="23"/>
        <v>0</v>
      </c>
      <c r="AL42" s="499">
        <f t="shared" si="23"/>
        <v>0</v>
      </c>
      <c r="AM42" s="499">
        <f t="shared" si="23"/>
        <v>0</v>
      </c>
      <c r="AN42" s="499">
        <f t="shared" ref="AN42:BS42" si="24">SUM(AN43:AN52)</f>
        <v>0</v>
      </c>
      <c r="AO42" s="499">
        <f t="shared" si="24"/>
        <v>0</v>
      </c>
      <c r="AP42" s="499">
        <f t="shared" si="24"/>
        <v>0</v>
      </c>
      <c r="AQ42" s="499">
        <f t="shared" si="24"/>
        <v>0</v>
      </c>
      <c r="AR42" s="499">
        <f t="shared" si="24"/>
        <v>0</v>
      </c>
      <c r="AS42" s="499">
        <f t="shared" si="24"/>
        <v>0</v>
      </c>
      <c r="AT42" s="499">
        <f t="shared" si="24"/>
        <v>0</v>
      </c>
      <c r="AU42" s="499">
        <f t="shared" si="24"/>
        <v>0</v>
      </c>
      <c r="AV42" s="499">
        <f t="shared" si="24"/>
        <v>0</v>
      </c>
      <c r="AW42" s="499">
        <f t="shared" si="24"/>
        <v>0</v>
      </c>
      <c r="AX42" s="499">
        <f t="shared" si="24"/>
        <v>0</v>
      </c>
      <c r="AY42" s="499">
        <f t="shared" si="24"/>
        <v>0</v>
      </c>
      <c r="AZ42" s="499">
        <f t="shared" si="24"/>
        <v>0</v>
      </c>
      <c r="BA42" s="499">
        <f t="shared" si="24"/>
        <v>0</v>
      </c>
      <c r="BB42" s="499">
        <f t="shared" si="24"/>
        <v>0</v>
      </c>
      <c r="BC42" s="499">
        <f t="shared" si="24"/>
        <v>0</v>
      </c>
      <c r="BD42" s="499">
        <f t="shared" si="24"/>
        <v>0</v>
      </c>
      <c r="BE42" s="499">
        <f t="shared" si="24"/>
        <v>0</v>
      </c>
      <c r="BF42" s="499">
        <f t="shared" si="24"/>
        <v>0</v>
      </c>
      <c r="BG42" s="499">
        <f t="shared" si="24"/>
        <v>0</v>
      </c>
      <c r="BH42" s="499">
        <f t="shared" si="24"/>
        <v>0</v>
      </c>
      <c r="BI42" s="499">
        <f t="shared" si="24"/>
        <v>0</v>
      </c>
      <c r="BJ42" s="499">
        <f t="shared" si="24"/>
        <v>0</v>
      </c>
      <c r="BK42" s="499">
        <f t="shared" si="24"/>
        <v>0</v>
      </c>
      <c r="BL42" s="499">
        <f t="shared" si="24"/>
        <v>0</v>
      </c>
      <c r="BM42" s="499">
        <f t="shared" si="24"/>
        <v>0</v>
      </c>
      <c r="BN42" s="499">
        <f t="shared" si="24"/>
        <v>0</v>
      </c>
      <c r="BO42" s="499">
        <f t="shared" si="24"/>
        <v>0</v>
      </c>
      <c r="BP42" s="499">
        <f t="shared" si="24"/>
        <v>0</v>
      </c>
      <c r="BQ42" s="499">
        <f t="shared" si="24"/>
        <v>0</v>
      </c>
      <c r="BR42" s="499">
        <f t="shared" si="24"/>
        <v>0</v>
      </c>
      <c r="BS42" s="499">
        <f t="shared" si="24"/>
        <v>0</v>
      </c>
      <c r="BT42" s="499">
        <f t="shared" ref="BT42:CH42" si="25">SUM(BT43:BT52)</f>
        <v>0</v>
      </c>
      <c r="BU42" s="499">
        <f t="shared" si="25"/>
        <v>0</v>
      </c>
      <c r="BV42" s="499">
        <f t="shared" si="25"/>
        <v>0</v>
      </c>
      <c r="BW42" s="499">
        <f t="shared" si="25"/>
        <v>0</v>
      </c>
      <c r="BX42" s="499">
        <f t="shared" si="25"/>
        <v>0</v>
      </c>
      <c r="BY42" s="499">
        <f t="shared" si="25"/>
        <v>0</v>
      </c>
      <c r="BZ42" s="499">
        <f t="shared" si="25"/>
        <v>0</v>
      </c>
      <c r="CA42" s="499">
        <f t="shared" si="25"/>
        <v>0</v>
      </c>
      <c r="CB42" s="499">
        <f t="shared" si="25"/>
        <v>0</v>
      </c>
      <c r="CC42" s="499">
        <f t="shared" si="25"/>
        <v>0</v>
      </c>
      <c r="CD42" s="499">
        <f t="shared" si="25"/>
        <v>0</v>
      </c>
      <c r="CE42" s="499">
        <f t="shared" si="25"/>
        <v>0</v>
      </c>
      <c r="CF42" s="499">
        <f t="shared" si="25"/>
        <v>0</v>
      </c>
      <c r="CG42" s="499">
        <f t="shared" si="25"/>
        <v>0</v>
      </c>
      <c r="CH42" s="499">
        <f t="shared" si="25"/>
        <v>0</v>
      </c>
      <c r="CI42" s="499">
        <f t="shared" ref="CI42:DJ42" si="26">SUM(CI43:CI52)</f>
        <v>0</v>
      </c>
      <c r="CJ42" s="499">
        <f t="shared" si="26"/>
        <v>0</v>
      </c>
      <c r="CK42" s="499">
        <f t="shared" si="26"/>
        <v>0</v>
      </c>
      <c r="CL42" s="499">
        <f t="shared" si="26"/>
        <v>0</v>
      </c>
      <c r="CM42" s="499">
        <f t="shared" si="26"/>
        <v>0</v>
      </c>
      <c r="CN42" s="499">
        <f t="shared" si="26"/>
        <v>0</v>
      </c>
      <c r="CO42" s="499">
        <f t="shared" si="26"/>
        <v>0</v>
      </c>
      <c r="CP42" s="499">
        <f t="shared" si="26"/>
        <v>0</v>
      </c>
      <c r="CQ42" s="499">
        <f t="shared" si="26"/>
        <v>0</v>
      </c>
      <c r="CR42" s="499">
        <f t="shared" si="26"/>
        <v>0</v>
      </c>
      <c r="CS42" s="499">
        <f t="shared" si="26"/>
        <v>0</v>
      </c>
      <c r="CT42" s="499">
        <f t="shared" si="26"/>
        <v>0</v>
      </c>
      <c r="CU42" s="499">
        <f t="shared" si="26"/>
        <v>0</v>
      </c>
      <c r="CV42" s="499">
        <f t="shared" si="26"/>
        <v>0</v>
      </c>
      <c r="CW42" s="499">
        <f t="shared" si="26"/>
        <v>0</v>
      </c>
      <c r="CX42" s="499">
        <f t="shared" si="26"/>
        <v>0</v>
      </c>
      <c r="CY42" s="499">
        <f t="shared" si="26"/>
        <v>0</v>
      </c>
      <c r="CZ42" s="499">
        <f t="shared" si="26"/>
        <v>0</v>
      </c>
      <c r="DA42" s="499">
        <f t="shared" si="26"/>
        <v>0</v>
      </c>
      <c r="DB42" s="499">
        <f t="shared" si="26"/>
        <v>0</v>
      </c>
      <c r="DC42" s="499">
        <f t="shared" si="26"/>
        <v>0</v>
      </c>
      <c r="DD42" s="499">
        <f t="shared" si="26"/>
        <v>0</v>
      </c>
      <c r="DE42" s="499">
        <f t="shared" si="26"/>
        <v>0</v>
      </c>
      <c r="DF42" s="499">
        <f t="shared" si="26"/>
        <v>0</v>
      </c>
      <c r="DG42" s="499">
        <f t="shared" si="26"/>
        <v>0</v>
      </c>
      <c r="DH42" s="499">
        <f t="shared" si="26"/>
        <v>0</v>
      </c>
      <c r="DI42" s="499">
        <f t="shared" si="26"/>
        <v>0</v>
      </c>
      <c r="DJ42" s="499">
        <f t="shared" si="26"/>
        <v>0</v>
      </c>
      <c r="DK42" s="519">
        <f>SUM(DK43:DK52)</f>
        <v>0</v>
      </c>
      <c r="DL42" s="520">
        <f t="shared" si="4"/>
        <v>0</v>
      </c>
      <c r="DM42" s="472"/>
      <c r="DN42" s="472"/>
      <c r="DO42" s="472"/>
    </row>
    <row r="43" spans="1:119" hidden="1" outlineLevel="1" x14ac:dyDescent="0.3">
      <c r="A43" s="472"/>
      <c r="B43" s="521" t="s">
        <v>203</v>
      </c>
      <c r="C43" s="589"/>
      <c r="D43" s="595"/>
      <c r="E43" s="591"/>
      <c r="F43" s="592"/>
      <c r="G43" s="593"/>
      <c r="H43" s="498">
        <f t="shared" ref="H43:H52" si="27">G43*F43</f>
        <v>0</v>
      </c>
      <c r="I43" s="51">
        <f>IF( $G43=0,0,((($G43/$F$42)*Cronograma!G$12)*($H43/$G43)))</f>
        <v>0</v>
      </c>
      <c r="J43" s="51">
        <f>IF( $G43=0,0,((($G43/$F$42)*Cronograma!H$12)*($H43/$G43)))</f>
        <v>0</v>
      </c>
      <c r="K43" s="51">
        <f>IF( $G43=0,0,((($G43/$F$42)*Cronograma!I$12)*($H43/$G43)))</f>
        <v>0</v>
      </c>
      <c r="L43" s="51">
        <f>IF( $G43=0,0,((($G43/$F$42)*Cronograma!J$12)*($H43/$G43)))</f>
        <v>0</v>
      </c>
      <c r="M43" s="51">
        <f>IF( $G43=0,0,((($G43/$F$42)*Cronograma!K$12)*($H43/$G43)))</f>
        <v>0</v>
      </c>
      <c r="N43" s="51">
        <f>IF( $G43=0,0,((($G43/$F$42)*Cronograma!L$12)*($H43/$G43)))</f>
        <v>0</v>
      </c>
      <c r="O43" s="51">
        <f>IF( $G43=0,0,((($G43/$F$42)*Cronograma!M$12)*($H43/$G43)))</f>
        <v>0</v>
      </c>
      <c r="P43" s="51">
        <f>IF( $G43=0,0,((($G43/$F$42)*Cronograma!N$12)*($H43/$G43)))</f>
        <v>0</v>
      </c>
      <c r="Q43" s="51">
        <f>IF( $G43=0,0,((($G43/$F$42)*Cronograma!O$12)*($H43/$G43)))</f>
        <v>0</v>
      </c>
      <c r="R43" s="51">
        <f>IF( $G43=0,0,((($G43/$F$42)*Cronograma!P$12)*($H43/$G43)))</f>
        <v>0</v>
      </c>
      <c r="S43" s="51">
        <f>IF( $G43=0,0,((($G43/$F$42)*Cronograma!Q$12)*($H43/$G43)))</f>
        <v>0</v>
      </c>
      <c r="T43" s="51">
        <f>IF( $G43=0,0,((($G43/$F$42)*Cronograma!R$12)*($H43/$G43)))</f>
        <v>0</v>
      </c>
      <c r="U43" s="51">
        <f>IF( $G43=0,0,((($G43/$F$42)*Cronograma!S$12)*($H43/$G43)))</f>
        <v>0</v>
      </c>
      <c r="V43" s="51">
        <f>IF( $G43=0,0,((($G43/$F$42)*Cronograma!T$12)*($H43/$G43)))</f>
        <v>0</v>
      </c>
      <c r="W43" s="51">
        <f>IF( $G43=0,0,((($G43/$F$42)*Cronograma!U$12)*($H43/$G43)))</f>
        <v>0</v>
      </c>
      <c r="X43" s="51">
        <f>IF( $G43=0,0,((($G43/$F$42)*Cronograma!V$12)*($H43/$G43)))</f>
        <v>0</v>
      </c>
      <c r="Y43" s="51">
        <f>IF( $G43=0,0,((($G43/$F$42)*Cronograma!W$12)*($H43/$G43)))</f>
        <v>0</v>
      </c>
      <c r="Z43" s="51">
        <f>IF( $G43=0,0,((($G43/$F$42)*Cronograma!X$12)*($H43/$G43)))</f>
        <v>0</v>
      </c>
      <c r="AA43" s="51">
        <f>IF( $G43=0,0,((($G43/$F$42)*Cronograma!Y$12)*($H43/$G43)))</f>
        <v>0</v>
      </c>
      <c r="AB43" s="51">
        <f>IF( $G43=0,0,((($G43/$F$42)*Cronograma!Z$12)*($H43/$G43)))</f>
        <v>0</v>
      </c>
      <c r="AC43" s="51">
        <f>IF( $G43=0,0,((($G43/$F$42)*Cronograma!AA$12)*($H43/$G43)))</f>
        <v>0</v>
      </c>
      <c r="AD43" s="51">
        <f>IF( $G43=0,0,((($G43/$F$42)*Cronograma!AB$12)*($H43/$G43)))</f>
        <v>0</v>
      </c>
      <c r="AE43" s="51">
        <f>IF( $G43=0,0,((($G43/$F$42)*Cronograma!AC$12)*($H43/$G43)))</f>
        <v>0</v>
      </c>
      <c r="AF43" s="51">
        <f>IF( $G43=0,0,((($G43/$F$42)*Cronograma!AD$12)*($H43/$G43)))</f>
        <v>0</v>
      </c>
      <c r="AG43" s="51">
        <f>IF( $G43=0,0,((($G43/$F$42)*Cronograma!AE$12)*($H43/$G43)))</f>
        <v>0</v>
      </c>
      <c r="AH43" s="51">
        <f>IF( $G43=0,0,((($G43/$F$42)*Cronograma!AF$12)*($H43/$G43)))</f>
        <v>0</v>
      </c>
      <c r="AI43" s="51">
        <f>IF( $G43=0,0,((($G43/$F$42)*Cronograma!AG$12)*($H43/$G43)))</f>
        <v>0</v>
      </c>
      <c r="AJ43" s="51">
        <f>IF( $G43=0,0,((($G43/$F$42)*Cronograma!AH$12)*($H43/$G43)))</f>
        <v>0</v>
      </c>
      <c r="AK43" s="51">
        <f>IF( $G43=0,0,((($G43/$F$42)*Cronograma!AI$12)*($H43/$G43)))</f>
        <v>0</v>
      </c>
      <c r="AL43" s="51">
        <f>IF( $G43=0,0,((($G43/$F$42)*Cronograma!AJ$12)*($H43/$G43)))</f>
        <v>0</v>
      </c>
      <c r="AM43" s="51">
        <f>IF( $G43=0,0,((($G43/$F$42)*Cronograma!AK$12)*($H43/$G43)))</f>
        <v>0</v>
      </c>
      <c r="AN43" s="51">
        <f>IF( $G43=0,0,((($G43/$F$42)*Cronograma!AL$12)*($H43/$G43)))</f>
        <v>0</v>
      </c>
      <c r="AO43" s="51">
        <f>IF( $G43=0,0,((($G43/$F$42)*Cronograma!AM$12)*($H43/$G43)))</f>
        <v>0</v>
      </c>
      <c r="AP43" s="51">
        <f>IF( $G43=0,0,((($G43/$F$42)*Cronograma!AN$12)*($H43/$G43)))</f>
        <v>0</v>
      </c>
      <c r="AQ43" s="51">
        <f>IF( $G43=0,0,((($G43/$F$42)*Cronograma!AO$12)*($H43/$G43)))</f>
        <v>0</v>
      </c>
      <c r="AR43" s="51">
        <f>IF( $G43=0,0,((($G43/$F$42)*Cronograma!AP$12)*($H43/$G43)))</f>
        <v>0</v>
      </c>
      <c r="AS43" s="51">
        <f>IF( $G43=0,0,((($G43/$F$42)*Cronograma!AQ$12)*($H43/$G43)))</f>
        <v>0</v>
      </c>
      <c r="AT43" s="51">
        <f>IF( $G43=0,0,((($G43/$F$42)*Cronograma!AR$12)*($H43/$G43)))</f>
        <v>0</v>
      </c>
      <c r="AU43" s="51">
        <f>IF( $G43=0,0,((($G43/$F$42)*Cronograma!AS$12)*($H43/$G43)))</f>
        <v>0</v>
      </c>
      <c r="AV43" s="51">
        <f>IF( $G43=0,0,((($G43/$F$42)*Cronograma!AT$12)*($H43/$G43)))</f>
        <v>0</v>
      </c>
      <c r="AW43" s="51">
        <f>IF( $G43=0,0,((($G43/$F$42)*Cronograma!AU$12)*($H43/$G43)))</f>
        <v>0</v>
      </c>
      <c r="AX43" s="51">
        <f>IF( $G43=0,0,((($G43/$F$42)*Cronograma!AV$12)*($H43/$G43)))</f>
        <v>0</v>
      </c>
      <c r="AY43" s="51">
        <f>IF( $G43=0,0,((($G43/$F$42)*Cronograma!AW$12)*($H43/$G43)))</f>
        <v>0</v>
      </c>
      <c r="AZ43" s="51">
        <f>IF( $G43=0,0,((($G43/$F$42)*Cronograma!AX$12)*($H43/$G43)))</f>
        <v>0</v>
      </c>
      <c r="BA43" s="51">
        <f>IF( $G43=0,0,((($G43/$F$42)*Cronograma!AY$12)*($H43/$G43)))</f>
        <v>0</v>
      </c>
      <c r="BB43" s="51">
        <f>IF( $G43=0,0,((($G43/$F$42)*Cronograma!AZ$12)*($H43/$G43)))</f>
        <v>0</v>
      </c>
      <c r="BC43" s="51">
        <f>IF( $G43=0,0,((($G43/$F$42)*Cronograma!BA$12)*($H43/$G43)))</f>
        <v>0</v>
      </c>
      <c r="BD43" s="51">
        <f>IF( $G43=0,0,((($G43/$F$42)*Cronograma!BB$12)*($H43/$G43)))</f>
        <v>0</v>
      </c>
      <c r="BE43" s="51">
        <f>IF( $G43=0,0,((($G43/$F$42)*Cronograma!BC$12)*($H43/$G43)))</f>
        <v>0</v>
      </c>
      <c r="BF43" s="51">
        <f>IF( $G43=0,0,((($G43/$F$42)*Cronograma!BD$12)*($H43/$G43)))</f>
        <v>0</v>
      </c>
      <c r="BG43" s="51">
        <f>IF( $G43=0,0,((($G43/$F$42)*Cronograma!BE$12)*($H43/$G43)))</f>
        <v>0</v>
      </c>
      <c r="BH43" s="51">
        <f>IF( $G43=0,0,((($G43/$F$42)*Cronograma!BF$12)*($H43/$G43)))</f>
        <v>0</v>
      </c>
      <c r="BI43" s="51">
        <f>IF( $G43=0,0,((($G43/$F$42)*Cronograma!BG$12)*($H43/$G43)))</f>
        <v>0</v>
      </c>
      <c r="BJ43" s="51">
        <f>IF( $G43=0,0,((($G43/$F$42)*Cronograma!BH$12)*($H43/$G43)))</f>
        <v>0</v>
      </c>
      <c r="BK43" s="51">
        <f>IF( $G43=0,0,((($G43/$F$42)*Cronograma!BI$12)*($H43/$G43)))</f>
        <v>0</v>
      </c>
      <c r="BL43" s="51">
        <f>IF( $G43=0,0,((($G43/$F$42)*Cronograma!BJ$12)*($H43/$G43)))</f>
        <v>0</v>
      </c>
      <c r="BM43" s="51">
        <f>IF( $G43=0,0,((($G43/$F$42)*Cronograma!BK$12)*($H43/$G43)))</f>
        <v>0</v>
      </c>
      <c r="BN43" s="51">
        <f>IF( $G43=0,0,((($G43/$F$42)*Cronograma!BL$12)*($H43/$G43)))</f>
        <v>0</v>
      </c>
      <c r="BO43" s="51">
        <f>IF( $G43=0,0,((($G43/$F$42)*Cronograma!BM$12)*($H43/$G43)))</f>
        <v>0</v>
      </c>
      <c r="BP43" s="51">
        <f>IF( $G43=0,0,((($G43/$F$42)*Cronograma!BN$12)*($H43/$G43)))</f>
        <v>0</v>
      </c>
      <c r="BQ43" s="51">
        <f>IF( $G43=0,0,((($G43/$F$42)*Cronograma!BO$12)*($H43/$G43)))</f>
        <v>0</v>
      </c>
      <c r="BR43" s="51">
        <f>IF( $G43=0,0,((($G43/$F$42)*Cronograma!BP$12)*($H43/$G43)))</f>
        <v>0</v>
      </c>
      <c r="BS43" s="51">
        <f>IF( $G43=0,0,((($G43/$F$42)*Cronograma!BQ$12)*($H43/$G43)))</f>
        <v>0</v>
      </c>
      <c r="BT43" s="51">
        <f>IF( $G43=0,0,((($G43/$F$42)*Cronograma!BR$12)*($H43/$G43)))</f>
        <v>0</v>
      </c>
      <c r="BU43" s="51">
        <f>IF( $G43=0,0,((($G43/$F$42)*Cronograma!BS$12)*($H43/$G43)))</f>
        <v>0</v>
      </c>
      <c r="BV43" s="51">
        <f>IF( $G43=0,0,((($G43/$F$42)*Cronograma!BT$12)*($H43/$G43)))</f>
        <v>0</v>
      </c>
      <c r="BW43" s="51">
        <f>IF( $G43=0,0,((($G43/$F$42)*Cronograma!BU$12)*($H43/$G43)))</f>
        <v>0</v>
      </c>
      <c r="BX43" s="51">
        <f>IF( $G43=0,0,((($G43/$F$42)*Cronograma!BV$12)*($H43/$G43)))</f>
        <v>0</v>
      </c>
      <c r="BY43" s="51">
        <f>IF( $G43=0,0,((($G43/$F$42)*Cronograma!BW$12)*($H43/$G43)))</f>
        <v>0</v>
      </c>
      <c r="BZ43" s="51">
        <f>IF( $G43=0,0,((($G43/$F$42)*Cronograma!BX$12)*($H43/$G43)))</f>
        <v>0</v>
      </c>
      <c r="CA43" s="51">
        <f>IF( $G43=0,0,((($G43/$F$42)*Cronograma!BY$12)*($H43/$G43)))</f>
        <v>0</v>
      </c>
      <c r="CB43" s="51">
        <f>IF( $G43=0,0,((($G43/$F$42)*Cronograma!BZ$12)*($H43/$G43)))</f>
        <v>0</v>
      </c>
      <c r="CC43" s="51">
        <f>IF( $G43=0,0,((($G43/$F$42)*Cronograma!CA$12)*($H43/$G43)))</f>
        <v>0</v>
      </c>
      <c r="CD43" s="51">
        <f>IF( $G43=0,0,((($G43/$F$42)*Cronograma!CB$12)*($H43/$G43)))</f>
        <v>0</v>
      </c>
      <c r="CE43" s="51">
        <f>IF( $G43=0,0,((($G43/$F$42)*Cronograma!CC$12)*($H43/$G43)))</f>
        <v>0</v>
      </c>
      <c r="CF43" s="51">
        <f>IF( $G43=0,0,((($G43/$F$42)*Cronograma!CD$12)*($H43/$G43)))</f>
        <v>0</v>
      </c>
      <c r="CG43" s="51">
        <f>IF( $G43=0,0,((($G43/$F$42)*Cronograma!CE$12)*($H43/$G43)))</f>
        <v>0</v>
      </c>
      <c r="CH43" s="51">
        <f>IF( $G43=0,0,((($G43/$F$42)*Cronograma!CF$12)*($H43/$G43)))</f>
        <v>0</v>
      </c>
      <c r="CI43" s="51">
        <f>IF( $G43=0,0,((($G43/$F$42)*Cronograma!CG$12)*($H43/$G43)))</f>
        <v>0</v>
      </c>
      <c r="CJ43" s="51">
        <f>IF( $G43=0,0,((($G43/$F$42)*Cronograma!CH$12)*($H43/$G43)))</f>
        <v>0</v>
      </c>
      <c r="CK43" s="51">
        <f>IF( $G43=0,0,((($G43/$F$42)*Cronograma!CI$12)*($H43/$G43)))</f>
        <v>0</v>
      </c>
      <c r="CL43" s="51">
        <f>IF( $G43=0,0,((($G43/$F$42)*Cronograma!CJ$12)*($H43/$G43)))</f>
        <v>0</v>
      </c>
      <c r="CM43" s="51">
        <f>IF( $G43=0,0,((($G43/$F$42)*Cronograma!CK$12)*($H43/$G43)))</f>
        <v>0</v>
      </c>
      <c r="CN43" s="51">
        <f>IF( $G43=0,0,((($G43/$F$42)*Cronograma!CL$12)*($H43/$G43)))</f>
        <v>0</v>
      </c>
      <c r="CO43" s="51">
        <f>IF( $G43=0,0,((($G43/$F$42)*Cronograma!CM$12)*($H43/$G43)))</f>
        <v>0</v>
      </c>
      <c r="CP43" s="51">
        <f>IF( $G43=0,0,((($G43/$F$42)*Cronograma!CN$12)*($H43/$G43)))</f>
        <v>0</v>
      </c>
      <c r="CQ43" s="51">
        <f>IF( $G43=0,0,((($G43/$F$42)*Cronograma!CO$12)*($H43/$G43)))</f>
        <v>0</v>
      </c>
      <c r="CR43" s="51">
        <f>IF( $G43=0,0,((($G43/$F$42)*Cronograma!CP$12)*($H43/$G43)))</f>
        <v>0</v>
      </c>
      <c r="CS43" s="51">
        <f>IF( $G43=0,0,((($G43/$F$42)*Cronograma!CQ$12)*($H43/$G43)))</f>
        <v>0</v>
      </c>
      <c r="CT43" s="51">
        <f>IF( $G43=0,0,((($G43/$F$42)*Cronograma!CR$12)*($H43/$G43)))</f>
        <v>0</v>
      </c>
      <c r="CU43" s="51">
        <f>IF( $G43=0,0,((($G43/$F$42)*Cronograma!CS$12)*($H43/$G43)))</f>
        <v>0</v>
      </c>
      <c r="CV43" s="51">
        <f>IF( $G43=0,0,((($G43/$F$42)*Cronograma!CT$12)*($H43/$G43)))</f>
        <v>0</v>
      </c>
      <c r="CW43" s="51">
        <f>IF( $G43=0,0,((($G43/$F$42)*Cronograma!CU$12)*($H43/$G43)))</f>
        <v>0</v>
      </c>
      <c r="CX43" s="51">
        <f>IF( $G43=0,0,((($G43/$F$42)*Cronograma!CV$12)*($H43/$G43)))</f>
        <v>0</v>
      </c>
      <c r="CY43" s="51">
        <f>IF( $G43=0,0,((($G43/$F$42)*Cronograma!CW$12)*($H43/$G43)))</f>
        <v>0</v>
      </c>
      <c r="CZ43" s="51">
        <f>IF( $G43=0,0,((($G43/$F$42)*Cronograma!CX$12)*($H43/$G43)))</f>
        <v>0</v>
      </c>
      <c r="DA43" s="51">
        <f>IF( $G43=0,0,((($G43/$F$42)*Cronograma!CY$12)*($H43/$G43)))</f>
        <v>0</v>
      </c>
      <c r="DB43" s="51">
        <f>IF( $G43=0,0,((($G43/$F$42)*Cronograma!CZ$12)*($H43/$G43)))</f>
        <v>0</v>
      </c>
      <c r="DC43" s="51">
        <f>IF( $G43=0,0,((($G43/$F$42)*Cronograma!DA$12)*($H43/$G43)))</f>
        <v>0</v>
      </c>
      <c r="DD43" s="51">
        <f>IF( $G43=0,0,((($G43/$F$42)*Cronograma!DB$12)*($H43/$G43)))</f>
        <v>0</v>
      </c>
      <c r="DE43" s="51">
        <f>IF( $G43=0,0,((($G43/$F$42)*Cronograma!DC$12)*($H43/$G43)))</f>
        <v>0</v>
      </c>
      <c r="DF43" s="51">
        <f>IF( $G43=0,0,((($G43/$F$42)*Cronograma!DD$12)*($H43/$G43)))</f>
        <v>0</v>
      </c>
      <c r="DG43" s="51">
        <f>IF( $G43=0,0,((($G43/$F$42)*Cronograma!DE$12)*($H43/$G43)))</f>
        <v>0</v>
      </c>
      <c r="DH43" s="51">
        <f>IF( $G43=0,0,((($G43/$F$42)*Cronograma!DF$12)*($H43/$G43)))</f>
        <v>0</v>
      </c>
      <c r="DI43" s="51">
        <f>IF( $G43=0,0,((($G43/$F$42)*Cronograma!DG$12)*($H43/$G43)))</f>
        <v>0</v>
      </c>
      <c r="DJ43" s="51">
        <f>IF( $G43=0,0,((($G43/$F$42)*Cronograma!DH$12)*($H43/$G43)))</f>
        <v>0</v>
      </c>
      <c r="DK43" s="52">
        <f t="shared" ref="DK43:DK52" si="28">SUM(I43:DJ43)</f>
        <v>0</v>
      </c>
      <c r="DL43" s="53">
        <f t="shared" si="4"/>
        <v>0</v>
      </c>
      <c r="DM43" s="472"/>
      <c r="DN43" s="472"/>
      <c r="DO43" s="472"/>
    </row>
    <row r="44" spans="1:119" hidden="1" outlineLevel="1" x14ac:dyDescent="0.3">
      <c r="A44" s="472"/>
      <c r="B44" s="521" t="s">
        <v>204</v>
      </c>
      <c r="C44" s="589"/>
      <c r="D44" s="595"/>
      <c r="E44" s="591"/>
      <c r="F44" s="592"/>
      <c r="G44" s="593"/>
      <c r="H44" s="498">
        <f t="shared" si="27"/>
        <v>0</v>
      </c>
      <c r="I44" s="51">
        <f>IF( $G44=0,0,((($G44/$F$42)*Cronograma!G$12)*($H44/$G44)))</f>
        <v>0</v>
      </c>
      <c r="J44" s="51">
        <f>IF( $G44=0,0,((($G44/$F$42)*Cronograma!H$12)*($H44/$G44)))</f>
        <v>0</v>
      </c>
      <c r="K44" s="51">
        <f>IF( $G44=0,0,((($G44/$F$42)*Cronograma!I$12)*($H44/$G44)))</f>
        <v>0</v>
      </c>
      <c r="L44" s="51">
        <f>IF( $G44=0,0,((($G44/$F$42)*Cronograma!J$12)*($H44/$G44)))</f>
        <v>0</v>
      </c>
      <c r="M44" s="51">
        <f>IF( $G44=0,0,((($G44/$F$42)*Cronograma!K$12)*($H44/$G44)))</f>
        <v>0</v>
      </c>
      <c r="N44" s="51">
        <f>IF( $G44=0,0,((($G44/$F$42)*Cronograma!L$12)*($H44/$G44)))</f>
        <v>0</v>
      </c>
      <c r="O44" s="51">
        <f>IF( $G44=0,0,((($G44/$F$42)*Cronograma!M$12)*($H44/$G44)))</f>
        <v>0</v>
      </c>
      <c r="P44" s="51">
        <f>IF( $G44=0,0,((($G44/$F$42)*Cronograma!N$12)*($H44/$G44)))</f>
        <v>0</v>
      </c>
      <c r="Q44" s="51">
        <f>IF( $G44=0,0,((($G44/$F$42)*Cronograma!O$12)*($H44/$G44)))</f>
        <v>0</v>
      </c>
      <c r="R44" s="51">
        <f>IF( $G44=0,0,((($G44/$F$42)*Cronograma!P$12)*($H44/$G44)))</f>
        <v>0</v>
      </c>
      <c r="S44" s="51">
        <f>IF( $G44=0,0,((($G44/$F$42)*Cronograma!Q$12)*($H44/$G44)))</f>
        <v>0</v>
      </c>
      <c r="T44" s="51">
        <f>IF( $G44=0,0,((($G44/$F$42)*Cronograma!R$12)*($H44/$G44)))</f>
        <v>0</v>
      </c>
      <c r="U44" s="51">
        <f>IF( $G44=0,0,((($G44/$F$42)*Cronograma!S$12)*($H44/$G44)))</f>
        <v>0</v>
      </c>
      <c r="V44" s="51">
        <f>IF( $G44=0,0,((($G44/$F$42)*Cronograma!T$12)*($H44/$G44)))</f>
        <v>0</v>
      </c>
      <c r="W44" s="51">
        <f>IF( $G44=0,0,((($G44/$F$42)*Cronograma!U$12)*($H44/$G44)))</f>
        <v>0</v>
      </c>
      <c r="X44" s="51">
        <f>IF( $G44=0,0,((($G44/$F$42)*Cronograma!V$12)*($H44/$G44)))</f>
        <v>0</v>
      </c>
      <c r="Y44" s="51">
        <f>IF( $G44=0,0,((($G44/$F$42)*Cronograma!W$12)*($H44/$G44)))</f>
        <v>0</v>
      </c>
      <c r="Z44" s="51">
        <f>IF( $G44=0,0,((($G44/$F$42)*Cronograma!X$12)*($H44/$G44)))</f>
        <v>0</v>
      </c>
      <c r="AA44" s="51">
        <f>IF( $G44=0,0,((($G44/$F$42)*Cronograma!Y$12)*($H44/$G44)))</f>
        <v>0</v>
      </c>
      <c r="AB44" s="51">
        <f>IF( $G44=0,0,((($G44/$F$42)*Cronograma!Z$12)*($H44/$G44)))</f>
        <v>0</v>
      </c>
      <c r="AC44" s="51">
        <f>IF( $G44=0,0,((($G44/$F$42)*Cronograma!AA$12)*($H44/$G44)))</f>
        <v>0</v>
      </c>
      <c r="AD44" s="51">
        <f>IF( $G44=0,0,((($G44/$F$42)*Cronograma!AB$12)*($H44/$G44)))</f>
        <v>0</v>
      </c>
      <c r="AE44" s="51">
        <f>IF( $G44=0,0,((($G44/$F$42)*Cronograma!AC$12)*($H44/$G44)))</f>
        <v>0</v>
      </c>
      <c r="AF44" s="51">
        <f>IF( $G44=0,0,((($G44/$F$42)*Cronograma!AD$12)*($H44/$G44)))</f>
        <v>0</v>
      </c>
      <c r="AG44" s="51">
        <f>IF( $G44=0,0,((($G44/$F$42)*Cronograma!AE$12)*($H44/$G44)))</f>
        <v>0</v>
      </c>
      <c r="AH44" s="51">
        <f>IF( $G44=0,0,((($G44/$F$42)*Cronograma!AF$12)*($H44/$G44)))</f>
        <v>0</v>
      </c>
      <c r="AI44" s="51">
        <f>IF( $G44=0,0,((($G44/$F$42)*Cronograma!AG$12)*($H44/$G44)))</f>
        <v>0</v>
      </c>
      <c r="AJ44" s="51">
        <f>IF( $G44=0,0,((($G44/$F$42)*Cronograma!AH$12)*($H44/$G44)))</f>
        <v>0</v>
      </c>
      <c r="AK44" s="51">
        <f>IF( $G44=0,0,((($G44/$F$42)*Cronograma!AI$12)*($H44/$G44)))</f>
        <v>0</v>
      </c>
      <c r="AL44" s="51">
        <f>IF( $G44=0,0,((($G44/$F$42)*Cronograma!AJ$12)*($H44/$G44)))</f>
        <v>0</v>
      </c>
      <c r="AM44" s="51">
        <f>IF( $G44=0,0,((($G44/$F$42)*Cronograma!AK$12)*($H44/$G44)))</f>
        <v>0</v>
      </c>
      <c r="AN44" s="51">
        <f>IF( $G44=0,0,((($G44/$F$42)*Cronograma!AL$12)*($H44/$G44)))</f>
        <v>0</v>
      </c>
      <c r="AO44" s="51">
        <f>IF( $G44=0,0,((($G44/$F$42)*Cronograma!AM$12)*($H44/$G44)))</f>
        <v>0</v>
      </c>
      <c r="AP44" s="51">
        <f>IF( $G44=0,0,((($G44/$F$42)*Cronograma!AN$12)*($H44/$G44)))</f>
        <v>0</v>
      </c>
      <c r="AQ44" s="51">
        <f>IF( $G44=0,0,((($G44/$F$42)*Cronograma!AO$12)*($H44/$G44)))</f>
        <v>0</v>
      </c>
      <c r="AR44" s="51">
        <f>IF( $G44=0,0,((($G44/$F$42)*Cronograma!AP$12)*($H44/$G44)))</f>
        <v>0</v>
      </c>
      <c r="AS44" s="51">
        <f>IF( $G44=0,0,((($G44/$F$42)*Cronograma!AQ$12)*($H44/$G44)))</f>
        <v>0</v>
      </c>
      <c r="AT44" s="51">
        <f>IF( $G44=0,0,((($G44/$F$42)*Cronograma!AR$12)*($H44/$G44)))</f>
        <v>0</v>
      </c>
      <c r="AU44" s="51">
        <f>IF( $G44=0,0,((($G44/$F$42)*Cronograma!AS$12)*($H44/$G44)))</f>
        <v>0</v>
      </c>
      <c r="AV44" s="51">
        <f>IF( $G44=0,0,((($G44/$F$42)*Cronograma!AT$12)*($H44/$G44)))</f>
        <v>0</v>
      </c>
      <c r="AW44" s="51">
        <f>IF( $G44=0,0,((($G44/$F$42)*Cronograma!AU$12)*($H44/$G44)))</f>
        <v>0</v>
      </c>
      <c r="AX44" s="51">
        <f>IF( $G44=0,0,((($G44/$F$42)*Cronograma!AV$12)*($H44/$G44)))</f>
        <v>0</v>
      </c>
      <c r="AY44" s="51">
        <f>IF( $G44=0,0,((($G44/$F$42)*Cronograma!AW$12)*($H44/$G44)))</f>
        <v>0</v>
      </c>
      <c r="AZ44" s="51">
        <f>IF( $G44=0,0,((($G44/$F$42)*Cronograma!AX$12)*($H44/$G44)))</f>
        <v>0</v>
      </c>
      <c r="BA44" s="51">
        <f>IF( $G44=0,0,((($G44/$F$42)*Cronograma!AY$12)*($H44/$G44)))</f>
        <v>0</v>
      </c>
      <c r="BB44" s="51">
        <f>IF( $G44=0,0,((($G44/$F$42)*Cronograma!AZ$12)*($H44/$G44)))</f>
        <v>0</v>
      </c>
      <c r="BC44" s="51">
        <f>IF( $G44=0,0,((($G44/$F$42)*Cronograma!BA$12)*($H44/$G44)))</f>
        <v>0</v>
      </c>
      <c r="BD44" s="51">
        <f>IF( $G44=0,0,((($G44/$F$42)*Cronograma!BB$12)*($H44/$G44)))</f>
        <v>0</v>
      </c>
      <c r="BE44" s="51">
        <f>IF( $G44=0,0,((($G44/$F$42)*Cronograma!BC$12)*($H44/$G44)))</f>
        <v>0</v>
      </c>
      <c r="BF44" s="51">
        <f>IF( $G44=0,0,((($G44/$F$42)*Cronograma!BD$12)*($H44/$G44)))</f>
        <v>0</v>
      </c>
      <c r="BG44" s="51">
        <f>IF( $G44=0,0,((($G44/$F$42)*Cronograma!BE$12)*($H44/$G44)))</f>
        <v>0</v>
      </c>
      <c r="BH44" s="51">
        <f>IF( $G44=0,0,((($G44/$F$42)*Cronograma!BF$12)*($H44/$G44)))</f>
        <v>0</v>
      </c>
      <c r="BI44" s="51">
        <f>IF( $G44=0,0,((($G44/$F$42)*Cronograma!BG$12)*($H44/$G44)))</f>
        <v>0</v>
      </c>
      <c r="BJ44" s="51">
        <f>IF( $G44=0,0,((($G44/$F$42)*Cronograma!BH$12)*($H44/$G44)))</f>
        <v>0</v>
      </c>
      <c r="BK44" s="51">
        <f>IF( $G44=0,0,((($G44/$F$42)*Cronograma!BI$12)*($H44/$G44)))</f>
        <v>0</v>
      </c>
      <c r="BL44" s="51">
        <f>IF( $G44=0,0,((($G44/$F$42)*Cronograma!BJ$12)*($H44/$G44)))</f>
        <v>0</v>
      </c>
      <c r="BM44" s="51">
        <f>IF( $G44=0,0,((($G44/$F$42)*Cronograma!BK$12)*($H44/$G44)))</f>
        <v>0</v>
      </c>
      <c r="BN44" s="51">
        <f>IF( $G44=0,0,((($G44/$F$42)*Cronograma!BL$12)*($H44/$G44)))</f>
        <v>0</v>
      </c>
      <c r="BO44" s="51">
        <f>IF( $G44=0,0,((($G44/$F$42)*Cronograma!BM$12)*($H44/$G44)))</f>
        <v>0</v>
      </c>
      <c r="BP44" s="51">
        <f>IF( $G44=0,0,((($G44/$F$42)*Cronograma!BN$12)*($H44/$G44)))</f>
        <v>0</v>
      </c>
      <c r="BQ44" s="51">
        <f>IF( $G44=0,0,((($G44/$F$42)*Cronograma!BO$12)*($H44/$G44)))</f>
        <v>0</v>
      </c>
      <c r="BR44" s="51">
        <f>IF( $G44=0,0,((($G44/$F$42)*Cronograma!BP$12)*($H44/$G44)))</f>
        <v>0</v>
      </c>
      <c r="BS44" s="51">
        <f>IF( $G44=0,0,((($G44/$F$42)*Cronograma!BQ$12)*($H44/$G44)))</f>
        <v>0</v>
      </c>
      <c r="BT44" s="51">
        <f>IF( $G44=0,0,((($G44/$F$42)*Cronograma!BR$12)*($H44/$G44)))</f>
        <v>0</v>
      </c>
      <c r="BU44" s="51">
        <f>IF( $G44=0,0,((($G44/$F$42)*Cronograma!BS$12)*($H44/$G44)))</f>
        <v>0</v>
      </c>
      <c r="BV44" s="51">
        <f>IF( $G44=0,0,((($G44/$F$42)*Cronograma!BT$12)*($H44/$G44)))</f>
        <v>0</v>
      </c>
      <c r="BW44" s="51">
        <f>IF( $G44=0,0,((($G44/$F$42)*Cronograma!BU$12)*($H44/$G44)))</f>
        <v>0</v>
      </c>
      <c r="BX44" s="51">
        <f>IF( $G44=0,0,((($G44/$F$42)*Cronograma!BV$12)*($H44/$G44)))</f>
        <v>0</v>
      </c>
      <c r="BY44" s="51">
        <f>IF( $G44=0,0,((($G44/$F$42)*Cronograma!BW$12)*($H44/$G44)))</f>
        <v>0</v>
      </c>
      <c r="BZ44" s="51">
        <f>IF( $G44=0,0,((($G44/$F$42)*Cronograma!BX$12)*($H44/$G44)))</f>
        <v>0</v>
      </c>
      <c r="CA44" s="51">
        <f>IF( $G44=0,0,((($G44/$F$42)*Cronograma!BY$12)*($H44/$G44)))</f>
        <v>0</v>
      </c>
      <c r="CB44" s="51">
        <f>IF( $G44=0,0,((($G44/$F$42)*Cronograma!BZ$12)*($H44/$G44)))</f>
        <v>0</v>
      </c>
      <c r="CC44" s="51">
        <f>IF( $G44=0,0,((($G44/$F$42)*Cronograma!CA$12)*($H44/$G44)))</f>
        <v>0</v>
      </c>
      <c r="CD44" s="51">
        <f>IF( $G44=0,0,((($G44/$F$42)*Cronograma!CB$12)*($H44/$G44)))</f>
        <v>0</v>
      </c>
      <c r="CE44" s="51">
        <f>IF( $G44=0,0,((($G44/$F$42)*Cronograma!CC$12)*($H44/$G44)))</f>
        <v>0</v>
      </c>
      <c r="CF44" s="51">
        <f>IF( $G44=0,0,((($G44/$F$42)*Cronograma!CD$12)*($H44/$G44)))</f>
        <v>0</v>
      </c>
      <c r="CG44" s="51">
        <f>IF( $G44=0,0,((($G44/$F$42)*Cronograma!CE$12)*($H44/$G44)))</f>
        <v>0</v>
      </c>
      <c r="CH44" s="51">
        <f>IF( $G44=0,0,((($G44/$F$42)*Cronograma!CF$12)*($H44/$G44)))</f>
        <v>0</v>
      </c>
      <c r="CI44" s="51">
        <f>IF( $G44=0,0,((($G44/$F$42)*Cronograma!CG$12)*($H44/$G44)))</f>
        <v>0</v>
      </c>
      <c r="CJ44" s="51">
        <f>IF( $G44=0,0,((($G44/$F$42)*Cronograma!CH$12)*($H44/$G44)))</f>
        <v>0</v>
      </c>
      <c r="CK44" s="51">
        <f>IF( $G44=0,0,((($G44/$F$42)*Cronograma!CI$12)*($H44/$G44)))</f>
        <v>0</v>
      </c>
      <c r="CL44" s="51">
        <f>IF( $G44=0,0,((($G44/$F$42)*Cronograma!CJ$12)*($H44/$G44)))</f>
        <v>0</v>
      </c>
      <c r="CM44" s="51">
        <f>IF( $G44=0,0,((($G44/$F$42)*Cronograma!CK$12)*($H44/$G44)))</f>
        <v>0</v>
      </c>
      <c r="CN44" s="51">
        <f>IF( $G44=0,0,((($G44/$F$42)*Cronograma!CL$12)*($H44/$G44)))</f>
        <v>0</v>
      </c>
      <c r="CO44" s="51">
        <f>IF( $G44=0,0,((($G44/$F$42)*Cronograma!CM$12)*($H44/$G44)))</f>
        <v>0</v>
      </c>
      <c r="CP44" s="51">
        <f>IF( $G44=0,0,((($G44/$F$42)*Cronograma!CN$12)*($H44/$G44)))</f>
        <v>0</v>
      </c>
      <c r="CQ44" s="51">
        <f>IF( $G44=0,0,((($G44/$F$42)*Cronograma!CO$12)*($H44/$G44)))</f>
        <v>0</v>
      </c>
      <c r="CR44" s="51">
        <f>IF( $G44=0,0,((($G44/$F$42)*Cronograma!CP$12)*($H44/$G44)))</f>
        <v>0</v>
      </c>
      <c r="CS44" s="51">
        <f>IF( $G44=0,0,((($G44/$F$42)*Cronograma!CQ$12)*($H44/$G44)))</f>
        <v>0</v>
      </c>
      <c r="CT44" s="51">
        <f>IF( $G44=0,0,((($G44/$F$42)*Cronograma!CR$12)*($H44/$G44)))</f>
        <v>0</v>
      </c>
      <c r="CU44" s="51">
        <f>IF( $G44=0,0,((($G44/$F$42)*Cronograma!CS$12)*($H44/$G44)))</f>
        <v>0</v>
      </c>
      <c r="CV44" s="51">
        <f>IF( $G44=0,0,((($G44/$F$42)*Cronograma!CT$12)*($H44/$G44)))</f>
        <v>0</v>
      </c>
      <c r="CW44" s="51">
        <f>IF( $G44=0,0,((($G44/$F$42)*Cronograma!CU$12)*($H44/$G44)))</f>
        <v>0</v>
      </c>
      <c r="CX44" s="51">
        <f>IF( $G44=0,0,((($G44/$F$42)*Cronograma!CV$12)*($H44/$G44)))</f>
        <v>0</v>
      </c>
      <c r="CY44" s="51">
        <f>IF( $G44=0,0,((($G44/$F$42)*Cronograma!CW$12)*($H44/$G44)))</f>
        <v>0</v>
      </c>
      <c r="CZ44" s="51">
        <f>IF( $G44=0,0,((($G44/$F$42)*Cronograma!CX$12)*($H44/$G44)))</f>
        <v>0</v>
      </c>
      <c r="DA44" s="51">
        <f>IF( $G44=0,0,((($G44/$F$42)*Cronograma!CY$12)*($H44/$G44)))</f>
        <v>0</v>
      </c>
      <c r="DB44" s="51">
        <f>IF( $G44=0,0,((($G44/$F$42)*Cronograma!CZ$12)*($H44/$G44)))</f>
        <v>0</v>
      </c>
      <c r="DC44" s="51">
        <f>IF( $G44=0,0,((($G44/$F$42)*Cronograma!DA$12)*($H44/$G44)))</f>
        <v>0</v>
      </c>
      <c r="DD44" s="51">
        <f>IF( $G44=0,0,((($G44/$F$42)*Cronograma!DB$12)*($H44/$G44)))</f>
        <v>0</v>
      </c>
      <c r="DE44" s="51">
        <f>IF( $G44=0,0,((($G44/$F$42)*Cronograma!DC$12)*($H44/$G44)))</f>
        <v>0</v>
      </c>
      <c r="DF44" s="51">
        <f>IF( $G44=0,0,((($G44/$F$42)*Cronograma!DD$12)*($H44/$G44)))</f>
        <v>0</v>
      </c>
      <c r="DG44" s="51">
        <f>IF( $G44=0,0,((($G44/$F$42)*Cronograma!DE$12)*($H44/$G44)))</f>
        <v>0</v>
      </c>
      <c r="DH44" s="51">
        <f>IF( $G44=0,0,((($G44/$F$42)*Cronograma!DF$12)*($H44/$G44)))</f>
        <v>0</v>
      </c>
      <c r="DI44" s="51">
        <f>IF( $G44=0,0,((($G44/$F$42)*Cronograma!DG$12)*($H44/$G44)))</f>
        <v>0</v>
      </c>
      <c r="DJ44" s="51">
        <f>IF( $G44=0,0,((($G44/$F$42)*Cronograma!DH$12)*($H44/$G44)))</f>
        <v>0</v>
      </c>
      <c r="DK44" s="52">
        <f t="shared" si="28"/>
        <v>0</v>
      </c>
      <c r="DL44" s="53">
        <f t="shared" si="4"/>
        <v>0</v>
      </c>
      <c r="DM44" s="472"/>
      <c r="DN44" s="472"/>
      <c r="DO44" s="472"/>
    </row>
    <row r="45" spans="1:119" hidden="1" outlineLevel="1" x14ac:dyDescent="0.3">
      <c r="A45" s="472"/>
      <c r="B45" s="521" t="s">
        <v>205</v>
      </c>
      <c r="C45" s="589"/>
      <c r="D45" s="595"/>
      <c r="E45" s="591"/>
      <c r="F45" s="592"/>
      <c r="G45" s="593"/>
      <c r="H45" s="498">
        <f t="shared" si="27"/>
        <v>0</v>
      </c>
      <c r="I45" s="51">
        <f>IF( $G45=0,0,((($G45/$F$42)*Cronograma!G$12)*($H45/$G45)))</f>
        <v>0</v>
      </c>
      <c r="J45" s="51">
        <f>IF( $G45=0,0,((($G45/$F$42)*Cronograma!H$12)*($H45/$G45)))</f>
        <v>0</v>
      </c>
      <c r="K45" s="51">
        <f>IF( $G45=0,0,((($G45/$F$42)*Cronograma!I$12)*($H45/$G45)))</f>
        <v>0</v>
      </c>
      <c r="L45" s="51">
        <f>IF( $G45=0,0,((($G45/$F$42)*Cronograma!J$12)*($H45/$G45)))</f>
        <v>0</v>
      </c>
      <c r="M45" s="51">
        <f>IF( $G45=0,0,((($G45/$F$42)*Cronograma!K$12)*($H45/$G45)))</f>
        <v>0</v>
      </c>
      <c r="N45" s="51">
        <f>IF( $G45=0,0,((($G45/$F$42)*Cronograma!L$12)*($H45/$G45)))</f>
        <v>0</v>
      </c>
      <c r="O45" s="51">
        <f>IF( $G45=0,0,((($G45/$F$42)*Cronograma!M$12)*($H45/$G45)))</f>
        <v>0</v>
      </c>
      <c r="P45" s="51">
        <f>IF( $G45=0,0,((($G45/$F$42)*Cronograma!N$12)*($H45/$G45)))</f>
        <v>0</v>
      </c>
      <c r="Q45" s="51">
        <f>IF( $G45=0,0,((($G45/$F$42)*Cronograma!O$12)*($H45/$G45)))</f>
        <v>0</v>
      </c>
      <c r="R45" s="51">
        <f>IF( $G45=0,0,((($G45/$F$42)*Cronograma!P$12)*($H45/$G45)))</f>
        <v>0</v>
      </c>
      <c r="S45" s="51">
        <f>IF( $G45=0,0,((($G45/$F$42)*Cronograma!Q$12)*($H45/$G45)))</f>
        <v>0</v>
      </c>
      <c r="T45" s="51">
        <f>IF( $G45=0,0,((($G45/$F$42)*Cronograma!R$12)*($H45/$G45)))</f>
        <v>0</v>
      </c>
      <c r="U45" s="51">
        <f>IF( $G45=0,0,((($G45/$F$42)*Cronograma!S$12)*($H45/$G45)))</f>
        <v>0</v>
      </c>
      <c r="V45" s="51">
        <f>IF( $G45=0,0,((($G45/$F$42)*Cronograma!T$12)*($H45/$G45)))</f>
        <v>0</v>
      </c>
      <c r="W45" s="51">
        <f>IF( $G45=0,0,((($G45/$F$42)*Cronograma!U$12)*($H45/$G45)))</f>
        <v>0</v>
      </c>
      <c r="X45" s="51">
        <f>IF( $G45=0,0,((($G45/$F$42)*Cronograma!V$12)*($H45/$G45)))</f>
        <v>0</v>
      </c>
      <c r="Y45" s="51">
        <f>IF( $G45=0,0,((($G45/$F$42)*Cronograma!W$12)*($H45/$G45)))</f>
        <v>0</v>
      </c>
      <c r="Z45" s="51">
        <f>IF( $G45=0,0,((($G45/$F$42)*Cronograma!X$12)*($H45/$G45)))</f>
        <v>0</v>
      </c>
      <c r="AA45" s="51">
        <f>IF( $G45=0,0,((($G45/$F$42)*Cronograma!Y$12)*($H45/$G45)))</f>
        <v>0</v>
      </c>
      <c r="AB45" s="51">
        <f>IF( $G45=0,0,((($G45/$F$42)*Cronograma!Z$12)*($H45/$G45)))</f>
        <v>0</v>
      </c>
      <c r="AC45" s="51">
        <f>IF( $G45=0,0,((($G45/$F$42)*Cronograma!AA$12)*($H45/$G45)))</f>
        <v>0</v>
      </c>
      <c r="AD45" s="51">
        <f>IF( $G45=0,0,((($G45/$F$42)*Cronograma!AB$12)*($H45/$G45)))</f>
        <v>0</v>
      </c>
      <c r="AE45" s="51">
        <f>IF( $G45=0,0,((($G45/$F$42)*Cronograma!AC$12)*($H45/$G45)))</f>
        <v>0</v>
      </c>
      <c r="AF45" s="51">
        <f>IF( $G45=0,0,((($G45/$F$42)*Cronograma!AD$12)*($H45/$G45)))</f>
        <v>0</v>
      </c>
      <c r="AG45" s="51">
        <f>IF( $G45=0,0,((($G45/$F$42)*Cronograma!AE$12)*($H45/$G45)))</f>
        <v>0</v>
      </c>
      <c r="AH45" s="51">
        <f>IF( $G45=0,0,((($G45/$F$42)*Cronograma!AF$12)*($H45/$G45)))</f>
        <v>0</v>
      </c>
      <c r="AI45" s="51">
        <f>IF( $G45=0,0,((($G45/$F$42)*Cronograma!AG$12)*($H45/$G45)))</f>
        <v>0</v>
      </c>
      <c r="AJ45" s="51">
        <f>IF( $G45=0,0,((($G45/$F$42)*Cronograma!AH$12)*($H45/$G45)))</f>
        <v>0</v>
      </c>
      <c r="AK45" s="51">
        <f>IF( $G45=0,0,((($G45/$F$42)*Cronograma!AI$12)*($H45/$G45)))</f>
        <v>0</v>
      </c>
      <c r="AL45" s="51">
        <f>IF( $G45=0,0,((($G45/$F$42)*Cronograma!AJ$12)*($H45/$G45)))</f>
        <v>0</v>
      </c>
      <c r="AM45" s="51">
        <f>IF( $G45=0,0,((($G45/$F$42)*Cronograma!AK$12)*($H45/$G45)))</f>
        <v>0</v>
      </c>
      <c r="AN45" s="51">
        <f>IF( $G45=0,0,((($G45/$F$42)*Cronograma!AL$12)*($H45/$G45)))</f>
        <v>0</v>
      </c>
      <c r="AO45" s="51">
        <f>IF( $G45=0,0,((($G45/$F$42)*Cronograma!AM$12)*($H45/$G45)))</f>
        <v>0</v>
      </c>
      <c r="AP45" s="51">
        <f>IF( $G45=0,0,((($G45/$F$42)*Cronograma!AN$12)*($H45/$G45)))</f>
        <v>0</v>
      </c>
      <c r="AQ45" s="51">
        <f>IF( $G45=0,0,((($G45/$F$42)*Cronograma!AO$12)*($H45/$G45)))</f>
        <v>0</v>
      </c>
      <c r="AR45" s="51">
        <f>IF( $G45=0,0,((($G45/$F$42)*Cronograma!AP$12)*($H45/$G45)))</f>
        <v>0</v>
      </c>
      <c r="AS45" s="51">
        <f>IF( $G45=0,0,((($G45/$F$42)*Cronograma!AQ$12)*($H45/$G45)))</f>
        <v>0</v>
      </c>
      <c r="AT45" s="51">
        <f>IF( $G45=0,0,((($G45/$F$42)*Cronograma!AR$12)*($H45/$G45)))</f>
        <v>0</v>
      </c>
      <c r="AU45" s="51">
        <f>IF( $G45=0,0,((($G45/$F$42)*Cronograma!AS$12)*($H45/$G45)))</f>
        <v>0</v>
      </c>
      <c r="AV45" s="51">
        <f>IF( $G45=0,0,((($G45/$F$42)*Cronograma!AT$12)*($H45/$G45)))</f>
        <v>0</v>
      </c>
      <c r="AW45" s="51">
        <f>IF( $G45=0,0,((($G45/$F$42)*Cronograma!AU$12)*($H45/$G45)))</f>
        <v>0</v>
      </c>
      <c r="AX45" s="51">
        <f>IF( $G45=0,0,((($G45/$F$42)*Cronograma!AV$12)*($H45/$G45)))</f>
        <v>0</v>
      </c>
      <c r="AY45" s="51">
        <f>IF( $G45=0,0,((($G45/$F$42)*Cronograma!AW$12)*($H45/$G45)))</f>
        <v>0</v>
      </c>
      <c r="AZ45" s="51">
        <f>IF( $G45=0,0,((($G45/$F$42)*Cronograma!AX$12)*($H45/$G45)))</f>
        <v>0</v>
      </c>
      <c r="BA45" s="51">
        <f>IF( $G45=0,0,((($G45/$F$42)*Cronograma!AY$12)*($H45/$G45)))</f>
        <v>0</v>
      </c>
      <c r="BB45" s="51">
        <f>IF( $G45=0,0,((($G45/$F$42)*Cronograma!AZ$12)*($H45/$G45)))</f>
        <v>0</v>
      </c>
      <c r="BC45" s="51">
        <f>IF( $G45=0,0,((($G45/$F$42)*Cronograma!BA$12)*($H45/$G45)))</f>
        <v>0</v>
      </c>
      <c r="BD45" s="51">
        <f>IF( $G45=0,0,((($G45/$F$42)*Cronograma!BB$12)*($H45/$G45)))</f>
        <v>0</v>
      </c>
      <c r="BE45" s="51">
        <f>IF( $G45=0,0,((($G45/$F$42)*Cronograma!BC$12)*($H45/$G45)))</f>
        <v>0</v>
      </c>
      <c r="BF45" s="51">
        <f>IF( $G45=0,0,((($G45/$F$42)*Cronograma!BD$12)*($H45/$G45)))</f>
        <v>0</v>
      </c>
      <c r="BG45" s="51">
        <f>IF( $G45=0,0,((($G45/$F$42)*Cronograma!BE$12)*($H45/$G45)))</f>
        <v>0</v>
      </c>
      <c r="BH45" s="51">
        <f>IF( $G45=0,0,((($G45/$F$42)*Cronograma!BF$12)*($H45/$G45)))</f>
        <v>0</v>
      </c>
      <c r="BI45" s="51">
        <f>IF( $G45=0,0,((($G45/$F$42)*Cronograma!BG$12)*($H45/$G45)))</f>
        <v>0</v>
      </c>
      <c r="BJ45" s="51">
        <f>IF( $G45=0,0,((($G45/$F$42)*Cronograma!BH$12)*($H45/$G45)))</f>
        <v>0</v>
      </c>
      <c r="BK45" s="51">
        <f>IF( $G45=0,0,((($G45/$F$42)*Cronograma!BI$12)*($H45/$G45)))</f>
        <v>0</v>
      </c>
      <c r="BL45" s="51">
        <f>IF( $G45=0,0,((($G45/$F$42)*Cronograma!BJ$12)*($H45/$G45)))</f>
        <v>0</v>
      </c>
      <c r="BM45" s="51">
        <f>IF( $G45=0,0,((($G45/$F$42)*Cronograma!BK$12)*($H45/$G45)))</f>
        <v>0</v>
      </c>
      <c r="BN45" s="51">
        <f>IF( $G45=0,0,((($G45/$F$42)*Cronograma!BL$12)*($H45/$G45)))</f>
        <v>0</v>
      </c>
      <c r="BO45" s="51">
        <f>IF( $G45=0,0,((($G45/$F$42)*Cronograma!BM$12)*($H45/$G45)))</f>
        <v>0</v>
      </c>
      <c r="BP45" s="51">
        <f>IF( $G45=0,0,((($G45/$F$42)*Cronograma!BN$12)*($H45/$G45)))</f>
        <v>0</v>
      </c>
      <c r="BQ45" s="51">
        <f>IF( $G45=0,0,((($G45/$F$42)*Cronograma!BO$12)*($H45/$G45)))</f>
        <v>0</v>
      </c>
      <c r="BR45" s="51">
        <f>IF( $G45=0,0,((($G45/$F$42)*Cronograma!BP$12)*($H45/$G45)))</f>
        <v>0</v>
      </c>
      <c r="BS45" s="51">
        <f>IF( $G45=0,0,((($G45/$F$42)*Cronograma!BQ$12)*($H45/$G45)))</f>
        <v>0</v>
      </c>
      <c r="BT45" s="51">
        <f>IF( $G45=0,0,((($G45/$F$42)*Cronograma!BR$12)*($H45/$G45)))</f>
        <v>0</v>
      </c>
      <c r="BU45" s="51">
        <f>IF( $G45=0,0,((($G45/$F$42)*Cronograma!BS$12)*($H45/$G45)))</f>
        <v>0</v>
      </c>
      <c r="BV45" s="51">
        <f>IF( $G45=0,0,((($G45/$F$42)*Cronograma!BT$12)*($H45/$G45)))</f>
        <v>0</v>
      </c>
      <c r="BW45" s="51">
        <f>IF( $G45=0,0,((($G45/$F$42)*Cronograma!BU$12)*($H45/$G45)))</f>
        <v>0</v>
      </c>
      <c r="BX45" s="51">
        <f>IF( $G45=0,0,((($G45/$F$42)*Cronograma!BV$12)*($H45/$G45)))</f>
        <v>0</v>
      </c>
      <c r="BY45" s="51">
        <f>IF( $G45=0,0,((($G45/$F$42)*Cronograma!BW$12)*($H45/$G45)))</f>
        <v>0</v>
      </c>
      <c r="BZ45" s="51">
        <f>IF( $G45=0,0,((($G45/$F$42)*Cronograma!BX$12)*($H45/$G45)))</f>
        <v>0</v>
      </c>
      <c r="CA45" s="51">
        <f>IF( $G45=0,0,((($G45/$F$42)*Cronograma!BY$12)*($H45/$G45)))</f>
        <v>0</v>
      </c>
      <c r="CB45" s="51">
        <f>IF( $G45=0,0,((($G45/$F$42)*Cronograma!BZ$12)*($H45/$G45)))</f>
        <v>0</v>
      </c>
      <c r="CC45" s="51">
        <f>IF( $G45=0,0,((($G45/$F$42)*Cronograma!CA$12)*($H45/$G45)))</f>
        <v>0</v>
      </c>
      <c r="CD45" s="51">
        <f>IF( $G45=0,0,((($G45/$F$42)*Cronograma!CB$12)*($H45/$G45)))</f>
        <v>0</v>
      </c>
      <c r="CE45" s="51">
        <f>IF( $G45=0,0,((($G45/$F$42)*Cronograma!CC$12)*($H45/$G45)))</f>
        <v>0</v>
      </c>
      <c r="CF45" s="51">
        <f>IF( $G45=0,0,((($G45/$F$42)*Cronograma!CD$12)*($H45/$G45)))</f>
        <v>0</v>
      </c>
      <c r="CG45" s="51">
        <f>IF( $G45=0,0,((($G45/$F$42)*Cronograma!CE$12)*($H45/$G45)))</f>
        <v>0</v>
      </c>
      <c r="CH45" s="51">
        <f>IF( $G45=0,0,((($G45/$F$42)*Cronograma!CF$12)*($H45/$G45)))</f>
        <v>0</v>
      </c>
      <c r="CI45" s="51">
        <f>IF( $G45=0,0,((($G45/$F$42)*Cronograma!CG$12)*($H45/$G45)))</f>
        <v>0</v>
      </c>
      <c r="CJ45" s="51">
        <f>IF( $G45=0,0,((($G45/$F$42)*Cronograma!CH$12)*($H45/$G45)))</f>
        <v>0</v>
      </c>
      <c r="CK45" s="51">
        <f>IF( $G45=0,0,((($G45/$F$42)*Cronograma!CI$12)*($H45/$G45)))</f>
        <v>0</v>
      </c>
      <c r="CL45" s="51">
        <f>IF( $G45=0,0,((($G45/$F$42)*Cronograma!CJ$12)*($H45/$G45)))</f>
        <v>0</v>
      </c>
      <c r="CM45" s="51">
        <f>IF( $G45=0,0,((($G45/$F$42)*Cronograma!CK$12)*($H45/$G45)))</f>
        <v>0</v>
      </c>
      <c r="CN45" s="51">
        <f>IF( $G45=0,0,((($G45/$F$42)*Cronograma!CL$12)*($H45/$G45)))</f>
        <v>0</v>
      </c>
      <c r="CO45" s="51">
        <f>IF( $G45=0,0,((($G45/$F$42)*Cronograma!CM$12)*($H45/$G45)))</f>
        <v>0</v>
      </c>
      <c r="CP45" s="51">
        <f>IF( $G45=0,0,((($G45/$F$42)*Cronograma!CN$12)*($H45/$G45)))</f>
        <v>0</v>
      </c>
      <c r="CQ45" s="51">
        <f>IF( $G45=0,0,((($G45/$F$42)*Cronograma!CO$12)*($H45/$G45)))</f>
        <v>0</v>
      </c>
      <c r="CR45" s="51">
        <f>IF( $G45=0,0,((($G45/$F$42)*Cronograma!CP$12)*($H45/$G45)))</f>
        <v>0</v>
      </c>
      <c r="CS45" s="51">
        <f>IF( $G45=0,0,((($G45/$F$42)*Cronograma!CQ$12)*($H45/$G45)))</f>
        <v>0</v>
      </c>
      <c r="CT45" s="51">
        <f>IF( $G45=0,0,((($G45/$F$42)*Cronograma!CR$12)*($H45/$G45)))</f>
        <v>0</v>
      </c>
      <c r="CU45" s="51">
        <f>IF( $G45=0,0,((($G45/$F$42)*Cronograma!CS$12)*($H45/$G45)))</f>
        <v>0</v>
      </c>
      <c r="CV45" s="51">
        <f>IF( $G45=0,0,((($G45/$F$42)*Cronograma!CT$12)*($H45/$G45)))</f>
        <v>0</v>
      </c>
      <c r="CW45" s="51">
        <f>IF( $G45=0,0,((($G45/$F$42)*Cronograma!CU$12)*($H45/$G45)))</f>
        <v>0</v>
      </c>
      <c r="CX45" s="51">
        <f>IF( $G45=0,0,((($G45/$F$42)*Cronograma!CV$12)*($H45/$G45)))</f>
        <v>0</v>
      </c>
      <c r="CY45" s="51">
        <f>IF( $G45=0,0,((($G45/$F$42)*Cronograma!CW$12)*($H45/$G45)))</f>
        <v>0</v>
      </c>
      <c r="CZ45" s="51">
        <f>IF( $G45=0,0,((($G45/$F$42)*Cronograma!CX$12)*($H45/$G45)))</f>
        <v>0</v>
      </c>
      <c r="DA45" s="51">
        <f>IF( $G45=0,0,((($G45/$F$42)*Cronograma!CY$12)*($H45/$G45)))</f>
        <v>0</v>
      </c>
      <c r="DB45" s="51">
        <f>IF( $G45=0,0,((($G45/$F$42)*Cronograma!CZ$12)*($H45/$G45)))</f>
        <v>0</v>
      </c>
      <c r="DC45" s="51">
        <f>IF( $G45=0,0,((($G45/$F$42)*Cronograma!DA$12)*($H45/$G45)))</f>
        <v>0</v>
      </c>
      <c r="DD45" s="51">
        <f>IF( $G45=0,0,((($G45/$F$42)*Cronograma!DB$12)*($H45/$G45)))</f>
        <v>0</v>
      </c>
      <c r="DE45" s="51">
        <f>IF( $G45=0,0,((($G45/$F$42)*Cronograma!DC$12)*($H45/$G45)))</f>
        <v>0</v>
      </c>
      <c r="DF45" s="51">
        <f>IF( $G45=0,0,((($G45/$F$42)*Cronograma!DD$12)*($H45/$G45)))</f>
        <v>0</v>
      </c>
      <c r="DG45" s="51">
        <f>IF( $G45=0,0,((($G45/$F$42)*Cronograma!DE$12)*($H45/$G45)))</f>
        <v>0</v>
      </c>
      <c r="DH45" s="51">
        <f>IF( $G45=0,0,((($G45/$F$42)*Cronograma!DF$12)*($H45/$G45)))</f>
        <v>0</v>
      </c>
      <c r="DI45" s="51">
        <f>IF( $G45=0,0,((($G45/$F$42)*Cronograma!DG$12)*($H45/$G45)))</f>
        <v>0</v>
      </c>
      <c r="DJ45" s="51">
        <f>IF( $G45=0,0,((($G45/$F$42)*Cronograma!DH$12)*($H45/$G45)))</f>
        <v>0</v>
      </c>
      <c r="DK45" s="52">
        <f t="shared" si="28"/>
        <v>0</v>
      </c>
      <c r="DL45" s="53">
        <f t="shared" si="4"/>
        <v>0</v>
      </c>
      <c r="DM45" s="472"/>
      <c r="DN45" s="472"/>
      <c r="DO45" s="472"/>
    </row>
    <row r="46" spans="1:119" hidden="1" outlineLevel="1" x14ac:dyDescent="0.3">
      <c r="A46" s="472"/>
      <c r="B46" s="521" t="s">
        <v>206</v>
      </c>
      <c r="C46" s="589"/>
      <c r="D46" s="595"/>
      <c r="E46" s="591"/>
      <c r="F46" s="592"/>
      <c r="G46" s="593"/>
      <c r="H46" s="498">
        <f t="shared" si="27"/>
        <v>0</v>
      </c>
      <c r="I46" s="51">
        <f>IF( $G46=0,0,((($G46/$F$42)*Cronograma!G$12)*($H46/$G46)))</f>
        <v>0</v>
      </c>
      <c r="J46" s="51">
        <f>IF( $G46=0,0,((($G46/$F$42)*Cronograma!H$12)*($H46/$G46)))</f>
        <v>0</v>
      </c>
      <c r="K46" s="51">
        <f>IF( $G46=0,0,((($G46/$F$42)*Cronograma!I$12)*($H46/$G46)))</f>
        <v>0</v>
      </c>
      <c r="L46" s="51">
        <f>IF( $G46=0,0,((($G46/$F$42)*Cronograma!J$12)*($H46/$G46)))</f>
        <v>0</v>
      </c>
      <c r="M46" s="51">
        <f>IF( $G46=0,0,((($G46/$F$42)*Cronograma!K$12)*($H46/$G46)))</f>
        <v>0</v>
      </c>
      <c r="N46" s="51">
        <f>IF( $G46=0,0,((($G46/$F$42)*Cronograma!L$12)*($H46/$G46)))</f>
        <v>0</v>
      </c>
      <c r="O46" s="51">
        <f>IF( $G46=0,0,((($G46/$F$42)*Cronograma!M$12)*($H46/$G46)))</f>
        <v>0</v>
      </c>
      <c r="P46" s="51">
        <f>IF( $G46=0,0,((($G46/$F$42)*Cronograma!N$12)*($H46/$G46)))</f>
        <v>0</v>
      </c>
      <c r="Q46" s="51">
        <f>IF( $G46=0,0,((($G46/$F$42)*Cronograma!O$12)*($H46/$G46)))</f>
        <v>0</v>
      </c>
      <c r="R46" s="51">
        <f>IF( $G46=0,0,((($G46/$F$42)*Cronograma!P$12)*($H46/$G46)))</f>
        <v>0</v>
      </c>
      <c r="S46" s="51">
        <f>IF( $G46=0,0,((($G46/$F$42)*Cronograma!Q$12)*($H46/$G46)))</f>
        <v>0</v>
      </c>
      <c r="T46" s="51">
        <f>IF( $G46=0,0,((($G46/$F$42)*Cronograma!R$12)*($H46/$G46)))</f>
        <v>0</v>
      </c>
      <c r="U46" s="51">
        <f>IF( $G46=0,0,((($G46/$F$42)*Cronograma!S$12)*($H46/$G46)))</f>
        <v>0</v>
      </c>
      <c r="V46" s="51">
        <f>IF( $G46=0,0,((($G46/$F$42)*Cronograma!T$12)*($H46/$G46)))</f>
        <v>0</v>
      </c>
      <c r="W46" s="51">
        <f>IF( $G46=0,0,((($G46/$F$42)*Cronograma!U$12)*($H46/$G46)))</f>
        <v>0</v>
      </c>
      <c r="X46" s="51">
        <f>IF( $G46=0,0,((($G46/$F$42)*Cronograma!V$12)*($H46/$G46)))</f>
        <v>0</v>
      </c>
      <c r="Y46" s="51">
        <f>IF( $G46=0,0,((($G46/$F$42)*Cronograma!W$12)*($H46/$G46)))</f>
        <v>0</v>
      </c>
      <c r="Z46" s="51">
        <f>IF( $G46=0,0,((($G46/$F$42)*Cronograma!X$12)*($H46/$G46)))</f>
        <v>0</v>
      </c>
      <c r="AA46" s="51">
        <f>IF( $G46=0,0,((($G46/$F$42)*Cronograma!Y$12)*($H46/$G46)))</f>
        <v>0</v>
      </c>
      <c r="AB46" s="51">
        <f>IF( $G46=0,0,((($G46/$F$42)*Cronograma!Z$12)*($H46/$G46)))</f>
        <v>0</v>
      </c>
      <c r="AC46" s="51">
        <f>IF( $G46=0,0,((($G46/$F$42)*Cronograma!AA$12)*($H46/$G46)))</f>
        <v>0</v>
      </c>
      <c r="AD46" s="51">
        <f>IF( $G46=0,0,((($G46/$F$42)*Cronograma!AB$12)*($H46/$G46)))</f>
        <v>0</v>
      </c>
      <c r="AE46" s="51">
        <f>IF( $G46=0,0,((($G46/$F$42)*Cronograma!AC$12)*($H46/$G46)))</f>
        <v>0</v>
      </c>
      <c r="AF46" s="51">
        <f>IF( $G46=0,0,((($G46/$F$42)*Cronograma!AD$12)*($H46/$G46)))</f>
        <v>0</v>
      </c>
      <c r="AG46" s="51">
        <f>IF( $G46=0,0,((($G46/$F$42)*Cronograma!AE$12)*($H46/$G46)))</f>
        <v>0</v>
      </c>
      <c r="AH46" s="51">
        <f>IF( $G46=0,0,((($G46/$F$42)*Cronograma!AF$12)*($H46/$G46)))</f>
        <v>0</v>
      </c>
      <c r="AI46" s="51">
        <f>IF( $G46=0,0,((($G46/$F$42)*Cronograma!AG$12)*($H46/$G46)))</f>
        <v>0</v>
      </c>
      <c r="AJ46" s="51">
        <f>IF( $G46=0,0,((($G46/$F$42)*Cronograma!AH$12)*($H46/$G46)))</f>
        <v>0</v>
      </c>
      <c r="AK46" s="51">
        <f>IF( $G46=0,0,((($G46/$F$42)*Cronograma!AI$12)*($H46/$G46)))</f>
        <v>0</v>
      </c>
      <c r="AL46" s="51">
        <f>IF( $G46=0,0,((($G46/$F$42)*Cronograma!AJ$12)*($H46/$G46)))</f>
        <v>0</v>
      </c>
      <c r="AM46" s="51">
        <f>IF( $G46=0,0,((($G46/$F$42)*Cronograma!AK$12)*($H46/$G46)))</f>
        <v>0</v>
      </c>
      <c r="AN46" s="51">
        <f>IF( $G46=0,0,((($G46/$F$42)*Cronograma!AL$12)*($H46/$G46)))</f>
        <v>0</v>
      </c>
      <c r="AO46" s="51">
        <f>IF( $G46=0,0,((($G46/$F$42)*Cronograma!AM$12)*($H46/$G46)))</f>
        <v>0</v>
      </c>
      <c r="AP46" s="51">
        <f>IF( $G46=0,0,((($G46/$F$42)*Cronograma!AN$12)*($H46/$G46)))</f>
        <v>0</v>
      </c>
      <c r="AQ46" s="51">
        <f>IF( $G46=0,0,((($G46/$F$42)*Cronograma!AO$12)*($H46/$G46)))</f>
        <v>0</v>
      </c>
      <c r="AR46" s="51">
        <f>IF( $G46=0,0,((($G46/$F$42)*Cronograma!AP$12)*($H46/$G46)))</f>
        <v>0</v>
      </c>
      <c r="AS46" s="51">
        <f>IF( $G46=0,0,((($G46/$F$42)*Cronograma!AQ$12)*($H46/$G46)))</f>
        <v>0</v>
      </c>
      <c r="AT46" s="51">
        <f>IF( $G46=0,0,((($G46/$F$42)*Cronograma!AR$12)*($H46/$G46)))</f>
        <v>0</v>
      </c>
      <c r="AU46" s="51">
        <f>IF( $G46=0,0,((($G46/$F$42)*Cronograma!AS$12)*($H46/$G46)))</f>
        <v>0</v>
      </c>
      <c r="AV46" s="51">
        <f>IF( $G46=0,0,((($G46/$F$42)*Cronograma!AT$12)*($H46/$G46)))</f>
        <v>0</v>
      </c>
      <c r="AW46" s="51">
        <f>IF( $G46=0,0,((($G46/$F$42)*Cronograma!AU$12)*($H46/$G46)))</f>
        <v>0</v>
      </c>
      <c r="AX46" s="51">
        <f>IF( $G46=0,0,((($G46/$F$42)*Cronograma!AV$12)*($H46/$G46)))</f>
        <v>0</v>
      </c>
      <c r="AY46" s="51">
        <f>IF( $G46=0,0,((($G46/$F$42)*Cronograma!AW$12)*($H46/$G46)))</f>
        <v>0</v>
      </c>
      <c r="AZ46" s="51">
        <f>IF( $G46=0,0,((($G46/$F$42)*Cronograma!AX$12)*($H46/$G46)))</f>
        <v>0</v>
      </c>
      <c r="BA46" s="51">
        <f>IF( $G46=0,0,((($G46/$F$42)*Cronograma!AY$12)*($H46/$G46)))</f>
        <v>0</v>
      </c>
      <c r="BB46" s="51">
        <f>IF( $G46=0,0,((($G46/$F$42)*Cronograma!AZ$12)*($H46/$G46)))</f>
        <v>0</v>
      </c>
      <c r="BC46" s="51">
        <f>IF( $G46=0,0,((($G46/$F$42)*Cronograma!BA$12)*($H46/$G46)))</f>
        <v>0</v>
      </c>
      <c r="BD46" s="51">
        <f>IF( $G46=0,0,((($G46/$F$42)*Cronograma!BB$12)*($H46/$G46)))</f>
        <v>0</v>
      </c>
      <c r="BE46" s="51">
        <f>IF( $G46=0,0,((($G46/$F$42)*Cronograma!BC$12)*($H46/$G46)))</f>
        <v>0</v>
      </c>
      <c r="BF46" s="51">
        <f>IF( $G46=0,0,((($G46/$F$42)*Cronograma!BD$12)*($H46/$G46)))</f>
        <v>0</v>
      </c>
      <c r="BG46" s="51">
        <f>IF( $G46=0,0,((($G46/$F$42)*Cronograma!BE$12)*($H46/$G46)))</f>
        <v>0</v>
      </c>
      <c r="BH46" s="51">
        <f>IF( $G46=0,0,((($G46/$F$42)*Cronograma!BF$12)*($H46/$G46)))</f>
        <v>0</v>
      </c>
      <c r="BI46" s="51">
        <f>IF( $G46=0,0,((($G46/$F$42)*Cronograma!BG$12)*($H46/$G46)))</f>
        <v>0</v>
      </c>
      <c r="BJ46" s="51">
        <f>IF( $G46=0,0,((($G46/$F$42)*Cronograma!BH$12)*($H46/$G46)))</f>
        <v>0</v>
      </c>
      <c r="BK46" s="51">
        <f>IF( $G46=0,0,((($G46/$F$42)*Cronograma!BI$12)*($H46/$G46)))</f>
        <v>0</v>
      </c>
      <c r="BL46" s="51">
        <f>IF( $G46=0,0,((($G46/$F$42)*Cronograma!BJ$12)*($H46/$G46)))</f>
        <v>0</v>
      </c>
      <c r="BM46" s="51">
        <f>IF( $G46=0,0,((($G46/$F$42)*Cronograma!BK$12)*($H46/$G46)))</f>
        <v>0</v>
      </c>
      <c r="BN46" s="51">
        <f>IF( $G46=0,0,((($G46/$F$42)*Cronograma!BL$12)*($H46/$G46)))</f>
        <v>0</v>
      </c>
      <c r="BO46" s="51">
        <f>IF( $G46=0,0,((($G46/$F$42)*Cronograma!BM$12)*($H46/$G46)))</f>
        <v>0</v>
      </c>
      <c r="BP46" s="51">
        <f>IF( $G46=0,0,((($G46/$F$42)*Cronograma!BN$12)*($H46/$G46)))</f>
        <v>0</v>
      </c>
      <c r="BQ46" s="51">
        <f>IF( $G46=0,0,((($G46/$F$42)*Cronograma!BO$12)*($H46/$G46)))</f>
        <v>0</v>
      </c>
      <c r="BR46" s="51">
        <f>IF( $G46=0,0,((($G46/$F$42)*Cronograma!BP$12)*($H46/$G46)))</f>
        <v>0</v>
      </c>
      <c r="BS46" s="51">
        <f>IF( $G46=0,0,((($G46/$F$42)*Cronograma!BQ$12)*($H46/$G46)))</f>
        <v>0</v>
      </c>
      <c r="BT46" s="51">
        <f>IF( $G46=0,0,((($G46/$F$42)*Cronograma!BR$12)*($H46/$G46)))</f>
        <v>0</v>
      </c>
      <c r="BU46" s="51">
        <f>IF( $G46=0,0,((($G46/$F$42)*Cronograma!BS$12)*($H46/$G46)))</f>
        <v>0</v>
      </c>
      <c r="BV46" s="51">
        <f>IF( $G46=0,0,((($G46/$F$42)*Cronograma!BT$12)*($H46/$G46)))</f>
        <v>0</v>
      </c>
      <c r="BW46" s="51">
        <f>IF( $G46=0,0,((($G46/$F$42)*Cronograma!BU$12)*($H46/$G46)))</f>
        <v>0</v>
      </c>
      <c r="BX46" s="51">
        <f>IF( $G46=0,0,((($G46/$F$42)*Cronograma!BV$12)*($H46/$G46)))</f>
        <v>0</v>
      </c>
      <c r="BY46" s="51">
        <f>IF( $G46=0,0,((($G46/$F$42)*Cronograma!BW$12)*($H46/$G46)))</f>
        <v>0</v>
      </c>
      <c r="BZ46" s="51">
        <f>IF( $G46=0,0,((($G46/$F$42)*Cronograma!BX$12)*($H46/$G46)))</f>
        <v>0</v>
      </c>
      <c r="CA46" s="51">
        <f>IF( $G46=0,0,((($G46/$F$42)*Cronograma!BY$12)*($H46/$G46)))</f>
        <v>0</v>
      </c>
      <c r="CB46" s="51">
        <f>IF( $G46=0,0,((($G46/$F$42)*Cronograma!BZ$12)*($H46/$G46)))</f>
        <v>0</v>
      </c>
      <c r="CC46" s="51">
        <f>IF( $G46=0,0,((($G46/$F$42)*Cronograma!CA$12)*($H46/$G46)))</f>
        <v>0</v>
      </c>
      <c r="CD46" s="51">
        <f>IF( $G46=0,0,((($G46/$F$42)*Cronograma!CB$12)*($H46/$G46)))</f>
        <v>0</v>
      </c>
      <c r="CE46" s="51">
        <f>IF( $G46=0,0,((($G46/$F$42)*Cronograma!CC$12)*($H46/$G46)))</f>
        <v>0</v>
      </c>
      <c r="CF46" s="51">
        <f>IF( $G46=0,0,((($G46/$F$42)*Cronograma!CD$12)*($H46/$G46)))</f>
        <v>0</v>
      </c>
      <c r="CG46" s="51">
        <f>IF( $G46=0,0,((($G46/$F$42)*Cronograma!CE$12)*($H46/$G46)))</f>
        <v>0</v>
      </c>
      <c r="CH46" s="51">
        <f>IF( $G46=0,0,((($G46/$F$42)*Cronograma!CF$12)*($H46/$G46)))</f>
        <v>0</v>
      </c>
      <c r="CI46" s="51">
        <f>IF( $G46=0,0,((($G46/$F$42)*Cronograma!CG$12)*($H46/$G46)))</f>
        <v>0</v>
      </c>
      <c r="CJ46" s="51">
        <f>IF( $G46=0,0,((($G46/$F$42)*Cronograma!CH$12)*($H46/$G46)))</f>
        <v>0</v>
      </c>
      <c r="CK46" s="51">
        <f>IF( $G46=0,0,((($G46/$F$42)*Cronograma!CI$12)*($H46/$G46)))</f>
        <v>0</v>
      </c>
      <c r="CL46" s="51">
        <f>IF( $G46=0,0,((($G46/$F$42)*Cronograma!CJ$12)*($H46/$G46)))</f>
        <v>0</v>
      </c>
      <c r="CM46" s="51">
        <f>IF( $G46=0,0,((($G46/$F$42)*Cronograma!CK$12)*($H46/$G46)))</f>
        <v>0</v>
      </c>
      <c r="CN46" s="51">
        <f>IF( $G46=0,0,((($G46/$F$42)*Cronograma!CL$12)*($H46/$G46)))</f>
        <v>0</v>
      </c>
      <c r="CO46" s="51">
        <f>IF( $G46=0,0,((($G46/$F$42)*Cronograma!CM$12)*($H46/$G46)))</f>
        <v>0</v>
      </c>
      <c r="CP46" s="51">
        <f>IF( $G46=0,0,((($G46/$F$42)*Cronograma!CN$12)*($H46/$G46)))</f>
        <v>0</v>
      </c>
      <c r="CQ46" s="51">
        <f>IF( $G46=0,0,((($G46/$F$42)*Cronograma!CO$12)*($H46/$G46)))</f>
        <v>0</v>
      </c>
      <c r="CR46" s="51">
        <f>IF( $G46=0,0,((($G46/$F$42)*Cronograma!CP$12)*($H46/$G46)))</f>
        <v>0</v>
      </c>
      <c r="CS46" s="51">
        <f>IF( $G46=0,0,((($G46/$F$42)*Cronograma!CQ$12)*($H46/$G46)))</f>
        <v>0</v>
      </c>
      <c r="CT46" s="51">
        <f>IF( $G46=0,0,((($G46/$F$42)*Cronograma!CR$12)*($H46/$G46)))</f>
        <v>0</v>
      </c>
      <c r="CU46" s="51">
        <f>IF( $G46=0,0,((($G46/$F$42)*Cronograma!CS$12)*($H46/$G46)))</f>
        <v>0</v>
      </c>
      <c r="CV46" s="51">
        <f>IF( $G46=0,0,((($G46/$F$42)*Cronograma!CT$12)*($H46/$G46)))</f>
        <v>0</v>
      </c>
      <c r="CW46" s="51">
        <f>IF( $G46=0,0,((($G46/$F$42)*Cronograma!CU$12)*($H46/$G46)))</f>
        <v>0</v>
      </c>
      <c r="CX46" s="51">
        <f>IF( $G46=0,0,((($G46/$F$42)*Cronograma!CV$12)*($H46/$G46)))</f>
        <v>0</v>
      </c>
      <c r="CY46" s="51">
        <f>IF( $G46=0,0,((($G46/$F$42)*Cronograma!CW$12)*($H46/$G46)))</f>
        <v>0</v>
      </c>
      <c r="CZ46" s="51">
        <f>IF( $G46=0,0,((($G46/$F$42)*Cronograma!CX$12)*($H46/$G46)))</f>
        <v>0</v>
      </c>
      <c r="DA46" s="51">
        <f>IF( $G46=0,0,((($G46/$F$42)*Cronograma!CY$12)*($H46/$G46)))</f>
        <v>0</v>
      </c>
      <c r="DB46" s="51">
        <f>IF( $G46=0,0,((($G46/$F$42)*Cronograma!CZ$12)*($H46/$G46)))</f>
        <v>0</v>
      </c>
      <c r="DC46" s="51">
        <f>IF( $G46=0,0,((($G46/$F$42)*Cronograma!DA$12)*($H46/$G46)))</f>
        <v>0</v>
      </c>
      <c r="DD46" s="51">
        <f>IF( $G46=0,0,((($G46/$F$42)*Cronograma!DB$12)*($H46/$G46)))</f>
        <v>0</v>
      </c>
      <c r="DE46" s="51">
        <f>IF( $G46=0,0,((($G46/$F$42)*Cronograma!DC$12)*($H46/$G46)))</f>
        <v>0</v>
      </c>
      <c r="DF46" s="51">
        <f>IF( $G46=0,0,((($G46/$F$42)*Cronograma!DD$12)*($H46/$G46)))</f>
        <v>0</v>
      </c>
      <c r="DG46" s="51">
        <f>IF( $G46=0,0,((($G46/$F$42)*Cronograma!DE$12)*($H46/$G46)))</f>
        <v>0</v>
      </c>
      <c r="DH46" s="51">
        <f>IF( $G46=0,0,((($G46/$F$42)*Cronograma!DF$12)*($H46/$G46)))</f>
        <v>0</v>
      </c>
      <c r="DI46" s="51">
        <f>IF( $G46=0,0,((($G46/$F$42)*Cronograma!DG$12)*($H46/$G46)))</f>
        <v>0</v>
      </c>
      <c r="DJ46" s="51">
        <f>IF( $G46=0,0,((($G46/$F$42)*Cronograma!DH$12)*($H46/$G46)))</f>
        <v>0</v>
      </c>
      <c r="DK46" s="52">
        <f t="shared" si="28"/>
        <v>0</v>
      </c>
      <c r="DL46" s="53">
        <f t="shared" si="4"/>
        <v>0</v>
      </c>
      <c r="DM46" s="472"/>
      <c r="DN46" s="472"/>
      <c r="DO46" s="472"/>
    </row>
    <row r="47" spans="1:119" hidden="1" outlineLevel="1" x14ac:dyDescent="0.3">
      <c r="A47" s="472"/>
      <c r="B47" s="521" t="s">
        <v>207</v>
      </c>
      <c r="C47" s="589"/>
      <c r="D47" s="595"/>
      <c r="E47" s="591"/>
      <c r="F47" s="592"/>
      <c r="G47" s="593"/>
      <c r="H47" s="498">
        <f t="shared" si="27"/>
        <v>0</v>
      </c>
      <c r="I47" s="51">
        <f>IF( $G47=0,0,((($G47/$F$42)*Cronograma!G$12)*($H47/$G47)))</f>
        <v>0</v>
      </c>
      <c r="J47" s="51">
        <f>IF( $G47=0,0,((($G47/$F$42)*Cronograma!H$12)*($H47/$G47)))</f>
        <v>0</v>
      </c>
      <c r="K47" s="51">
        <f>IF( $G47=0,0,((($G47/$F$42)*Cronograma!I$12)*($H47/$G47)))</f>
        <v>0</v>
      </c>
      <c r="L47" s="51">
        <f>IF( $G47=0,0,((($G47/$F$42)*Cronograma!J$12)*($H47/$G47)))</f>
        <v>0</v>
      </c>
      <c r="M47" s="51">
        <f>IF( $G47=0,0,((($G47/$F$42)*Cronograma!K$12)*($H47/$G47)))</f>
        <v>0</v>
      </c>
      <c r="N47" s="51">
        <f>IF( $G47=0,0,((($G47/$F$42)*Cronograma!L$12)*($H47/$G47)))</f>
        <v>0</v>
      </c>
      <c r="O47" s="51">
        <f>IF( $G47=0,0,((($G47/$F$42)*Cronograma!M$12)*($H47/$G47)))</f>
        <v>0</v>
      </c>
      <c r="P47" s="51">
        <f>IF( $G47=0,0,((($G47/$F$42)*Cronograma!N$12)*($H47/$G47)))</f>
        <v>0</v>
      </c>
      <c r="Q47" s="51">
        <f>IF( $G47=0,0,((($G47/$F$42)*Cronograma!O$12)*($H47/$G47)))</f>
        <v>0</v>
      </c>
      <c r="R47" s="51">
        <f>IF( $G47=0,0,((($G47/$F$42)*Cronograma!P$12)*($H47/$G47)))</f>
        <v>0</v>
      </c>
      <c r="S47" s="51">
        <f>IF( $G47=0,0,((($G47/$F$42)*Cronograma!Q$12)*($H47/$G47)))</f>
        <v>0</v>
      </c>
      <c r="T47" s="51">
        <f>IF( $G47=0,0,((($G47/$F$42)*Cronograma!R$12)*($H47/$G47)))</f>
        <v>0</v>
      </c>
      <c r="U47" s="51">
        <f>IF( $G47=0,0,((($G47/$F$42)*Cronograma!S$12)*($H47/$G47)))</f>
        <v>0</v>
      </c>
      <c r="V47" s="51">
        <f>IF( $G47=0,0,((($G47/$F$42)*Cronograma!T$12)*($H47/$G47)))</f>
        <v>0</v>
      </c>
      <c r="W47" s="51">
        <f>IF( $G47=0,0,((($G47/$F$42)*Cronograma!U$12)*($H47/$G47)))</f>
        <v>0</v>
      </c>
      <c r="X47" s="51">
        <f>IF( $G47=0,0,((($G47/$F$42)*Cronograma!V$12)*($H47/$G47)))</f>
        <v>0</v>
      </c>
      <c r="Y47" s="51">
        <f>IF( $G47=0,0,((($G47/$F$42)*Cronograma!W$12)*($H47/$G47)))</f>
        <v>0</v>
      </c>
      <c r="Z47" s="51">
        <f>IF( $G47=0,0,((($G47/$F$42)*Cronograma!X$12)*($H47/$G47)))</f>
        <v>0</v>
      </c>
      <c r="AA47" s="51">
        <f>IF( $G47=0,0,((($G47/$F$42)*Cronograma!Y$12)*($H47/$G47)))</f>
        <v>0</v>
      </c>
      <c r="AB47" s="51">
        <f>IF( $G47=0,0,((($G47/$F$42)*Cronograma!Z$12)*($H47/$G47)))</f>
        <v>0</v>
      </c>
      <c r="AC47" s="51">
        <f>IF( $G47=0,0,((($G47/$F$42)*Cronograma!AA$12)*($H47/$G47)))</f>
        <v>0</v>
      </c>
      <c r="AD47" s="51">
        <f>IF( $G47=0,0,((($G47/$F$42)*Cronograma!AB$12)*($H47/$G47)))</f>
        <v>0</v>
      </c>
      <c r="AE47" s="51">
        <f>IF( $G47=0,0,((($G47/$F$42)*Cronograma!AC$12)*($H47/$G47)))</f>
        <v>0</v>
      </c>
      <c r="AF47" s="51">
        <f>IF( $G47=0,0,((($G47/$F$42)*Cronograma!AD$12)*($H47/$G47)))</f>
        <v>0</v>
      </c>
      <c r="AG47" s="51">
        <f>IF( $G47=0,0,((($G47/$F$42)*Cronograma!AE$12)*($H47/$G47)))</f>
        <v>0</v>
      </c>
      <c r="AH47" s="51">
        <f>IF( $G47=0,0,((($G47/$F$42)*Cronograma!AF$12)*($H47/$G47)))</f>
        <v>0</v>
      </c>
      <c r="AI47" s="51">
        <f>IF( $G47=0,0,((($G47/$F$42)*Cronograma!AG$12)*($H47/$G47)))</f>
        <v>0</v>
      </c>
      <c r="AJ47" s="51">
        <f>IF( $G47=0,0,((($G47/$F$42)*Cronograma!AH$12)*($H47/$G47)))</f>
        <v>0</v>
      </c>
      <c r="AK47" s="51">
        <f>IF( $G47=0,0,((($G47/$F$42)*Cronograma!AI$12)*($H47/$G47)))</f>
        <v>0</v>
      </c>
      <c r="AL47" s="51">
        <f>IF( $G47=0,0,((($G47/$F$42)*Cronograma!AJ$12)*($H47/$G47)))</f>
        <v>0</v>
      </c>
      <c r="AM47" s="51">
        <f>IF( $G47=0,0,((($G47/$F$42)*Cronograma!AK$12)*($H47/$G47)))</f>
        <v>0</v>
      </c>
      <c r="AN47" s="51">
        <f>IF( $G47=0,0,((($G47/$F$42)*Cronograma!AL$12)*($H47/$G47)))</f>
        <v>0</v>
      </c>
      <c r="AO47" s="51">
        <f>IF( $G47=0,0,((($G47/$F$42)*Cronograma!AM$12)*($H47/$G47)))</f>
        <v>0</v>
      </c>
      <c r="AP47" s="51">
        <f>IF( $G47=0,0,((($G47/$F$42)*Cronograma!AN$12)*($H47/$G47)))</f>
        <v>0</v>
      </c>
      <c r="AQ47" s="51">
        <f>IF( $G47=0,0,((($G47/$F$42)*Cronograma!AO$12)*($H47/$G47)))</f>
        <v>0</v>
      </c>
      <c r="AR47" s="51">
        <f>IF( $G47=0,0,((($G47/$F$42)*Cronograma!AP$12)*($H47/$G47)))</f>
        <v>0</v>
      </c>
      <c r="AS47" s="51">
        <f>IF( $G47=0,0,((($G47/$F$42)*Cronograma!AQ$12)*($H47/$G47)))</f>
        <v>0</v>
      </c>
      <c r="AT47" s="51">
        <f>IF( $G47=0,0,((($G47/$F$42)*Cronograma!AR$12)*($H47/$G47)))</f>
        <v>0</v>
      </c>
      <c r="AU47" s="51">
        <f>IF( $G47=0,0,((($G47/$F$42)*Cronograma!AS$12)*($H47/$G47)))</f>
        <v>0</v>
      </c>
      <c r="AV47" s="51">
        <f>IF( $G47=0,0,((($G47/$F$42)*Cronograma!AT$12)*($H47/$G47)))</f>
        <v>0</v>
      </c>
      <c r="AW47" s="51">
        <f>IF( $G47=0,0,((($G47/$F$42)*Cronograma!AU$12)*($H47/$G47)))</f>
        <v>0</v>
      </c>
      <c r="AX47" s="51">
        <f>IF( $G47=0,0,((($G47/$F$42)*Cronograma!AV$12)*($H47/$G47)))</f>
        <v>0</v>
      </c>
      <c r="AY47" s="51">
        <f>IF( $G47=0,0,((($G47/$F$42)*Cronograma!AW$12)*($H47/$G47)))</f>
        <v>0</v>
      </c>
      <c r="AZ47" s="51">
        <f>IF( $G47=0,0,((($G47/$F$42)*Cronograma!AX$12)*($H47/$G47)))</f>
        <v>0</v>
      </c>
      <c r="BA47" s="51">
        <f>IF( $G47=0,0,((($G47/$F$42)*Cronograma!AY$12)*($H47/$G47)))</f>
        <v>0</v>
      </c>
      <c r="BB47" s="51">
        <f>IF( $G47=0,0,((($G47/$F$42)*Cronograma!AZ$12)*($H47/$G47)))</f>
        <v>0</v>
      </c>
      <c r="BC47" s="51">
        <f>IF( $G47=0,0,((($G47/$F$42)*Cronograma!BA$12)*($H47/$G47)))</f>
        <v>0</v>
      </c>
      <c r="BD47" s="51">
        <f>IF( $G47=0,0,((($G47/$F$42)*Cronograma!BB$12)*($H47/$G47)))</f>
        <v>0</v>
      </c>
      <c r="BE47" s="51">
        <f>IF( $G47=0,0,((($G47/$F$42)*Cronograma!BC$12)*($H47/$G47)))</f>
        <v>0</v>
      </c>
      <c r="BF47" s="51">
        <f>IF( $G47=0,0,((($G47/$F$42)*Cronograma!BD$12)*($H47/$G47)))</f>
        <v>0</v>
      </c>
      <c r="BG47" s="51">
        <f>IF( $G47=0,0,((($G47/$F$42)*Cronograma!BE$12)*($H47/$G47)))</f>
        <v>0</v>
      </c>
      <c r="BH47" s="51">
        <f>IF( $G47=0,0,((($G47/$F$42)*Cronograma!BF$12)*($H47/$G47)))</f>
        <v>0</v>
      </c>
      <c r="BI47" s="51">
        <f>IF( $G47=0,0,((($G47/$F$42)*Cronograma!BG$12)*($H47/$G47)))</f>
        <v>0</v>
      </c>
      <c r="BJ47" s="51">
        <f>IF( $G47=0,0,((($G47/$F$42)*Cronograma!BH$12)*($H47/$G47)))</f>
        <v>0</v>
      </c>
      <c r="BK47" s="51">
        <f>IF( $G47=0,0,((($G47/$F$42)*Cronograma!BI$12)*($H47/$G47)))</f>
        <v>0</v>
      </c>
      <c r="BL47" s="51">
        <f>IF( $G47=0,0,((($G47/$F$42)*Cronograma!BJ$12)*($H47/$G47)))</f>
        <v>0</v>
      </c>
      <c r="BM47" s="51">
        <f>IF( $G47=0,0,((($G47/$F$42)*Cronograma!BK$12)*($H47/$G47)))</f>
        <v>0</v>
      </c>
      <c r="BN47" s="51">
        <f>IF( $G47=0,0,((($G47/$F$42)*Cronograma!BL$12)*($H47/$G47)))</f>
        <v>0</v>
      </c>
      <c r="BO47" s="51">
        <f>IF( $G47=0,0,((($G47/$F$42)*Cronograma!BM$12)*($H47/$G47)))</f>
        <v>0</v>
      </c>
      <c r="BP47" s="51">
        <f>IF( $G47=0,0,((($G47/$F$42)*Cronograma!BN$12)*($H47/$G47)))</f>
        <v>0</v>
      </c>
      <c r="BQ47" s="51">
        <f>IF( $G47=0,0,((($G47/$F$42)*Cronograma!BO$12)*($H47/$G47)))</f>
        <v>0</v>
      </c>
      <c r="BR47" s="51">
        <f>IF( $G47=0,0,((($G47/$F$42)*Cronograma!BP$12)*($H47/$G47)))</f>
        <v>0</v>
      </c>
      <c r="BS47" s="51">
        <f>IF( $G47=0,0,((($G47/$F$42)*Cronograma!BQ$12)*($H47/$G47)))</f>
        <v>0</v>
      </c>
      <c r="BT47" s="51">
        <f>IF( $G47=0,0,((($G47/$F$42)*Cronograma!BR$12)*($H47/$G47)))</f>
        <v>0</v>
      </c>
      <c r="BU47" s="51">
        <f>IF( $G47=0,0,((($G47/$F$42)*Cronograma!BS$12)*($H47/$G47)))</f>
        <v>0</v>
      </c>
      <c r="BV47" s="51">
        <f>IF( $G47=0,0,((($G47/$F$42)*Cronograma!BT$12)*($H47/$G47)))</f>
        <v>0</v>
      </c>
      <c r="BW47" s="51">
        <f>IF( $G47=0,0,((($G47/$F$42)*Cronograma!BU$12)*($H47/$G47)))</f>
        <v>0</v>
      </c>
      <c r="BX47" s="51">
        <f>IF( $G47=0,0,((($G47/$F$42)*Cronograma!BV$12)*($H47/$G47)))</f>
        <v>0</v>
      </c>
      <c r="BY47" s="51">
        <f>IF( $G47=0,0,((($G47/$F$42)*Cronograma!BW$12)*($H47/$G47)))</f>
        <v>0</v>
      </c>
      <c r="BZ47" s="51">
        <f>IF( $G47=0,0,((($G47/$F$42)*Cronograma!BX$12)*($H47/$G47)))</f>
        <v>0</v>
      </c>
      <c r="CA47" s="51">
        <f>IF( $G47=0,0,((($G47/$F$42)*Cronograma!BY$12)*($H47/$G47)))</f>
        <v>0</v>
      </c>
      <c r="CB47" s="51">
        <f>IF( $G47=0,0,((($G47/$F$42)*Cronograma!BZ$12)*($H47/$G47)))</f>
        <v>0</v>
      </c>
      <c r="CC47" s="51">
        <f>IF( $G47=0,0,((($G47/$F$42)*Cronograma!CA$12)*($H47/$G47)))</f>
        <v>0</v>
      </c>
      <c r="CD47" s="51">
        <f>IF( $G47=0,0,((($G47/$F$42)*Cronograma!CB$12)*($H47/$G47)))</f>
        <v>0</v>
      </c>
      <c r="CE47" s="51">
        <f>IF( $G47=0,0,((($G47/$F$42)*Cronograma!CC$12)*($H47/$G47)))</f>
        <v>0</v>
      </c>
      <c r="CF47" s="51">
        <f>IF( $G47=0,0,((($G47/$F$42)*Cronograma!CD$12)*($H47/$G47)))</f>
        <v>0</v>
      </c>
      <c r="CG47" s="51">
        <f>IF( $G47=0,0,((($G47/$F$42)*Cronograma!CE$12)*($H47/$G47)))</f>
        <v>0</v>
      </c>
      <c r="CH47" s="51">
        <f>IF( $G47=0,0,((($G47/$F$42)*Cronograma!CF$12)*($H47/$G47)))</f>
        <v>0</v>
      </c>
      <c r="CI47" s="51">
        <f>IF( $G47=0,0,((($G47/$F$42)*Cronograma!CG$12)*($H47/$G47)))</f>
        <v>0</v>
      </c>
      <c r="CJ47" s="51">
        <f>IF( $G47=0,0,((($G47/$F$42)*Cronograma!CH$12)*($H47/$G47)))</f>
        <v>0</v>
      </c>
      <c r="CK47" s="51">
        <f>IF( $G47=0,0,((($G47/$F$42)*Cronograma!CI$12)*($H47/$G47)))</f>
        <v>0</v>
      </c>
      <c r="CL47" s="51">
        <f>IF( $G47=0,0,((($G47/$F$42)*Cronograma!CJ$12)*($H47/$G47)))</f>
        <v>0</v>
      </c>
      <c r="CM47" s="51">
        <f>IF( $G47=0,0,((($G47/$F$42)*Cronograma!CK$12)*($H47/$G47)))</f>
        <v>0</v>
      </c>
      <c r="CN47" s="51">
        <f>IF( $G47=0,0,((($G47/$F$42)*Cronograma!CL$12)*($H47/$G47)))</f>
        <v>0</v>
      </c>
      <c r="CO47" s="51">
        <f>IF( $G47=0,0,((($G47/$F$42)*Cronograma!CM$12)*($H47/$G47)))</f>
        <v>0</v>
      </c>
      <c r="CP47" s="51">
        <f>IF( $G47=0,0,((($G47/$F$42)*Cronograma!CN$12)*($H47/$G47)))</f>
        <v>0</v>
      </c>
      <c r="CQ47" s="51">
        <f>IF( $G47=0,0,((($G47/$F$42)*Cronograma!CO$12)*($H47/$G47)))</f>
        <v>0</v>
      </c>
      <c r="CR47" s="51">
        <f>IF( $G47=0,0,((($G47/$F$42)*Cronograma!CP$12)*($H47/$G47)))</f>
        <v>0</v>
      </c>
      <c r="CS47" s="51">
        <f>IF( $G47=0,0,((($G47/$F$42)*Cronograma!CQ$12)*($H47/$G47)))</f>
        <v>0</v>
      </c>
      <c r="CT47" s="51">
        <f>IF( $G47=0,0,((($G47/$F$42)*Cronograma!CR$12)*($H47/$G47)))</f>
        <v>0</v>
      </c>
      <c r="CU47" s="51">
        <f>IF( $G47=0,0,((($G47/$F$42)*Cronograma!CS$12)*($H47/$G47)))</f>
        <v>0</v>
      </c>
      <c r="CV47" s="51">
        <f>IF( $G47=0,0,((($G47/$F$42)*Cronograma!CT$12)*($H47/$G47)))</f>
        <v>0</v>
      </c>
      <c r="CW47" s="51">
        <f>IF( $G47=0,0,((($G47/$F$42)*Cronograma!CU$12)*($H47/$G47)))</f>
        <v>0</v>
      </c>
      <c r="CX47" s="51">
        <f>IF( $G47=0,0,((($G47/$F$42)*Cronograma!CV$12)*($H47/$G47)))</f>
        <v>0</v>
      </c>
      <c r="CY47" s="51">
        <f>IF( $G47=0,0,((($G47/$F$42)*Cronograma!CW$12)*($H47/$G47)))</f>
        <v>0</v>
      </c>
      <c r="CZ47" s="51">
        <f>IF( $G47=0,0,((($G47/$F$42)*Cronograma!CX$12)*($H47/$G47)))</f>
        <v>0</v>
      </c>
      <c r="DA47" s="51">
        <f>IF( $G47=0,0,((($G47/$F$42)*Cronograma!CY$12)*($H47/$G47)))</f>
        <v>0</v>
      </c>
      <c r="DB47" s="51">
        <f>IF( $G47=0,0,((($G47/$F$42)*Cronograma!CZ$12)*($H47/$G47)))</f>
        <v>0</v>
      </c>
      <c r="DC47" s="51">
        <f>IF( $G47=0,0,((($G47/$F$42)*Cronograma!DA$12)*($H47/$G47)))</f>
        <v>0</v>
      </c>
      <c r="DD47" s="51">
        <f>IF( $G47=0,0,((($G47/$F$42)*Cronograma!DB$12)*($H47/$G47)))</f>
        <v>0</v>
      </c>
      <c r="DE47" s="51">
        <f>IF( $G47=0,0,((($G47/$F$42)*Cronograma!DC$12)*($H47/$G47)))</f>
        <v>0</v>
      </c>
      <c r="DF47" s="51">
        <f>IF( $G47=0,0,((($G47/$F$42)*Cronograma!DD$12)*($H47/$G47)))</f>
        <v>0</v>
      </c>
      <c r="DG47" s="51">
        <f>IF( $G47=0,0,((($G47/$F$42)*Cronograma!DE$12)*($H47/$G47)))</f>
        <v>0</v>
      </c>
      <c r="DH47" s="51">
        <f>IF( $G47=0,0,((($G47/$F$42)*Cronograma!DF$12)*($H47/$G47)))</f>
        <v>0</v>
      </c>
      <c r="DI47" s="51">
        <f>IF( $G47=0,0,((($G47/$F$42)*Cronograma!DG$12)*($H47/$G47)))</f>
        <v>0</v>
      </c>
      <c r="DJ47" s="51">
        <f>IF( $G47=0,0,((($G47/$F$42)*Cronograma!DH$12)*($H47/$G47)))</f>
        <v>0</v>
      </c>
      <c r="DK47" s="52">
        <f t="shared" si="28"/>
        <v>0</v>
      </c>
      <c r="DL47" s="53">
        <f t="shared" si="4"/>
        <v>0</v>
      </c>
      <c r="DM47" s="472"/>
      <c r="DN47" s="472"/>
      <c r="DO47" s="472"/>
    </row>
    <row r="48" spans="1:119" hidden="1" outlineLevel="1" x14ac:dyDescent="0.3">
      <c r="A48" s="472"/>
      <c r="B48" s="521" t="s">
        <v>208</v>
      </c>
      <c r="C48" s="589"/>
      <c r="D48" s="595"/>
      <c r="E48" s="591"/>
      <c r="F48" s="592"/>
      <c r="G48" s="593"/>
      <c r="H48" s="498">
        <f t="shared" si="27"/>
        <v>0</v>
      </c>
      <c r="I48" s="51">
        <f>IF( $G48=0,0,((($G48/$F$42)*Cronograma!G$12)*($H48/$G48)))</f>
        <v>0</v>
      </c>
      <c r="J48" s="51">
        <f>IF( $G48=0,0,((($G48/$F$42)*Cronograma!H$12)*($H48/$G48)))</f>
        <v>0</v>
      </c>
      <c r="K48" s="51">
        <f>IF( $G48=0,0,((($G48/$F$42)*Cronograma!I$12)*($H48/$G48)))</f>
        <v>0</v>
      </c>
      <c r="L48" s="51">
        <f>IF( $G48=0,0,((($G48/$F$42)*Cronograma!J$12)*($H48/$G48)))</f>
        <v>0</v>
      </c>
      <c r="M48" s="51">
        <f>IF( $G48=0,0,((($G48/$F$42)*Cronograma!K$12)*($H48/$G48)))</f>
        <v>0</v>
      </c>
      <c r="N48" s="51">
        <f>IF( $G48=0,0,((($G48/$F$42)*Cronograma!L$12)*($H48/$G48)))</f>
        <v>0</v>
      </c>
      <c r="O48" s="51">
        <f>IF( $G48=0,0,((($G48/$F$42)*Cronograma!M$12)*($H48/$G48)))</f>
        <v>0</v>
      </c>
      <c r="P48" s="51">
        <f>IF( $G48=0,0,((($G48/$F$42)*Cronograma!N$12)*($H48/$G48)))</f>
        <v>0</v>
      </c>
      <c r="Q48" s="51">
        <f>IF( $G48=0,0,((($G48/$F$42)*Cronograma!O$12)*($H48/$G48)))</f>
        <v>0</v>
      </c>
      <c r="R48" s="51">
        <f>IF( $G48=0,0,((($G48/$F$42)*Cronograma!P$12)*($H48/$G48)))</f>
        <v>0</v>
      </c>
      <c r="S48" s="51">
        <f>IF( $G48=0,0,((($G48/$F$42)*Cronograma!Q$12)*($H48/$G48)))</f>
        <v>0</v>
      </c>
      <c r="T48" s="51">
        <f>IF( $G48=0,0,((($G48/$F$42)*Cronograma!R$12)*($H48/$G48)))</f>
        <v>0</v>
      </c>
      <c r="U48" s="51">
        <f>IF( $G48=0,0,((($G48/$F$42)*Cronograma!S$12)*($H48/$G48)))</f>
        <v>0</v>
      </c>
      <c r="V48" s="51">
        <f>IF( $G48=0,0,((($G48/$F$42)*Cronograma!T$12)*($H48/$G48)))</f>
        <v>0</v>
      </c>
      <c r="W48" s="51">
        <f>IF( $G48=0,0,((($G48/$F$42)*Cronograma!U$12)*($H48/$G48)))</f>
        <v>0</v>
      </c>
      <c r="X48" s="51">
        <f>IF( $G48=0,0,((($G48/$F$42)*Cronograma!V$12)*($H48/$G48)))</f>
        <v>0</v>
      </c>
      <c r="Y48" s="51">
        <f>IF( $G48=0,0,((($G48/$F$42)*Cronograma!W$12)*($H48/$G48)))</f>
        <v>0</v>
      </c>
      <c r="Z48" s="51">
        <f>IF( $G48=0,0,((($G48/$F$42)*Cronograma!X$12)*($H48/$G48)))</f>
        <v>0</v>
      </c>
      <c r="AA48" s="51">
        <f>IF( $G48=0,0,((($G48/$F$42)*Cronograma!Y$12)*($H48/$G48)))</f>
        <v>0</v>
      </c>
      <c r="AB48" s="51">
        <f>IF( $G48=0,0,((($G48/$F$42)*Cronograma!Z$12)*($H48/$G48)))</f>
        <v>0</v>
      </c>
      <c r="AC48" s="51">
        <f>IF( $G48=0,0,((($G48/$F$42)*Cronograma!AA$12)*($H48/$G48)))</f>
        <v>0</v>
      </c>
      <c r="AD48" s="51">
        <f>IF( $G48=0,0,((($G48/$F$42)*Cronograma!AB$12)*($H48/$G48)))</f>
        <v>0</v>
      </c>
      <c r="AE48" s="51">
        <f>IF( $G48=0,0,((($G48/$F$42)*Cronograma!AC$12)*($H48/$G48)))</f>
        <v>0</v>
      </c>
      <c r="AF48" s="51">
        <f>IF( $G48=0,0,((($G48/$F$42)*Cronograma!AD$12)*($H48/$G48)))</f>
        <v>0</v>
      </c>
      <c r="AG48" s="51">
        <f>IF( $G48=0,0,((($G48/$F$42)*Cronograma!AE$12)*($H48/$G48)))</f>
        <v>0</v>
      </c>
      <c r="AH48" s="51">
        <f>IF( $G48=0,0,((($G48/$F$42)*Cronograma!AF$12)*($H48/$G48)))</f>
        <v>0</v>
      </c>
      <c r="AI48" s="51">
        <f>IF( $G48=0,0,((($G48/$F$42)*Cronograma!AG$12)*($H48/$G48)))</f>
        <v>0</v>
      </c>
      <c r="AJ48" s="51">
        <f>IF( $G48=0,0,((($G48/$F$42)*Cronograma!AH$12)*($H48/$G48)))</f>
        <v>0</v>
      </c>
      <c r="AK48" s="51">
        <f>IF( $G48=0,0,((($G48/$F$42)*Cronograma!AI$12)*($H48/$G48)))</f>
        <v>0</v>
      </c>
      <c r="AL48" s="51">
        <f>IF( $G48=0,0,((($G48/$F$42)*Cronograma!AJ$12)*($H48/$G48)))</f>
        <v>0</v>
      </c>
      <c r="AM48" s="51">
        <f>IF( $G48=0,0,((($G48/$F$42)*Cronograma!AK$12)*($H48/$G48)))</f>
        <v>0</v>
      </c>
      <c r="AN48" s="51">
        <f>IF( $G48=0,0,((($G48/$F$42)*Cronograma!AL$12)*($H48/$G48)))</f>
        <v>0</v>
      </c>
      <c r="AO48" s="51">
        <f>IF( $G48=0,0,((($G48/$F$42)*Cronograma!AM$12)*($H48/$G48)))</f>
        <v>0</v>
      </c>
      <c r="AP48" s="51">
        <f>IF( $G48=0,0,((($G48/$F$42)*Cronograma!AN$12)*($H48/$G48)))</f>
        <v>0</v>
      </c>
      <c r="AQ48" s="51">
        <f>IF( $G48=0,0,((($G48/$F$42)*Cronograma!AO$12)*($H48/$G48)))</f>
        <v>0</v>
      </c>
      <c r="AR48" s="51">
        <f>IF( $G48=0,0,((($G48/$F$42)*Cronograma!AP$12)*($H48/$G48)))</f>
        <v>0</v>
      </c>
      <c r="AS48" s="51">
        <f>IF( $G48=0,0,((($G48/$F$42)*Cronograma!AQ$12)*($H48/$G48)))</f>
        <v>0</v>
      </c>
      <c r="AT48" s="51">
        <f>IF( $G48=0,0,((($G48/$F$42)*Cronograma!AR$12)*($H48/$G48)))</f>
        <v>0</v>
      </c>
      <c r="AU48" s="51">
        <f>IF( $G48=0,0,((($G48/$F$42)*Cronograma!AS$12)*($H48/$G48)))</f>
        <v>0</v>
      </c>
      <c r="AV48" s="51">
        <f>IF( $G48=0,0,((($G48/$F$42)*Cronograma!AT$12)*($H48/$G48)))</f>
        <v>0</v>
      </c>
      <c r="AW48" s="51">
        <f>IF( $G48=0,0,((($G48/$F$42)*Cronograma!AU$12)*($H48/$G48)))</f>
        <v>0</v>
      </c>
      <c r="AX48" s="51">
        <f>IF( $G48=0,0,((($G48/$F$42)*Cronograma!AV$12)*($H48/$G48)))</f>
        <v>0</v>
      </c>
      <c r="AY48" s="51">
        <f>IF( $G48=0,0,((($G48/$F$42)*Cronograma!AW$12)*($H48/$G48)))</f>
        <v>0</v>
      </c>
      <c r="AZ48" s="51">
        <f>IF( $G48=0,0,((($G48/$F$42)*Cronograma!AX$12)*($H48/$G48)))</f>
        <v>0</v>
      </c>
      <c r="BA48" s="51">
        <f>IF( $G48=0,0,((($G48/$F$42)*Cronograma!AY$12)*($H48/$G48)))</f>
        <v>0</v>
      </c>
      <c r="BB48" s="51">
        <f>IF( $G48=0,0,((($G48/$F$42)*Cronograma!AZ$12)*($H48/$G48)))</f>
        <v>0</v>
      </c>
      <c r="BC48" s="51">
        <f>IF( $G48=0,0,((($G48/$F$42)*Cronograma!BA$12)*($H48/$G48)))</f>
        <v>0</v>
      </c>
      <c r="BD48" s="51">
        <f>IF( $G48=0,0,((($G48/$F$42)*Cronograma!BB$12)*($H48/$G48)))</f>
        <v>0</v>
      </c>
      <c r="BE48" s="51">
        <f>IF( $G48=0,0,((($G48/$F$42)*Cronograma!BC$12)*($H48/$G48)))</f>
        <v>0</v>
      </c>
      <c r="BF48" s="51">
        <f>IF( $G48=0,0,((($G48/$F$42)*Cronograma!BD$12)*($H48/$G48)))</f>
        <v>0</v>
      </c>
      <c r="BG48" s="51">
        <f>IF( $G48=0,0,((($G48/$F$42)*Cronograma!BE$12)*($H48/$G48)))</f>
        <v>0</v>
      </c>
      <c r="BH48" s="51">
        <f>IF( $G48=0,0,((($G48/$F$42)*Cronograma!BF$12)*($H48/$G48)))</f>
        <v>0</v>
      </c>
      <c r="BI48" s="51">
        <f>IF( $G48=0,0,((($G48/$F$42)*Cronograma!BG$12)*($H48/$G48)))</f>
        <v>0</v>
      </c>
      <c r="BJ48" s="51">
        <f>IF( $G48=0,0,((($G48/$F$42)*Cronograma!BH$12)*($H48/$G48)))</f>
        <v>0</v>
      </c>
      <c r="BK48" s="51">
        <f>IF( $G48=0,0,((($G48/$F$42)*Cronograma!BI$12)*($H48/$G48)))</f>
        <v>0</v>
      </c>
      <c r="BL48" s="51">
        <f>IF( $G48=0,0,((($G48/$F$42)*Cronograma!BJ$12)*($H48/$G48)))</f>
        <v>0</v>
      </c>
      <c r="BM48" s="51">
        <f>IF( $G48=0,0,((($G48/$F$42)*Cronograma!BK$12)*($H48/$G48)))</f>
        <v>0</v>
      </c>
      <c r="BN48" s="51">
        <f>IF( $G48=0,0,((($G48/$F$42)*Cronograma!BL$12)*($H48/$G48)))</f>
        <v>0</v>
      </c>
      <c r="BO48" s="51">
        <f>IF( $G48=0,0,((($G48/$F$42)*Cronograma!BM$12)*($H48/$G48)))</f>
        <v>0</v>
      </c>
      <c r="BP48" s="51">
        <f>IF( $G48=0,0,((($G48/$F$42)*Cronograma!BN$12)*($H48/$G48)))</f>
        <v>0</v>
      </c>
      <c r="BQ48" s="51">
        <f>IF( $G48=0,0,((($G48/$F$42)*Cronograma!BO$12)*($H48/$G48)))</f>
        <v>0</v>
      </c>
      <c r="BR48" s="51">
        <f>IF( $G48=0,0,((($G48/$F$42)*Cronograma!BP$12)*($H48/$G48)))</f>
        <v>0</v>
      </c>
      <c r="BS48" s="51">
        <f>IF( $G48=0,0,((($G48/$F$42)*Cronograma!BQ$12)*($H48/$G48)))</f>
        <v>0</v>
      </c>
      <c r="BT48" s="51">
        <f>IF( $G48=0,0,((($G48/$F$42)*Cronograma!BR$12)*($H48/$G48)))</f>
        <v>0</v>
      </c>
      <c r="BU48" s="51">
        <f>IF( $G48=0,0,((($G48/$F$42)*Cronograma!BS$12)*($H48/$G48)))</f>
        <v>0</v>
      </c>
      <c r="BV48" s="51">
        <f>IF( $G48=0,0,((($G48/$F$42)*Cronograma!BT$12)*($H48/$G48)))</f>
        <v>0</v>
      </c>
      <c r="BW48" s="51">
        <f>IF( $G48=0,0,((($G48/$F$42)*Cronograma!BU$12)*($H48/$G48)))</f>
        <v>0</v>
      </c>
      <c r="BX48" s="51">
        <f>IF( $G48=0,0,((($G48/$F$42)*Cronograma!BV$12)*($H48/$G48)))</f>
        <v>0</v>
      </c>
      <c r="BY48" s="51">
        <f>IF( $G48=0,0,((($G48/$F$42)*Cronograma!BW$12)*($H48/$G48)))</f>
        <v>0</v>
      </c>
      <c r="BZ48" s="51">
        <f>IF( $G48=0,0,((($G48/$F$42)*Cronograma!BX$12)*($H48/$G48)))</f>
        <v>0</v>
      </c>
      <c r="CA48" s="51">
        <f>IF( $G48=0,0,((($G48/$F$42)*Cronograma!BY$12)*($H48/$G48)))</f>
        <v>0</v>
      </c>
      <c r="CB48" s="51">
        <f>IF( $G48=0,0,((($G48/$F$42)*Cronograma!BZ$12)*($H48/$G48)))</f>
        <v>0</v>
      </c>
      <c r="CC48" s="51">
        <f>IF( $G48=0,0,((($G48/$F$42)*Cronograma!CA$12)*($H48/$G48)))</f>
        <v>0</v>
      </c>
      <c r="CD48" s="51">
        <f>IF( $G48=0,0,((($G48/$F$42)*Cronograma!CB$12)*($H48/$G48)))</f>
        <v>0</v>
      </c>
      <c r="CE48" s="51">
        <f>IF( $G48=0,0,((($G48/$F$42)*Cronograma!CC$12)*($H48/$G48)))</f>
        <v>0</v>
      </c>
      <c r="CF48" s="51">
        <f>IF( $G48=0,0,((($G48/$F$42)*Cronograma!CD$12)*($H48/$G48)))</f>
        <v>0</v>
      </c>
      <c r="CG48" s="51">
        <f>IF( $G48=0,0,((($G48/$F$42)*Cronograma!CE$12)*($H48/$G48)))</f>
        <v>0</v>
      </c>
      <c r="CH48" s="51">
        <f>IF( $G48=0,0,((($G48/$F$42)*Cronograma!CF$12)*($H48/$G48)))</f>
        <v>0</v>
      </c>
      <c r="CI48" s="51">
        <f>IF( $G48=0,0,((($G48/$F$42)*Cronograma!CG$12)*($H48/$G48)))</f>
        <v>0</v>
      </c>
      <c r="CJ48" s="51">
        <f>IF( $G48=0,0,((($G48/$F$42)*Cronograma!CH$12)*($H48/$G48)))</f>
        <v>0</v>
      </c>
      <c r="CK48" s="51">
        <f>IF( $G48=0,0,((($G48/$F$42)*Cronograma!CI$12)*($H48/$G48)))</f>
        <v>0</v>
      </c>
      <c r="CL48" s="51">
        <f>IF( $G48=0,0,((($G48/$F$42)*Cronograma!CJ$12)*($H48/$G48)))</f>
        <v>0</v>
      </c>
      <c r="CM48" s="51">
        <f>IF( $G48=0,0,((($G48/$F$42)*Cronograma!CK$12)*($H48/$G48)))</f>
        <v>0</v>
      </c>
      <c r="CN48" s="51">
        <f>IF( $G48=0,0,((($G48/$F$42)*Cronograma!CL$12)*($H48/$G48)))</f>
        <v>0</v>
      </c>
      <c r="CO48" s="51">
        <f>IF( $G48=0,0,((($G48/$F$42)*Cronograma!CM$12)*($H48/$G48)))</f>
        <v>0</v>
      </c>
      <c r="CP48" s="51">
        <f>IF( $G48=0,0,((($G48/$F$42)*Cronograma!CN$12)*($H48/$G48)))</f>
        <v>0</v>
      </c>
      <c r="CQ48" s="51">
        <f>IF( $G48=0,0,((($G48/$F$42)*Cronograma!CO$12)*($H48/$G48)))</f>
        <v>0</v>
      </c>
      <c r="CR48" s="51">
        <f>IF( $G48=0,0,((($G48/$F$42)*Cronograma!CP$12)*($H48/$G48)))</f>
        <v>0</v>
      </c>
      <c r="CS48" s="51">
        <f>IF( $G48=0,0,((($G48/$F$42)*Cronograma!CQ$12)*($H48/$G48)))</f>
        <v>0</v>
      </c>
      <c r="CT48" s="51">
        <f>IF( $G48=0,0,((($G48/$F$42)*Cronograma!CR$12)*($H48/$G48)))</f>
        <v>0</v>
      </c>
      <c r="CU48" s="51">
        <f>IF( $G48=0,0,((($G48/$F$42)*Cronograma!CS$12)*($H48/$G48)))</f>
        <v>0</v>
      </c>
      <c r="CV48" s="51">
        <f>IF( $G48=0,0,((($G48/$F$42)*Cronograma!CT$12)*($H48/$G48)))</f>
        <v>0</v>
      </c>
      <c r="CW48" s="51">
        <f>IF( $G48=0,0,((($G48/$F$42)*Cronograma!CU$12)*($H48/$G48)))</f>
        <v>0</v>
      </c>
      <c r="CX48" s="51">
        <f>IF( $G48=0,0,((($G48/$F$42)*Cronograma!CV$12)*($H48/$G48)))</f>
        <v>0</v>
      </c>
      <c r="CY48" s="51">
        <f>IF( $G48=0,0,((($G48/$F$42)*Cronograma!CW$12)*($H48/$G48)))</f>
        <v>0</v>
      </c>
      <c r="CZ48" s="51">
        <f>IF( $G48=0,0,((($G48/$F$42)*Cronograma!CX$12)*($H48/$G48)))</f>
        <v>0</v>
      </c>
      <c r="DA48" s="51">
        <f>IF( $G48=0,0,((($G48/$F$42)*Cronograma!CY$12)*($H48/$G48)))</f>
        <v>0</v>
      </c>
      <c r="DB48" s="51">
        <f>IF( $G48=0,0,((($G48/$F$42)*Cronograma!CZ$12)*($H48/$G48)))</f>
        <v>0</v>
      </c>
      <c r="DC48" s="51">
        <f>IF( $G48=0,0,((($G48/$F$42)*Cronograma!DA$12)*($H48/$G48)))</f>
        <v>0</v>
      </c>
      <c r="DD48" s="51">
        <f>IF( $G48=0,0,((($G48/$F$42)*Cronograma!DB$12)*($H48/$G48)))</f>
        <v>0</v>
      </c>
      <c r="DE48" s="51">
        <f>IF( $G48=0,0,((($G48/$F$42)*Cronograma!DC$12)*($H48/$G48)))</f>
        <v>0</v>
      </c>
      <c r="DF48" s="51">
        <f>IF( $G48=0,0,((($G48/$F$42)*Cronograma!DD$12)*($H48/$G48)))</f>
        <v>0</v>
      </c>
      <c r="DG48" s="51">
        <f>IF( $G48=0,0,((($G48/$F$42)*Cronograma!DE$12)*($H48/$G48)))</f>
        <v>0</v>
      </c>
      <c r="DH48" s="51">
        <f>IF( $G48=0,0,((($G48/$F$42)*Cronograma!DF$12)*($H48/$G48)))</f>
        <v>0</v>
      </c>
      <c r="DI48" s="51">
        <f>IF( $G48=0,0,((($G48/$F$42)*Cronograma!DG$12)*($H48/$G48)))</f>
        <v>0</v>
      </c>
      <c r="DJ48" s="51">
        <f>IF( $G48=0,0,((($G48/$F$42)*Cronograma!DH$12)*($H48/$G48)))</f>
        <v>0</v>
      </c>
      <c r="DK48" s="52">
        <f t="shared" si="28"/>
        <v>0</v>
      </c>
      <c r="DL48" s="53">
        <f t="shared" si="4"/>
        <v>0</v>
      </c>
      <c r="DM48" s="472"/>
      <c r="DN48" s="472"/>
      <c r="DO48" s="472"/>
    </row>
    <row r="49" spans="1:119" hidden="1" outlineLevel="1" x14ac:dyDescent="0.3">
      <c r="A49" s="472"/>
      <c r="B49" s="521" t="s">
        <v>209</v>
      </c>
      <c r="C49" s="589"/>
      <c r="D49" s="595"/>
      <c r="E49" s="591"/>
      <c r="F49" s="592"/>
      <c r="G49" s="593"/>
      <c r="H49" s="498">
        <f t="shared" si="27"/>
        <v>0</v>
      </c>
      <c r="I49" s="51">
        <f>IF( $G49=0,0,((($G49/$F$42)*Cronograma!G$12)*($H49/$G49)))</f>
        <v>0</v>
      </c>
      <c r="J49" s="51">
        <f>IF( $G49=0,0,((($G49/$F$42)*Cronograma!H$12)*($H49/$G49)))</f>
        <v>0</v>
      </c>
      <c r="K49" s="51">
        <f>IF( $G49=0,0,((($G49/$F$42)*Cronograma!I$12)*($H49/$G49)))</f>
        <v>0</v>
      </c>
      <c r="L49" s="51">
        <f>IF( $G49=0,0,((($G49/$F$42)*Cronograma!J$12)*($H49/$G49)))</f>
        <v>0</v>
      </c>
      <c r="M49" s="51">
        <f>IF( $G49=0,0,((($G49/$F$42)*Cronograma!K$12)*($H49/$G49)))</f>
        <v>0</v>
      </c>
      <c r="N49" s="51">
        <f>IF( $G49=0,0,((($G49/$F$42)*Cronograma!L$12)*($H49/$G49)))</f>
        <v>0</v>
      </c>
      <c r="O49" s="51">
        <f>IF( $G49=0,0,((($G49/$F$42)*Cronograma!M$12)*($H49/$G49)))</f>
        <v>0</v>
      </c>
      <c r="P49" s="51">
        <f>IF( $G49=0,0,((($G49/$F$42)*Cronograma!N$12)*($H49/$G49)))</f>
        <v>0</v>
      </c>
      <c r="Q49" s="51">
        <f>IF( $G49=0,0,((($G49/$F$42)*Cronograma!O$12)*($H49/$G49)))</f>
        <v>0</v>
      </c>
      <c r="R49" s="51">
        <f>IF( $G49=0,0,((($G49/$F$42)*Cronograma!P$12)*($H49/$G49)))</f>
        <v>0</v>
      </c>
      <c r="S49" s="51">
        <f>IF( $G49=0,0,((($G49/$F$42)*Cronograma!Q$12)*($H49/$G49)))</f>
        <v>0</v>
      </c>
      <c r="T49" s="51">
        <f>IF( $G49=0,0,((($G49/$F$42)*Cronograma!R$12)*($H49/$G49)))</f>
        <v>0</v>
      </c>
      <c r="U49" s="51">
        <f>IF( $G49=0,0,((($G49/$F$42)*Cronograma!S$12)*($H49/$G49)))</f>
        <v>0</v>
      </c>
      <c r="V49" s="51">
        <f>IF( $G49=0,0,((($G49/$F$42)*Cronograma!T$12)*($H49/$G49)))</f>
        <v>0</v>
      </c>
      <c r="W49" s="51">
        <f>IF( $G49=0,0,((($G49/$F$42)*Cronograma!U$12)*($H49/$G49)))</f>
        <v>0</v>
      </c>
      <c r="X49" s="51">
        <f>IF( $G49=0,0,((($G49/$F$42)*Cronograma!V$12)*($H49/$G49)))</f>
        <v>0</v>
      </c>
      <c r="Y49" s="51">
        <f>IF( $G49=0,0,((($G49/$F$42)*Cronograma!W$12)*($H49/$G49)))</f>
        <v>0</v>
      </c>
      <c r="Z49" s="51">
        <f>IF( $G49=0,0,((($G49/$F$42)*Cronograma!X$12)*($H49/$G49)))</f>
        <v>0</v>
      </c>
      <c r="AA49" s="51">
        <f>IF( $G49=0,0,((($G49/$F$42)*Cronograma!Y$12)*($H49/$G49)))</f>
        <v>0</v>
      </c>
      <c r="AB49" s="51">
        <f>IF( $G49=0,0,((($G49/$F$42)*Cronograma!Z$12)*($H49/$G49)))</f>
        <v>0</v>
      </c>
      <c r="AC49" s="51">
        <f>IF( $G49=0,0,((($G49/$F$42)*Cronograma!AA$12)*($H49/$G49)))</f>
        <v>0</v>
      </c>
      <c r="AD49" s="51">
        <f>IF( $G49=0,0,((($G49/$F$42)*Cronograma!AB$12)*($H49/$G49)))</f>
        <v>0</v>
      </c>
      <c r="AE49" s="51">
        <f>IF( $G49=0,0,((($G49/$F$42)*Cronograma!AC$12)*($H49/$G49)))</f>
        <v>0</v>
      </c>
      <c r="AF49" s="51">
        <f>IF( $G49=0,0,((($G49/$F$42)*Cronograma!AD$12)*($H49/$G49)))</f>
        <v>0</v>
      </c>
      <c r="AG49" s="51">
        <f>IF( $G49=0,0,((($G49/$F$42)*Cronograma!AE$12)*($H49/$G49)))</f>
        <v>0</v>
      </c>
      <c r="AH49" s="51">
        <f>IF( $G49=0,0,((($G49/$F$42)*Cronograma!AF$12)*($H49/$G49)))</f>
        <v>0</v>
      </c>
      <c r="AI49" s="51">
        <f>IF( $G49=0,0,((($G49/$F$42)*Cronograma!AG$12)*($H49/$G49)))</f>
        <v>0</v>
      </c>
      <c r="AJ49" s="51">
        <f>IF( $G49=0,0,((($G49/$F$42)*Cronograma!AH$12)*($H49/$G49)))</f>
        <v>0</v>
      </c>
      <c r="AK49" s="51">
        <f>IF( $G49=0,0,((($G49/$F$42)*Cronograma!AI$12)*($H49/$G49)))</f>
        <v>0</v>
      </c>
      <c r="AL49" s="51">
        <f>IF( $G49=0,0,((($G49/$F$42)*Cronograma!AJ$12)*($H49/$G49)))</f>
        <v>0</v>
      </c>
      <c r="AM49" s="51">
        <f>IF( $G49=0,0,((($G49/$F$42)*Cronograma!AK$12)*($H49/$G49)))</f>
        <v>0</v>
      </c>
      <c r="AN49" s="51">
        <f>IF( $G49=0,0,((($G49/$F$42)*Cronograma!AL$12)*($H49/$G49)))</f>
        <v>0</v>
      </c>
      <c r="AO49" s="51">
        <f>IF( $G49=0,0,((($G49/$F$42)*Cronograma!AM$12)*($H49/$G49)))</f>
        <v>0</v>
      </c>
      <c r="AP49" s="51">
        <f>IF( $G49=0,0,((($G49/$F$42)*Cronograma!AN$12)*($H49/$G49)))</f>
        <v>0</v>
      </c>
      <c r="AQ49" s="51">
        <f>IF( $G49=0,0,((($G49/$F$42)*Cronograma!AO$12)*($H49/$G49)))</f>
        <v>0</v>
      </c>
      <c r="AR49" s="51">
        <f>IF( $G49=0,0,((($G49/$F$42)*Cronograma!AP$12)*($H49/$G49)))</f>
        <v>0</v>
      </c>
      <c r="AS49" s="51">
        <f>IF( $G49=0,0,((($G49/$F$42)*Cronograma!AQ$12)*($H49/$G49)))</f>
        <v>0</v>
      </c>
      <c r="AT49" s="51">
        <f>IF( $G49=0,0,((($G49/$F$42)*Cronograma!AR$12)*($H49/$G49)))</f>
        <v>0</v>
      </c>
      <c r="AU49" s="51">
        <f>IF( $G49=0,0,((($G49/$F$42)*Cronograma!AS$12)*($H49/$G49)))</f>
        <v>0</v>
      </c>
      <c r="AV49" s="51">
        <f>IF( $G49=0,0,((($G49/$F$42)*Cronograma!AT$12)*($H49/$G49)))</f>
        <v>0</v>
      </c>
      <c r="AW49" s="51">
        <f>IF( $G49=0,0,((($G49/$F$42)*Cronograma!AU$12)*($H49/$G49)))</f>
        <v>0</v>
      </c>
      <c r="AX49" s="51">
        <f>IF( $G49=0,0,((($G49/$F$42)*Cronograma!AV$12)*($H49/$G49)))</f>
        <v>0</v>
      </c>
      <c r="AY49" s="51">
        <f>IF( $G49=0,0,((($G49/$F$42)*Cronograma!AW$12)*($H49/$G49)))</f>
        <v>0</v>
      </c>
      <c r="AZ49" s="51">
        <f>IF( $G49=0,0,((($G49/$F$42)*Cronograma!AX$12)*($H49/$G49)))</f>
        <v>0</v>
      </c>
      <c r="BA49" s="51">
        <f>IF( $G49=0,0,((($G49/$F$42)*Cronograma!AY$12)*($H49/$G49)))</f>
        <v>0</v>
      </c>
      <c r="BB49" s="51">
        <f>IF( $G49=0,0,((($G49/$F$42)*Cronograma!AZ$12)*($H49/$G49)))</f>
        <v>0</v>
      </c>
      <c r="BC49" s="51">
        <f>IF( $G49=0,0,((($G49/$F$42)*Cronograma!BA$12)*($H49/$G49)))</f>
        <v>0</v>
      </c>
      <c r="BD49" s="51">
        <f>IF( $G49=0,0,((($G49/$F$42)*Cronograma!BB$12)*($H49/$G49)))</f>
        <v>0</v>
      </c>
      <c r="BE49" s="51">
        <f>IF( $G49=0,0,((($G49/$F$42)*Cronograma!BC$12)*($H49/$G49)))</f>
        <v>0</v>
      </c>
      <c r="BF49" s="51">
        <f>IF( $G49=0,0,((($G49/$F$42)*Cronograma!BD$12)*($H49/$G49)))</f>
        <v>0</v>
      </c>
      <c r="BG49" s="51">
        <f>IF( $G49=0,0,((($G49/$F$42)*Cronograma!BE$12)*($H49/$G49)))</f>
        <v>0</v>
      </c>
      <c r="BH49" s="51">
        <f>IF( $G49=0,0,((($G49/$F$42)*Cronograma!BF$12)*($H49/$G49)))</f>
        <v>0</v>
      </c>
      <c r="BI49" s="51">
        <f>IF( $G49=0,0,((($G49/$F$42)*Cronograma!BG$12)*($H49/$G49)))</f>
        <v>0</v>
      </c>
      <c r="BJ49" s="51">
        <f>IF( $G49=0,0,((($G49/$F$42)*Cronograma!BH$12)*($H49/$G49)))</f>
        <v>0</v>
      </c>
      <c r="BK49" s="51">
        <f>IF( $G49=0,0,((($G49/$F$42)*Cronograma!BI$12)*($H49/$G49)))</f>
        <v>0</v>
      </c>
      <c r="BL49" s="51">
        <f>IF( $G49=0,0,((($G49/$F$42)*Cronograma!BJ$12)*($H49/$G49)))</f>
        <v>0</v>
      </c>
      <c r="BM49" s="51">
        <f>IF( $G49=0,0,((($G49/$F$42)*Cronograma!BK$12)*($H49/$G49)))</f>
        <v>0</v>
      </c>
      <c r="BN49" s="51">
        <f>IF( $G49=0,0,((($G49/$F$42)*Cronograma!BL$12)*($H49/$G49)))</f>
        <v>0</v>
      </c>
      <c r="BO49" s="51">
        <f>IF( $G49=0,0,((($G49/$F$42)*Cronograma!BM$12)*($H49/$G49)))</f>
        <v>0</v>
      </c>
      <c r="BP49" s="51">
        <f>IF( $G49=0,0,((($G49/$F$42)*Cronograma!BN$12)*($H49/$G49)))</f>
        <v>0</v>
      </c>
      <c r="BQ49" s="51">
        <f>IF( $G49=0,0,((($G49/$F$42)*Cronograma!BO$12)*($H49/$G49)))</f>
        <v>0</v>
      </c>
      <c r="BR49" s="51">
        <f>IF( $G49=0,0,((($G49/$F$42)*Cronograma!BP$12)*($H49/$G49)))</f>
        <v>0</v>
      </c>
      <c r="BS49" s="51">
        <f>IF( $G49=0,0,((($G49/$F$42)*Cronograma!BQ$12)*($H49/$G49)))</f>
        <v>0</v>
      </c>
      <c r="BT49" s="51">
        <f>IF( $G49=0,0,((($G49/$F$42)*Cronograma!BR$12)*($H49/$G49)))</f>
        <v>0</v>
      </c>
      <c r="BU49" s="51">
        <f>IF( $G49=0,0,((($G49/$F$42)*Cronograma!BS$12)*($H49/$G49)))</f>
        <v>0</v>
      </c>
      <c r="BV49" s="51">
        <f>IF( $G49=0,0,((($G49/$F$42)*Cronograma!BT$12)*($H49/$G49)))</f>
        <v>0</v>
      </c>
      <c r="BW49" s="51">
        <f>IF( $G49=0,0,((($G49/$F$42)*Cronograma!BU$12)*($H49/$G49)))</f>
        <v>0</v>
      </c>
      <c r="BX49" s="51">
        <f>IF( $G49=0,0,((($G49/$F$42)*Cronograma!BV$12)*($H49/$G49)))</f>
        <v>0</v>
      </c>
      <c r="BY49" s="51">
        <f>IF( $G49=0,0,((($G49/$F$42)*Cronograma!BW$12)*($H49/$G49)))</f>
        <v>0</v>
      </c>
      <c r="BZ49" s="51">
        <f>IF( $G49=0,0,((($G49/$F$42)*Cronograma!BX$12)*($H49/$G49)))</f>
        <v>0</v>
      </c>
      <c r="CA49" s="51">
        <f>IF( $G49=0,0,((($G49/$F$42)*Cronograma!BY$12)*($H49/$G49)))</f>
        <v>0</v>
      </c>
      <c r="CB49" s="51">
        <f>IF( $G49=0,0,((($G49/$F$42)*Cronograma!BZ$12)*($H49/$G49)))</f>
        <v>0</v>
      </c>
      <c r="CC49" s="51">
        <f>IF( $G49=0,0,((($G49/$F$42)*Cronograma!CA$12)*($H49/$G49)))</f>
        <v>0</v>
      </c>
      <c r="CD49" s="51">
        <f>IF( $G49=0,0,((($G49/$F$42)*Cronograma!CB$12)*($H49/$G49)))</f>
        <v>0</v>
      </c>
      <c r="CE49" s="51">
        <f>IF( $G49=0,0,((($G49/$F$42)*Cronograma!CC$12)*($H49/$G49)))</f>
        <v>0</v>
      </c>
      <c r="CF49" s="51">
        <f>IF( $G49=0,0,((($G49/$F$42)*Cronograma!CD$12)*($H49/$G49)))</f>
        <v>0</v>
      </c>
      <c r="CG49" s="51">
        <f>IF( $G49=0,0,((($G49/$F$42)*Cronograma!CE$12)*($H49/$G49)))</f>
        <v>0</v>
      </c>
      <c r="CH49" s="51">
        <f>IF( $G49=0,0,((($G49/$F$42)*Cronograma!CF$12)*($H49/$G49)))</f>
        <v>0</v>
      </c>
      <c r="CI49" s="51">
        <f>IF( $G49=0,0,((($G49/$F$42)*Cronograma!CG$12)*($H49/$G49)))</f>
        <v>0</v>
      </c>
      <c r="CJ49" s="51">
        <f>IF( $G49=0,0,((($G49/$F$42)*Cronograma!CH$12)*($H49/$G49)))</f>
        <v>0</v>
      </c>
      <c r="CK49" s="51">
        <f>IF( $G49=0,0,((($G49/$F$42)*Cronograma!CI$12)*($H49/$G49)))</f>
        <v>0</v>
      </c>
      <c r="CL49" s="51">
        <f>IF( $G49=0,0,((($G49/$F$42)*Cronograma!CJ$12)*($H49/$G49)))</f>
        <v>0</v>
      </c>
      <c r="CM49" s="51">
        <f>IF( $G49=0,0,((($G49/$F$42)*Cronograma!CK$12)*($H49/$G49)))</f>
        <v>0</v>
      </c>
      <c r="CN49" s="51">
        <f>IF( $G49=0,0,((($G49/$F$42)*Cronograma!CL$12)*($H49/$G49)))</f>
        <v>0</v>
      </c>
      <c r="CO49" s="51">
        <f>IF( $G49=0,0,((($G49/$F$42)*Cronograma!CM$12)*($H49/$G49)))</f>
        <v>0</v>
      </c>
      <c r="CP49" s="51">
        <f>IF( $G49=0,0,((($G49/$F$42)*Cronograma!CN$12)*($H49/$G49)))</f>
        <v>0</v>
      </c>
      <c r="CQ49" s="51">
        <f>IF( $G49=0,0,((($G49/$F$42)*Cronograma!CO$12)*($H49/$G49)))</f>
        <v>0</v>
      </c>
      <c r="CR49" s="51">
        <f>IF( $G49=0,0,((($G49/$F$42)*Cronograma!CP$12)*($H49/$G49)))</f>
        <v>0</v>
      </c>
      <c r="CS49" s="51">
        <f>IF( $G49=0,0,((($G49/$F$42)*Cronograma!CQ$12)*($H49/$G49)))</f>
        <v>0</v>
      </c>
      <c r="CT49" s="51">
        <f>IF( $G49=0,0,((($G49/$F$42)*Cronograma!CR$12)*($H49/$G49)))</f>
        <v>0</v>
      </c>
      <c r="CU49" s="51">
        <f>IF( $G49=0,0,((($G49/$F$42)*Cronograma!CS$12)*($H49/$G49)))</f>
        <v>0</v>
      </c>
      <c r="CV49" s="51">
        <f>IF( $G49=0,0,((($G49/$F$42)*Cronograma!CT$12)*($H49/$G49)))</f>
        <v>0</v>
      </c>
      <c r="CW49" s="51">
        <f>IF( $G49=0,0,((($G49/$F$42)*Cronograma!CU$12)*($H49/$G49)))</f>
        <v>0</v>
      </c>
      <c r="CX49" s="51">
        <f>IF( $G49=0,0,((($G49/$F$42)*Cronograma!CV$12)*($H49/$G49)))</f>
        <v>0</v>
      </c>
      <c r="CY49" s="51">
        <f>IF( $G49=0,0,((($G49/$F$42)*Cronograma!CW$12)*($H49/$G49)))</f>
        <v>0</v>
      </c>
      <c r="CZ49" s="51">
        <f>IF( $G49=0,0,((($G49/$F$42)*Cronograma!CX$12)*($H49/$G49)))</f>
        <v>0</v>
      </c>
      <c r="DA49" s="51">
        <f>IF( $G49=0,0,((($G49/$F$42)*Cronograma!CY$12)*($H49/$G49)))</f>
        <v>0</v>
      </c>
      <c r="DB49" s="51">
        <f>IF( $G49=0,0,((($G49/$F$42)*Cronograma!CZ$12)*($H49/$G49)))</f>
        <v>0</v>
      </c>
      <c r="DC49" s="51">
        <f>IF( $G49=0,0,((($G49/$F$42)*Cronograma!DA$12)*($H49/$G49)))</f>
        <v>0</v>
      </c>
      <c r="DD49" s="51">
        <f>IF( $G49=0,0,((($G49/$F$42)*Cronograma!DB$12)*($H49/$G49)))</f>
        <v>0</v>
      </c>
      <c r="DE49" s="51">
        <f>IF( $G49=0,0,((($G49/$F$42)*Cronograma!DC$12)*($H49/$G49)))</f>
        <v>0</v>
      </c>
      <c r="DF49" s="51">
        <f>IF( $G49=0,0,((($G49/$F$42)*Cronograma!DD$12)*($H49/$G49)))</f>
        <v>0</v>
      </c>
      <c r="DG49" s="51">
        <f>IF( $G49=0,0,((($G49/$F$42)*Cronograma!DE$12)*($H49/$G49)))</f>
        <v>0</v>
      </c>
      <c r="DH49" s="51">
        <f>IF( $G49=0,0,((($G49/$F$42)*Cronograma!DF$12)*($H49/$G49)))</f>
        <v>0</v>
      </c>
      <c r="DI49" s="51">
        <f>IF( $G49=0,0,((($G49/$F$42)*Cronograma!DG$12)*($H49/$G49)))</f>
        <v>0</v>
      </c>
      <c r="DJ49" s="51">
        <f>IF( $G49=0,0,((($G49/$F$42)*Cronograma!DH$12)*($H49/$G49)))</f>
        <v>0</v>
      </c>
      <c r="DK49" s="52">
        <f t="shared" si="28"/>
        <v>0</v>
      </c>
      <c r="DL49" s="53">
        <f t="shared" si="4"/>
        <v>0</v>
      </c>
      <c r="DM49" s="472"/>
      <c r="DN49" s="472"/>
      <c r="DO49" s="472"/>
    </row>
    <row r="50" spans="1:119" hidden="1" outlineLevel="1" x14ac:dyDescent="0.3">
      <c r="A50" s="472"/>
      <c r="B50" s="521" t="s">
        <v>210</v>
      </c>
      <c r="C50" s="589"/>
      <c r="D50" s="595"/>
      <c r="E50" s="591"/>
      <c r="F50" s="592"/>
      <c r="G50" s="593"/>
      <c r="H50" s="498">
        <f t="shared" si="27"/>
        <v>0</v>
      </c>
      <c r="I50" s="51">
        <f>IF( $G50=0,0,((($G50/$F$42)*Cronograma!G$12)*($H50/$G50)))</f>
        <v>0</v>
      </c>
      <c r="J50" s="51">
        <f>IF( $G50=0,0,((($G50/$F$42)*Cronograma!H$12)*($H50/$G50)))</f>
        <v>0</v>
      </c>
      <c r="K50" s="51">
        <f>IF( $G50=0,0,((($G50/$F$42)*Cronograma!I$12)*($H50/$G50)))</f>
        <v>0</v>
      </c>
      <c r="L50" s="51">
        <f>IF( $G50=0,0,((($G50/$F$42)*Cronograma!J$12)*($H50/$G50)))</f>
        <v>0</v>
      </c>
      <c r="M50" s="51">
        <f>IF( $G50=0,0,((($G50/$F$42)*Cronograma!K$12)*($H50/$G50)))</f>
        <v>0</v>
      </c>
      <c r="N50" s="51">
        <f>IF( $G50=0,0,((($G50/$F$42)*Cronograma!L$12)*($H50/$G50)))</f>
        <v>0</v>
      </c>
      <c r="O50" s="51">
        <f>IF( $G50=0,0,((($G50/$F$42)*Cronograma!M$12)*($H50/$G50)))</f>
        <v>0</v>
      </c>
      <c r="P50" s="51">
        <f>IF( $G50=0,0,((($G50/$F$42)*Cronograma!N$12)*($H50/$G50)))</f>
        <v>0</v>
      </c>
      <c r="Q50" s="51">
        <f>IF( $G50=0,0,((($G50/$F$42)*Cronograma!O$12)*($H50/$G50)))</f>
        <v>0</v>
      </c>
      <c r="R50" s="51">
        <f>IF( $G50=0,0,((($G50/$F$42)*Cronograma!P$12)*($H50/$G50)))</f>
        <v>0</v>
      </c>
      <c r="S50" s="51">
        <f>IF( $G50=0,0,((($G50/$F$42)*Cronograma!Q$12)*($H50/$G50)))</f>
        <v>0</v>
      </c>
      <c r="T50" s="51">
        <f>IF( $G50=0,0,((($G50/$F$42)*Cronograma!R$12)*($H50/$G50)))</f>
        <v>0</v>
      </c>
      <c r="U50" s="51">
        <f>IF( $G50=0,0,((($G50/$F$42)*Cronograma!S$12)*($H50/$G50)))</f>
        <v>0</v>
      </c>
      <c r="V50" s="51">
        <f>IF( $G50=0,0,((($G50/$F$42)*Cronograma!T$12)*($H50/$G50)))</f>
        <v>0</v>
      </c>
      <c r="W50" s="51">
        <f>IF( $G50=0,0,((($G50/$F$42)*Cronograma!U$12)*($H50/$G50)))</f>
        <v>0</v>
      </c>
      <c r="X50" s="51">
        <f>IF( $G50=0,0,((($G50/$F$42)*Cronograma!V$12)*($H50/$G50)))</f>
        <v>0</v>
      </c>
      <c r="Y50" s="51">
        <f>IF( $G50=0,0,((($G50/$F$42)*Cronograma!W$12)*($H50/$G50)))</f>
        <v>0</v>
      </c>
      <c r="Z50" s="51">
        <f>IF( $G50=0,0,((($G50/$F$42)*Cronograma!X$12)*($H50/$G50)))</f>
        <v>0</v>
      </c>
      <c r="AA50" s="51">
        <f>IF( $G50=0,0,((($G50/$F$42)*Cronograma!Y$12)*($H50/$G50)))</f>
        <v>0</v>
      </c>
      <c r="AB50" s="51">
        <f>IF( $G50=0,0,((($G50/$F$42)*Cronograma!Z$12)*($H50/$G50)))</f>
        <v>0</v>
      </c>
      <c r="AC50" s="51">
        <f>IF( $G50=0,0,((($G50/$F$42)*Cronograma!AA$12)*($H50/$G50)))</f>
        <v>0</v>
      </c>
      <c r="AD50" s="51">
        <f>IF( $G50=0,0,((($G50/$F$42)*Cronograma!AB$12)*($H50/$G50)))</f>
        <v>0</v>
      </c>
      <c r="AE50" s="51">
        <f>IF( $G50=0,0,((($G50/$F$42)*Cronograma!AC$12)*($H50/$G50)))</f>
        <v>0</v>
      </c>
      <c r="AF50" s="51">
        <f>IF( $G50=0,0,((($G50/$F$42)*Cronograma!AD$12)*($H50/$G50)))</f>
        <v>0</v>
      </c>
      <c r="AG50" s="51">
        <f>IF( $G50=0,0,((($G50/$F$42)*Cronograma!AE$12)*($H50/$G50)))</f>
        <v>0</v>
      </c>
      <c r="AH50" s="51">
        <f>IF( $G50=0,0,((($G50/$F$42)*Cronograma!AF$12)*($H50/$G50)))</f>
        <v>0</v>
      </c>
      <c r="AI50" s="51">
        <f>IF( $G50=0,0,((($G50/$F$42)*Cronograma!AG$12)*($H50/$G50)))</f>
        <v>0</v>
      </c>
      <c r="AJ50" s="51">
        <f>IF( $G50=0,0,((($G50/$F$42)*Cronograma!AH$12)*($H50/$G50)))</f>
        <v>0</v>
      </c>
      <c r="AK50" s="51">
        <f>IF( $G50=0,0,((($G50/$F$42)*Cronograma!AI$12)*($H50/$G50)))</f>
        <v>0</v>
      </c>
      <c r="AL50" s="51">
        <f>IF( $G50=0,0,((($G50/$F$42)*Cronograma!AJ$12)*($H50/$G50)))</f>
        <v>0</v>
      </c>
      <c r="AM50" s="51">
        <f>IF( $G50=0,0,((($G50/$F$42)*Cronograma!AK$12)*($H50/$G50)))</f>
        <v>0</v>
      </c>
      <c r="AN50" s="51">
        <f>IF( $G50=0,0,((($G50/$F$42)*Cronograma!AL$12)*($H50/$G50)))</f>
        <v>0</v>
      </c>
      <c r="AO50" s="51">
        <f>IF( $G50=0,0,((($G50/$F$42)*Cronograma!AM$12)*($H50/$G50)))</f>
        <v>0</v>
      </c>
      <c r="AP50" s="51">
        <f>IF( $G50=0,0,((($G50/$F$42)*Cronograma!AN$12)*($H50/$G50)))</f>
        <v>0</v>
      </c>
      <c r="AQ50" s="51">
        <f>IF( $G50=0,0,((($G50/$F$42)*Cronograma!AO$12)*($H50/$G50)))</f>
        <v>0</v>
      </c>
      <c r="AR50" s="51">
        <f>IF( $G50=0,0,((($G50/$F$42)*Cronograma!AP$12)*($H50/$G50)))</f>
        <v>0</v>
      </c>
      <c r="AS50" s="51">
        <f>IF( $G50=0,0,((($G50/$F$42)*Cronograma!AQ$12)*($H50/$G50)))</f>
        <v>0</v>
      </c>
      <c r="AT50" s="51">
        <f>IF( $G50=0,0,((($G50/$F$42)*Cronograma!AR$12)*($H50/$G50)))</f>
        <v>0</v>
      </c>
      <c r="AU50" s="51">
        <f>IF( $G50=0,0,((($G50/$F$42)*Cronograma!AS$12)*($H50/$G50)))</f>
        <v>0</v>
      </c>
      <c r="AV50" s="51">
        <f>IF( $G50=0,0,((($G50/$F$42)*Cronograma!AT$12)*($H50/$G50)))</f>
        <v>0</v>
      </c>
      <c r="AW50" s="51">
        <f>IF( $G50=0,0,((($G50/$F$42)*Cronograma!AU$12)*($H50/$G50)))</f>
        <v>0</v>
      </c>
      <c r="AX50" s="51">
        <f>IF( $G50=0,0,((($G50/$F$42)*Cronograma!AV$12)*($H50/$G50)))</f>
        <v>0</v>
      </c>
      <c r="AY50" s="51">
        <f>IF( $G50=0,0,((($G50/$F$42)*Cronograma!AW$12)*($H50/$G50)))</f>
        <v>0</v>
      </c>
      <c r="AZ50" s="51">
        <f>IF( $G50=0,0,((($G50/$F$42)*Cronograma!AX$12)*($H50/$G50)))</f>
        <v>0</v>
      </c>
      <c r="BA50" s="51">
        <f>IF( $G50=0,0,((($G50/$F$42)*Cronograma!AY$12)*($H50/$G50)))</f>
        <v>0</v>
      </c>
      <c r="BB50" s="51">
        <f>IF( $G50=0,0,((($G50/$F$42)*Cronograma!AZ$12)*($H50/$G50)))</f>
        <v>0</v>
      </c>
      <c r="BC50" s="51">
        <f>IF( $G50=0,0,((($G50/$F$42)*Cronograma!BA$12)*($H50/$G50)))</f>
        <v>0</v>
      </c>
      <c r="BD50" s="51">
        <f>IF( $G50=0,0,((($G50/$F$42)*Cronograma!BB$12)*($H50/$G50)))</f>
        <v>0</v>
      </c>
      <c r="BE50" s="51">
        <f>IF( $G50=0,0,((($G50/$F$42)*Cronograma!BC$12)*($H50/$G50)))</f>
        <v>0</v>
      </c>
      <c r="BF50" s="51">
        <f>IF( $G50=0,0,((($G50/$F$42)*Cronograma!BD$12)*($H50/$G50)))</f>
        <v>0</v>
      </c>
      <c r="BG50" s="51">
        <f>IF( $G50=0,0,((($G50/$F$42)*Cronograma!BE$12)*($H50/$G50)))</f>
        <v>0</v>
      </c>
      <c r="BH50" s="51">
        <f>IF( $G50=0,0,((($G50/$F$42)*Cronograma!BF$12)*($H50/$G50)))</f>
        <v>0</v>
      </c>
      <c r="BI50" s="51">
        <f>IF( $G50=0,0,((($G50/$F$42)*Cronograma!BG$12)*($H50/$G50)))</f>
        <v>0</v>
      </c>
      <c r="BJ50" s="51">
        <f>IF( $G50=0,0,((($G50/$F$42)*Cronograma!BH$12)*($H50/$G50)))</f>
        <v>0</v>
      </c>
      <c r="BK50" s="51">
        <f>IF( $G50=0,0,((($G50/$F$42)*Cronograma!BI$12)*($H50/$G50)))</f>
        <v>0</v>
      </c>
      <c r="BL50" s="51">
        <f>IF( $G50=0,0,((($G50/$F$42)*Cronograma!BJ$12)*($H50/$G50)))</f>
        <v>0</v>
      </c>
      <c r="BM50" s="51">
        <f>IF( $G50=0,0,((($G50/$F$42)*Cronograma!BK$12)*($H50/$G50)))</f>
        <v>0</v>
      </c>
      <c r="BN50" s="51">
        <f>IF( $G50=0,0,((($G50/$F$42)*Cronograma!BL$12)*($H50/$G50)))</f>
        <v>0</v>
      </c>
      <c r="BO50" s="51">
        <f>IF( $G50=0,0,((($G50/$F$42)*Cronograma!BM$12)*($H50/$G50)))</f>
        <v>0</v>
      </c>
      <c r="BP50" s="51">
        <f>IF( $G50=0,0,((($G50/$F$42)*Cronograma!BN$12)*($H50/$G50)))</f>
        <v>0</v>
      </c>
      <c r="BQ50" s="51">
        <f>IF( $G50=0,0,((($G50/$F$42)*Cronograma!BO$12)*($H50/$G50)))</f>
        <v>0</v>
      </c>
      <c r="BR50" s="51">
        <f>IF( $G50=0,0,((($G50/$F$42)*Cronograma!BP$12)*($H50/$G50)))</f>
        <v>0</v>
      </c>
      <c r="BS50" s="51">
        <f>IF( $G50=0,0,((($G50/$F$42)*Cronograma!BQ$12)*($H50/$G50)))</f>
        <v>0</v>
      </c>
      <c r="BT50" s="51">
        <f>IF( $G50=0,0,((($G50/$F$42)*Cronograma!BR$12)*($H50/$G50)))</f>
        <v>0</v>
      </c>
      <c r="BU50" s="51">
        <f>IF( $G50=0,0,((($G50/$F$42)*Cronograma!BS$12)*($H50/$G50)))</f>
        <v>0</v>
      </c>
      <c r="BV50" s="51">
        <f>IF( $G50=0,0,((($G50/$F$42)*Cronograma!BT$12)*($H50/$G50)))</f>
        <v>0</v>
      </c>
      <c r="BW50" s="51">
        <f>IF( $G50=0,0,((($G50/$F$42)*Cronograma!BU$12)*($H50/$G50)))</f>
        <v>0</v>
      </c>
      <c r="BX50" s="51">
        <f>IF( $G50=0,0,((($G50/$F$42)*Cronograma!BV$12)*($H50/$G50)))</f>
        <v>0</v>
      </c>
      <c r="BY50" s="51">
        <f>IF( $G50=0,0,((($G50/$F$42)*Cronograma!BW$12)*($H50/$G50)))</f>
        <v>0</v>
      </c>
      <c r="BZ50" s="51">
        <f>IF( $G50=0,0,((($G50/$F$42)*Cronograma!BX$12)*($H50/$G50)))</f>
        <v>0</v>
      </c>
      <c r="CA50" s="51">
        <f>IF( $G50=0,0,((($G50/$F$42)*Cronograma!BY$12)*($H50/$G50)))</f>
        <v>0</v>
      </c>
      <c r="CB50" s="51">
        <f>IF( $G50=0,0,((($G50/$F$42)*Cronograma!BZ$12)*($H50/$G50)))</f>
        <v>0</v>
      </c>
      <c r="CC50" s="51">
        <f>IF( $G50=0,0,((($G50/$F$42)*Cronograma!CA$12)*($H50/$G50)))</f>
        <v>0</v>
      </c>
      <c r="CD50" s="51">
        <f>IF( $G50=0,0,((($G50/$F$42)*Cronograma!CB$12)*($H50/$G50)))</f>
        <v>0</v>
      </c>
      <c r="CE50" s="51">
        <f>IF( $G50=0,0,((($G50/$F$42)*Cronograma!CC$12)*($H50/$G50)))</f>
        <v>0</v>
      </c>
      <c r="CF50" s="51">
        <f>IF( $G50=0,0,((($G50/$F$42)*Cronograma!CD$12)*($H50/$G50)))</f>
        <v>0</v>
      </c>
      <c r="CG50" s="51">
        <f>IF( $G50=0,0,((($G50/$F$42)*Cronograma!CE$12)*($H50/$G50)))</f>
        <v>0</v>
      </c>
      <c r="CH50" s="51">
        <f>IF( $G50=0,0,((($G50/$F$42)*Cronograma!CF$12)*($H50/$G50)))</f>
        <v>0</v>
      </c>
      <c r="CI50" s="51">
        <f>IF( $G50=0,0,((($G50/$F$42)*Cronograma!CG$12)*($H50/$G50)))</f>
        <v>0</v>
      </c>
      <c r="CJ50" s="51">
        <f>IF( $G50=0,0,((($G50/$F$42)*Cronograma!CH$12)*($H50/$G50)))</f>
        <v>0</v>
      </c>
      <c r="CK50" s="51">
        <f>IF( $G50=0,0,((($G50/$F$42)*Cronograma!CI$12)*($H50/$G50)))</f>
        <v>0</v>
      </c>
      <c r="CL50" s="51">
        <f>IF( $G50=0,0,((($G50/$F$42)*Cronograma!CJ$12)*($H50/$G50)))</f>
        <v>0</v>
      </c>
      <c r="CM50" s="51">
        <f>IF( $G50=0,0,((($G50/$F$42)*Cronograma!CK$12)*($H50/$G50)))</f>
        <v>0</v>
      </c>
      <c r="CN50" s="51">
        <f>IF( $G50=0,0,((($G50/$F$42)*Cronograma!CL$12)*($H50/$G50)))</f>
        <v>0</v>
      </c>
      <c r="CO50" s="51">
        <f>IF( $G50=0,0,((($G50/$F$42)*Cronograma!CM$12)*($H50/$G50)))</f>
        <v>0</v>
      </c>
      <c r="CP50" s="51">
        <f>IF( $G50=0,0,((($G50/$F$42)*Cronograma!CN$12)*($H50/$G50)))</f>
        <v>0</v>
      </c>
      <c r="CQ50" s="51">
        <f>IF( $G50=0,0,((($G50/$F$42)*Cronograma!CO$12)*($H50/$G50)))</f>
        <v>0</v>
      </c>
      <c r="CR50" s="51">
        <f>IF( $G50=0,0,((($G50/$F$42)*Cronograma!CP$12)*($H50/$G50)))</f>
        <v>0</v>
      </c>
      <c r="CS50" s="51">
        <f>IF( $G50=0,0,((($G50/$F$42)*Cronograma!CQ$12)*($H50/$G50)))</f>
        <v>0</v>
      </c>
      <c r="CT50" s="51">
        <f>IF( $G50=0,0,((($G50/$F$42)*Cronograma!CR$12)*($H50/$G50)))</f>
        <v>0</v>
      </c>
      <c r="CU50" s="51">
        <f>IF( $G50=0,0,((($G50/$F$42)*Cronograma!CS$12)*($H50/$G50)))</f>
        <v>0</v>
      </c>
      <c r="CV50" s="51">
        <f>IF( $G50=0,0,((($G50/$F$42)*Cronograma!CT$12)*($H50/$G50)))</f>
        <v>0</v>
      </c>
      <c r="CW50" s="51">
        <f>IF( $G50=0,0,((($G50/$F$42)*Cronograma!CU$12)*($H50/$G50)))</f>
        <v>0</v>
      </c>
      <c r="CX50" s="51">
        <f>IF( $G50=0,0,((($G50/$F$42)*Cronograma!CV$12)*($H50/$G50)))</f>
        <v>0</v>
      </c>
      <c r="CY50" s="51">
        <f>IF( $G50=0,0,((($G50/$F$42)*Cronograma!CW$12)*($H50/$G50)))</f>
        <v>0</v>
      </c>
      <c r="CZ50" s="51">
        <f>IF( $G50=0,0,((($G50/$F$42)*Cronograma!CX$12)*($H50/$G50)))</f>
        <v>0</v>
      </c>
      <c r="DA50" s="51">
        <f>IF( $G50=0,0,((($G50/$F$42)*Cronograma!CY$12)*($H50/$G50)))</f>
        <v>0</v>
      </c>
      <c r="DB50" s="51">
        <f>IF( $G50=0,0,((($G50/$F$42)*Cronograma!CZ$12)*($H50/$G50)))</f>
        <v>0</v>
      </c>
      <c r="DC50" s="51">
        <f>IF( $G50=0,0,((($G50/$F$42)*Cronograma!DA$12)*($H50/$G50)))</f>
        <v>0</v>
      </c>
      <c r="DD50" s="51">
        <f>IF( $G50=0,0,((($G50/$F$42)*Cronograma!DB$12)*($H50/$G50)))</f>
        <v>0</v>
      </c>
      <c r="DE50" s="51">
        <f>IF( $G50=0,0,((($G50/$F$42)*Cronograma!DC$12)*($H50/$G50)))</f>
        <v>0</v>
      </c>
      <c r="DF50" s="51">
        <f>IF( $G50=0,0,((($G50/$F$42)*Cronograma!DD$12)*($H50/$G50)))</f>
        <v>0</v>
      </c>
      <c r="DG50" s="51">
        <f>IF( $G50=0,0,((($G50/$F$42)*Cronograma!DE$12)*($H50/$G50)))</f>
        <v>0</v>
      </c>
      <c r="DH50" s="51">
        <f>IF( $G50=0,0,((($G50/$F$42)*Cronograma!DF$12)*($H50/$G50)))</f>
        <v>0</v>
      </c>
      <c r="DI50" s="51">
        <f>IF( $G50=0,0,((($G50/$F$42)*Cronograma!DG$12)*($H50/$G50)))</f>
        <v>0</v>
      </c>
      <c r="DJ50" s="51">
        <f>IF( $G50=0,0,((($G50/$F$42)*Cronograma!DH$12)*($H50/$G50)))</f>
        <v>0</v>
      </c>
      <c r="DK50" s="52">
        <f t="shared" si="28"/>
        <v>0</v>
      </c>
      <c r="DL50" s="53">
        <f t="shared" si="4"/>
        <v>0</v>
      </c>
      <c r="DM50" s="472"/>
      <c r="DN50" s="472"/>
      <c r="DO50" s="472"/>
    </row>
    <row r="51" spans="1:119" hidden="1" outlineLevel="1" x14ac:dyDescent="0.3">
      <c r="A51" s="472"/>
      <c r="B51" s="521" t="s">
        <v>211</v>
      </c>
      <c r="C51" s="589"/>
      <c r="D51" s="595"/>
      <c r="E51" s="591"/>
      <c r="F51" s="592"/>
      <c r="G51" s="593"/>
      <c r="H51" s="498">
        <f t="shared" si="27"/>
        <v>0</v>
      </c>
      <c r="I51" s="51">
        <f>IF( $G51=0,0,((($G51/$F$42)*Cronograma!G$12)*($H51/$G51)))</f>
        <v>0</v>
      </c>
      <c r="J51" s="51">
        <f>IF( $G51=0,0,((($G51/$F$42)*Cronograma!H$12)*($H51/$G51)))</f>
        <v>0</v>
      </c>
      <c r="K51" s="51">
        <f>IF( $G51=0,0,((($G51/$F$42)*Cronograma!I$12)*($H51/$G51)))</f>
        <v>0</v>
      </c>
      <c r="L51" s="51">
        <f>IF( $G51=0,0,((($G51/$F$42)*Cronograma!J$12)*($H51/$G51)))</f>
        <v>0</v>
      </c>
      <c r="M51" s="51">
        <f>IF( $G51=0,0,((($G51/$F$42)*Cronograma!K$12)*($H51/$G51)))</f>
        <v>0</v>
      </c>
      <c r="N51" s="51">
        <f>IF( $G51=0,0,((($G51/$F$42)*Cronograma!L$12)*($H51/$G51)))</f>
        <v>0</v>
      </c>
      <c r="O51" s="51">
        <f>IF( $G51=0,0,((($G51/$F$42)*Cronograma!M$12)*($H51/$G51)))</f>
        <v>0</v>
      </c>
      <c r="P51" s="51">
        <f>IF( $G51=0,0,((($G51/$F$42)*Cronograma!N$12)*($H51/$G51)))</f>
        <v>0</v>
      </c>
      <c r="Q51" s="51">
        <f>IF( $G51=0,0,((($G51/$F$42)*Cronograma!O$12)*($H51/$G51)))</f>
        <v>0</v>
      </c>
      <c r="R51" s="51">
        <f>IF( $G51=0,0,((($G51/$F$42)*Cronograma!P$12)*($H51/$G51)))</f>
        <v>0</v>
      </c>
      <c r="S51" s="51">
        <f>IF( $G51=0,0,((($G51/$F$42)*Cronograma!Q$12)*($H51/$G51)))</f>
        <v>0</v>
      </c>
      <c r="T51" s="51">
        <f>IF( $G51=0,0,((($G51/$F$42)*Cronograma!R$12)*($H51/$G51)))</f>
        <v>0</v>
      </c>
      <c r="U51" s="51">
        <f>IF( $G51=0,0,((($G51/$F$42)*Cronograma!S$12)*($H51/$G51)))</f>
        <v>0</v>
      </c>
      <c r="V51" s="51">
        <f>IF( $G51=0,0,((($G51/$F$42)*Cronograma!T$12)*($H51/$G51)))</f>
        <v>0</v>
      </c>
      <c r="W51" s="51">
        <f>IF( $G51=0,0,((($G51/$F$42)*Cronograma!U$12)*($H51/$G51)))</f>
        <v>0</v>
      </c>
      <c r="X51" s="51">
        <f>IF( $G51=0,0,((($G51/$F$42)*Cronograma!V$12)*($H51/$G51)))</f>
        <v>0</v>
      </c>
      <c r="Y51" s="51">
        <f>IF( $G51=0,0,((($G51/$F$42)*Cronograma!W$12)*($H51/$G51)))</f>
        <v>0</v>
      </c>
      <c r="Z51" s="51">
        <f>IF( $G51=0,0,((($G51/$F$42)*Cronograma!X$12)*($H51/$G51)))</f>
        <v>0</v>
      </c>
      <c r="AA51" s="51">
        <f>IF( $G51=0,0,((($G51/$F$42)*Cronograma!Y$12)*($H51/$G51)))</f>
        <v>0</v>
      </c>
      <c r="AB51" s="51">
        <f>IF( $G51=0,0,((($G51/$F$42)*Cronograma!Z$12)*($H51/$G51)))</f>
        <v>0</v>
      </c>
      <c r="AC51" s="51">
        <f>IF( $G51=0,0,((($G51/$F$42)*Cronograma!AA$12)*($H51/$G51)))</f>
        <v>0</v>
      </c>
      <c r="AD51" s="51">
        <f>IF( $G51=0,0,((($G51/$F$42)*Cronograma!AB$12)*($H51/$G51)))</f>
        <v>0</v>
      </c>
      <c r="AE51" s="51">
        <f>IF( $G51=0,0,((($G51/$F$42)*Cronograma!AC$12)*($H51/$G51)))</f>
        <v>0</v>
      </c>
      <c r="AF51" s="51">
        <f>IF( $G51=0,0,((($G51/$F$42)*Cronograma!AD$12)*($H51/$G51)))</f>
        <v>0</v>
      </c>
      <c r="AG51" s="51">
        <f>IF( $G51=0,0,((($G51/$F$42)*Cronograma!AE$12)*($H51/$G51)))</f>
        <v>0</v>
      </c>
      <c r="AH51" s="51">
        <f>IF( $G51=0,0,((($G51/$F$42)*Cronograma!AF$12)*($H51/$G51)))</f>
        <v>0</v>
      </c>
      <c r="AI51" s="51">
        <f>IF( $G51=0,0,((($G51/$F$42)*Cronograma!AG$12)*($H51/$G51)))</f>
        <v>0</v>
      </c>
      <c r="AJ51" s="51">
        <f>IF( $G51=0,0,((($G51/$F$42)*Cronograma!AH$12)*($H51/$G51)))</f>
        <v>0</v>
      </c>
      <c r="AK51" s="51">
        <f>IF( $G51=0,0,((($G51/$F$42)*Cronograma!AI$12)*($H51/$G51)))</f>
        <v>0</v>
      </c>
      <c r="AL51" s="51">
        <f>IF( $G51=0,0,((($G51/$F$42)*Cronograma!AJ$12)*($H51/$G51)))</f>
        <v>0</v>
      </c>
      <c r="AM51" s="51">
        <f>IF( $G51=0,0,((($G51/$F$42)*Cronograma!AK$12)*($H51/$G51)))</f>
        <v>0</v>
      </c>
      <c r="AN51" s="51">
        <f>IF( $G51=0,0,((($G51/$F$42)*Cronograma!AL$12)*($H51/$G51)))</f>
        <v>0</v>
      </c>
      <c r="AO51" s="51">
        <f>IF( $G51=0,0,((($G51/$F$42)*Cronograma!AM$12)*($H51/$G51)))</f>
        <v>0</v>
      </c>
      <c r="AP51" s="51">
        <f>IF( $G51=0,0,((($G51/$F$42)*Cronograma!AN$12)*($H51/$G51)))</f>
        <v>0</v>
      </c>
      <c r="AQ51" s="51">
        <f>IF( $G51=0,0,((($G51/$F$42)*Cronograma!AO$12)*($H51/$G51)))</f>
        <v>0</v>
      </c>
      <c r="AR51" s="51">
        <f>IF( $G51=0,0,((($G51/$F$42)*Cronograma!AP$12)*($H51/$G51)))</f>
        <v>0</v>
      </c>
      <c r="AS51" s="51">
        <f>IF( $G51=0,0,((($G51/$F$42)*Cronograma!AQ$12)*($H51/$G51)))</f>
        <v>0</v>
      </c>
      <c r="AT51" s="51">
        <f>IF( $G51=0,0,((($G51/$F$42)*Cronograma!AR$12)*($H51/$G51)))</f>
        <v>0</v>
      </c>
      <c r="AU51" s="51">
        <f>IF( $G51=0,0,((($G51/$F$42)*Cronograma!AS$12)*($H51/$G51)))</f>
        <v>0</v>
      </c>
      <c r="AV51" s="51">
        <f>IF( $G51=0,0,((($G51/$F$42)*Cronograma!AT$12)*($H51/$G51)))</f>
        <v>0</v>
      </c>
      <c r="AW51" s="51">
        <f>IF( $G51=0,0,((($G51/$F$42)*Cronograma!AU$12)*($H51/$G51)))</f>
        <v>0</v>
      </c>
      <c r="AX51" s="51">
        <f>IF( $G51=0,0,((($G51/$F$42)*Cronograma!AV$12)*($H51/$G51)))</f>
        <v>0</v>
      </c>
      <c r="AY51" s="51">
        <f>IF( $G51=0,0,((($G51/$F$42)*Cronograma!AW$12)*($H51/$G51)))</f>
        <v>0</v>
      </c>
      <c r="AZ51" s="51">
        <f>IF( $G51=0,0,((($G51/$F$42)*Cronograma!AX$12)*($H51/$G51)))</f>
        <v>0</v>
      </c>
      <c r="BA51" s="51">
        <f>IF( $G51=0,0,((($G51/$F$42)*Cronograma!AY$12)*($H51/$G51)))</f>
        <v>0</v>
      </c>
      <c r="BB51" s="51">
        <f>IF( $G51=0,0,((($G51/$F$42)*Cronograma!AZ$12)*($H51/$G51)))</f>
        <v>0</v>
      </c>
      <c r="BC51" s="51">
        <f>IF( $G51=0,0,((($G51/$F$42)*Cronograma!BA$12)*($H51/$G51)))</f>
        <v>0</v>
      </c>
      <c r="BD51" s="51">
        <f>IF( $G51=0,0,((($G51/$F$42)*Cronograma!BB$12)*($H51/$G51)))</f>
        <v>0</v>
      </c>
      <c r="BE51" s="51">
        <f>IF( $G51=0,0,((($G51/$F$42)*Cronograma!BC$12)*($H51/$G51)))</f>
        <v>0</v>
      </c>
      <c r="BF51" s="51">
        <f>IF( $G51=0,0,((($G51/$F$42)*Cronograma!BD$12)*($H51/$G51)))</f>
        <v>0</v>
      </c>
      <c r="BG51" s="51">
        <f>IF( $G51=0,0,((($G51/$F$42)*Cronograma!BE$12)*($H51/$G51)))</f>
        <v>0</v>
      </c>
      <c r="BH51" s="51">
        <f>IF( $G51=0,0,((($G51/$F$42)*Cronograma!BF$12)*($H51/$G51)))</f>
        <v>0</v>
      </c>
      <c r="BI51" s="51">
        <f>IF( $G51=0,0,((($G51/$F$42)*Cronograma!BG$12)*($H51/$G51)))</f>
        <v>0</v>
      </c>
      <c r="BJ51" s="51">
        <f>IF( $G51=0,0,((($G51/$F$42)*Cronograma!BH$12)*($H51/$G51)))</f>
        <v>0</v>
      </c>
      <c r="BK51" s="51">
        <f>IF( $G51=0,0,((($G51/$F$42)*Cronograma!BI$12)*($H51/$G51)))</f>
        <v>0</v>
      </c>
      <c r="BL51" s="51">
        <f>IF( $G51=0,0,((($G51/$F$42)*Cronograma!BJ$12)*($H51/$G51)))</f>
        <v>0</v>
      </c>
      <c r="BM51" s="51">
        <f>IF( $G51=0,0,((($G51/$F$42)*Cronograma!BK$12)*($H51/$G51)))</f>
        <v>0</v>
      </c>
      <c r="BN51" s="51">
        <f>IF( $G51=0,0,((($G51/$F$42)*Cronograma!BL$12)*($H51/$G51)))</f>
        <v>0</v>
      </c>
      <c r="BO51" s="51">
        <f>IF( $G51=0,0,((($G51/$F$42)*Cronograma!BM$12)*($H51/$G51)))</f>
        <v>0</v>
      </c>
      <c r="BP51" s="51">
        <f>IF( $G51=0,0,((($G51/$F$42)*Cronograma!BN$12)*($H51/$G51)))</f>
        <v>0</v>
      </c>
      <c r="BQ51" s="51">
        <f>IF( $G51=0,0,((($G51/$F$42)*Cronograma!BO$12)*($H51/$G51)))</f>
        <v>0</v>
      </c>
      <c r="BR51" s="51">
        <f>IF( $G51=0,0,((($G51/$F$42)*Cronograma!BP$12)*($H51/$G51)))</f>
        <v>0</v>
      </c>
      <c r="BS51" s="51">
        <f>IF( $G51=0,0,((($G51/$F$42)*Cronograma!BQ$12)*($H51/$G51)))</f>
        <v>0</v>
      </c>
      <c r="BT51" s="51">
        <f>IF( $G51=0,0,((($G51/$F$42)*Cronograma!BR$12)*($H51/$G51)))</f>
        <v>0</v>
      </c>
      <c r="BU51" s="51">
        <f>IF( $G51=0,0,((($G51/$F$42)*Cronograma!BS$12)*($H51/$G51)))</f>
        <v>0</v>
      </c>
      <c r="BV51" s="51">
        <f>IF( $G51=0,0,((($G51/$F$42)*Cronograma!BT$12)*($H51/$G51)))</f>
        <v>0</v>
      </c>
      <c r="BW51" s="51">
        <f>IF( $G51=0,0,((($G51/$F$42)*Cronograma!BU$12)*($H51/$G51)))</f>
        <v>0</v>
      </c>
      <c r="BX51" s="51">
        <f>IF( $G51=0,0,((($G51/$F$42)*Cronograma!BV$12)*($H51/$G51)))</f>
        <v>0</v>
      </c>
      <c r="BY51" s="51">
        <f>IF( $G51=0,0,((($G51/$F$42)*Cronograma!BW$12)*($H51/$G51)))</f>
        <v>0</v>
      </c>
      <c r="BZ51" s="51">
        <f>IF( $G51=0,0,((($G51/$F$42)*Cronograma!BX$12)*($H51/$G51)))</f>
        <v>0</v>
      </c>
      <c r="CA51" s="51">
        <f>IF( $G51=0,0,((($G51/$F$42)*Cronograma!BY$12)*($H51/$G51)))</f>
        <v>0</v>
      </c>
      <c r="CB51" s="51">
        <f>IF( $G51=0,0,((($G51/$F$42)*Cronograma!BZ$12)*($H51/$G51)))</f>
        <v>0</v>
      </c>
      <c r="CC51" s="51">
        <f>IF( $G51=0,0,((($G51/$F$42)*Cronograma!CA$12)*($H51/$G51)))</f>
        <v>0</v>
      </c>
      <c r="CD51" s="51">
        <f>IF( $G51=0,0,((($G51/$F$42)*Cronograma!CB$12)*($H51/$G51)))</f>
        <v>0</v>
      </c>
      <c r="CE51" s="51">
        <f>IF( $G51=0,0,((($G51/$F$42)*Cronograma!CC$12)*($H51/$G51)))</f>
        <v>0</v>
      </c>
      <c r="CF51" s="51">
        <f>IF( $G51=0,0,((($G51/$F$42)*Cronograma!CD$12)*($H51/$G51)))</f>
        <v>0</v>
      </c>
      <c r="CG51" s="51">
        <f>IF( $G51=0,0,((($G51/$F$42)*Cronograma!CE$12)*($H51/$G51)))</f>
        <v>0</v>
      </c>
      <c r="CH51" s="51">
        <f>IF( $G51=0,0,((($G51/$F$42)*Cronograma!CF$12)*($H51/$G51)))</f>
        <v>0</v>
      </c>
      <c r="CI51" s="51">
        <f>IF( $G51=0,0,((($G51/$F$42)*Cronograma!CG$12)*($H51/$G51)))</f>
        <v>0</v>
      </c>
      <c r="CJ51" s="51">
        <f>IF( $G51=0,0,((($G51/$F$42)*Cronograma!CH$12)*($H51/$G51)))</f>
        <v>0</v>
      </c>
      <c r="CK51" s="51">
        <f>IF( $G51=0,0,((($G51/$F$42)*Cronograma!CI$12)*($H51/$G51)))</f>
        <v>0</v>
      </c>
      <c r="CL51" s="51">
        <f>IF( $G51=0,0,((($G51/$F$42)*Cronograma!CJ$12)*($H51/$G51)))</f>
        <v>0</v>
      </c>
      <c r="CM51" s="51">
        <f>IF( $G51=0,0,((($G51/$F$42)*Cronograma!CK$12)*($H51/$G51)))</f>
        <v>0</v>
      </c>
      <c r="CN51" s="51">
        <f>IF( $G51=0,0,((($G51/$F$42)*Cronograma!CL$12)*($H51/$G51)))</f>
        <v>0</v>
      </c>
      <c r="CO51" s="51">
        <f>IF( $G51=0,0,((($G51/$F$42)*Cronograma!CM$12)*($H51/$G51)))</f>
        <v>0</v>
      </c>
      <c r="CP51" s="51">
        <f>IF( $G51=0,0,((($G51/$F$42)*Cronograma!CN$12)*($H51/$G51)))</f>
        <v>0</v>
      </c>
      <c r="CQ51" s="51">
        <f>IF( $G51=0,0,((($G51/$F$42)*Cronograma!CO$12)*($H51/$G51)))</f>
        <v>0</v>
      </c>
      <c r="CR51" s="51">
        <f>IF( $G51=0,0,((($G51/$F$42)*Cronograma!CP$12)*($H51/$G51)))</f>
        <v>0</v>
      </c>
      <c r="CS51" s="51">
        <f>IF( $G51=0,0,((($G51/$F$42)*Cronograma!CQ$12)*($H51/$G51)))</f>
        <v>0</v>
      </c>
      <c r="CT51" s="51">
        <f>IF( $G51=0,0,((($G51/$F$42)*Cronograma!CR$12)*($H51/$G51)))</f>
        <v>0</v>
      </c>
      <c r="CU51" s="51">
        <f>IF( $G51=0,0,((($G51/$F$42)*Cronograma!CS$12)*($H51/$G51)))</f>
        <v>0</v>
      </c>
      <c r="CV51" s="51">
        <f>IF( $G51=0,0,((($G51/$F$42)*Cronograma!CT$12)*($H51/$G51)))</f>
        <v>0</v>
      </c>
      <c r="CW51" s="51">
        <f>IF( $G51=0,0,((($G51/$F$42)*Cronograma!CU$12)*($H51/$G51)))</f>
        <v>0</v>
      </c>
      <c r="CX51" s="51">
        <f>IF( $G51=0,0,((($G51/$F$42)*Cronograma!CV$12)*($H51/$G51)))</f>
        <v>0</v>
      </c>
      <c r="CY51" s="51">
        <f>IF( $G51=0,0,((($G51/$F$42)*Cronograma!CW$12)*($H51/$G51)))</f>
        <v>0</v>
      </c>
      <c r="CZ51" s="51">
        <f>IF( $G51=0,0,((($G51/$F$42)*Cronograma!CX$12)*($H51/$G51)))</f>
        <v>0</v>
      </c>
      <c r="DA51" s="51">
        <f>IF( $G51=0,0,((($G51/$F$42)*Cronograma!CY$12)*($H51/$G51)))</f>
        <v>0</v>
      </c>
      <c r="DB51" s="51">
        <f>IF( $G51=0,0,((($G51/$F$42)*Cronograma!CZ$12)*($H51/$G51)))</f>
        <v>0</v>
      </c>
      <c r="DC51" s="51">
        <f>IF( $G51=0,0,((($G51/$F$42)*Cronograma!DA$12)*($H51/$G51)))</f>
        <v>0</v>
      </c>
      <c r="DD51" s="51">
        <f>IF( $G51=0,0,((($G51/$F$42)*Cronograma!DB$12)*($H51/$G51)))</f>
        <v>0</v>
      </c>
      <c r="DE51" s="51">
        <f>IF( $G51=0,0,((($G51/$F$42)*Cronograma!DC$12)*($H51/$G51)))</f>
        <v>0</v>
      </c>
      <c r="DF51" s="51">
        <f>IF( $G51=0,0,((($G51/$F$42)*Cronograma!DD$12)*($H51/$G51)))</f>
        <v>0</v>
      </c>
      <c r="DG51" s="51">
        <f>IF( $G51=0,0,((($G51/$F$42)*Cronograma!DE$12)*($H51/$G51)))</f>
        <v>0</v>
      </c>
      <c r="DH51" s="51">
        <f>IF( $G51=0,0,((($G51/$F$42)*Cronograma!DF$12)*($H51/$G51)))</f>
        <v>0</v>
      </c>
      <c r="DI51" s="51">
        <f>IF( $G51=0,0,((($G51/$F$42)*Cronograma!DG$12)*($H51/$G51)))</f>
        <v>0</v>
      </c>
      <c r="DJ51" s="51">
        <f>IF( $G51=0,0,((($G51/$F$42)*Cronograma!DH$12)*($H51/$G51)))</f>
        <v>0</v>
      </c>
      <c r="DK51" s="52">
        <f t="shared" si="28"/>
        <v>0</v>
      </c>
      <c r="DL51" s="53">
        <f t="shared" si="4"/>
        <v>0</v>
      </c>
      <c r="DM51" s="472"/>
      <c r="DN51" s="472"/>
      <c r="DO51" s="472"/>
    </row>
    <row r="52" spans="1:119" ht="24" hidden="1" outlineLevel="1" x14ac:dyDescent="0.3">
      <c r="A52" s="472"/>
      <c r="B52" s="521" t="s">
        <v>212</v>
      </c>
      <c r="C52" s="589"/>
      <c r="D52" s="595"/>
      <c r="E52" s="591"/>
      <c r="F52" s="592"/>
      <c r="G52" s="593"/>
      <c r="H52" s="498">
        <f t="shared" si="27"/>
        <v>0</v>
      </c>
      <c r="I52" s="51">
        <f>IF( $G52=0,0,((($G52/$F$42)*Cronograma!G$12)*($H52/$G52)))</f>
        <v>0</v>
      </c>
      <c r="J52" s="51">
        <f>IF( $G52=0,0,((($G52/$F$42)*Cronograma!H$12)*($H52/$G52)))</f>
        <v>0</v>
      </c>
      <c r="K52" s="51">
        <f>IF( $G52=0,0,((($G52/$F$42)*Cronograma!I$12)*($H52/$G52)))</f>
        <v>0</v>
      </c>
      <c r="L52" s="51">
        <f>IF( $G52=0,0,((($G52/$F$42)*Cronograma!J$12)*($H52/$G52)))</f>
        <v>0</v>
      </c>
      <c r="M52" s="51">
        <f>IF( $G52=0,0,((($G52/$F$42)*Cronograma!K$12)*($H52/$G52)))</f>
        <v>0</v>
      </c>
      <c r="N52" s="51">
        <f>IF( $G52=0,0,((($G52/$F$42)*Cronograma!L$12)*($H52/$G52)))</f>
        <v>0</v>
      </c>
      <c r="O52" s="51">
        <f>IF( $G52=0,0,((($G52/$F$42)*Cronograma!M$12)*($H52/$G52)))</f>
        <v>0</v>
      </c>
      <c r="P52" s="51">
        <f>IF( $G52=0,0,((($G52/$F$42)*Cronograma!N$12)*($H52/$G52)))</f>
        <v>0</v>
      </c>
      <c r="Q52" s="51">
        <f>IF( $G52=0,0,((($G52/$F$42)*Cronograma!O$12)*($H52/$G52)))</f>
        <v>0</v>
      </c>
      <c r="R52" s="51">
        <f>IF( $G52=0,0,((($G52/$F$42)*Cronograma!P$12)*($H52/$G52)))</f>
        <v>0</v>
      </c>
      <c r="S52" s="51">
        <f>IF( $G52=0,0,((($G52/$F$42)*Cronograma!Q$12)*($H52/$G52)))</f>
        <v>0</v>
      </c>
      <c r="T52" s="51">
        <f>IF( $G52=0,0,((($G52/$F$42)*Cronograma!R$12)*($H52/$G52)))</f>
        <v>0</v>
      </c>
      <c r="U52" s="51">
        <f>IF( $G52=0,0,((($G52/$F$42)*Cronograma!S$12)*($H52/$G52)))</f>
        <v>0</v>
      </c>
      <c r="V52" s="51">
        <f>IF( $G52=0,0,((($G52/$F$42)*Cronograma!T$12)*($H52/$G52)))</f>
        <v>0</v>
      </c>
      <c r="W52" s="51">
        <f>IF( $G52=0,0,((($G52/$F$42)*Cronograma!U$12)*($H52/$G52)))</f>
        <v>0</v>
      </c>
      <c r="X52" s="51">
        <f>IF( $G52=0,0,((($G52/$F$42)*Cronograma!V$12)*($H52/$G52)))</f>
        <v>0</v>
      </c>
      <c r="Y52" s="51">
        <f>IF( $G52=0,0,((($G52/$F$42)*Cronograma!W$12)*($H52/$G52)))</f>
        <v>0</v>
      </c>
      <c r="Z52" s="51">
        <f>IF( $G52=0,0,((($G52/$F$42)*Cronograma!X$12)*($H52/$G52)))</f>
        <v>0</v>
      </c>
      <c r="AA52" s="51">
        <f>IF( $G52=0,0,((($G52/$F$42)*Cronograma!Y$12)*($H52/$G52)))</f>
        <v>0</v>
      </c>
      <c r="AB52" s="51">
        <f>IF( $G52=0,0,((($G52/$F$42)*Cronograma!Z$12)*($H52/$G52)))</f>
        <v>0</v>
      </c>
      <c r="AC52" s="51">
        <f>IF( $G52=0,0,((($G52/$F$42)*Cronograma!AA$12)*($H52/$G52)))</f>
        <v>0</v>
      </c>
      <c r="AD52" s="51">
        <f>IF( $G52=0,0,((($G52/$F$42)*Cronograma!AB$12)*($H52/$G52)))</f>
        <v>0</v>
      </c>
      <c r="AE52" s="51">
        <f>IF( $G52=0,0,((($G52/$F$42)*Cronograma!AC$12)*($H52/$G52)))</f>
        <v>0</v>
      </c>
      <c r="AF52" s="51">
        <f>IF( $G52=0,0,((($G52/$F$42)*Cronograma!AD$12)*($H52/$G52)))</f>
        <v>0</v>
      </c>
      <c r="AG52" s="51">
        <f>IF( $G52=0,0,((($G52/$F$42)*Cronograma!AE$12)*($H52/$G52)))</f>
        <v>0</v>
      </c>
      <c r="AH52" s="51">
        <f>IF( $G52=0,0,((($G52/$F$42)*Cronograma!AF$12)*($H52/$G52)))</f>
        <v>0</v>
      </c>
      <c r="AI52" s="51">
        <f>IF( $G52=0,0,((($G52/$F$42)*Cronograma!AG$12)*($H52/$G52)))</f>
        <v>0</v>
      </c>
      <c r="AJ52" s="51">
        <f>IF( $G52=0,0,((($G52/$F$42)*Cronograma!AH$12)*($H52/$G52)))</f>
        <v>0</v>
      </c>
      <c r="AK52" s="51">
        <f>IF( $G52=0,0,((($G52/$F$42)*Cronograma!AI$12)*($H52/$G52)))</f>
        <v>0</v>
      </c>
      <c r="AL52" s="51">
        <f>IF( $G52=0,0,((($G52/$F$42)*Cronograma!AJ$12)*($H52/$G52)))</f>
        <v>0</v>
      </c>
      <c r="AM52" s="51">
        <f>IF( $G52=0,0,((($G52/$F$42)*Cronograma!AK$12)*($H52/$G52)))</f>
        <v>0</v>
      </c>
      <c r="AN52" s="51">
        <f>IF( $G52=0,0,((($G52/$F$42)*Cronograma!AL$12)*($H52/$G52)))</f>
        <v>0</v>
      </c>
      <c r="AO52" s="51">
        <f>IF( $G52=0,0,((($G52/$F$42)*Cronograma!AM$12)*($H52/$G52)))</f>
        <v>0</v>
      </c>
      <c r="AP52" s="51">
        <f>IF( $G52=0,0,((($G52/$F$42)*Cronograma!AN$12)*($H52/$G52)))</f>
        <v>0</v>
      </c>
      <c r="AQ52" s="51">
        <f>IF( $G52=0,0,((($G52/$F$42)*Cronograma!AO$12)*($H52/$G52)))</f>
        <v>0</v>
      </c>
      <c r="AR52" s="51">
        <f>IF( $G52=0,0,((($G52/$F$42)*Cronograma!AP$12)*($H52/$G52)))</f>
        <v>0</v>
      </c>
      <c r="AS52" s="51">
        <f>IF( $G52=0,0,((($G52/$F$42)*Cronograma!AQ$12)*($H52/$G52)))</f>
        <v>0</v>
      </c>
      <c r="AT52" s="51">
        <f>IF( $G52=0,0,((($G52/$F$42)*Cronograma!AR$12)*($H52/$G52)))</f>
        <v>0</v>
      </c>
      <c r="AU52" s="51">
        <f>IF( $G52=0,0,((($G52/$F$42)*Cronograma!AS$12)*($H52/$G52)))</f>
        <v>0</v>
      </c>
      <c r="AV52" s="51">
        <f>IF( $G52=0,0,((($G52/$F$42)*Cronograma!AT$12)*($H52/$G52)))</f>
        <v>0</v>
      </c>
      <c r="AW52" s="51">
        <f>IF( $G52=0,0,((($G52/$F$42)*Cronograma!AU$12)*($H52/$G52)))</f>
        <v>0</v>
      </c>
      <c r="AX52" s="51">
        <f>IF( $G52=0,0,((($G52/$F$42)*Cronograma!AV$12)*($H52/$G52)))</f>
        <v>0</v>
      </c>
      <c r="AY52" s="51">
        <f>IF( $G52=0,0,((($G52/$F$42)*Cronograma!AW$12)*($H52/$G52)))</f>
        <v>0</v>
      </c>
      <c r="AZ52" s="51">
        <f>IF( $G52=0,0,((($G52/$F$42)*Cronograma!AX$12)*($H52/$G52)))</f>
        <v>0</v>
      </c>
      <c r="BA52" s="51">
        <f>IF( $G52=0,0,((($G52/$F$42)*Cronograma!AY$12)*($H52/$G52)))</f>
        <v>0</v>
      </c>
      <c r="BB52" s="51">
        <f>IF( $G52=0,0,((($G52/$F$42)*Cronograma!AZ$12)*($H52/$G52)))</f>
        <v>0</v>
      </c>
      <c r="BC52" s="51">
        <f>IF( $G52=0,0,((($G52/$F$42)*Cronograma!BA$12)*($H52/$G52)))</f>
        <v>0</v>
      </c>
      <c r="BD52" s="51">
        <f>IF( $G52=0,0,((($G52/$F$42)*Cronograma!BB$12)*($H52/$G52)))</f>
        <v>0</v>
      </c>
      <c r="BE52" s="51">
        <f>IF( $G52=0,0,((($G52/$F$42)*Cronograma!BC$12)*($H52/$G52)))</f>
        <v>0</v>
      </c>
      <c r="BF52" s="51">
        <f>IF( $G52=0,0,((($G52/$F$42)*Cronograma!BD$12)*($H52/$G52)))</f>
        <v>0</v>
      </c>
      <c r="BG52" s="51">
        <f>IF( $G52=0,0,((($G52/$F$42)*Cronograma!BE$12)*($H52/$G52)))</f>
        <v>0</v>
      </c>
      <c r="BH52" s="51">
        <f>IF( $G52=0,0,((($G52/$F$42)*Cronograma!BF$12)*($H52/$G52)))</f>
        <v>0</v>
      </c>
      <c r="BI52" s="51">
        <f>IF( $G52=0,0,((($G52/$F$42)*Cronograma!BG$12)*($H52/$G52)))</f>
        <v>0</v>
      </c>
      <c r="BJ52" s="51">
        <f>IF( $G52=0,0,((($G52/$F$42)*Cronograma!BH$12)*($H52/$G52)))</f>
        <v>0</v>
      </c>
      <c r="BK52" s="51">
        <f>IF( $G52=0,0,((($G52/$F$42)*Cronograma!BI$12)*($H52/$G52)))</f>
        <v>0</v>
      </c>
      <c r="BL52" s="51">
        <f>IF( $G52=0,0,((($G52/$F$42)*Cronograma!BJ$12)*($H52/$G52)))</f>
        <v>0</v>
      </c>
      <c r="BM52" s="51">
        <f>IF( $G52=0,0,((($G52/$F$42)*Cronograma!BK$12)*($H52/$G52)))</f>
        <v>0</v>
      </c>
      <c r="BN52" s="51">
        <f>IF( $G52=0,0,((($G52/$F$42)*Cronograma!BL$12)*($H52/$G52)))</f>
        <v>0</v>
      </c>
      <c r="BO52" s="51">
        <f>IF( $G52=0,0,((($G52/$F$42)*Cronograma!BM$12)*($H52/$G52)))</f>
        <v>0</v>
      </c>
      <c r="BP52" s="51">
        <f>IF( $G52=0,0,((($G52/$F$42)*Cronograma!BN$12)*($H52/$G52)))</f>
        <v>0</v>
      </c>
      <c r="BQ52" s="51">
        <f>IF( $G52=0,0,((($G52/$F$42)*Cronograma!BO$12)*($H52/$G52)))</f>
        <v>0</v>
      </c>
      <c r="BR52" s="51">
        <f>IF( $G52=0,0,((($G52/$F$42)*Cronograma!BP$12)*($H52/$G52)))</f>
        <v>0</v>
      </c>
      <c r="BS52" s="51">
        <f>IF( $G52=0,0,((($G52/$F$42)*Cronograma!BQ$12)*($H52/$G52)))</f>
        <v>0</v>
      </c>
      <c r="BT52" s="51">
        <f>IF( $G52=0,0,((($G52/$F$42)*Cronograma!BR$12)*($H52/$G52)))</f>
        <v>0</v>
      </c>
      <c r="BU52" s="51">
        <f>IF( $G52=0,0,((($G52/$F$42)*Cronograma!BS$12)*($H52/$G52)))</f>
        <v>0</v>
      </c>
      <c r="BV52" s="51">
        <f>IF( $G52=0,0,((($G52/$F$42)*Cronograma!BT$12)*($H52/$G52)))</f>
        <v>0</v>
      </c>
      <c r="BW52" s="51">
        <f>IF( $G52=0,0,((($G52/$F$42)*Cronograma!BU$12)*($H52/$G52)))</f>
        <v>0</v>
      </c>
      <c r="BX52" s="51">
        <f>IF( $G52=0,0,((($G52/$F$42)*Cronograma!BV$12)*($H52/$G52)))</f>
        <v>0</v>
      </c>
      <c r="BY52" s="51">
        <f>IF( $G52=0,0,((($G52/$F$42)*Cronograma!BW$12)*($H52/$G52)))</f>
        <v>0</v>
      </c>
      <c r="BZ52" s="51">
        <f>IF( $G52=0,0,((($G52/$F$42)*Cronograma!BX$12)*($H52/$G52)))</f>
        <v>0</v>
      </c>
      <c r="CA52" s="51">
        <f>IF( $G52=0,0,((($G52/$F$42)*Cronograma!BY$12)*($H52/$G52)))</f>
        <v>0</v>
      </c>
      <c r="CB52" s="51">
        <f>IF( $G52=0,0,((($G52/$F$42)*Cronograma!BZ$12)*($H52/$G52)))</f>
        <v>0</v>
      </c>
      <c r="CC52" s="51">
        <f>IF( $G52=0,0,((($G52/$F$42)*Cronograma!CA$12)*($H52/$G52)))</f>
        <v>0</v>
      </c>
      <c r="CD52" s="51">
        <f>IF( $G52=0,0,((($G52/$F$42)*Cronograma!CB$12)*($H52/$G52)))</f>
        <v>0</v>
      </c>
      <c r="CE52" s="51">
        <f>IF( $G52=0,0,((($G52/$F$42)*Cronograma!CC$12)*($H52/$G52)))</f>
        <v>0</v>
      </c>
      <c r="CF52" s="51">
        <f>IF( $G52=0,0,((($G52/$F$42)*Cronograma!CD$12)*($H52/$G52)))</f>
        <v>0</v>
      </c>
      <c r="CG52" s="51">
        <f>IF( $G52=0,0,((($G52/$F$42)*Cronograma!CE$12)*($H52/$G52)))</f>
        <v>0</v>
      </c>
      <c r="CH52" s="51">
        <f>IF( $G52=0,0,((($G52/$F$42)*Cronograma!CF$12)*($H52/$G52)))</f>
        <v>0</v>
      </c>
      <c r="CI52" s="51">
        <f>IF( $G52=0,0,((($G52/$F$42)*Cronograma!CG$12)*($H52/$G52)))</f>
        <v>0</v>
      </c>
      <c r="CJ52" s="51">
        <f>IF( $G52=0,0,((($G52/$F$42)*Cronograma!CH$12)*($H52/$G52)))</f>
        <v>0</v>
      </c>
      <c r="CK52" s="51">
        <f>IF( $G52=0,0,((($G52/$F$42)*Cronograma!CI$12)*($H52/$G52)))</f>
        <v>0</v>
      </c>
      <c r="CL52" s="51">
        <f>IF( $G52=0,0,((($G52/$F$42)*Cronograma!CJ$12)*($H52/$G52)))</f>
        <v>0</v>
      </c>
      <c r="CM52" s="51">
        <f>IF( $G52=0,0,((($G52/$F$42)*Cronograma!CK$12)*($H52/$G52)))</f>
        <v>0</v>
      </c>
      <c r="CN52" s="51">
        <f>IF( $G52=0,0,((($G52/$F$42)*Cronograma!CL$12)*($H52/$G52)))</f>
        <v>0</v>
      </c>
      <c r="CO52" s="51">
        <f>IF( $G52=0,0,((($G52/$F$42)*Cronograma!CM$12)*($H52/$G52)))</f>
        <v>0</v>
      </c>
      <c r="CP52" s="51">
        <f>IF( $G52=0,0,((($G52/$F$42)*Cronograma!CN$12)*($H52/$G52)))</f>
        <v>0</v>
      </c>
      <c r="CQ52" s="51">
        <f>IF( $G52=0,0,((($G52/$F$42)*Cronograma!CO$12)*($H52/$G52)))</f>
        <v>0</v>
      </c>
      <c r="CR52" s="51">
        <f>IF( $G52=0,0,((($G52/$F$42)*Cronograma!CP$12)*($H52/$G52)))</f>
        <v>0</v>
      </c>
      <c r="CS52" s="51">
        <f>IF( $G52=0,0,((($G52/$F$42)*Cronograma!CQ$12)*($H52/$G52)))</f>
        <v>0</v>
      </c>
      <c r="CT52" s="51">
        <f>IF( $G52=0,0,((($G52/$F$42)*Cronograma!CR$12)*($H52/$G52)))</f>
        <v>0</v>
      </c>
      <c r="CU52" s="51">
        <f>IF( $G52=0,0,((($G52/$F$42)*Cronograma!CS$12)*($H52/$G52)))</f>
        <v>0</v>
      </c>
      <c r="CV52" s="51">
        <f>IF( $G52=0,0,((($G52/$F$42)*Cronograma!CT$12)*($H52/$G52)))</f>
        <v>0</v>
      </c>
      <c r="CW52" s="51">
        <f>IF( $G52=0,0,((($G52/$F$42)*Cronograma!CU$12)*($H52/$G52)))</f>
        <v>0</v>
      </c>
      <c r="CX52" s="51">
        <f>IF( $G52=0,0,((($G52/$F$42)*Cronograma!CV$12)*($H52/$G52)))</f>
        <v>0</v>
      </c>
      <c r="CY52" s="51">
        <f>IF( $G52=0,0,((($G52/$F$42)*Cronograma!CW$12)*($H52/$G52)))</f>
        <v>0</v>
      </c>
      <c r="CZ52" s="51">
        <f>IF( $G52=0,0,((($G52/$F$42)*Cronograma!CX$12)*($H52/$G52)))</f>
        <v>0</v>
      </c>
      <c r="DA52" s="51">
        <f>IF( $G52=0,0,((($G52/$F$42)*Cronograma!CY$12)*($H52/$G52)))</f>
        <v>0</v>
      </c>
      <c r="DB52" s="51">
        <f>IF( $G52=0,0,((($G52/$F$42)*Cronograma!CZ$12)*($H52/$G52)))</f>
        <v>0</v>
      </c>
      <c r="DC52" s="51">
        <f>IF( $G52=0,0,((($G52/$F$42)*Cronograma!DA$12)*($H52/$G52)))</f>
        <v>0</v>
      </c>
      <c r="DD52" s="51">
        <f>IF( $G52=0,0,((($G52/$F$42)*Cronograma!DB$12)*($H52/$G52)))</f>
        <v>0</v>
      </c>
      <c r="DE52" s="51">
        <f>IF( $G52=0,0,((($G52/$F$42)*Cronograma!DC$12)*($H52/$G52)))</f>
        <v>0</v>
      </c>
      <c r="DF52" s="51">
        <f>IF( $G52=0,0,((($G52/$F$42)*Cronograma!DD$12)*($H52/$G52)))</f>
        <v>0</v>
      </c>
      <c r="DG52" s="51">
        <f>IF( $G52=0,0,((($G52/$F$42)*Cronograma!DE$12)*($H52/$G52)))</f>
        <v>0</v>
      </c>
      <c r="DH52" s="51">
        <f>IF( $G52=0,0,((($G52/$F$42)*Cronograma!DF$12)*($H52/$G52)))</f>
        <v>0</v>
      </c>
      <c r="DI52" s="51">
        <f>IF( $G52=0,0,((($G52/$F$42)*Cronograma!DG$12)*($H52/$G52)))</f>
        <v>0</v>
      </c>
      <c r="DJ52" s="51">
        <f>IF( $G52=0,0,((($G52/$F$42)*Cronograma!DH$12)*($H52/$G52)))</f>
        <v>0</v>
      </c>
      <c r="DK52" s="52">
        <f t="shared" si="28"/>
        <v>0</v>
      </c>
      <c r="DL52" s="53">
        <f t="shared" si="4"/>
        <v>0</v>
      </c>
      <c r="DM52" s="472"/>
      <c r="DN52" s="472"/>
      <c r="DO52" s="472"/>
    </row>
    <row r="53" spans="1:119" collapsed="1" x14ac:dyDescent="0.3">
      <c r="A53" s="472"/>
      <c r="B53" s="521">
        <v>1.5</v>
      </c>
      <c r="C53" s="515" t="s">
        <v>144</v>
      </c>
      <c r="D53" s="516">
        <f>Identificación!C76</f>
        <v>0</v>
      </c>
      <c r="E53" s="517">
        <f>Identificación!F76</f>
        <v>0</v>
      </c>
      <c r="F53" s="518">
        <f>Identificación!G76</f>
        <v>0</v>
      </c>
      <c r="G53" s="497"/>
      <c r="H53" s="498">
        <f t="shared" ref="H53:AM53" si="29">SUM(H54:H63)</f>
        <v>0</v>
      </c>
      <c r="I53" s="499">
        <f t="shared" si="29"/>
        <v>0</v>
      </c>
      <c r="J53" s="499">
        <f t="shared" si="29"/>
        <v>0</v>
      </c>
      <c r="K53" s="499">
        <f t="shared" si="29"/>
        <v>0</v>
      </c>
      <c r="L53" s="499">
        <f t="shared" si="29"/>
        <v>0</v>
      </c>
      <c r="M53" s="499">
        <f t="shared" si="29"/>
        <v>0</v>
      </c>
      <c r="N53" s="499">
        <f t="shared" si="29"/>
        <v>0</v>
      </c>
      <c r="O53" s="499">
        <f t="shared" si="29"/>
        <v>0</v>
      </c>
      <c r="P53" s="499">
        <f t="shared" si="29"/>
        <v>0</v>
      </c>
      <c r="Q53" s="499">
        <f t="shared" si="29"/>
        <v>0</v>
      </c>
      <c r="R53" s="499">
        <f t="shared" si="29"/>
        <v>0</v>
      </c>
      <c r="S53" s="499">
        <f t="shared" si="29"/>
        <v>0</v>
      </c>
      <c r="T53" s="499">
        <f t="shared" si="29"/>
        <v>0</v>
      </c>
      <c r="U53" s="499">
        <f t="shared" si="29"/>
        <v>0</v>
      </c>
      <c r="V53" s="499">
        <f t="shared" si="29"/>
        <v>0</v>
      </c>
      <c r="W53" s="499">
        <f t="shared" si="29"/>
        <v>0</v>
      </c>
      <c r="X53" s="499">
        <f t="shared" si="29"/>
        <v>0</v>
      </c>
      <c r="Y53" s="499">
        <f t="shared" si="29"/>
        <v>0</v>
      </c>
      <c r="Z53" s="499">
        <f t="shared" si="29"/>
        <v>0</v>
      </c>
      <c r="AA53" s="499">
        <f t="shared" si="29"/>
        <v>0</v>
      </c>
      <c r="AB53" s="499">
        <f t="shared" si="29"/>
        <v>0</v>
      </c>
      <c r="AC53" s="499">
        <f t="shared" si="29"/>
        <v>0</v>
      </c>
      <c r="AD53" s="499">
        <f t="shared" si="29"/>
        <v>0</v>
      </c>
      <c r="AE53" s="499">
        <f t="shared" si="29"/>
        <v>0</v>
      </c>
      <c r="AF53" s="499">
        <f t="shared" si="29"/>
        <v>0</v>
      </c>
      <c r="AG53" s="499">
        <f t="shared" si="29"/>
        <v>0</v>
      </c>
      <c r="AH53" s="499">
        <f t="shared" si="29"/>
        <v>0</v>
      </c>
      <c r="AI53" s="499">
        <f t="shared" si="29"/>
        <v>0</v>
      </c>
      <c r="AJ53" s="499">
        <f t="shared" si="29"/>
        <v>0</v>
      </c>
      <c r="AK53" s="499">
        <f t="shared" si="29"/>
        <v>0</v>
      </c>
      <c r="AL53" s="499">
        <f t="shared" si="29"/>
        <v>0</v>
      </c>
      <c r="AM53" s="499">
        <f t="shared" si="29"/>
        <v>0</v>
      </c>
      <c r="AN53" s="499">
        <f t="shared" ref="AN53:BS53" si="30">SUM(AN54:AN63)</f>
        <v>0</v>
      </c>
      <c r="AO53" s="499">
        <f t="shared" si="30"/>
        <v>0</v>
      </c>
      <c r="AP53" s="499">
        <f t="shared" si="30"/>
        <v>0</v>
      </c>
      <c r="AQ53" s="499">
        <f t="shared" si="30"/>
        <v>0</v>
      </c>
      <c r="AR53" s="499">
        <f t="shared" si="30"/>
        <v>0</v>
      </c>
      <c r="AS53" s="499">
        <f t="shared" si="30"/>
        <v>0</v>
      </c>
      <c r="AT53" s="499">
        <f t="shared" si="30"/>
        <v>0</v>
      </c>
      <c r="AU53" s="499">
        <f t="shared" si="30"/>
        <v>0</v>
      </c>
      <c r="AV53" s="499">
        <f t="shared" si="30"/>
        <v>0</v>
      </c>
      <c r="AW53" s="499">
        <f t="shared" si="30"/>
        <v>0</v>
      </c>
      <c r="AX53" s="499">
        <f t="shared" si="30"/>
        <v>0</v>
      </c>
      <c r="AY53" s="499">
        <f t="shared" si="30"/>
        <v>0</v>
      </c>
      <c r="AZ53" s="499">
        <f t="shared" si="30"/>
        <v>0</v>
      </c>
      <c r="BA53" s="499">
        <f t="shared" si="30"/>
        <v>0</v>
      </c>
      <c r="BB53" s="499">
        <f t="shared" si="30"/>
        <v>0</v>
      </c>
      <c r="BC53" s="499">
        <f t="shared" si="30"/>
        <v>0</v>
      </c>
      <c r="BD53" s="499">
        <f t="shared" si="30"/>
        <v>0</v>
      </c>
      <c r="BE53" s="499">
        <f t="shared" si="30"/>
        <v>0</v>
      </c>
      <c r="BF53" s="499">
        <f t="shared" si="30"/>
        <v>0</v>
      </c>
      <c r="BG53" s="499">
        <f t="shared" si="30"/>
        <v>0</v>
      </c>
      <c r="BH53" s="499">
        <f t="shared" si="30"/>
        <v>0</v>
      </c>
      <c r="BI53" s="499">
        <f t="shared" si="30"/>
        <v>0</v>
      </c>
      <c r="BJ53" s="499">
        <f t="shared" si="30"/>
        <v>0</v>
      </c>
      <c r="BK53" s="499">
        <f t="shared" si="30"/>
        <v>0</v>
      </c>
      <c r="BL53" s="499">
        <f t="shared" si="30"/>
        <v>0</v>
      </c>
      <c r="BM53" s="499">
        <f t="shared" si="30"/>
        <v>0</v>
      </c>
      <c r="BN53" s="499">
        <f t="shared" si="30"/>
        <v>0</v>
      </c>
      <c r="BO53" s="499">
        <f t="shared" si="30"/>
        <v>0</v>
      </c>
      <c r="BP53" s="499">
        <f t="shared" si="30"/>
        <v>0</v>
      </c>
      <c r="BQ53" s="499">
        <f t="shared" si="30"/>
        <v>0</v>
      </c>
      <c r="BR53" s="499">
        <f t="shared" si="30"/>
        <v>0</v>
      </c>
      <c r="BS53" s="499">
        <f t="shared" si="30"/>
        <v>0</v>
      </c>
      <c r="BT53" s="499">
        <f t="shared" ref="BT53:CG53" si="31">SUM(BT54:BT63)</f>
        <v>0</v>
      </c>
      <c r="BU53" s="499">
        <f t="shared" si="31"/>
        <v>0</v>
      </c>
      <c r="BV53" s="499">
        <f t="shared" si="31"/>
        <v>0</v>
      </c>
      <c r="BW53" s="499">
        <f t="shared" si="31"/>
        <v>0</v>
      </c>
      <c r="BX53" s="499">
        <f t="shared" si="31"/>
        <v>0</v>
      </c>
      <c r="BY53" s="499">
        <f t="shared" si="31"/>
        <v>0</v>
      </c>
      <c r="BZ53" s="499">
        <f t="shared" si="31"/>
        <v>0</v>
      </c>
      <c r="CA53" s="499">
        <f t="shared" si="31"/>
        <v>0</v>
      </c>
      <c r="CB53" s="499">
        <f t="shared" si="31"/>
        <v>0</v>
      </c>
      <c r="CC53" s="499">
        <f t="shared" si="31"/>
        <v>0</v>
      </c>
      <c r="CD53" s="499">
        <f t="shared" si="31"/>
        <v>0</v>
      </c>
      <c r="CE53" s="499">
        <f t="shared" si="31"/>
        <v>0</v>
      </c>
      <c r="CF53" s="499">
        <f t="shared" si="31"/>
        <v>0</v>
      </c>
      <c r="CG53" s="499">
        <f t="shared" si="31"/>
        <v>0</v>
      </c>
      <c r="CH53" s="499">
        <f t="shared" ref="CH53:DJ53" si="32">SUM(CH54:CH63)</f>
        <v>0</v>
      </c>
      <c r="CI53" s="499">
        <f t="shared" si="32"/>
        <v>0</v>
      </c>
      <c r="CJ53" s="499">
        <f t="shared" si="32"/>
        <v>0</v>
      </c>
      <c r="CK53" s="499">
        <f t="shared" si="32"/>
        <v>0</v>
      </c>
      <c r="CL53" s="499">
        <f t="shared" si="32"/>
        <v>0</v>
      </c>
      <c r="CM53" s="499">
        <f t="shared" si="32"/>
        <v>0</v>
      </c>
      <c r="CN53" s="499">
        <f t="shared" si="32"/>
        <v>0</v>
      </c>
      <c r="CO53" s="499">
        <f t="shared" si="32"/>
        <v>0</v>
      </c>
      <c r="CP53" s="499">
        <f t="shared" si="32"/>
        <v>0</v>
      </c>
      <c r="CQ53" s="499">
        <f t="shared" si="32"/>
        <v>0</v>
      </c>
      <c r="CR53" s="499">
        <f t="shared" si="32"/>
        <v>0</v>
      </c>
      <c r="CS53" s="499">
        <f t="shared" si="32"/>
        <v>0</v>
      </c>
      <c r="CT53" s="499">
        <f t="shared" si="32"/>
        <v>0</v>
      </c>
      <c r="CU53" s="499">
        <f t="shared" si="32"/>
        <v>0</v>
      </c>
      <c r="CV53" s="499">
        <f t="shared" si="32"/>
        <v>0</v>
      </c>
      <c r="CW53" s="499">
        <f t="shared" si="32"/>
        <v>0</v>
      </c>
      <c r="CX53" s="499">
        <f t="shared" si="32"/>
        <v>0</v>
      </c>
      <c r="CY53" s="499">
        <f t="shared" si="32"/>
        <v>0</v>
      </c>
      <c r="CZ53" s="499">
        <f t="shared" si="32"/>
        <v>0</v>
      </c>
      <c r="DA53" s="499">
        <f t="shared" si="32"/>
        <v>0</v>
      </c>
      <c r="DB53" s="499">
        <f t="shared" si="32"/>
        <v>0</v>
      </c>
      <c r="DC53" s="499">
        <f t="shared" si="32"/>
        <v>0</v>
      </c>
      <c r="DD53" s="499">
        <f t="shared" si="32"/>
        <v>0</v>
      </c>
      <c r="DE53" s="499">
        <f t="shared" si="32"/>
        <v>0</v>
      </c>
      <c r="DF53" s="499">
        <f t="shared" si="32"/>
        <v>0</v>
      </c>
      <c r="DG53" s="499">
        <f t="shared" si="32"/>
        <v>0</v>
      </c>
      <c r="DH53" s="499">
        <f t="shared" si="32"/>
        <v>0</v>
      </c>
      <c r="DI53" s="499">
        <f t="shared" si="32"/>
        <v>0</v>
      </c>
      <c r="DJ53" s="499">
        <f t="shared" si="32"/>
        <v>0</v>
      </c>
      <c r="DK53" s="519">
        <f>SUM(DK54:DK63)</f>
        <v>0</v>
      </c>
      <c r="DL53" s="520">
        <f t="shared" si="4"/>
        <v>0</v>
      </c>
      <c r="DM53" s="472"/>
      <c r="DN53" s="472"/>
      <c r="DO53" s="472"/>
    </row>
    <row r="54" spans="1:119" hidden="1" outlineLevel="1" x14ac:dyDescent="0.3">
      <c r="A54" s="472"/>
      <c r="B54" s="521" t="s">
        <v>213</v>
      </c>
      <c r="C54" s="589"/>
      <c r="D54" s="595"/>
      <c r="E54" s="591"/>
      <c r="F54" s="592"/>
      <c r="G54" s="593"/>
      <c r="H54" s="498">
        <f t="shared" ref="H54:H63" si="33">G54*F54</f>
        <v>0</v>
      </c>
      <c r="I54" s="51">
        <f>IF( $G54=0,0,((($G54/$F$53)*Cronograma!G$13)*($H54/$G54)))</f>
        <v>0</v>
      </c>
      <c r="J54" s="51">
        <f>IF( $G54=0,0,((($G54/$F$53)*Cronograma!H$13)*($H54/$G54)))</f>
        <v>0</v>
      </c>
      <c r="K54" s="51">
        <f>IF( $G54=0,0,((($G54/$F$53)*Cronograma!I$13)*($H54/$G54)))</f>
        <v>0</v>
      </c>
      <c r="L54" s="51">
        <f>IF( $G54=0,0,((($G54/$F$53)*Cronograma!J$13)*($H54/$G54)))</f>
        <v>0</v>
      </c>
      <c r="M54" s="51">
        <f>IF( $G54=0,0,((($G54/$F$53)*Cronograma!K$13)*($H54/$G54)))</f>
        <v>0</v>
      </c>
      <c r="N54" s="51">
        <f>IF( $G54=0,0,((($G54/$F$53)*Cronograma!L$13)*($H54/$G54)))</f>
        <v>0</v>
      </c>
      <c r="O54" s="51">
        <f>IF( $G54=0,0,((($G54/$F$53)*Cronograma!M$13)*($H54/$G54)))</f>
        <v>0</v>
      </c>
      <c r="P54" s="51">
        <f>IF( $G54=0,0,((($G54/$F$53)*Cronograma!N$13)*($H54/$G54)))</f>
        <v>0</v>
      </c>
      <c r="Q54" s="51">
        <f>IF( $G54=0,0,((($G54/$F$53)*Cronograma!O$13)*($H54/$G54)))</f>
        <v>0</v>
      </c>
      <c r="R54" s="51">
        <f>IF( $G54=0,0,((($G54/$F$53)*Cronograma!P$13)*($H54/$G54)))</f>
        <v>0</v>
      </c>
      <c r="S54" s="51">
        <f>IF( $G54=0,0,((($G54/$F$53)*Cronograma!Q$13)*($H54/$G54)))</f>
        <v>0</v>
      </c>
      <c r="T54" s="51">
        <f>IF( $G54=0,0,((($G54/$F$53)*Cronograma!R$13)*($H54/$G54)))</f>
        <v>0</v>
      </c>
      <c r="U54" s="51">
        <f>IF( $G54=0,0,((($G54/$F$53)*Cronograma!S$13)*($H54/$G54)))</f>
        <v>0</v>
      </c>
      <c r="V54" s="51">
        <f>IF( $G54=0,0,((($G54/$F$53)*Cronograma!T$13)*($H54/$G54)))</f>
        <v>0</v>
      </c>
      <c r="W54" s="51">
        <f>IF( $G54=0,0,((($G54/$F$53)*Cronograma!U$13)*($H54/$G54)))</f>
        <v>0</v>
      </c>
      <c r="X54" s="51">
        <f>IF( $G54=0,0,((($G54/$F$53)*Cronograma!V$13)*($H54/$G54)))</f>
        <v>0</v>
      </c>
      <c r="Y54" s="51">
        <f>IF( $G54=0,0,((($G54/$F$53)*Cronograma!W$13)*($H54/$G54)))</f>
        <v>0</v>
      </c>
      <c r="Z54" s="51">
        <f>IF( $G54=0,0,((($G54/$F$53)*Cronograma!X$13)*($H54/$G54)))</f>
        <v>0</v>
      </c>
      <c r="AA54" s="51">
        <f>IF( $G54=0,0,((($G54/$F$53)*Cronograma!Y$13)*($H54/$G54)))</f>
        <v>0</v>
      </c>
      <c r="AB54" s="51">
        <f>IF( $G54=0,0,((($G54/$F$53)*Cronograma!Z$13)*($H54/$G54)))</f>
        <v>0</v>
      </c>
      <c r="AC54" s="51">
        <f>IF( $G54=0,0,((($G54/$F$53)*Cronograma!AA$13)*($H54/$G54)))</f>
        <v>0</v>
      </c>
      <c r="AD54" s="51">
        <f>IF( $G54=0,0,((($G54/$F$53)*Cronograma!AB$13)*($H54/$G54)))</f>
        <v>0</v>
      </c>
      <c r="AE54" s="51">
        <f>IF( $G54=0,0,((($G54/$F$53)*Cronograma!AC$13)*($H54/$G54)))</f>
        <v>0</v>
      </c>
      <c r="AF54" s="51">
        <f>IF( $G54=0,0,((($G54/$F$53)*Cronograma!AD$13)*($H54/$G54)))</f>
        <v>0</v>
      </c>
      <c r="AG54" s="51">
        <f>IF( $G54=0,0,((($G54/$F$53)*Cronograma!AE$13)*($H54/$G54)))</f>
        <v>0</v>
      </c>
      <c r="AH54" s="51">
        <f>IF( $G54=0,0,((($G54/$F$53)*Cronograma!AF$13)*($H54/$G54)))</f>
        <v>0</v>
      </c>
      <c r="AI54" s="51">
        <f>IF( $G54=0,0,((($G54/$F$53)*Cronograma!AG$13)*($H54/$G54)))</f>
        <v>0</v>
      </c>
      <c r="AJ54" s="51">
        <f>IF( $G54=0,0,((($G54/$F$53)*Cronograma!AH$13)*($H54/$G54)))</f>
        <v>0</v>
      </c>
      <c r="AK54" s="51">
        <f>IF( $G54=0,0,((($G54/$F$53)*Cronograma!AI$13)*($H54/$G54)))</f>
        <v>0</v>
      </c>
      <c r="AL54" s="51">
        <f>IF( $G54=0,0,((($G54/$F$53)*Cronograma!AJ$13)*($H54/$G54)))</f>
        <v>0</v>
      </c>
      <c r="AM54" s="51">
        <f>IF( $G54=0,0,((($G54/$F$53)*Cronograma!AK$13)*($H54/$G54)))</f>
        <v>0</v>
      </c>
      <c r="AN54" s="51">
        <f>IF( $G54=0,0,((($G54/$F$53)*Cronograma!AL$13)*($H54/$G54)))</f>
        <v>0</v>
      </c>
      <c r="AO54" s="51">
        <f>IF( $G54=0,0,((($G54/$F$53)*Cronograma!AM$13)*($H54/$G54)))</f>
        <v>0</v>
      </c>
      <c r="AP54" s="51">
        <f>IF( $G54=0,0,((($G54/$F$53)*Cronograma!AN$13)*($H54/$G54)))</f>
        <v>0</v>
      </c>
      <c r="AQ54" s="51">
        <f>IF( $G54=0,0,((($G54/$F$53)*Cronograma!AO$13)*($H54/$G54)))</f>
        <v>0</v>
      </c>
      <c r="AR54" s="51">
        <f>IF( $G54=0,0,((($G54/$F$53)*Cronograma!AP$13)*($H54/$G54)))</f>
        <v>0</v>
      </c>
      <c r="AS54" s="51">
        <f>IF( $G54=0,0,((($G54/$F$53)*Cronograma!AQ$13)*($H54/$G54)))</f>
        <v>0</v>
      </c>
      <c r="AT54" s="51">
        <f>IF( $G54=0,0,((($G54/$F$53)*Cronograma!AR$13)*($H54/$G54)))</f>
        <v>0</v>
      </c>
      <c r="AU54" s="51">
        <f>IF( $G54=0,0,((($G54/$F$53)*Cronograma!AS$13)*($H54/$G54)))</f>
        <v>0</v>
      </c>
      <c r="AV54" s="51">
        <f>IF( $G54=0,0,((($G54/$F$53)*Cronograma!AT$13)*($H54/$G54)))</f>
        <v>0</v>
      </c>
      <c r="AW54" s="51">
        <f>IF( $G54=0,0,((($G54/$F$53)*Cronograma!AU$13)*($H54/$G54)))</f>
        <v>0</v>
      </c>
      <c r="AX54" s="51">
        <f>IF( $G54=0,0,((($G54/$F$53)*Cronograma!AV$13)*($H54/$G54)))</f>
        <v>0</v>
      </c>
      <c r="AY54" s="51">
        <f>IF( $G54=0,0,((($G54/$F$53)*Cronograma!AW$13)*($H54/$G54)))</f>
        <v>0</v>
      </c>
      <c r="AZ54" s="51">
        <f>IF( $G54=0,0,((($G54/$F$53)*Cronograma!AX$13)*($H54/$G54)))</f>
        <v>0</v>
      </c>
      <c r="BA54" s="51">
        <f>IF( $G54=0,0,((($G54/$F$53)*Cronograma!AY$13)*($H54/$G54)))</f>
        <v>0</v>
      </c>
      <c r="BB54" s="51">
        <f>IF( $G54=0,0,((($G54/$F$53)*Cronograma!AZ$13)*($H54/$G54)))</f>
        <v>0</v>
      </c>
      <c r="BC54" s="51">
        <f>IF( $G54=0,0,((($G54/$F$53)*Cronograma!BA$13)*($H54/$G54)))</f>
        <v>0</v>
      </c>
      <c r="BD54" s="51">
        <f>IF( $G54=0,0,((($G54/$F$53)*Cronograma!BB$13)*($H54/$G54)))</f>
        <v>0</v>
      </c>
      <c r="BE54" s="51">
        <f>IF( $G54=0,0,((($G54/$F$53)*Cronograma!BC$13)*($H54/$G54)))</f>
        <v>0</v>
      </c>
      <c r="BF54" s="51">
        <f>IF( $G54=0,0,((($G54/$F$53)*Cronograma!BD$13)*($H54/$G54)))</f>
        <v>0</v>
      </c>
      <c r="BG54" s="51">
        <f>IF( $G54=0,0,((($G54/$F$53)*Cronograma!BE$13)*($H54/$G54)))</f>
        <v>0</v>
      </c>
      <c r="BH54" s="51">
        <f>IF( $G54=0,0,((($G54/$F$53)*Cronograma!BF$13)*($H54/$G54)))</f>
        <v>0</v>
      </c>
      <c r="BI54" s="51">
        <f>IF( $G54=0,0,((($G54/$F$53)*Cronograma!BG$13)*($H54/$G54)))</f>
        <v>0</v>
      </c>
      <c r="BJ54" s="51">
        <f>IF( $G54=0,0,((($G54/$F$53)*Cronograma!BH$13)*($H54/$G54)))</f>
        <v>0</v>
      </c>
      <c r="BK54" s="51">
        <f>IF( $G54=0,0,((($G54/$F$53)*Cronograma!BI$13)*($H54/$G54)))</f>
        <v>0</v>
      </c>
      <c r="BL54" s="51">
        <f>IF( $G54=0,0,((($G54/$F$53)*Cronograma!BJ$13)*($H54/$G54)))</f>
        <v>0</v>
      </c>
      <c r="BM54" s="51">
        <f>IF( $G54=0,0,((($G54/$F$53)*Cronograma!BK$13)*($H54/$G54)))</f>
        <v>0</v>
      </c>
      <c r="BN54" s="51">
        <f>IF( $G54=0,0,((($G54/$F$53)*Cronograma!BL$13)*($H54/$G54)))</f>
        <v>0</v>
      </c>
      <c r="BO54" s="51">
        <f>IF( $G54=0,0,((($G54/$F$53)*Cronograma!BM$13)*($H54/$G54)))</f>
        <v>0</v>
      </c>
      <c r="BP54" s="51">
        <f>IF( $G54=0,0,((($G54/$F$53)*Cronograma!BN$13)*($H54/$G54)))</f>
        <v>0</v>
      </c>
      <c r="BQ54" s="51">
        <f>IF( $G54=0,0,((($G54/$F$53)*Cronograma!BO$13)*($H54/$G54)))</f>
        <v>0</v>
      </c>
      <c r="BR54" s="51">
        <f>IF( $G54=0,0,((($G54/$F$53)*Cronograma!BP$13)*($H54/$G54)))</f>
        <v>0</v>
      </c>
      <c r="BS54" s="51">
        <f>IF( $G54=0,0,((($G54/$F$53)*Cronograma!BQ$13)*($H54/$G54)))</f>
        <v>0</v>
      </c>
      <c r="BT54" s="51">
        <f>IF( $G54=0,0,((($G54/$F$53)*Cronograma!BR$13)*($H54/$G54)))</f>
        <v>0</v>
      </c>
      <c r="BU54" s="51">
        <f>IF( $G54=0,0,((($G54/$F$53)*Cronograma!BS$13)*($H54/$G54)))</f>
        <v>0</v>
      </c>
      <c r="BV54" s="51">
        <f>IF( $G54=0,0,((($G54/$F$53)*Cronograma!BT$13)*($H54/$G54)))</f>
        <v>0</v>
      </c>
      <c r="BW54" s="51">
        <f>IF( $G54=0,0,((($G54/$F$53)*Cronograma!BU$13)*($H54/$G54)))</f>
        <v>0</v>
      </c>
      <c r="BX54" s="51">
        <f>IF( $G54=0,0,((($G54/$F$53)*Cronograma!BV$13)*($H54/$G54)))</f>
        <v>0</v>
      </c>
      <c r="BY54" s="51">
        <f>IF( $G54=0,0,((($G54/$F$53)*Cronograma!BW$13)*($H54/$G54)))</f>
        <v>0</v>
      </c>
      <c r="BZ54" s="51">
        <f>IF( $G54=0,0,((($G54/$F$53)*Cronograma!BX$13)*($H54/$G54)))</f>
        <v>0</v>
      </c>
      <c r="CA54" s="51">
        <f>IF( $G54=0,0,((($G54/$F$53)*Cronograma!BY$13)*($H54/$G54)))</f>
        <v>0</v>
      </c>
      <c r="CB54" s="51">
        <f>IF( $G54=0,0,((($G54/$F$53)*Cronograma!BZ$13)*($H54/$G54)))</f>
        <v>0</v>
      </c>
      <c r="CC54" s="51">
        <f>IF( $G54=0,0,((($G54/$F$53)*Cronograma!CA$13)*($H54/$G54)))</f>
        <v>0</v>
      </c>
      <c r="CD54" s="51">
        <f>IF( $G54=0,0,((($G54/$F$53)*Cronograma!CB$13)*($H54/$G54)))</f>
        <v>0</v>
      </c>
      <c r="CE54" s="51">
        <f>IF( $G54=0,0,((($G54/$F$53)*Cronograma!CC$13)*($H54/$G54)))</f>
        <v>0</v>
      </c>
      <c r="CF54" s="51">
        <f>IF( $G54=0,0,((($G54/$F$53)*Cronograma!CD$13)*($H54/$G54)))</f>
        <v>0</v>
      </c>
      <c r="CG54" s="51">
        <f>IF( $G54=0,0,((($G54/$F$53)*Cronograma!CE$13)*($H54/$G54)))</f>
        <v>0</v>
      </c>
      <c r="CH54" s="51">
        <f>IF( $G54=0,0,((($G54/$F$53)*Cronograma!CF$13)*($H54/$G54)))</f>
        <v>0</v>
      </c>
      <c r="CI54" s="51">
        <f>IF( $G54=0,0,((($G54/$F$53)*Cronograma!CG$13)*($H54/$G54)))</f>
        <v>0</v>
      </c>
      <c r="CJ54" s="51">
        <f>IF( $G54=0,0,((($G54/$F$53)*Cronograma!CH$13)*($H54/$G54)))</f>
        <v>0</v>
      </c>
      <c r="CK54" s="51">
        <f>IF( $G54=0,0,((($G54/$F$53)*Cronograma!CI$13)*($H54/$G54)))</f>
        <v>0</v>
      </c>
      <c r="CL54" s="51">
        <f>IF( $G54=0,0,((($G54/$F$53)*Cronograma!CJ$13)*($H54/$G54)))</f>
        <v>0</v>
      </c>
      <c r="CM54" s="51">
        <f>IF( $G54=0,0,((($G54/$F$53)*Cronograma!CK$13)*($H54/$G54)))</f>
        <v>0</v>
      </c>
      <c r="CN54" s="51">
        <f>IF( $G54=0,0,((($G54/$F$53)*Cronograma!CL$13)*($H54/$G54)))</f>
        <v>0</v>
      </c>
      <c r="CO54" s="51">
        <f>IF( $G54=0,0,((($G54/$F$53)*Cronograma!CM$13)*($H54/$G54)))</f>
        <v>0</v>
      </c>
      <c r="CP54" s="51">
        <f>IF( $G54=0,0,((($G54/$F$53)*Cronograma!CN$13)*($H54/$G54)))</f>
        <v>0</v>
      </c>
      <c r="CQ54" s="51">
        <f>IF( $G54=0,0,((($G54/$F$53)*Cronograma!CO$13)*($H54/$G54)))</f>
        <v>0</v>
      </c>
      <c r="CR54" s="51">
        <f>IF( $G54=0,0,((($G54/$F$53)*Cronograma!CP$13)*($H54/$G54)))</f>
        <v>0</v>
      </c>
      <c r="CS54" s="51">
        <f>IF( $G54=0,0,((($G54/$F$53)*Cronograma!CQ$13)*($H54/$G54)))</f>
        <v>0</v>
      </c>
      <c r="CT54" s="51">
        <f>IF( $G54=0,0,((($G54/$F$53)*Cronograma!CR$13)*($H54/$G54)))</f>
        <v>0</v>
      </c>
      <c r="CU54" s="51">
        <f>IF( $G54=0,0,((($G54/$F$53)*Cronograma!CS$13)*($H54/$G54)))</f>
        <v>0</v>
      </c>
      <c r="CV54" s="51">
        <f>IF( $G54=0,0,((($G54/$F$53)*Cronograma!CT$13)*($H54/$G54)))</f>
        <v>0</v>
      </c>
      <c r="CW54" s="51">
        <f>IF( $G54=0,0,((($G54/$F$53)*Cronograma!CU$13)*($H54/$G54)))</f>
        <v>0</v>
      </c>
      <c r="CX54" s="51">
        <f>IF( $G54=0,0,((($G54/$F$53)*Cronograma!CV$13)*($H54/$G54)))</f>
        <v>0</v>
      </c>
      <c r="CY54" s="51">
        <f>IF( $G54=0,0,((($G54/$F$53)*Cronograma!CW$13)*($H54/$G54)))</f>
        <v>0</v>
      </c>
      <c r="CZ54" s="51">
        <f>IF( $G54=0,0,((($G54/$F$53)*Cronograma!CX$13)*($H54/$G54)))</f>
        <v>0</v>
      </c>
      <c r="DA54" s="51">
        <f>IF( $G54=0,0,((($G54/$F$53)*Cronograma!CY$13)*($H54/$G54)))</f>
        <v>0</v>
      </c>
      <c r="DB54" s="51">
        <f>IF( $G54=0,0,((($G54/$F$53)*Cronograma!CZ$13)*($H54/$G54)))</f>
        <v>0</v>
      </c>
      <c r="DC54" s="51">
        <f>IF( $G54=0,0,((($G54/$F$53)*Cronograma!DA$13)*($H54/$G54)))</f>
        <v>0</v>
      </c>
      <c r="DD54" s="51">
        <f>IF( $G54=0,0,((($G54/$F$53)*Cronograma!DB$13)*($H54/$G54)))</f>
        <v>0</v>
      </c>
      <c r="DE54" s="51">
        <f>IF( $G54=0,0,((($G54/$F$53)*Cronograma!DC$13)*($H54/$G54)))</f>
        <v>0</v>
      </c>
      <c r="DF54" s="51">
        <f>IF( $G54=0,0,((($G54/$F$53)*Cronograma!DD$13)*($H54/$G54)))</f>
        <v>0</v>
      </c>
      <c r="DG54" s="51">
        <f>IF( $G54=0,0,((($G54/$F$53)*Cronograma!DE$13)*($H54/$G54)))</f>
        <v>0</v>
      </c>
      <c r="DH54" s="51">
        <f>IF( $G54=0,0,((($G54/$F$53)*Cronograma!DF$13)*($H54/$G54)))</f>
        <v>0</v>
      </c>
      <c r="DI54" s="51">
        <f>IF( $G54=0,0,((($G54/$F$53)*Cronograma!DG$13)*($H54/$G54)))</f>
        <v>0</v>
      </c>
      <c r="DJ54" s="51">
        <f>IF( $G54=0,0,((($G54/$F$53)*Cronograma!DH$13)*($H54/$G54)))</f>
        <v>0</v>
      </c>
      <c r="DK54" s="52">
        <f t="shared" ref="DK54:DK63" si="34">SUM(I54:DJ54)</f>
        <v>0</v>
      </c>
      <c r="DL54" s="53">
        <f t="shared" si="4"/>
        <v>0</v>
      </c>
      <c r="DM54" s="472"/>
      <c r="DN54" s="472"/>
      <c r="DO54" s="472"/>
    </row>
    <row r="55" spans="1:119" hidden="1" outlineLevel="1" x14ac:dyDescent="0.3">
      <c r="A55" s="472"/>
      <c r="B55" s="521" t="s">
        <v>214</v>
      </c>
      <c r="C55" s="589"/>
      <c r="D55" s="595"/>
      <c r="E55" s="591"/>
      <c r="F55" s="592"/>
      <c r="G55" s="593"/>
      <c r="H55" s="498">
        <f t="shared" si="33"/>
        <v>0</v>
      </c>
      <c r="I55" s="51">
        <f>IF( $G55=0,0,((($G55/$F$53)*Cronograma!G$13)*($H55/$G55)))</f>
        <v>0</v>
      </c>
      <c r="J55" s="51">
        <f>IF( $G55=0,0,((($G55/$F$53)*Cronograma!H$13)*($H55/$G55)))</f>
        <v>0</v>
      </c>
      <c r="K55" s="51">
        <f>IF( $G55=0,0,((($G55/$F$53)*Cronograma!I$13)*($H55/$G55)))</f>
        <v>0</v>
      </c>
      <c r="L55" s="51">
        <f>IF( $G55=0,0,((($G55/$F$53)*Cronograma!J$13)*($H55/$G55)))</f>
        <v>0</v>
      </c>
      <c r="M55" s="51">
        <f>IF( $G55=0,0,((($G55/$F$53)*Cronograma!K$13)*($H55/$G55)))</f>
        <v>0</v>
      </c>
      <c r="N55" s="51">
        <f>IF( $G55=0,0,((($G55/$F$53)*Cronograma!L$13)*($H55/$G55)))</f>
        <v>0</v>
      </c>
      <c r="O55" s="51">
        <f>IF( $G55=0,0,((($G55/$F$53)*Cronograma!M$13)*($H55/$G55)))</f>
        <v>0</v>
      </c>
      <c r="P55" s="51">
        <f>IF( $G55=0,0,((($G55/$F$53)*Cronograma!N$13)*($H55/$G55)))</f>
        <v>0</v>
      </c>
      <c r="Q55" s="51">
        <f>IF( $G55=0,0,((($G55/$F$53)*Cronograma!O$13)*($H55/$G55)))</f>
        <v>0</v>
      </c>
      <c r="R55" s="51">
        <f>IF( $G55=0,0,((($G55/$F$53)*Cronograma!P$13)*($H55/$G55)))</f>
        <v>0</v>
      </c>
      <c r="S55" s="51">
        <f>IF( $G55=0,0,((($G55/$F$53)*Cronograma!Q$13)*($H55/$G55)))</f>
        <v>0</v>
      </c>
      <c r="T55" s="51">
        <f>IF( $G55=0,0,((($G55/$F$53)*Cronograma!R$13)*($H55/$G55)))</f>
        <v>0</v>
      </c>
      <c r="U55" s="51">
        <f>IF( $G55=0,0,((($G55/$F$53)*Cronograma!S$13)*($H55/$G55)))</f>
        <v>0</v>
      </c>
      <c r="V55" s="51">
        <f>IF( $G55=0,0,((($G55/$F$53)*Cronograma!T$13)*($H55/$G55)))</f>
        <v>0</v>
      </c>
      <c r="W55" s="51">
        <f>IF( $G55=0,0,((($G55/$F$53)*Cronograma!U$13)*($H55/$G55)))</f>
        <v>0</v>
      </c>
      <c r="X55" s="51">
        <f>IF( $G55=0,0,((($G55/$F$53)*Cronograma!V$13)*($H55/$G55)))</f>
        <v>0</v>
      </c>
      <c r="Y55" s="51">
        <f>IF( $G55=0,0,((($G55/$F$53)*Cronograma!W$13)*($H55/$G55)))</f>
        <v>0</v>
      </c>
      <c r="Z55" s="51">
        <f>IF( $G55=0,0,((($G55/$F$53)*Cronograma!X$13)*($H55/$G55)))</f>
        <v>0</v>
      </c>
      <c r="AA55" s="51">
        <f>IF( $G55=0,0,((($G55/$F$53)*Cronograma!Y$13)*($H55/$G55)))</f>
        <v>0</v>
      </c>
      <c r="AB55" s="51">
        <f>IF( $G55=0,0,((($G55/$F$53)*Cronograma!Z$13)*($H55/$G55)))</f>
        <v>0</v>
      </c>
      <c r="AC55" s="51">
        <f>IF( $G55=0,0,((($G55/$F$53)*Cronograma!AA$13)*($H55/$G55)))</f>
        <v>0</v>
      </c>
      <c r="AD55" s="51">
        <f>IF( $G55=0,0,((($G55/$F$53)*Cronograma!AB$13)*($H55/$G55)))</f>
        <v>0</v>
      </c>
      <c r="AE55" s="51">
        <f>IF( $G55=0,0,((($G55/$F$53)*Cronograma!AC$13)*($H55/$G55)))</f>
        <v>0</v>
      </c>
      <c r="AF55" s="51">
        <f>IF( $G55=0,0,((($G55/$F$53)*Cronograma!AD$13)*($H55/$G55)))</f>
        <v>0</v>
      </c>
      <c r="AG55" s="51">
        <f>IF( $G55=0,0,((($G55/$F$53)*Cronograma!AE$13)*($H55/$G55)))</f>
        <v>0</v>
      </c>
      <c r="AH55" s="51">
        <f>IF( $G55=0,0,((($G55/$F$53)*Cronograma!AF$13)*($H55/$G55)))</f>
        <v>0</v>
      </c>
      <c r="AI55" s="51">
        <f>IF( $G55=0,0,((($G55/$F$53)*Cronograma!AG$13)*($H55/$G55)))</f>
        <v>0</v>
      </c>
      <c r="AJ55" s="51">
        <f>IF( $G55=0,0,((($G55/$F$53)*Cronograma!AH$13)*($H55/$G55)))</f>
        <v>0</v>
      </c>
      <c r="AK55" s="51">
        <f>IF( $G55=0,0,((($G55/$F$53)*Cronograma!AI$13)*($H55/$G55)))</f>
        <v>0</v>
      </c>
      <c r="AL55" s="51">
        <f>IF( $G55=0,0,((($G55/$F$53)*Cronograma!AJ$13)*($H55/$G55)))</f>
        <v>0</v>
      </c>
      <c r="AM55" s="51">
        <f>IF( $G55=0,0,((($G55/$F$53)*Cronograma!AK$13)*($H55/$G55)))</f>
        <v>0</v>
      </c>
      <c r="AN55" s="51">
        <f>IF( $G55=0,0,((($G55/$F$53)*Cronograma!AL$13)*($H55/$G55)))</f>
        <v>0</v>
      </c>
      <c r="AO55" s="51">
        <f>IF( $G55=0,0,((($G55/$F$53)*Cronograma!AM$13)*($H55/$G55)))</f>
        <v>0</v>
      </c>
      <c r="AP55" s="51">
        <f>IF( $G55=0,0,((($G55/$F$53)*Cronograma!AN$13)*($H55/$G55)))</f>
        <v>0</v>
      </c>
      <c r="AQ55" s="51">
        <f>IF( $G55=0,0,((($G55/$F$53)*Cronograma!AO$13)*($H55/$G55)))</f>
        <v>0</v>
      </c>
      <c r="AR55" s="51">
        <f>IF( $G55=0,0,((($G55/$F$53)*Cronograma!AP$13)*($H55/$G55)))</f>
        <v>0</v>
      </c>
      <c r="AS55" s="51">
        <f>IF( $G55=0,0,((($G55/$F$53)*Cronograma!AQ$13)*($H55/$G55)))</f>
        <v>0</v>
      </c>
      <c r="AT55" s="51">
        <f>IF( $G55=0,0,((($G55/$F$53)*Cronograma!AR$13)*($H55/$G55)))</f>
        <v>0</v>
      </c>
      <c r="AU55" s="51">
        <f>IF( $G55=0,0,((($G55/$F$53)*Cronograma!AS$13)*($H55/$G55)))</f>
        <v>0</v>
      </c>
      <c r="AV55" s="51">
        <f>IF( $G55=0,0,((($G55/$F$53)*Cronograma!AT$13)*($H55/$G55)))</f>
        <v>0</v>
      </c>
      <c r="AW55" s="51">
        <f>IF( $G55=0,0,((($G55/$F$53)*Cronograma!AU$13)*($H55/$G55)))</f>
        <v>0</v>
      </c>
      <c r="AX55" s="51">
        <f>IF( $G55=0,0,((($G55/$F$53)*Cronograma!AV$13)*($H55/$G55)))</f>
        <v>0</v>
      </c>
      <c r="AY55" s="51">
        <f>IF( $G55=0,0,((($G55/$F$53)*Cronograma!AW$13)*($H55/$G55)))</f>
        <v>0</v>
      </c>
      <c r="AZ55" s="51">
        <f>IF( $G55=0,0,((($G55/$F$53)*Cronograma!AX$13)*($H55/$G55)))</f>
        <v>0</v>
      </c>
      <c r="BA55" s="51">
        <f>IF( $G55=0,0,((($G55/$F$53)*Cronograma!AY$13)*($H55/$G55)))</f>
        <v>0</v>
      </c>
      <c r="BB55" s="51">
        <f>IF( $G55=0,0,((($G55/$F$53)*Cronograma!AZ$13)*($H55/$G55)))</f>
        <v>0</v>
      </c>
      <c r="BC55" s="51">
        <f>IF( $G55=0,0,((($G55/$F$53)*Cronograma!BA$13)*($H55/$G55)))</f>
        <v>0</v>
      </c>
      <c r="BD55" s="51">
        <f>IF( $G55=0,0,((($G55/$F$53)*Cronograma!BB$13)*($H55/$G55)))</f>
        <v>0</v>
      </c>
      <c r="BE55" s="51">
        <f>IF( $G55=0,0,((($G55/$F$53)*Cronograma!BC$13)*($H55/$G55)))</f>
        <v>0</v>
      </c>
      <c r="BF55" s="51">
        <f>IF( $G55=0,0,((($G55/$F$53)*Cronograma!BD$13)*($H55/$G55)))</f>
        <v>0</v>
      </c>
      <c r="BG55" s="51">
        <f>IF( $G55=0,0,((($G55/$F$53)*Cronograma!BE$13)*($H55/$G55)))</f>
        <v>0</v>
      </c>
      <c r="BH55" s="51">
        <f>IF( $G55=0,0,((($G55/$F$53)*Cronograma!BF$13)*($H55/$G55)))</f>
        <v>0</v>
      </c>
      <c r="BI55" s="51">
        <f>IF( $G55=0,0,((($G55/$F$53)*Cronograma!BG$13)*($H55/$G55)))</f>
        <v>0</v>
      </c>
      <c r="BJ55" s="51">
        <f>IF( $G55=0,0,((($G55/$F$53)*Cronograma!BH$13)*($H55/$G55)))</f>
        <v>0</v>
      </c>
      <c r="BK55" s="51">
        <f>IF( $G55=0,0,((($G55/$F$53)*Cronograma!BI$13)*($H55/$G55)))</f>
        <v>0</v>
      </c>
      <c r="BL55" s="51">
        <f>IF( $G55=0,0,((($G55/$F$53)*Cronograma!BJ$13)*($H55/$G55)))</f>
        <v>0</v>
      </c>
      <c r="BM55" s="51">
        <f>IF( $G55=0,0,((($G55/$F$53)*Cronograma!BK$13)*($H55/$G55)))</f>
        <v>0</v>
      </c>
      <c r="BN55" s="51">
        <f>IF( $G55=0,0,((($G55/$F$53)*Cronograma!BL$13)*($H55/$G55)))</f>
        <v>0</v>
      </c>
      <c r="BO55" s="51">
        <f>IF( $G55=0,0,((($G55/$F$53)*Cronograma!BM$13)*($H55/$G55)))</f>
        <v>0</v>
      </c>
      <c r="BP55" s="51">
        <f>IF( $G55=0,0,((($G55/$F$53)*Cronograma!BN$13)*($H55/$G55)))</f>
        <v>0</v>
      </c>
      <c r="BQ55" s="51">
        <f>IF( $G55=0,0,((($G55/$F$53)*Cronograma!BO$13)*($H55/$G55)))</f>
        <v>0</v>
      </c>
      <c r="BR55" s="51">
        <f>IF( $G55=0,0,((($G55/$F$53)*Cronograma!BP$13)*($H55/$G55)))</f>
        <v>0</v>
      </c>
      <c r="BS55" s="51">
        <f>IF( $G55=0,0,((($G55/$F$53)*Cronograma!BQ$13)*($H55/$G55)))</f>
        <v>0</v>
      </c>
      <c r="BT55" s="51">
        <f>IF( $G55=0,0,((($G55/$F$53)*Cronograma!BR$13)*($H55/$G55)))</f>
        <v>0</v>
      </c>
      <c r="BU55" s="51">
        <f>IF( $G55=0,0,((($G55/$F$53)*Cronograma!BS$13)*($H55/$G55)))</f>
        <v>0</v>
      </c>
      <c r="BV55" s="51">
        <f>IF( $G55=0,0,((($G55/$F$53)*Cronograma!BT$13)*($H55/$G55)))</f>
        <v>0</v>
      </c>
      <c r="BW55" s="51">
        <f>IF( $G55=0,0,((($G55/$F$53)*Cronograma!BU$13)*($H55/$G55)))</f>
        <v>0</v>
      </c>
      <c r="BX55" s="51">
        <f>IF( $G55=0,0,((($G55/$F$53)*Cronograma!BV$13)*($H55/$G55)))</f>
        <v>0</v>
      </c>
      <c r="BY55" s="51">
        <f>IF( $G55=0,0,((($G55/$F$53)*Cronograma!BW$13)*($H55/$G55)))</f>
        <v>0</v>
      </c>
      <c r="BZ55" s="51">
        <f>IF( $G55=0,0,((($G55/$F$53)*Cronograma!BX$13)*($H55/$G55)))</f>
        <v>0</v>
      </c>
      <c r="CA55" s="51">
        <f>IF( $G55=0,0,((($G55/$F$53)*Cronograma!BY$13)*($H55/$G55)))</f>
        <v>0</v>
      </c>
      <c r="CB55" s="51">
        <f>IF( $G55=0,0,((($G55/$F$53)*Cronograma!BZ$13)*($H55/$G55)))</f>
        <v>0</v>
      </c>
      <c r="CC55" s="51">
        <f>IF( $G55=0,0,((($G55/$F$53)*Cronograma!CA$13)*($H55/$G55)))</f>
        <v>0</v>
      </c>
      <c r="CD55" s="51">
        <f>IF( $G55=0,0,((($G55/$F$53)*Cronograma!CB$13)*($H55/$G55)))</f>
        <v>0</v>
      </c>
      <c r="CE55" s="51">
        <f>IF( $G55=0,0,((($G55/$F$53)*Cronograma!CC$13)*($H55/$G55)))</f>
        <v>0</v>
      </c>
      <c r="CF55" s="51">
        <f>IF( $G55=0,0,((($G55/$F$53)*Cronograma!CD$13)*($H55/$G55)))</f>
        <v>0</v>
      </c>
      <c r="CG55" s="51">
        <f>IF( $G55=0,0,((($G55/$F$53)*Cronograma!CE$13)*($H55/$G55)))</f>
        <v>0</v>
      </c>
      <c r="CH55" s="51">
        <f>IF( $G55=0,0,((($G55/$F$53)*Cronograma!CF$13)*($H55/$G55)))</f>
        <v>0</v>
      </c>
      <c r="CI55" s="51">
        <f>IF( $G55=0,0,((($G55/$F$53)*Cronograma!CG$13)*($H55/$G55)))</f>
        <v>0</v>
      </c>
      <c r="CJ55" s="51">
        <f>IF( $G55=0,0,((($G55/$F$53)*Cronograma!CH$13)*($H55/$G55)))</f>
        <v>0</v>
      </c>
      <c r="CK55" s="51">
        <f>IF( $G55=0,0,((($G55/$F$53)*Cronograma!CI$13)*($H55/$G55)))</f>
        <v>0</v>
      </c>
      <c r="CL55" s="51">
        <f>IF( $G55=0,0,((($G55/$F$53)*Cronograma!CJ$13)*($H55/$G55)))</f>
        <v>0</v>
      </c>
      <c r="CM55" s="51">
        <f>IF( $G55=0,0,((($G55/$F$53)*Cronograma!CK$13)*($H55/$G55)))</f>
        <v>0</v>
      </c>
      <c r="CN55" s="51">
        <f>IF( $G55=0,0,((($G55/$F$53)*Cronograma!CL$13)*($H55/$G55)))</f>
        <v>0</v>
      </c>
      <c r="CO55" s="51">
        <f>IF( $G55=0,0,((($G55/$F$53)*Cronograma!CM$13)*($H55/$G55)))</f>
        <v>0</v>
      </c>
      <c r="CP55" s="51">
        <f>IF( $G55=0,0,((($G55/$F$53)*Cronograma!CN$13)*($H55/$G55)))</f>
        <v>0</v>
      </c>
      <c r="CQ55" s="51">
        <f>IF( $G55=0,0,((($G55/$F$53)*Cronograma!CO$13)*($H55/$G55)))</f>
        <v>0</v>
      </c>
      <c r="CR55" s="51">
        <f>IF( $G55=0,0,((($G55/$F$53)*Cronograma!CP$13)*($H55/$G55)))</f>
        <v>0</v>
      </c>
      <c r="CS55" s="51">
        <f>IF( $G55=0,0,((($G55/$F$53)*Cronograma!CQ$13)*($H55/$G55)))</f>
        <v>0</v>
      </c>
      <c r="CT55" s="51">
        <f>IF( $G55=0,0,((($G55/$F$53)*Cronograma!CR$13)*($H55/$G55)))</f>
        <v>0</v>
      </c>
      <c r="CU55" s="51">
        <f>IF( $G55=0,0,((($G55/$F$53)*Cronograma!CS$13)*($H55/$G55)))</f>
        <v>0</v>
      </c>
      <c r="CV55" s="51">
        <f>IF( $G55=0,0,((($G55/$F$53)*Cronograma!CT$13)*($H55/$G55)))</f>
        <v>0</v>
      </c>
      <c r="CW55" s="51">
        <f>IF( $G55=0,0,((($G55/$F$53)*Cronograma!CU$13)*($H55/$G55)))</f>
        <v>0</v>
      </c>
      <c r="CX55" s="51">
        <f>IF( $G55=0,0,((($G55/$F$53)*Cronograma!CV$13)*($H55/$G55)))</f>
        <v>0</v>
      </c>
      <c r="CY55" s="51">
        <f>IF( $G55=0,0,((($G55/$F$53)*Cronograma!CW$13)*($H55/$G55)))</f>
        <v>0</v>
      </c>
      <c r="CZ55" s="51">
        <f>IF( $G55=0,0,((($G55/$F$53)*Cronograma!CX$13)*($H55/$G55)))</f>
        <v>0</v>
      </c>
      <c r="DA55" s="51">
        <f>IF( $G55=0,0,((($G55/$F$53)*Cronograma!CY$13)*($H55/$G55)))</f>
        <v>0</v>
      </c>
      <c r="DB55" s="51">
        <f>IF( $G55=0,0,((($G55/$F$53)*Cronograma!CZ$13)*($H55/$G55)))</f>
        <v>0</v>
      </c>
      <c r="DC55" s="51">
        <f>IF( $G55=0,0,((($G55/$F$53)*Cronograma!DA$13)*($H55/$G55)))</f>
        <v>0</v>
      </c>
      <c r="DD55" s="51">
        <f>IF( $G55=0,0,((($G55/$F$53)*Cronograma!DB$13)*($H55/$G55)))</f>
        <v>0</v>
      </c>
      <c r="DE55" s="51">
        <f>IF( $G55=0,0,((($G55/$F$53)*Cronograma!DC$13)*($H55/$G55)))</f>
        <v>0</v>
      </c>
      <c r="DF55" s="51">
        <f>IF( $G55=0,0,((($G55/$F$53)*Cronograma!DD$13)*($H55/$G55)))</f>
        <v>0</v>
      </c>
      <c r="DG55" s="51">
        <f>IF( $G55=0,0,((($G55/$F$53)*Cronograma!DE$13)*($H55/$G55)))</f>
        <v>0</v>
      </c>
      <c r="DH55" s="51">
        <f>IF( $G55=0,0,((($G55/$F$53)*Cronograma!DF$13)*($H55/$G55)))</f>
        <v>0</v>
      </c>
      <c r="DI55" s="51">
        <f>IF( $G55=0,0,((($G55/$F$53)*Cronograma!DG$13)*($H55/$G55)))</f>
        <v>0</v>
      </c>
      <c r="DJ55" s="51">
        <f>IF( $G55=0,0,((($G55/$F$53)*Cronograma!DH$13)*($H55/$G55)))</f>
        <v>0</v>
      </c>
      <c r="DK55" s="52">
        <f t="shared" si="34"/>
        <v>0</v>
      </c>
      <c r="DL55" s="53">
        <f t="shared" si="4"/>
        <v>0</v>
      </c>
      <c r="DM55" s="472"/>
      <c r="DN55" s="472"/>
      <c r="DO55" s="472"/>
    </row>
    <row r="56" spans="1:119" hidden="1" outlineLevel="1" x14ac:dyDescent="0.3">
      <c r="A56" s="472"/>
      <c r="B56" s="521" t="s">
        <v>215</v>
      </c>
      <c r="C56" s="589"/>
      <c r="D56" s="595"/>
      <c r="E56" s="591"/>
      <c r="F56" s="592"/>
      <c r="G56" s="593"/>
      <c r="H56" s="498">
        <f t="shared" si="33"/>
        <v>0</v>
      </c>
      <c r="I56" s="51">
        <f>IF( $G56=0,0,((($G56/$F$53)*Cronograma!G$13)*($H56/$G56)))</f>
        <v>0</v>
      </c>
      <c r="J56" s="51">
        <f>IF( $G56=0,0,((($G56/$F$53)*Cronograma!H$13)*($H56/$G56)))</f>
        <v>0</v>
      </c>
      <c r="K56" s="51">
        <f>IF( $G56=0,0,((($G56/$F$53)*Cronograma!I$13)*($H56/$G56)))</f>
        <v>0</v>
      </c>
      <c r="L56" s="51">
        <f>IF( $G56=0,0,((($G56/$F$53)*Cronograma!J$13)*($H56/$G56)))</f>
        <v>0</v>
      </c>
      <c r="M56" s="51">
        <f>IF( $G56=0,0,((($G56/$F$53)*Cronograma!K$13)*($H56/$G56)))</f>
        <v>0</v>
      </c>
      <c r="N56" s="51">
        <f>IF( $G56=0,0,((($G56/$F$53)*Cronograma!L$13)*($H56/$G56)))</f>
        <v>0</v>
      </c>
      <c r="O56" s="51">
        <f>IF( $G56=0,0,((($G56/$F$53)*Cronograma!M$13)*($H56/$G56)))</f>
        <v>0</v>
      </c>
      <c r="P56" s="51">
        <f>IF( $G56=0,0,((($G56/$F$53)*Cronograma!N$13)*($H56/$G56)))</f>
        <v>0</v>
      </c>
      <c r="Q56" s="51">
        <f>IF( $G56=0,0,((($G56/$F$53)*Cronograma!O$13)*($H56/$G56)))</f>
        <v>0</v>
      </c>
      <c r="R56" s="51">
        <f>IF( $G56=0,0,((($G56/$F$53)*Cronograma!P$13)*($H56/$G56)))</f>
        <v>0</v>
      </c>
      <c r="S56" s="51">
        <f>IF( $G56=0,0,((($G56/$F$53)*Cronograma!Q$13)*($H56/$G56)))</f>
        <v>0</v>
      </c>
      <c r="T56" s="51">
        <f>IF( $G56=0,0,((($G56/$F$53)*Cronograma!R$13)*($H56/$G56)))</f>
        <v>0</v>
      </c>
      <c r="U56" s="51">
        <f>IF( $G56=0,0,((($G56/$F$53)*Cronograma!S$13)*($H56/$G56)))</f>
        <v>0</v>
      </c>
      <c r="V56" s="51">
        <f>IF( $G56=0,0,((($G56/$F$53)*Cronograma!T$13)*($H56/$G56)))</f>
        <v>0</v>
      </c>
      <c r="W56" s="51">
        <f>IF( $G56=0,0,((($G56/$F$53)*Cronograma!U$13)*($H56/$G56)))</f>
        <v>0</v>
      </c>
      <c r="X56" s="51">
        <f>IF( $G56=0,0,((($G56/$F$53)*Cronograma!V$13)*($H56/$G56)))</f>
        <v>0</v>
      </c>
      <c r="Y56" s="51">
        <f>IF( $G56=0,0,((($G56/$F$53)*Cronograma!W$13)*($H56/$G56)))</f>
        <v>0</v>
      </c>
      <c r="Z56" s="51">
        <f>IF( $G56=0,0,((($G56/$F$53)*Cronograma!X$13)*($H56/$G56)))</f>
        <v>0</v>
      </c>
      <c r="AA56" s="51">
        <f>IF( $G56=0,0,((($G56/$F$53)*Cronograma!Y$13)*($H56/$G56)))</f>
        <v>0</v>
      </c>
      <c r="AB56" s="51">
        <f>IF( $G56=0,0,((($G56/$F$53)*Cronograma!Z$13)*($H56/$G56)))</f>
        <v>0</v>
      </c>
      <c r="AC56" s="51">
        <f>IF( $G56=0,0,((($G56/$F$53)*Cronograma!AA$13)*($H56/$G56)))</f>
        <v>0</v>
      </c>
      <c r="AD56" s="51">
        <f>IF( $G56=0,0,((($G56/$F$53)*Cronograma!AB$13)*($H56/$G56)))</f>
        <v>0</v>
      </c>
      <c r="AE56" s="51">
        <f>IF( $G56=0,0,((($G56/$F$53)*Cronograma!AC$13)*($H56/$G56)))</f>
        <v>0</v>
      </c>
      <c r="AF56" s="51">
        <f>IF( $G56=0,0,((($G56/$F$53)*Cronograma!AD$13)*($H56/$G56)))</f>
        <v>0</v>
      </c>
      <c r="AG56" s="51">
        <f>IF( $G56=0,0,((($G56/$F$53)*Cronograma!AE$13)*($H56/$G56)))</f>
        <v>0</v>
      </c>
      <c r="AH56" s="51">
        <f>IF( $G56=0,0,((($G56/$F$53)*Cronograma!AF$13)*($H56/$G56)))</f>
        <v>0</v>
      </c>
      <c r="AI56" s="51">
        <f>IF( $G56=0,0,((($G56/$F$53)*Cronograma!AG$13)*($H56/$G56)))</f>
        <v>0</v>
      </c>
      <c r="AJ56" s="51">
        <f>IF( $G56=0,0,((($G56/$F$53)*Cronograma!AH$13)*($H56/$G56)))</f>
        <v>0</v>
      </c>
      <c r="AK56" s="51">
        <f>IF( $G56=0,0,((($G56/$F$53)*Cronograma!AI$13)*($H56/$G56)))</f>
        <v>0</v>
      </c>
      <c r="AL56" s="51">
        <f>IF( $G56=0,0,((($G56/$F$53)*Cronograma!AJ$13)*($H56/$G56)))</f>
        <v>0</v>
      </c>
      <c r="AM56" s="51">
        <f>IF( $G56=0,0,((($G56/$F$53)*Cronograma!AK$13)*($H56/$G56)))</f>
        <v>0</v>
      </c>
      <c r="AN56" s="51">
        <f>IF( $G56=0,0,((($G56/$F$53)*Cronograma!AL$13)*($H56/$G56)))</f>
        <v>0</v>
      </c>
      <c r="AO56" s="51">
        <f>IF( $G56=0,0,((($G56/$F$53)*Cronograma!AM$13)*($H56/$G56)))</f>
        <v>0</v>
      </c>
      <c r="AP56" s="51">
        <f>IF( $G56=0,0,((($G56/$F$53)*Cronograma!AN$13)*($H56/$G56)))</f>
        <v>0</v>
      </c>
      <c r="AQ56" s="51">
        <f>IF( $G56=0,0,((($G56/$F$53)*Cronograma!AO$13)*($H56/$G56)))</f>
        <v>0</v>
      </c>
      <c r="AR56" s="51">
        <f>IF( $G56=0,0,((($G56/$F$53)*Cronograma!AP$13)*($H56/$G56)))</f>
        <v>0</v>
      </c>
      <c r="AS56" s="51">
        <f>IF( $G56=0,0,((($G56/$F$53)*Cronograma!AQ$13)*($H56/$G56)))</f>
        <v>0</v>
      </c>
      <c r="AT56" s="51">
        <f>IF( $G56=0,0,((($G56/$F$53)*Cronograma!AR$13)*($H56/$G56)))</f>
        <v>0</v>
      </c>
      <c r="AU56" s="51">
        <f>IF( $G56=0,0,((($G56/$F$53)*Cronograma!AS$13)*($H56/$G56)))</f>
        <v>0</v>
      </c>
      <c r="AV56" s="51">
        <f>IF( $G56=0,0,((($G56/$F$53)*Cronograma!AT$13)*($H56/$G56)))</f>
        <v>0</v>
      </c>
      <c r="AW56" s="51">
        <f>IF( $G56=0,0,((($G56/$F$53)*Cronograma!AU$13)*($H56/$G56)))</f>
        <v>0</v>
      </c>
      <c r="AX56" s="51">
        <f>IF( $G56=0,0,((($G56/$F$53)*Cronograma!AV$13)*($H56/$G56)))</f>
        <v>0</v>
      </c>
      <c r="AY56" s="51">
        <f>IF( $G56=0,0,((($G56/$F$53)*Cronograma!AW$13)*($H56/$G56)))</f>
        <v>0</v>
      </c>
      <c r="AZ56" s="51">
        <f>IF( $G56=0,0,((($G56/$F$53)*Cronograma!AX$13)*($H56/$G56)))</f>
        <v>0</v>
      </c>
      <c r="BA56" s="51">
        <f>IF( $G56=0,0,((($G56/$F$53)*Cronograma!AY$13)*($H56/$G56)))</f>
        <v>0</v>
      </c>
      <c r="BB56" s="51">
        <f>IF( $G56=0,0,((($G56/$F$53)*Cronograma!AZ$13)*($H56/$G56)))</f>
        <v>0</v>
      </c>
      <c r="BC56" s="51">
        <f>IF( $G56=0,0,((($G56/$F$53)*Cronograma!BA$13)*($H56/$G56)))</f>
        <v>0</v>
      </c>
      <c r="BD56" s="51">
        <f>IF( $G56=0,0,((($G56/$F$53)*Cronograma!BB$13)*($H56/$G56)))</f>
        <v>0</v>
      </c>
      <c r="BE56" s="51">
        <f>IF( $G56=0,0,((($G56/$F$53)*Cronograma!BC$13)*($H56/$G56)))</f>
        <v>0</v>
      </c>
      <c r="BF56" s="51">
        <f>IF( $G56=0,0,((($G56/$F$53)*Cronograma!BD$13)*($H56/$G56)))</f>
        <v>0</v>
      </c>
      <c r="BG56" s="51">
        <f>IF( $G56=0,0,((($G56/$F$53)*Cronograma!BE$13)*($H56/$G56)))</f>
        <v>0</v>
      </c>
      <c r="BH56" s="51">
        <f>IF( $G56=0,0,((($G56/$F$53)*Cronograma!BF$13)*($H56/$G56)))</f>
        <v>0</v>
      </c>
      <c r="BI56" s="51">
        <f>IF( $G56=0,0,((($G56/$F$53)*Cronograma!BG$13)*($H56/$G56)))</f>
        <v>0</v>
      </c>
      <c r="BJ56" s="51">
        <f>IF( $G56=0,0,((($G56/$F$53)*Cronograma!BH$13)*($H56/$G56)))</f>
        <v>0</v>
      </c>
      <c r="BK56" s="51">
        <f>IF( $G56=0,0,((($G56/$F$53)*Cronograma!BI$13)*($H56/$G56)))</f>
        <v>0</v>
      </c>
      <c r="BL56" s="51">
        <f>IF( $G56=0,0,((($G56/$F$53)*Cronograma!BJ$13)*($H56/$G56)))</f>
        <v>0</v>
      </c>
      <c r="BM56" s="51">
        <f>IF( $G56=0,0,((($G56/$F$53)*Cronograma!BK$13)*($H56/$G56)))</f>
        <v>0</v>
      </c>
      <c r="BN56" s="51">
        <f>IF( $G56=0,0,((($G56/$F$53)*Cronograma!BL$13)*($H56/$G56)))</f>
        <v>0</v>
      </c>
      <c r="BO56" s="51">
        <f>IF( $G56=0,0,((($G56/$F$53)*Cronograma!BM$13)*($H56/$G56)))</f>
        <v>0</v>
      </c>
      <c r="BP56" s="51">
        <f>IF( $G56=0,0,((($G56/$F$53)*Cronograma!BN$13)*($H56/$G56)))</f>
        <v>0</v>
      </c>
      <c r="BQ56" s="51">
        <f>IF( $G56=0,0,((($G56/$F$53)*Cronograma!BO$13)*($H56/$G56)))</f>
        <v>0</v>
      </c>
      <c r="BR56" s="51">
        <f>IF( $G56=0,0,((($G56/$F$53)*Cronograma!BP$13)*($H56/$G56)))</f>
        <v>0</v>
      </c>
      <c r="BS56" s="51">
        <f>IF( $G56=0,0,((($G56/$F$53)*Cronograma!BQ$13)*($H56/$G56)))</f>
        <v>0</v>
      </c>
      <c r="BT56" s="51">
        <f>IF( $G56=0,0,((($G56/$F$53)*Cronograma!BR$13)*($H56/$G56)))</f>
        <v>0</v>
      </c>
      <c r="BU56" s="51">
        <f>IF( $G56=0,0,((($G56/$F$53)*Cronograma!BS$13)*($H56/$G56)))</f>
        <v>0</v>
      </c>
      <c r="BV56" s="51">
        <f>IF( $G56=0,0,((($G56/$F$53)*Cronograma!BT$13)*($H56/$G56)))</f>
        <v>0</v>
      </c>
      <c r="BW56" s="51">
        <f>IF( $G56=0,0,((($G56/$F$53)*Cronograma!BU$13)*($H56/$G56)))</f>
        <v>0</v>
      </c>
      <c r="BX56" s="51">
        <f>IF( $G56=0,0,((($G56/$F$53)*Cronograma!BV$13)*($H56/$G56)))</f>
        <v>0</v>
      </c>
      <c r="BY56" s="51">
        <f>IF( $G56=0,0,((($G56/$F$53)*Cronograma!BW$13)*($H56/$G56)))</f>
        <v>0</v>
      </c>
      <c r="BZ56" s="51">
        <f>IF( $G56=0,0,((($G56/$F$53)*Cronograma!BX$13)*($H56/$G56)))</f>
        <v>0</v>
      </c>
      <c r="CA56" s="51">
        <f>IF( $G56=0,0,((($G56/$F$53)*Cronograma!BY$13)*($H56/$G56)))</f>
        <v>0</v>
      </c>
      <c r="CB56" s="51">
        <f>IF( $G56=0,0,((($G56/$F$53)*Cronograma!BZ$13)*($H56/$G56)))</f>
        <v>0</v>
      </c>
      <c r="CC56" s="51">
        <f>IF( $G56=0,0,((($G56/$F$53)*Cronograma!CA$13)*($H56/$G56)))</f>
        <v>0</v>
      </c>
      <c r="CD56" s="51">
        <f>IF( $G56=0,0,((($G56/$F$53)*Cronograma!CB$13)*($H56/$G56)))</f>
        <v>0</v>
      </c>
      <c r="CE56" s="51">
        <f>IF( $G56=0,0,((($G56/$F$53)*Cronograma!CC$13)*($H56/$G56)))</f>
        <v>0</v>
      </c>
      <c r="CF56" s="51">
        <f>IF( $G56=0,0,((($G56/$F$53)*Cronograma!CD$13)*($H56/$G56)))</f>
        <v>0</v>
      </c>
      <c r="CG56" s="51">
        <f>IF( $G56=0,0,((($G56/$F$53)*Cronograma!CE$13)*($H56/$G56)))</f>
        <v>0</v>
      </c>
      <c r="CH56" s="51">
        <f>IF( $G56=0,0,((($G56/$F$53)*Cronograma!CF$13)*($H56/$G56)))</f>
        <v>0</v>
      </c>
      <c r="CI56" s="51">
        <f>IF( $G56=0,0,((($G56/$F$53)*Cronograma!CG$13)*($H56/$G56)))</f>
        <v>0</v>
      </c>
      <c r="CJ56" s="51">
        <f>IF( $G56=0,0,((($G56/$F$53)*Cronograma!CH$13)*($H56/$G56)))</f>
        <v>0</v>
      </c>
      <c r="CK56" s="51">
        <f>IF( $G56=0,0,((($G56/$F$53)*Cronograma!CI$13)*($H56/$G56)))</f>
        <v>0</v>
      </c>
      <c r="CL56" s="51">
        <f>IF( $G56=0,0,((($G56/$F$53)*Cronograma!CJ$13)*($H56/$G56)))</f>
        <v>0</v>
      </c>
      <c r="CM56" s="51">
        <f>IF( $G56=0,0,((($G56/$F$53)*Cronograma!CK$13)*($H56/$G56)))</f>
        <v>0</v>
      </c>
      <c r="CN56" s="51">
        <f>IF( $G56=0,0,((($G56/$F$53)*Cronograma!CL$13)*($H56/$G56)))</f>
        <v>0</v>
      </c>
      <c r="CO56" s="51">
        <f>IF( $G56=0,0,((($G56/$F$53)*Cronograma!CM$13)*($H56/$G56)))</f>
        <v>0</v>
      </c>
      <c r="CP56" s="51">
        <f>IF( $G56=0,0,((($G56/$F$53)*Cronograma!CN$13)*($H56/$G56)))</f>
        <v>0</v>
      </c>
      <c r="CQ56" s="51">
        <f>IF( $G56=0,0,((($G56/$F$53)*Cronograma!CO$13)*($H56/$G56)))</f>
        <v>0</v>
      </c>
      <c r="CR56" s="51">
        <f>IF( $G56=0,0,((($G56/$F$53)*Cronograma!CP$13)*($H56/$G56)))</f>
        <v>0</v>
      </c>
      <c r="CS56" s="51">
        <f>IF( $G56=0,0,((($G56/$F$53)*Cronograma!CQ$13)*($H56/$G56)))</f>
        <v>0</v>
      </c>
      <c r="CT56" s="51">
        <f>IF( $G56=0,0,((($G56/$F$53)*Cronograma!CR$13)*($H56/$G56)))</f>
        <v>0</v>
      </c>
      <c r="CU56" s="51">
        <f>IF( $G56=0,0,((($G56/$F$53)*Cronograma!CS$13)*($H56/$G56)))</f>
        <v>0</v>
      </c>
      <c r="CV56" s="51">
        <f>IF( $G56=0,0,((($G56/$F$53)*Cronograma!CT$13)*($H56/$G56)))</f>
        <v>0</v>
      </c>
      <c r="CW56" s="51">
        <f>IF( $G56=0,0,((($G56/$F$53)*Cronograma!CU$13)*($H56/$G56)))</f>
        <v>0</v>
      </c>
      <c r="CX56" s="51">
        <f>IF( $G56=0,0,((($G56/$F$53)*Cronograma!CV$13)*($H56/$G56)))</f>
        <v>0</v>
      </c>
      <c r="CY56" s="51">
        <f>IF( $G56=0,0,((($G56/$F$53)*Cronograma!CW$13)*($H56/$G56)))</f>
        <v>0</v>
      </c>
      <c r="CZ56" s="51">
        <f>IF( $G56=0,0,((($G56/$F$53)*Cronograma!CX$13)*($H56/$G56)))</f>
        <v>0</v>
      </c>
      <c r="DA56" s="51">
        <f>IF( $G56=0,0,((($G56/$F$53)*Cronograma!CY$13)*($H56/$G56)))</f>
        <v>0</v>
      </c>
      <c r="DB56" s="51">
        <f>IF( $G56=0,0,((($G56/$F$53)*Cronograma!CZ$13)*($H56/$G56)))</f>
        <v>0</v>
      </c>
      <c r="DC56" s="51">
        <f>IF( $G56=0,0,((($G56/$F$53)*Cronograma!DA$13)*($H56/$G56)))</f>
        <v>0</v>
      </c>
      <c r="DD56" s="51">
        <f>IF( $G56=0,0,((($G56/$F$53)*Cronograma!DB$13)*($H56/$G56)))</f>
        <v>0</v>
      </c>
      <c r="DE56" s="51">
        <f>IF( $G56=0,0,((($G56/$F$53)*Cronograma!DC$13)*($H56/$G56)))</f>
        <v>0</v>
      </c>
      <c r="DF56" s="51">
        <f>IF( $G56=0,0,((($G56/$F$53)*Cronograma!DD$13)*($H56/$G56)))</f>
        <v>0</v>
      </c>
      <c r="DG56" s="51">
        <f>IF( $G56=0,0,((($G56/$F$53)*Cronograma!DE$13)*($H56/$G56)))</f>
        <v>0</v>
      </c>
      <c r="DH56" s="51">
        <f>IF( $G56=0,0,((($G56/$F$53)*Cronograma!DF$13)*($H56/$G56)))</f>
        <v>0</v>
      </c>
      <c r="DI56" s="51">
        <f>IF( $G56=0,0,((($G56/$F$53)*Cronograma!DG$13)*($H56/$G56)))</f>
        <v>0</v>
      </c>
      <c r="DJ56" s="51">
        <f>IF( $G56=0,0,((($G56/$F$53)*Cronograma!DH$13)*($H56/$G56)))</f>
        <v>0</v>
      </c>
      <c r="DK56" s="52">
        <f t="shared" si="34"/>
        <v>0</v>
      </c>
      <c r="DL56" s="53">
        <f t="shared" si="4"/>
        <v>0</v>
      </c>
      <c r="DM56" s="472"/>
      <c r="DN56" s="472"/>
      <c r="DO56" s="472"/>
    </row>
    <row r="57" spans="1:119" hidden="1" outlineLevel="1" x14ac:dyDescent="0.3">
      <c r="A57" s="472"/>
      <c r="B57" s="521" t="s">
        <v>216</v>
      </c>
      <c r="C57" s="589"/>
      <c r="D57" s="595"/>
      <c r="E57" s="591"/>
      <c r="F57" s="592"/>
      <c r="G57" s="593"/>
      <c r="H57" s="498">
        <f t="shared" si="33"/>
        <v>0</v>
      </c>
      <c r="I57" s="51">
        <f>IF( $G57=0,0,((($G57/$F$53)*Cronograma!G$13)*($H57/$G57)))</f>
        <v>0</v>
      </c>
      <c r="J57" s="51">
        <f>IF( $G57=0,0,((($G57/$F$53)*Cronograma!H$13)*($H57/$G57)))</f>
        <v>0</v>
      </c>
      <c r="K57" s="51">
        <f>IF( $G57=0,0,((($G57/$F$53)*Cronograma!I$13)*($H57/$G57)))</f>
        <v>0</v>
      </c>
      <c r="L57" s="51">
        <f>IF( $G57=0,0,((($G57/$F$53)*Cronograma!J$13)*($H57/$G57)))</f>
        <v>0</v>
      </c>
      <c r="M57" s="51">
        <f>IF( $G57=0,0,((($G57/$F$53)*Cronograma!K$13)*($H57/$G57)))</f>
        <v>0</v>
      </c>
      <c r="N57" s="51">
        <f>IF( $G57=0,0,((($G57/$F$53)*Cronograma!L$13)*($H57/$G57)))</f>
        <v>0</v>
      </c>
      <c r="O57" s="51">
        <f>IF( $G57=0,0,((($G57/$F$53)*Cronograma!M$13)*($H57/$G57)))</f>
        <v>0</v>
      </c>
      <c r="P57" s="51">
        <f>IF( $G57=0,0,((($G57/$F$53)*Cronograma!N$13)*($H57/$G57)))</f>
        <v>0</v>
      </c>
      <c r="Q57" s="51">
        <f>IF( $G57=0,0,((($G57/$F$53)*Cronograma!O$13)*($H57/$G57)))</f>
        <v>0</v>
      </c>
      <c r="R57" s="51">
        <f>IF( $G57=0,0,((($G57/$F$53)*Cronograma!P$13)*($H57/$G57)))</f>
        <v>0</v>
      </c>
      <c r="S57" s="51">
        <f>IF( $G57=0,0,((($G57/$F$53)*Cronograma!Q$13)*($H57/$G57)))</f>
        <v>0</v>
      </c>
      <c r="T57" s="51">
        <f>IF( $G57=0,0,((($G57/$F$53)*Cronograma!R$13)*($H57/$G57)))</f>
        <v>0</v>
      </c>
      <c r="U57" s="51">
        <f>IF( $G57=0,0,((($G57/$F$53)*Cronograma!S$13)*($H57/$G57)))</f>
        <v>0</v>
      </c>
      <c r="V57" s="51">
        <f>IF( $G57=0,0,((($G57/$F$53)*Cronograma!T$13)*($H57/$G57)))</f>
        <v>0</v>
      </c>
      <c r="W57" s="51">
        <f>IF( $G57=0,0,((($G57/$F$53)*Cronograma!U$13)*($H57/$G57)))</f>
        <v>0</v>
      </c>
      <c r="X57" s="51">
        <f>IF( $G57=0,0,((($G57/$F$53)*Cronograma!V$13)*($H57/$G57)))</f>
        <v>0</v>
      </c>
      <c r="Y57" s="51">
        <f>IF( $G57=0,0,((($G57/$F$53)*Cronograma!W$13)*($H57/$G57)))</f>
        <v>0</v>
      </c>
      <c r="Z57" s="51">
        <f>IF( $G57=0,0,((($G57/$F$53)*Cronograma!X$13)*($H57/$G57)))</f>
        <v>0</v>
      </c>
      <c r="AA57" s="51">
        <f>IF( $G57=0,0,((($G57/$F$53)*Cronograma!Y$13)*($H57/$G57)))</f>
        <v>0</v>
      </c>
      <c r="AB57" s="51">
        <f>IF( $G57=0,0,((($G57/$F$53)*Cronograma!Z$13)*($H57/$G57)))</f>
        <v>0</v>
      </c>
      <c r="AC57" s="51">
        <f>IF( $G57=0,0,((($G57/$F$53)*Cronograma!AA$13)*($H57/$G57)))</f>
        <v>0</v>
      </c>
      <c r="AD57" s="51">
        <f>IF( $G57=0,0,((($G57/$F$53)*Cronograma!AB$13)*($H57/$G57)))</f>
        <v>0</v>
      </c>
      <c r="AE57" s="51">
        <f>IF( $G57=0,0,((($G57/$F$53)*Cronograma!AC$13)*($H57/$G57)))</f>
        <v>0</v>
      </c>
      <c r="AF57" s="51">
        <f>IF( $G57=0,0,((($G57/$F$53)*Cronograma!AD$13)*($H57/$G57)))</f>
        <v>0</v>
      </c>
      <c r="AG57" s="51">
        <f>IF( $G57=0,0,((($G57/$F$53)*Cronograma!AE$13)*($H57/$G57)))</f>
        <v>0</v>
      </c>
      <c r="AH57" s="51">
        <f>IF( $G57=0,0,((($G57/$F$53)*Cronograma!AF$13)*($H57/$G57)))</f>
        <v>0</v>
      </c>
      <c r="AI57" s="51">
        <f>IF( $G57=0,0,((($G57/$F$53)*Cronograma!AG$13)*($H57/$G57)))</f>
        <v>0</v>
      </c>
      <c r="AJ57" s="51">
        <f>IF( $G57=0,0,((($G57/$F$53)*Cronograma!AH$13)*($H57/$G57)))</f>
        <v>0</v>
      </c>
      <c r="AK57" s="51">
        <f>IF( $G57=0,0,((($G57/$F$53)*Cronograma!AI$13)*($H57/$G57)))</f>
        <v>0</v>
      </c>
      <c r="AL57" s="51">
        <f>IF( $G57=0,0,((($G57/$F$53)*Cronograma!AJ$13)*($H57/$G57)))</f>
        <v>0</v>
      </c>
      <c r="AM57" s="51">
        <f>IF( $G57=0,0,((($G57/$F$53)*Cronograma!AK$13)*($H57/$G57)))</f>
        <v>0</v>
      </c>
      <c r="AN57" s="51">
        <f>IF( $G57=0,0,((($G57/$F$53)*Cronograma!AL$13)*($H57/$G57)))</f>
        <v>0</v>
      </c>
      <c r="AO57" s="51">
        <f>IF( $G57=0,0,((($G57/$F$53)*Cronograma!AM$13)*($H57/$G57)))</f>
        <v>0</v>
      </c>
      <c r="AP57" s="51">
        <f>IF( $G57=0,0,((($G57/$F$53)*Cronograma!AN$13)*($H57/$G57)))</f>
        <v>0</v>
      </c>
      <c r="AQ57" s="51">
        <f>IF( $G57=0,0,((($G57/$F$53)*Cronograma!AO$13)*($H57/$G57)))</f>
        <v>0</v>
      </c>
      <c r="AR57" s="51">
        <f>IF( $G57=0,0,((($G57/$F$53)*Cronograma!AP$13)*($H57/$G57)))</f>
        <v>0</v>
      </c>
      <c r="AS57" s="51">
        <f>IF( $G57=0,0,((($G57/$F$53)*Cronograma!AQ$13)*($H57/$G57)))</f>
        <v>0</v>
      </c>
      <c r="AT57" s="51">
        <f>IF( $G57=0,0,((($G57/$F$53)*Cronograma!AR$13)*($H57/$G57)))</f>
        <v>0</v>
      </c>
      <c r="AU57" s="51">
        <f>IF( $G57=0,0,((($G57/$F$53)*Cronograma!AS$13)*($H57/$G57)))</f>
        <v>0</v>
      </c>
      <c r="AV57" s="51">
        <f>IF( $G57=0,0,((($G57/$F$53)*Cronograma!AT$13)*($H57/$G57)))</f>
        <v>0</v>
      </c>
      <c r="AW57" s="51">
        <f>IF( $G57=0,0,((($G57/$F$53)*Cronograma!AU$13)*($H57/$G57)))</f>
        <v>0</v>
      </c>
      <c r="AX57" s="51">
        <f>IF( $G57=0,0,((($G57/$F$53)*Cronograma!AV$13)*($H57/$G57)))</f>
        <v>0</v>
      </c>
      <c r="AY57" s="51">
        <f>IF( $G57=0,0,((($G57/$F$53)*Cronograma!AW$13)*($H57/$G57)))</f>
        <v>0</v>
      </c>
      <c r="AZ57" s="51">
        <f>IF( $G57=0,0,((($G57/$F$53)*Cronograma!AX$13)*($H57/$G57)))</f>
        <v>0</v>
      </c>
      <c r="BA57" s="51">
        <f>IF( $G57=0,0,((($G57/$F$53)*Cronograma!AY$13)*($H57/$G57)))</f>
        <v>0</v>
      </c>
      <c r="BB57" s="51">
        <f>IF( $G57=0,0,((($G57/$F$53)*Cronograma!AZ$13)*($H57/$G57)))</f>
        <v>0</v>
      </c>
      <c r="BC57" s="51">
        <f>IF( $G57=0,0,((($G57/$F$53)*Cronograma!BA$13)*($H57/$G57)))</f>
        <v>0</v>
      </c>
      <c r="BD57" s="51">
        <f>IF( $G57=0,0,((($G57/$F$53)*Cronograma!BB$13)*($H57/$G57)))</f>
        <v>0</v>
      </c>
      <c r="BE57" s="51">
        <f>IF( $G57=0,0,((($G57/$F$53)*Cronograma!BC$13)*($H57/$G57)))</f>
        <v>0</v>
      </c>
      <c r="BF57" s="51">
        <f>IF( $G57=0,0,((($G57/$F$53)*Cronograma!BD$13)*($H57/$G57)))</f>
        <v>0</v>
      </c>
      <c r="BG57" s="51">
        <f>IF( $G57=0,0,((($G57/$F$53)*Cronograma!BE$13)*($H57/$G57)))</f>
        <v>0</v>
      </c>
      <c r="BH57" s="51">
        <f>IF( $G57=0,0,((($G57/$F$53)*Cronograma!BF$13)*($H57/$G57)))</f>
        <v>0</v>
      </c>
      <c r="BI57" s="51">
        <f>IF( $G57=0,0,((($G57/$F$53)*Cronograma!BG$13)*($H57/$G57)))</f>
        <v>0</v>
      </c>
      <c r="BJ57" s="51">
        <f>IF( $G57=0,0,((($G57/$F$53)*Cronograma!BH$13)*($H57/$G57)))</f>
        <v>0</v>
      </c>
      <c r="BK57" s="51">
        <f>IF( $G57=0,0,((($G57/$F$53)*Cronograma!BI$13)*($H57/$G57)))</f>
        <v>0</v>
      </c>
      <c r="BL57" s="51">
        <f>IF( $G57=0,0,((($G57/$F$53)*Cronograma!BJ$13)*($H57/$G57)))</f>
        <v>0</v>
      </c>
      <c r="BM57" s="51">
        <f>IF( $G57=0,0,((($G57/$F$53)*Cronograma!BK$13)*($H57/$G57)))</f>
        <v>0</v>
      </c>
      <c r="BN57" s="51">
        <f>IF( $G57=0,0,((($G57/$F$53)*Cronograma!BL$13)*($H57/$G57)))</f>
        <v>0</v>
      </c>
      <c r="BO57" s="51">
        <f>IF( $G57=0,0,((($G57/$F$53)*Cronograma!BM$13)*($H57/$G57)))</f>
        <v>0</v>
      </c>
      <c r="BP57" s="51">
        <f>IF( $G57=0,0,((($G57/$F$53)*Cronograma!BN$13)*($H57/$G57)))</f>
        <v>0</v>
      </c>
      <c r="BQ57" s="51">
        <f>IF( $G57=0,0,((($G57/$F$53)*Cronograma!BO$13)*($H57/$G57)))</f>
        <v>0</v>
      </c>
      <c r="BR57" s="51">
        <f>IF( $G57=0,0,((($G57/$F$53)*Cronograma!BP$13)*($H57/$G57)))</f>
        <v>0</v>
      </c>
      <c r="BS57" s="51">
        <f>IF( $G57=0,0,((($G57/$F$53)*Cronograma!BQ$13)*($H57/$G57)))</f>
        <v>0</v>
      </c>
      <c r="BT57" s="51">
        <f>IF( $G57=0,0,((($G57/$F$53)*Cronograma!BR$13)*($H57/$G57)))</f>
        <v>0</v>
      </c>
      <c r="BU57" s="51">
        <f>IF( $G57=0,0,((($G57/$F$53)*Cronograma!BS$13)*($H57/$G57)))</f>
        <v>0</v>
      </c>
      <c r="BV57" s="51">
        <f>IF( $G57=0,0,((($G57/$F$53)*Cronograma!BT$13)*($H57/$G57)))</f>
        <v>0</v>
      </c>
      <c r="BW57" s="51">
        <f>IF( $G57=0,0,((($G57/$F$53)*Cronograma!BU$13)*($H57/$G57)))</f>
        <v>0</v>
      </c>
      <c r="BX57" s="51">
        <f>IF( $G57=0,0,((($G57/$F$53)*Cronograma!BV$13)*($H57/$G57)))</f>
        <v>0</v>
      </c>
      <c r="BY57" s="51">
        <f>IF( $G57=0,0,((($G57/$F$53)*Cronograma!BW$13)*($H57/$G57)))</f>
        <v>0</v>
      </c>
      <c r="BZ57" s="51">
        <f>IF( $G57=0,0,((($G57/$F$53)*Cronograma!BX$13)*($H57/$G57)))</f>
        <v>0</v>
      </c>
      <c r="CA57" s="51">
        <f>IF( $G57=0,0,((($G57/$F$53)*Cronograma!BY$13)*($H57/$G57)))</f>
        <v>0</v>
      </c>
      <c r="CB57" s="51">
        <f>IF( $G57=0,0,((($G57/$F$53)*Cronograma!BZ$13)*($H57/$G57)))</f>
        <v>0</v>
      </c>
      <c r="CC57" s="51">
        <f>IF( $G57=0,0,((($G57/$F$53)*Cronograma!CA$13)*($H57/$G57)))</f>
        <v>0</v>
      </c>
      <c r="CD57" s="51">
        <f>IF( $G57=0,0,((($G57/$F$53)*Cronograma!CB$13)*($H57/$G57)))</f>
        <v>0</v>
      </c>
      <c r="CE57" s="51">
        <f>IF( $G57=0,0,((($G57/$F$53)*Cronograma!CC$13)*($H57/$G57)))</f>
        <v>0</v>
      </c>
      <c r="CF57" s="51">
        <f>IF( $G57=0,0,((($G57/$F$53)*Cronograma!CD$13)*($H57/$G57)))</f>
        <v>0</v>
      </c>
      <c r="CG57" s="51">
        <f>IF( $G57=0,0,((($G57/$F$53)*Cronograma!CE$13)*($H57/$G57)))</f>
        <v>0</v>
      </c>
      <c r="CH57" s="51">
        <f>IF( $G57=0,0,((($G57/$F$53)*Cronograma!CF$13)*($H57/$G57)))</f>
        <v>0</v>
      </c>
      <c r="CI57" s="51">
        <f>IF( $G57=0,0,((($G57/$F$53)*Cronograma!CG$13)*($H57/$G57)))</f>
        <v>0</v>
      </c>
      <c r="CJ57" s="51">
        <f>IF( $G57=0,0,((($G57/$F$53)*Cronograma!CH$13)*($H57/$G57)))</f>
        <v>0</v>
      </c>
      <c r="CK57" s="51">
        <f>IF( $G57=0,0,((($G57/$F$53)*Cronograma!CI$13)*($H57/$G57)))</f>
        <v>0</v>
      </c>
      <c r="CL57" s="51">
        <f>IF( $G57=0,0,((($G57/$F$53)*Cronograma!CJ$13)*($H57/$G57)))</f>
        <v>0</v>
      </c>
      <c r="CM57" s="51">
        <f>IF( $G57=0,0,((($G57/$F$53)*Cronograma!CK$13)*($H57/$G57)))</f>
        <v>0</v>
      </c>
      <c r="CN57" s="51">
        <f>IF( $G57=0,0,((($G57/$F$53)*Cronograma!CL$13)*($H57/$G57)))</f>
        <v>0</v>
      </c>
      <c r="CO57" s="51">
        <f>IF( $G57=0,0,((($G57/$F$53)*Cronograma!CM$13)*($H57/$G57)))</f>
        <v>0</v>
      </c>
      <c r="CP57" s="51">
        <f>IF( $G57=0,0,((($G57/$F$53)*Cronograma!CN$13)*($H57/$G57)))</f>
        <v>0</v>
      </c>
      <c r="CQ57" s="51">
        <f>IF( $G57=0,0,((($G57/$F$53)*Cronograma!CO$13)*($H57/$G57)))</f>
        <v>0</v>
      </c>
      <c r="CR57" s="51">
        <f>IF( $G57=0,0,((($G57/$F$53)*Cronograma!CP$13)*($H57/$G57)))</f>
        <v>0</v>
      </c>
      <c r="CS57" s="51">
        <f>IF( $G57=0,0,((($G57/$F$53)*Cronograma!CQ$13)*($H57/$G57)))</f>
        <v>0</v>
      </c>
      <c r="CT57" s="51">
        <f>IF( $G57=0,0,((($G57/$F$53)*Cronograma!CR$13)*($H57/$G57)))</f>
        <v>0</v>
      </c>
      <c r="CU57" s="51">
        <f>IF( $G57=0,0,((($G57/$F$53)*Cronograma!CS$13)*($H57/$G57)))</f>
        <v>0</v>
      </c>
      <c r="CV57" s="51">
        <f>IF( $G57=0,0,((($G57/$F$53)*Cronograma!CT$13)*($H57/$G57)))</f>
        <v>0</v>
      </c>
      <c r="CW57" s="51">
        <f>IF( $G57=0,0,((($G57/$F$53)*Cronograma!CU$13)*($H57/$G57)))</f>
        <v>0</v>
      </c>
      <c r="CX57" s="51">
        <f>IF( $G57=0,0,((($G57/$F$53)*Cronograma!CV$13)*($H57/$G57)))</f>
        <v>0</v>
      </c>
      <c r="CY57" s="51">
        <f>IF( $G57=0,0,((($G57/$F$53)*Cronograma!CW$13)*($H57/$G57)))</f>
        <v>0</v>
      </c>
      <c r="CZ57" s="51">
        <f>IF( $G57=0,0,((($G57/$F$53)*Cronograma!CX$13)*($H57/$G57)))</f>
        <v>0</v>
      </c>
      <c r="DA57" s="51">
        <f>IF( $G57=0,0,((($G57/$F$53)*Cronograma!CY$13)*($H57/$G57)))</f>
        <v>0</v>
      </c>
      <c r="DB57" s="51">
        <f>IF( $G57=0,0,((($G57/$F$53)*Cronograma!CZ$13)*($H57/$G57)))</f>
        <v>0</v>
      </c>
      <c r="DC57" s="51">
        <f>IF( $G57=0,0,((($G57/$F$53)*Cronograma!DA$13)*($H57/$G57)))</f>
        <v>0</v>
      </c>
      <c r="DD57" s="51">
        <f>IF( $G57=0,0,((($G57/$F$53)*Cronograma!DB$13)*($H57/$G57)))</f>
        <v>0</v>
      </c>
      <c r="DE57" s="51">
        <f>IF( $G57=0,0,((($G57/$F$53)*Cronograma!DC$13)*($H57/$G57)))</f>
        <v>0</v>
      </c>
      <c r="DF57" s="51">
        <f>IF( $G57=0,0,((($G57/$F$53)*Cronograma!DD$13)*($H57/$G57)))</f>
        <v>0</v>
      </c>
      <c r="DG57" s="51">
        <f>IF( $G57=0,0,((($G57/$F$53)*Cronograma!DE$13)*($H57/$G57)))</f>
        <v>0</v>
      </c>
      <c r="DH57" s="51">
        <f>IF( $G57=0,0,((($G57/$F$53)*Cronograma!DF$13)*($H57/$G57)))</f>
        <v>0</v>
      </c>
      <c r="DI57" s="51">
        <f>IF( $G57=0,0,((($G57/$F$53)*Cronograma!DG$13)*($H57/$G57)))</f>
        <v>0</v>
      </c>
      <c r="DJ57" s="51">
        <f>IF( $G57=0,0,((($G57/$F$53)*Cronograma!DH$13)*($H57/$G57)))</f>
        <v>0</v>
      </c>
      <c r="DK57" s="52">
        <f t="shared" si="34"/>
        <v>0</v>
      </c>
      <c r="DL57" s="53">
        <f t="shared" si="4"/>
        <v>0</v>
      </c>
      <c r="DM57" s="472"/>
      <c r="DN57" s="472"/>
      <c r="DO57" s="472"/>
    </row>
    <row r="58" spans="1:119" hidden="1" outlineLevel="1" x14ac:dyDescent="0.3">
      <c r="A58" s="472"/>
      <c r="B58" s="521" t="s">
        <v>217</v>
      </c>
      <c r="C58" s="589"/>
      <c r="D58" s="595"/>
      <c r="E58" s="591"/>
      <c r="F58" s="592"/>
      <c r="G58" s="593"/>
      <c r="H58" s="498">
        <f t="shared" si="33"/>
        <v>0</v>
      </c>
      <c r="I58" s="51">
        <f>IF( $G58=0,0,((($G58/$F$53)*Cronograma!G$13)*($H58/$G58)))</f>
        <v>0</v>
      </c>
      <c r="J58" s="51">
        <f>IF( $G58=0,0,((($G58/$F$53)*Cronograma!H$13)*($H58/$G58)))</f>
        <v>0</v>
      </c>
      <c r="K58" s="51">
        <f>IF( $G58=0,0,((($G58/$F$53)*Cronograma!I$13)*($H58/$G58)))</f>
        <v>0</v>
      </c>
      <c r="L58" s="51">
        <f>IF( $G58=0,0,((($G58/$F$53)*Cronograma!J$13)*($H58/$G58)))</f>
        <v>0</v>
      </c>
      <c r="M58" s="51">
        <f>IF( $G58=0,0,((($G58/$F$53)*Cronograma!K$13)*($H58/$G58)))</f>
        <v>0</v>
      </c>
      <c r="N58" s="51">
        <f>IF( $G58=0,0,((($G58/$F$53)*Cronograma!L$13)*($H58/$G58)))</f>
        <v>0</v>
      </c>
      <c r="O58" s="51">
        <f>IF( $G58=0,0,((($G58/$F$53)*Cronograma!M$13)*($H58/$G58)))</f>
        <v>0</v>
      </c>
      <c r="P58" s="51">
        <f>IF( $G58=0,0,((($G58/$F$53)*Cronograma!N$13)*($H58/$G58)))</f>
        <v>0</v>
      </c>
      <c r="Q58" s="51">
        <f>IF( $G58=0,0,((($G58/$F$53)*Cronograma!O$13)*($H58/$G58)))</f>
        <v>0</v>
      </c>
      <c r="R58" s="51">
        <f>IF( $G58=0,0,((($G58/$F$53)*Cronograma!P$13)*($H58/$G58)))</f>
        <v>0</v>
      </c>
      <c r="S58" s="51">
        <f>IF( $G58=0,0,((($G58/$F$53)*Cronograma!Q$13)*($H58/$G58)))</f>
        <v>0</v>
      </c>
      <c r="T58" s="51">
        <f>IF( $G58=0,0,((($G58/$F$53)*Cronograma!R$13)*($H58/$G58)))</f>
        <v>0</v>
      </c>
      <c r="U58" s="51">
        <f>IF( $G58=0,0,((($G58/$F$53)*Cronograma!S$13)*($H58/$G58)))</f>
        <v>0</v>
      </c>
      <c r="V58" s="51">
        <f>IF( $G58=0,0,((($G58/$F$53)*Cronograma!T$13)*($H58/$G58)))</f>
        <v>0</v>
      </c>
      <c r="W58" s="51">
        <f>IF( $G58=0,0,((($G58/$F$53)*Cronograma!U$13)*($H58/$G58)))</f>
        <v>0</v>
      </c>
      <c r="X58" s="51">
        <f>IF( $G58=0,0,((($G58/$F$53)*Cronograma!V$13)*($H58/$G58)))</f>
        <v>0</v>
      </c>
      <c r="Y58" s="51">
        <f>IF( $G58=0,0,((($G58/$F$53)*Cronograma!W$13)*($H58/$G58)))</f>
        <v>0</v>
      </c>
      <c r="Z58" s="51">
        <f>IF( $G58=0,0,((($G58/$F$53)*Cronograma!X$13)*($H58/$G58)))</f>
        <v>0</v>
      </c>
      <c r="AA58" s="51">
        <f>IF( $G58=0,0,((($G58/$F$53)*Cronograma!Y$13)*($H58/$G58)))</f>
        <v>0</v>
      </c>
      <c r="AB58" s="51">
        <f>IF( $G58=0,0,((($G58/$F$53)*Cronograma!Z$13)*($H58/$G58)))</f>
        <v>0</v>
      </c>
      <c r="AC58" s="51">
        <f>IF( $G58=0,0,((($G58/$F$53)*Cronograma!AA$13)*($H58/$G58)))</f>
        <v>0</v>
      </c>
      <c r="AD58" s="51">
        <f>IF( $G58=0,0,((($G58/$F$53)*Cronograma!AB$13)*($H58/$G58)))</f>
        <v>0</v>
      </c>
      <c r="AE58" s="51">
        <f>IF( $G58=0,0,((($G58/$F$53)*Cronograma!AC$13)*($H58/$G58)))</f>
        <v>0</v>
      </c>
      <c r="AF58" s="51">
        <f>IF( $G58=0,0,((($G58/$F$53)*Cronograma!AD$13)*($H58/$G58)))</f>
        <v>0</v>
      </c>
      <c r="AG58" s="51">
        <f>IF( $G58=0,0,((($G58/$F$53)*Cronograma!AE$13)*($H58/$G58)))</f>
        <v>0</v>
      </c>
      <c r="AH58" s="51">
        <f>IF( $G58=0,0,((($G58/$F$53)*Cronograma!AF$13)*($H58/$G58)))</f>
        <v>0</v>
      </c>
      <c r="AI58" s="51">
        <f>IF( $G58=0,0,((($G58/$F$53)*Cronograma!AG$13)*($H58/$G58)))</f>
        <v>0</v>
      </c>
      <c r="AJ58" s="51">
        <f>IF( $G58=0,0,((($G58/$F$53)*Cronograma!AH$13)*($H58/$G58)))</f>
        <v>0</v>
      </c>
      <c r="AK58" s="51">
        <f>IF( $G58=0,0,((($G58/$F$53)*Cronograma!AI$13)*($H58/$G58)))</f>
        <v>0</v>
      </c>
      <c r="AL58" s="51">
        <f>IF( $G58=0,0,((($G58/$F$53)*Cronograma!AJ$13)*($H58/$G58)))</f>
        <v>0</v>
      </c>
      <c r="AM58" s="51">
        <f>IF( $G58=0,0,((($G58/$F$53)*Cronograma!AK$13)*($H58/$G58)))</f>
        <v>0</v>
      </c>
      <c r="AN58" s="51">
        <f>IF( $G58=0,0,((($G58/$F$53)*Cronograma!AL$13)*($H58/$G58)))</f>
        <v>0</v>
      </c>
      <c r="AO58" s="51">
        <f>IF( $G58=0,0,((($G58/$F$53)*Cronograma!AM$13)*($H58/$G58)))</f>
        <v>0</v>
      </c>
      <c r="AP58" s="51">
        <f>IF( $G58=0,0,((($G58/$F$53)*Cronograma!AN$13)*($H58/$G58)))</f>
        <v>0</v>
      </c>
      <c r="AQ58" s="51">
        <f>IF( $G58=0,0,((($G58/$F$53)*Cronograma!AO$13)*($H58/$G58)))</f>
        <v>0</v>
      </c>
      <c r="AR58" s="51">
        <f>IF( $G58=0,0,((($G58/$F$53)*Cronograma!AP$13)*($H58/$G58)))</f>
        <v>0</v>
      </c>
      <c r="AS58" s="51">
        <f>IF( $G58=0,0,((($G58/$F$53)*Cronograma!AQ$13)*($H58/$G58)))</f>
        <v>0</v>
      </c>
      <c r="AT58" s="51">
        <f>IF( $G58=0,0,((($G58/$F$53)*Cronograma!AR$13)*($H58/$G58)))</f>
        <v>0</v>
      </c>
      <c r="AU58" s="51">
        <f>IF( $G58=0,0,((($G58/$F$53)*Cronograma!AS$13)*($H58/$G58)))</f>
        <v>0</v>
      </c>
      <c r="AV58" s="51">
        <f>IF( $G58=0,0,((($G58/$F$53)*Cronograma!AT$13)*($H58/$G58)))</f>
        <v>0</v>
      </c>
      <c r="AW58" s="51">
        <f>IF( $G58=0,0,((($G58/$F$53)*Cronograma!AU$13)*($H58/$G58)))</f>
        <v>0</v>
      </c>
      <c r="AX58" s="51">
        <f>IF( $G58=0,0,((($G58/$F$53)*Cronograma!AV$13)*($H58/$G58)))</f>
        <v>0</v>
      </c>
      <c r="AY58" s="51">
        <f>IF( $G58=0,0,((($G58/$F$53)*Cronograma!AW$13)*($H58/$G58)))</f>
        <v>0</v>
      </c>
      <c r="AZ58" s="51">
        <f>IF( $G58=0,0,((($G58/$F$53)*Cronograma!AX$13)*($H58/$G58)))</f>
        <v>0</v>
      </c>
      <c r="BA58" s="51">
        <f>IF( $G58=0,0,((($G58/$F$53)*Cronograma!AY$13)*($H58/$G58)))</f>
        <v>0</v>
      </c>
      <c r="BB58" s="51">
        <f>IF( $G58=0,0,((($G58/$F$53)*Cronograma!AZ$13)*($H58/$G58)))</f>
        <v>0</v>
      </c>
      <c r="BC58" s="51">
        <f>IF( $G58=0,0,((($G58/$F$53)*Cronograma!BA$13)*($H58/$G58)))</f>
        <v>0</v>
      </c>
      <c r="BD58" s="51">
        <f>IF( $G58=0,0,((($G58/$F$53)*Cronograma!BB$13)*($H58/$G58)))</f>
        <v>0</v>
      </c>
      <c r="BE58" s="51">
        <f>IF( $G58=0,0,((($G58/$F$53)*Cronograma!BC$13)*($H58/$G58)))</f>
        <v>0</v>
      </c>
      <c r="BF58" s="51">
        <f>IF( $G58=0,0,((($G58/$F$53)*Cronograma!BD$13)*($H58/$G58)))</f>
        <v>0</v>
      </c>
      <c r="BG58" s="51">
        <f>IF( $G58=0,0,((($G58/$F$53)*Cronograma!BE$13)*($H58/$G58)))</f>
        <v>0</v>
      </c>
      <c r="BH58" s="51">
        <f>IF( $G58=0,0,((($G58/$F$53)*Cronograma!BF$13)*($H58/$G58)))</f>
        <v>0</v>
      </c>
      <c r="BI58" s="51">
        <f>IF( $G58=0,0,((($G58/$F$53)*Cronograma!BG$13)*($H58/$G58)))</f>
        <v>0</v>
      </c>
      <c r="BJ58" s="51">
        <f>IF( $G58=0,0,((($G58/$F$53)*Cronograma!BH$13)*($H58/$G58)))</f>
        <v>0</v>
      </c>
      <c r="BK58" s="51">
        <f>IF( $G58=0,0,((($G58/$F$53)*Cronograma!BI$13)*($H58/$G58)))</f>
        <v>0</v>
      </c>
      <c r="BL58" s="51">
        <f>IF( $G58=0,0,((($G58/$F$53)*Cronograma!BJ$13)*($H58/$G58)))</f>
        <v>0</v>
      </c>
      <c r="BM58" s="51">
        <f>IF( $G58=0,0,((($G58/$F$53)*Cronograma!BK$13)*($H58/$G58)))</f>
        <v>0</v>
      </c>
      <c r="BN58" s="51">
        <f>IF( $G58=0,0,((($G58/$F$53)*Cronograma!BL$13)*($H58/$G58)))</f>
        <v>0</v>
      </c>
      <c r="BO58" s="51">
        <f>IF( $G58=0,0,((($G58/$F$53)*Cronograma!BM$13)*($H58/$G58)))</f>
        <v>0</v>
      </c>
      <c r="BP58" s="51">
        <f>IF( $G58=0,0,((($G58/$F$53)*Cronograma!BN$13)*($H58/$G58)))</f>
        <v>0</v>
      </c>
      <c r="BQ58" s="51">
        <f>IF( $G58=0,0,((($G58/$F$53)*Cronograma!BO$13)*($H58/$G58)))</f>
        <v>0</v>
      </c>
      <c r="BR58" s="51">
        <f>IF( $G58=0,0,((($G58/$F$53)*Cronograma!BP$13)*($H58/$G58)))</f>
        <v>0</v>
      </c>
      <c r="BS58" s="51">
        <f>IF( $G58=0,0,((($G58/$F$53)*Cronograma!BQ$13)*($H58/$G58)))</f>
        <v>0</v>
      </c>
      <c r="BT58" s="51">
        <f>IF( $G58=0,0,((($G58/$F$53)*Cronograma!BR$13)*($H58/$G58)))</f>
        <v>0</v>
      </c>
      <c r="BU58" s="51">
        <f>IF( $G58=0,0,((($G58/$F$53)*Cronograma!BS$13)*($H58/$G58)))</f>
        <v>0</v>
      </c>
      <c r="BV58" s="51">
        <f>IF( $G58=0,0,((($G58/$F$53)*Cronograma!BT$13)*($H58/$G58)))</f>
        <v>0</v>
      </c>
      <c r="BW58" s="51">
        <f>IF( $G58=0,0,((($G58/$F$53)*Cronograma!BU$13)*($H58/$G58)))</f>
        <v>0</v>
      </c>
      <c r="BX58" s="51">
        <f>IF( $G58=0,0,((($G58/$F$53)*Cronograma!BV$13)*($H58/$G58)))</f>
        <v>0</v>
      </c>
      <c r="BY58" s="51">
        <f>IF( $G58=0,0,((($G58/$F$53)*Cronograma!BW$13)*($H58/$G58)))</f>
        <v>0</v>
      </c>
      <c r="BZ58" s="51">
        <f>IF( $G58=0,0,((($G58/$F$53)*Cronograma!BX$13)*($H58/$G58)))</f>
        <v>0</v>
      </c>
      <c r="CA58" s="51">
        <f>IF( $G58=0,0,((($G58/$F$53)*Cronograma!BY$13)*($H58/$G58)))</f>
        <v>0</v>
      </c>
      <c r="CB58" s="51">
        <f>IF( $G58=0,0,((($G58/$F$53)*Cronograma!BZ$13)*($H58/$G58)))</f>
        <v>0</v>
      </c>
      <c r="CC58" s="51">
        <f>IF( $G58=0,0,((($G58/$F$53)*Cronograma!CA$13)*($H58/$G58)))</f>
        <v>0</v>
      </c>
      <c r="CD58" s="51">
        <f>IF( $G58=0,0,((($G58/$F$53)*Cronograma!CB$13)*($H58/$G58)))</f>
        <v>0</v>
      </c>
      <c r="CE58" s="51">
        <f>IF( $G58=0,0,((($G58/$F$53)*Cronograma!CC$13)*($H58/$G58)))</f>
        <v>0</v>
      </c>
      <c r="CF58" s="51">
        <f>IF( $G58=0,0,((($G58/$F$53)*Cronograma!CD$13)*($H58/$G58)))</f>
        <v>0</v>
      </c>
      <c r="CG58" s="51">
        <f>IF( $G58=0,0,((($G58/$F$53)*Cronograma!CE$13)*($H58/$G58)))</f>
        <v>0</v>
      </c>
      <c r="CH58" s="51">
        <f>IF( $G58=0,0,((($G58/$F$53)*Cronograma!CF$13)*($H58/$G58)))</f>
        <v>0</v>
      </c>
      <c r="CI58" s="51">
        <f>IF( $G58=0,0,((($G58/$F$53)*Cronograma!CG$13)*($H58/$G58)))</f>
        <v>0</v>
      </c>
      <c r="CJ58" s="51">
        <f>IF( $G58=0,0,((($G58/$F$53)*Cronograma!CH$13)*($H58/$G58)))</f>
        <v>0</v>
      </c>
      <c r="CK58" s="51">
        <f>IF( $G58=0,0,((($G58/$F$53)*Cronograma!CI$13)*($H58/$G58)))</f>
        <v>0</v>
      </c>
      <c r="CL58" s="51">
        <f>IF( $G58=0,0,((($G58/$F$53)*Cronograma!CJ$13)*($H58/$G58)))</f>
        <v>0</v>
      </c>
      <c r="CM58" s="51">
        <f>IF( $G58=0,0,((($G58/$F$53)*Cronograma!CK$13)*($H58/$G58)))</f>
        <v>0</v>
      </c>
      <c r="CN58" s="51">
        <f>IF( $G58=0,0,((($G58/$F$53)*Cronograma!CL$13)*($H58/$G58)))</f>
        <v>0</v>
      </c>
      <c r="CO58" s="51">
        <f>IF( $G58=0,0,((($G58/$F$53)*Cronograma!CM$13)*($H58/$G58)))</f>
        <v>0</v>
      </c>
      <c r="CP58" s="51">
        <f>IF( $G58=0,0,((($G58/$F$53)*Cronograma!CN$13)*($H58/$G58)))</f>
        <v>0</v>
      </c>
      <c r="CQ58" s="51">
        <f>IF( $G58=0,0,((($G58/$F$53)*Cronograma!CO$13)*($H58/$G58)))</f>
        <v>0</v>
      </c>
      <c r="CR58" s="51">
        <f>IF( $G58=0,0,((($G58/$F$53)*Cronograma!CP$13)*($H58/$G58)))</f>
        <v>0</v>
      </c>
      <c r="CS58" s="51">
        <f>IF( $G58=0,0,((($G58/$F$53)*Cronograma!CQ$13)*($H58/$G58)))</f>
        <v>0</v>
      </c>
      <c r="CT58" s="51">
        <f>IF( $G58=0,0,((($G58/$F$53)*Cronograma!CR$13)*($H58/$G58)))</f>
        <v>0</v>
      </c>
      <c r="CU58" s="51">
        <f>IF( $G58=0,0,((($G58/$F$53)*Cronograma!CS$13)*($H58/$G58)))</f>
        <v>0</v>
      </c>
      <c r="CV58" s="51">
        <f>IF( $G58=0,0,((($G58/$F$53)*Cronograma!CT$13)*($H58/$G58)))</f>
        <v>0</v>
      </c>
      <c r="CW58" s="51">
        <f>IF( $G58=0,0,((($G58/$F$53)*Cronograma!CU$13)*($H58/$G58)))</f>
        <v>0</v>
      </c>
      <c r="CX58" s="51">
        <f>IF( $G58=0,0,((($G58/$F$53)*Cronograma!CV$13)*($H58/$G58)))</f>
        <v>0</v>
      </c>
      <c r="CY58" s="51">
        <f>IF( $G58=0,0,((($G58/$F$53)*Cronograma!CW$13)*($H58/$G58)))</f>
        <v>0</v>
      </c>
      <c r="CZ58" s="51">
        <f>IF( $G58=0,0,((($G58/$F$53)*Cronograma!CX$13)*($H58/$G58)))</f>
        <v>0</v>
      </c>
      <c r="DA58" s="51">
        <f>IF( $G58=0,0,((($G58/$F$53)*Cronograma!CY$13)*($H58/$G58)))</f>
        <v>0</v>
      </c>
      <c r="DB58" s="51">
        <f>IF( $G58=0,0,((($G58/$F$53)*Cronograma!CZ$13)*($H58/$G58)))</f>
        <v>0</v>
      </c>
      <c r="DC58" s="51">
        <f>IF( $G58=0,0,((($G58/$F$53)*Cronograma!DA$13)*($H58/$G58)))</f>
        <v>0</v>
      </c>
      <c r="DD58" s="51">
        <f>IF( $G58=0,0,((($G58/$F$53)*Cronograma!DB$13)*($H58/$G58)))</f>
        <v>0</v>
      </c>
      <c r="DE58" s="51">
        <f>IF( $G58=0,0,((($G58/$F$53)*Cronograma!DC$13)*($H58/$G58)))</f>
        <v>0</v>
      </c>
      <c r="DF58" s="51">
        <f>IF( $G58=0,0,((($G58/$F$53)*Cronograma!DD$13)*($H58/$G58)))</f>
        <v>0</v>
      </c>
      <c r="DG58" s="51">
        <f>IF( $G58=0,0,((($G58/$F$53)*Cronograma!DE$13)*($H58/$G58)))</f>
        <v>0</v>
      </c>
      <c r="DH58" s="51">
        <f>IF( $G58=0,0,((($G58/$F$53)*Cronograma!DF$13)*($H58/$G58)))</f>
        <v>0</v>
      </c>
      <c r="DI58" s="51">
        <f>IF( $G58=0,0,((($G58/$F$53)*Cronograma!DG$13)*($H58/$G58)))</f>
        <v>0</v>
      </c>
      <c r="DJ58" s="51">
        <f>IF( $G58=0,0,((($G58/$F$53)*Cronograma!DH$13)*($H58/$G58)))</f>
        <v>0</v>
      </c>
      <c r="DK58" s="52">
        <f t="shared" si="34"/>
        <v>0</v>
      </c>
      <c r="DL58" s="53">
        <f t="shared" si="4"/>
        <v>0</v>
      </c>
      <c r="DM58" s="472"/>
      <c r="DN58" s="472"/>
      <c r="DO58" s="472"/>
    </row>
    <row r="59" spans="1:119" hidden="1" outlineLevel="1" x14ac:dyDescent="0.3">
      <c r="A59" s="472"/>
      <c r="B59" s="521" t="s">
        <v>218</v>
      </c>
      <c r="C59" s="589"/>
      <c r="D59" s="595"/>
      <c r="E59" s="591"/>
      <c r="F59" s="592"/>
      <c r="G59" s="593"/>
      <c r="H59" s="498">
        <f t="shared" si="33"/>
        <v>0</v>
      </c>
      <c r="I59" s="51">
        <f>IF( $G59=0,0,((($G59/$F$53)*Cronograma!G$13)*($H59/$G59)))</f>
        <v>0</v>
      </c>
      <c r="J59" s="51">
        <f>IF( $G59=0,0,((($G59/$F$53)*Cronograma!H$13)*($H59/$G59)))</f>
        <v>0</v>
      </c>
      <c r="K59" s="51">
        <f>IF( $G59=0,0,((($G59/$F$53)*Cronograma!I$13)*($H59/$G59)))</f>
        <v>0</v>
      </c>
      <c r="L59" s="51">
        <f>IF( $G59=0,0,((($G59/$F$53)*Cronograma!J$13)*($H59/$G59)))</f>
        <v>0</v>
      </c>
      <c r="M59" s="51">
        <f>IF( $G59=0,0,((($G59/$F$53)*Cronograma!K$13)*($H59/$G59)))</f>
        <v>0</v>
      </c>
      <c r="N59" s="51">
        <f>IF( $G59=0,0,((($G59/$F$53)*Cronograma!L$13)*($H59/$G59)))</f>
        <v>0</v>
      </c>
      <c r="O59" s="51">
        <f>IF( $G59=0,0,((($G59/$F$53)*Cronograma!M$13)*($H59/$G59)))</f>
        <v>0</v>
      </c>
      <c r="P59" s="51">
        <f>IF( $G59=0,0,((($G59/$F$53)*Cronograma!N$13)*($H59/$G59)))</f>
        <v>0</v>
      </c>
      <c r="Q59" s="51">
        <f>IF( $G59=0,0,((($G59/$F$53)*Cronograma!O$13)*($H59/$G59)))</f>
        <v>0</v>
      </c>
      <c r="R59" s="51">
        <f>IF( $G59=0,0,((($G59/$F$53)*Cronograma!P$13)*($H59/$G59)))</f>
        <v>0</v>
      </c>
      <c r="S59" s="51">
        <f>IF( $G59=0,0,((($G59/$F$53)*Cronograma!Q$13)*($H59/$G59)))</f>
        <v>0</v>
      </c>
      <c r="T59" s="51">
        <f>IF( $G59=0,0,((($G59/$F$53)*Cronograma!R$13)*($H59/$G59)))</f>
        <v>0</v>
      </c>
      <c r="U59" s="51">
        <f>IF( $G59=0,0,((($G59/$F$53)*Cronograma!S$13)*($H59/$G59)))</f>
        <v>0</v>
      </c>
      <c r="V59" s="51">
        <f>IF( $G59=0,0,((($G59/$F$53)*Cronograma!T$13)*($H59/$G59)))</f>
        <v>0</v>
      </c>
      <c r="W59" s="51">
        <f>IF( $G59=0,0,((($G59/$F$53)*Cronograma!U$13)*($H59/$G59)))</f>
        <v>0</v>
      </c>
      <c r="X59" s="51">
        <f>IF( $G59=0,0,((($G59/$F$53)*Cronograma!V$13)*($H59/$G59)))</f>
        <v>0</v>
      </c>
      <c r="Y59" s="51">
        <f>IF( $G59=0,0,((($G59/$F$53)*Cronograma!W$13)*($H59/$G59)))</f>
        <v>0</v>
      </c>
      <c r="Z59" s="51">
        <f>IF( $G59=0,0,((($G59/$F$53)*Cronograma!X$13)*($H59/$G59)))</f>
        <v>0</v>
      </c>
      <c r="AA59" s="51">
        <f>IF( $G59=0,0,((($G59/$F$53)*Cronograma!Y$13)*($H59/$G59)))</f>
        <v>0</v>
      </c>
      <c r="AB59" s="51">
        <f>IF( $G59=0,0,((($G59/$F$53)*Cronograma!Z$13)*($H59/$G59)))</f>
        <v>0</v>
      </c>
      <c r="AC59" s="51">
        <f>IF( $G59=0,0,((($G59/$F$53)*Cronograma!AA$13)*($H59/$G59)))</f>
        <v>0</v>
      </c>
      <c r="AD59" s="51">
        <f>IF( $G59=0,0,((($G59/$F$53)*Cronograma!AB$13)*($H59/$G59)))</f>
        <v>0</v>
      </c>
      <c r="AE59" s="51">
        <f>IF( $G59=0,0,((($G59/$F$53)*Cronograma!AC$13)*($H59/$G59)))</f>
        <v>0</v>
      </c>
      <c r="AF59" s="51">
        <f>IF( $G59=0,0,((($G59/$F$53)*Cronograma!AD$13)*($H59/$G59)))</f>
        <v>0</v>
      </c>
      <c r="AG59" s="51">
        <f>IF( $G59=0,0,((($G59/$F$53)*Cronograma!AE$13)*($H59/$G59)))</f>
        <v>0</v>
      </c>
      <c r="AH59" s="51">
        <f>IF( $G59=0,0,((($G59/$F$53)*Cronograma!AF$13)*($H59/$G59)))</f>
        <v>0</v>
      </c>
      <c r="AI59" s="51">
        <f>IF( $G59=0,0,((($G59/$F$53)*Cronograma!AG$13)*($H59/$G59)))</f>
        <v>0</v>
      </c>
      <c r="AJ59" s="51">
        <f>IF( $G59=0,0,((($G59/$F$53)*Cronograma!AH$13)*($H59/$G59)))</f>
        <v>0</v>
      </c>
      <c r="AK59" s="51">
        <f>IF( $G59=0,0,((($G59/$F$53)*Cronograma!AI$13)*($H59/$G59)))</f>
        <v>0</v>
      </c>
      <c r="AL59" s="51">
        <f>IF( $G59=0,0,((($G59/$F$53)*Cronograma!AJ$13)*($H59/$G59)))</f>
        <v>0</v>
      </c>
      <c r="AM59" s="51">
        <f>IF( $G59=0,0,((($G59/$F$53)*Cronograma!AK$13)*($H59/$G59)))</f>
        <v>0</v>
      </c>
      <c r="AN59" s="51">
        <f>IF( $G59=0,0,((($G59/$F$53)*Cronograma!AL$13)*($H59/$G59)))</f>
        <v>0</v>
      </c>
      <c r="AO59" s="51">
        <f>IF( $G59=0,0,((($G59/$F$53)*Cronograma!AM$13)*($H59/$G59)))</f>
        <v>0</v>
      </c>
      <c r="AP59" s="51">
        <f>IF( $G59=0,0,((($G59/$F$53)*Cronograma!AN$13)*($H59/$G59)))</f>
        <v>0</v>
      </c>
      <c r="AQ59" s="51">
        <f>IF( $G59=0,0,((($G59/$F$53)*Cronograma!AO$13)*($H59/$G59)))</f>
        <v>0</v>
      </c>
      <c r="AR59" s="51">
        <f>IF( $G59=0,0,((($G59/$F$53)*Cronograma!AP$13)*($H59/$G59)))</f>
        <v>0</v>
      </c>
      <c r="AS59" s="51">
        <f>IF( $G59=0,0,((($G59/$F$53)*Cronograma!AQ$13)*($H59/$G59)))</f>
        <v>0</v>
      </c>
      <c r="AT59" s="51">
        <f>IF( $G59=0,0,((($G59/$F$53)*Cronograma!AR$13)*($H59/$G59)))</f>
        <v>0</v>
      </c>
      <c r="AU59" s="51">
        <f>IF( $G59=0,0,((($G59/$F$53)*Cronograma!AS$13)*($H59/$G59)))</f>
        <v>0</v>
      </c>
      <c r="AV59" s="51">
        <f>IF( $G59=0,0,((($G59/$F$53)*Cronograma!AT$13)*($H59/$G59)))</f>
        <v>0</v>
      </c>
      <c r="AW59" s="51">
        <f>IF( $G59=0,0,((($G59/$F$53)*Cronograma!AU$13)*($H59/$G59)))</f>
        <v>0</v>
      </c>
      <c r="AX59" s="51">
        <f>IF( $G59=0,0,((($G59/$F$53)*Cronograma!AV$13)*($H59/$G59)))</f>
        <v>0</v>
      </c>
      <c r="AY59" s="51">
        <f>IF( $G59=0,0,((($G59/$F$53)*Cronograma!AW$13)*($H59/$G59)))</f>
        <v>0</v>
      </c>
      <c r="AZ59" s="51">
        <f>IF( $G59=0,0,((($G59/$F$53)*Cronograma!AX$13)*($H59/$G59)))</f>
        <v>0</v>
      </c>
      <c r="BA59" s="51">
        <f>IF( $G59=0,0,((($G59/$F$53)*Cronograma!AY$13)*($H59/$G59)))</f>
        <v>0</v>
      </c>
      <c r="BB59" s="51">
        <f>IF( $G59=0,0,((($G59/$F$53)*Cronograma!AZ$13)*($H59/$G59)))</f>
        <v>0</v>
      </c>
      <c r="BC59" s="51">
        <f>IF( $G59=0,0,((($G59/$F$53)*Cronograma!BA$13)*($H59/$G59)))</f>
        <v>0</v>
      </c>
      <c r="BD59" s="51">
        <f>IF( $G59=0,0,((($G59/$F$53)*Cronograma!BB$13)*($H59/$G59)))</f>
        <v>0</v>
      </c>
      <c r="BE59" s="51">
        <f>IF( $G59=0,0,((($G59/$F$53)*Cronograma!BC$13)*($H59/$G59)))</f>
        <v>0</v>
      </c>
      <c r="BF59" s="51">
        <f>IF( $G59=0,0,((($G59/$F$53)*Cronograma!BD$13)*($H59/$G59)))</f>
        <v>0</v>
      </c>
      <c r="BG59" s="51">
        <f>IF( $G59=0,0,((($G59/$F$53)*Cronograma!BE$13)*($H59/$G59)))</f>
        <v>0</v>
      </c>
      <c r="BH59" s="51">
        <f>IF( $G59=0,0,((($G59/$F$53)*Cronograma!BF$13)*($H59/$G59)))</f>
        <v>0</v>
      </c>
      <c r="BI59" s="51">
        <f>IF( $G59=0,0,((($G59/$F$53)*Cronograma!BG$13)*($H59/$G59)))</f>
        <v>0</v>
      </c>
      <c r="BJ59" s="51">
        <f>IF( $G59=0,0,((($G59/$F$53)*Cronograma!BH$13)*($H59/$G59)))</f>
        <v>0</v>
      </c>
      <c r="BK59" s="51">
        <f>IF( $G59=0,0,((($G59/$F$53)*Cronograma!BI$13)*($H59/$G59)))</f>
        <v>0</v>
      </c>
      <c r="BL59" s="51">
        <f>IF( $G59=0,0,((($G59/$F$53)*Cronograma!BJ$13)*($H59/$G59)))</f>
        <v>0</v>
      </c>
      <c r="BM59" s="51">
        <f>IF( $G59=0,0,((($G59/$F$53)*Cronograma!BK$13)*($H59/$G59)))</f>
        <v>0</v>
      </c>
      <c r="BN59" s="51">
        <f>IF( $G59=0,0,((($G59/$F$53)*Cronograma!BL$13)*($H59/$G59)))</f>
        <v>0</v>
      </c>
      <c r="BO59" s="51">
        <f>IF( $G59=0,0,((($G59/$F$53)*Cronograma!BM$13)*($H59/$G59)))</f>
        <v>0</v>
      </c>
      <c r="BP59" s="51">
        <f>IF( $G59=0,0,((($G59/$F$53)*Cronograma!BN$13)*($H59/$G59)))</f>
        <v>0</v>
      </c>
      <c r="BQ59" s="51">
        <f>IF( $G59=0,0,((($G59/$F$53)*Cronograma!BO$13)*($H59/$G59)))</f>
        <v>0</v>
      </c>
      <c r="BR59" s="51">
        <f>IF( $G59=0,0,((($G59/$F$53)*Cronograma!BP$13)*($H59/$G59)))</f>
        <v>0</v>
      </c>
      <c r="BS59" s="51">
        <f>IF( $G59=0,0,((($G59/$F$53)*Cronograma!BQ$13)*($H59/$G59)))</f>
        <v>0</v>
      </c>
      <c r="BT59" s="51">
        <f>IF( $G59=0,0,((($G59/$F$53)*Cronograma!BR$13)*($H59/$G59)))</f>
        <v>0</v>
      </c>
      <c r="BU59" s="51">
        <f>IF( $G59=0,0,((($G59/$F$53)*Cronograma!BS$13)*($H59/$G59)))</f>
        <v>0</v>
      </c>
      <c r="BV59" s="51">
        <f>IF( $G59=0,0,((($G59/$F$53)*Cronograma!BT$13)*($H59/$G59)))</f>
        <v>0</v>
      </c>
      <c r="BW59" s="51">
        <f>IF( $G59=0,0,((($G59/$F$53)*Cronograma!BU$13)*($H59/$G59)))</f>
        <v>0</v>
      </c>
      <c r="BX59" s="51">
        <f>IF( $G59=0,0,((($G59/$F$53)*Cronograma!BV$13)*($H59/$G59)))</f>
        <v>0</v>
      </c>
      <c r="BY59" s="51">
        <f>IF( $G59=0,0,((($G59/$F$53)*Cronograma!BW$13)*($H59/$G59)))</f>
        <v>0</v>
      </c>
      <c r="BZ59" s="51">
        <f>IF( $G59=0,0,((($G59/$F$53)*Cronograma!BX$13)*($H59/$G59)))</f>
        <v>0</v>
      </c>
      <c r="CA59" s="51">
        <f>IF( $G59=0,0,((($G59/$F$53)*Cronograma!BY$13)*($H59/$G59)))</f>
        <v>0</v>
      </c>
      <c r="CB59" s="51">
        <f>IF( $G59=0,0,((($G59/$F$53)*Cronograma!BZ$13)*($H59/$G59)))</f>
        <v>0</v>
      </c>
      <c r="CC59" s="51">
        <f>IF( $G59=0,0,((($G59/$F$53)*Cronograma!CA$13)*($H59/$G59)))</f>
        <v>0</v>
      </c>
      <c r="CD59" s="51">
        <f>IF( $G59=0,0,((($G59/$F$53)*Cronograma!CB$13)*($H59/$G59)))</f>
        <v>0</v>
      </c>
      <c r="CE59" s="51">
        <f>IF( $G59=0,0,((($G59/$F$53)*Cronograma!CC$13)*($H59/$G59)))</f>
        <v>0</v>
      </c>
      <c r="CF59" s="51">
        <f>IF( $G59=0,0,((($G59/$F$53)*Cronograma!CD$13)*($H59/$G59)))</f>
        <v>0</v>
      </c>
      <c r="CG59" s="51">
        <f>IF( $G59=0,0,((($G59/$F$53)*Cronograma!CE$13)*($H59/$G59)))</f>
        <v>0</v>
      </c>
      <c r="CH59" s="51">
        <f>IF( $G59=0,0,((($G59/$F$53)*Cronograma!CF$13)*($H59/$G59)))</f>
        <v>0</v>
      </c>
      <c r="CI59" s="51">
        <f>IF( $G59=0,0,((($G59/$F$53)*Cronograma!CG$13)*($H59/$G59)))</f>
        <v>0</v>
      </c>
      <c r="CJ59" s="51">
        <f>IF( $G59=0,0,((($G59/$F$53)*Cronograma!CH$13)*($H59/$G59)))</f>
        <v>0</v>
      </c>
      <c r="CK59" s="51">
        <f>IF( $G59=0,0,((($G59/$F$53)*Cronograma!CI$13)*($H59/$G59)))</f>
        <v>0</v>
      </c>
      <c r="CL59" s="51">
        <f>IF( $G59=0,0,((($G59/$F$53)*Cronograma!CJ$13)*($H59/$G59)))</f>
        <v>0</v>
      </c>
      <c r="CM59" s="51">
        <f>IF( $G59=0,0,((($G59/$F$53)*Cronograma!CK$13)*($H59/$G59)))</f>
        <v>0</v>
      </c>
      <c r="CN59" s="51">
        <f>IF( $G59=0,0,((($G59/$F$53)*Cronograma!CL$13)*($H59/$G59)))</f>
        <v>0</v>
      </c>
      <c r="CO59" s="51">
        <f>IF( $G59=0,0,((($G59/$F$53)*Cronograma!CM$13)*($H59/$G59)))</f>
        <v>0</v>
      </c>
      <c r="CP59" s="51">
        <f>IF( $G59=0,0,((($G59/$F$53)*Cronograma!CN$13)*($H59/$G59)))</f>
        <v>0</v>
      </c>
      <c r="CQ59" s="51">
        <f>IF( $G59=0,0,((($G59/$F$53)*Cronograma!CO$13)*($H59/$G59)))</f>
        <v>0</v>
      </c>
      <c r="CR59" s="51">
        <f>IF( $G59=0,0,((($G59/$F$53)*Cronograma!CP$13)*($H59/$G59)))</f>
        <v>0</v>
      </c>
      <c r="CS59" s="51">
        <f>IF( $G59=0,0,((($G59/$F$53)*Cronograma!CQ$13)*($H59/$G59)))</f>
        <v>0</v>
      </c>
      <c r="CT59" s="51">
        <f>IF( $G59=0,0,((($G59/$F$53)*Cronograma!CR$13)*($H59/$G59)))</f>
        <v>0</v>
      </c>
      <c r="CU59" s="51">
        <f>IF( $G59=0,0,((($G59/$F$53)*Cronograma!CS$13)*($H59/$G59)))</f>
        <v>0</v>
      </c>
      <c r="CV59" s="51">
        <f>IF( $G59=0,0,((($G59/$F$53)*Cronograma!CT$13)*($H59/$G59)))</f>
        <v>0</v>
      </c>
      <c r="CW59" s="51">
        <f>IF( $G59=0,0,((($G59/$F$53)*Cronograma!CU$13)*($H59/$G59)))</f>
        <v>0</v>
      </c>
      <c r="CX59" s="51">
        <f>IF( $G59=0,0,((($G59/$F$53)*Cronograma!CV$13)*($H59/$G59)))</f>
        <v>0</v>
      </c>
      <c r="CY59" s="51">
        <f>IF( $G59=0,0,((($G59/$F$53)*Cronograma!CW$13)*($H59/$G59)))</f>
        <v>0</v>
      </c>
      <c r="CZ59" s="51">
        <f>IF( $G59=0,0,((($G59/$F$53)*Cronograma!CX$13)*($H59/$G59)))</f>
        <v>0</v>
      </c>
      <c r="DA59" s="51">
        <f>IF( $G59=0,0,((($G59/$F$53)*Cronograma!CY$13)*($H59/$G59)))</f>
        <v>0</v>
      </c>
      <c r="DB59" s="51">
        <f>IF( $G59=0,0,((($G59/$F$53)*Cronograma!CZ$13)*($H59/$G59)))</f>
        <v>0</v>
      </c>
      <c r="DC59" s="51">
        <f>IF( $G59=0,0,((($G59/$F$53)*Cronograma!DA$13)*($H59/$G59)))</f>
        <v>0</v>
      </c>
      <c r="DD59" s="51">
        <f>IF( $G59=0,0,((($G59/$F$53)*Cronograma!DB$13)*($H59/$G59)))</f>
        <v>0</v>
      </c>
      <c r="DE59" s="51">
        <f>IF( $G59=0,0,((($G59/$F$53)*Cronograma!DC$13)*($H59/$G59)))</f>
        <v>0</v>
      </c>
      <c r="DF59" s="51">
        <f>IF( $G59=0,0,((($G59/$F$53)*Cronograma!DD$13)*($H59/$G59)))</f>
        <v>0</v>
      </c>
      <c r="DG59" s="51">
        <f>IF( $G59=0,0,((($G59/$F$53)*Cronograma!DE$13)*($H59/$G59)))</f>
        <v>0</v>
      </c>
      <c r="DH59" s="51">
        <f>IF( $G59=0,0,((($G59/$F$53)*Cronograma!DF$13)*($H59/$G59)))</f>
        <v>0</v>
      </c>
      <c r="DI59" s="51">
        <f>IF( $G59=0,0,((($G59/$F$53)*Cronograma!DG$13)*($H59/$G59)))</f>
        <v>0</v>
      </c>
      <c r="DJ59" s="51">
        <f>IF( $G59=0,0,((($G59/$F$53)*Cronograma!DH$13)*($H59/$G59)))</f>
        <v>0</v>
      </c>
      <c r="DK59" s="52">
        <f t="shared" si="34"/>
        <v>0</v>
      </c>
      <c r="DL59" s="53">
        <f t="shared" si="4"/>
        <v>0</v>
      </c>
      <c r="DM59" s="472"/>
      <c r="DN59" s="472"/>
      <c r="DO59" s="472"/>
    </row>
    <row r="60" spans="1:119" hidden="1" outlineLevel="1" x14ac:dyDescent="0.3">
      <c r="A60" s="472"/>
      <c r="B60" s="521" t="s">
        <v>219</v>
      </c>
      <c r="C60" s="589"/>
      <c r="D60" s="595"/>
      <c r="E60" s="591"/>
      <c r="F60" s="592"/>
      <c r="G60" s="593"/>
      <c r="H60" s="498">
        <f t="shared" si="33"/>
        <v>0</v>
      </c>
      <c r="I60" s="51">
        <f>IF( $G60=0,0,((($G60/$F$53)*Cronograma!G$13)*($H60/$G60)))</f>
        <v>0</v>
      </c>
      <c r="J60" s="51">
        <f>IF( $G60=0,0,((($G60/$F$53)*Cronograma!H$13)*($H60/$G60)))</f>
        <v>0</v>
      </c>
      <c r="K60" s="51">
        <f>IF( $G60=0,0,((($G60/$F$53)*Cronograma!I$13)*($H60/$G60)))</f>
        <v>0</v>
      </c>
      <c r="L60" s="51">
        <f>IF( $G60=0,0,((($G60/$F$53)*Cronograma!J$13)*($H60/$G60)))</f>
        <v>0</v>
      </c>
      <c r="M60" s="51">
        <f>IF( $G60=0,0,((($G60/$F$53)*Cronograma!K$13)*($H60/$G60)))</f>
        <v>0</v>
      </c>
      <c r="N60" s="51">
        <f>IF( $G60=0,0,((($G60/$F$53)*Cronograma!L$13)*($H60/$G60)))</f>
        <v>0</v>
      </c>
      <c r="O60" s="51">
        <f>IF( $G60=0,0,((($G60/$F$53)*Cronograma!M$13)*($H60/$G60)))</f>
        <v>0</v>
      </c>
      <c r="P60" s="51">
        <f>IF( $G60=0,0,((($G60/$F$53)*Cronograma!N$13)*($H60/$G60)))</f>
        <v>0</v>
      </c>
      <c r="Q60" s="51">
        <f>IF( $G60=0,0,((($G60/$F$53)*Cronograma!O$13)*($H60/$G60)))</f>
        <v>0</v>
      </c>
      <c r="R60" s="51">
        <f>IF( $G60=0,0,((($G60/$F$53)*Cronograma!P$13)*($H60/$G60)))</f>
        <v>0</v>
      </c>
      <c r="S60" s="51">
        <f>IF( $G60=0,0,((($G60/$F$53)*Cronograma!Q$13)*($H60/$G60)))</f>
        <v>0</v>
      </c>
      <c r="T60" s="51">
        <f>IF( $G60=0,0,((($G60/$F$53)*Cronograma!R$13)*($H60/$G60)))</f>
        <v>0</v>
      </c>
      <c r="U60" s="51">
        <f>IF( $G60=0,0,((($G60/$F$53)*Cronograma!S$13)*($H60/$G60)))</f>
        <v>0</v>
      </c>
      <c r="V60" s="51">
        <f>IF( $G60=0,0,((($G60/$F$53)*Cronograma!T$13)*($H60/$G60)))</f>
        <v>0</v>
      </c>
      <c r="W60" s="51">
        <f>IF( $G60=0,0,((($G60/$F$53)*Cronograma!U$13)*($H60/$G60)))</f>
        <v>0</v>
      </c>
      <c r="X60" s="51">
        <f>IF( $G60=0,0,((($G60/$F$53)*Cronograma!V$13)*($H60/$G60)))</f>
        <v>0</v>
      </c>
      <c r="Y60" s="51">
        <f>IF( $G60=0,0,((($G60/$F$53)*Cronograma!W$13)*($H60/$G60)))</f>
        <v>0</v>
      </c>
      <c r="Z60" s="51">
        <f>IF( $G60=0,0,((($G60/$F$53)*Cronograma!X$13)*($H60/$G60)))</f>
        <v>0</v>
      </c>
      <c r="AA60" s="51">
        <f>IF( $G60=0,0,((($G60/$F$53)*Cronograma!Y$13)*($H60/$G60)))</f>
        <v>0</v>
      </c>
      <c r="AB60" s="51">
        <f>IF( $G60=0,0,((($G60/$F$53)*Cronograma!Z$13)*($H60/$G60)))</f>
        <v>0</v>
      </c>
      <c r="AC60" s="51">
        <f>IF( $G60=0,0,((($G60/$F$53)*Cronograma!AA$13)*($H60/$G60)))</f>
        <v>0</v>
      </c>
      <c r="AD60" s="51">
        <f>IF( $G60=0,0,((($G60/$F$53)*Cronograma!AB$13)*($H60/$G60)))</f>
        <v>0</v>
      </c>
      <c r="AE60" s="51">
        <f>IF( $G60=0,0,((($G60/$F$53)*Cronograma!AC$13)*($H60/$G60)))</f>
        <v>0</v>
      </c>
      <c r="AF60" s="51">
        <f>IF( $G60=0,0,((($G60/$F$53)*Cronograma!AD$13)*($H60/$G60)))</f>
        <v>0</v>
      </c>
      <c r="AG60" s="51">
        <f>IF( $G60=0,0,((($G60/$F$53)*Cronograma!AE$13)*($H60/$G60)))</f>
        <v>0</v>
      </c>
      <c r="AH60" s="51">
        <f>IF( $G60=0,0,((($G60/$F$53)*Cronograma!AF$13)*($H60/$G60)))</f>
        <v>0</v>
      </c>
      <c r="AI60" s="51">
        <f>IF( $G60=0,0,((($G60/$F$53)*Cronograma!AG$13)*($H60/$G60)))</f>
        <v>0</v>
      </c>
      <c r="AJ60" s="51">
        <f>IF( $G60=0,0,((($G60/$F$53)*Cronograma!AH$13)*($H60/$G60)))</f>
        <v>0</v>
      </c>
      <c r="AK60" s="51">
        <f>IF( $G60=0,0,((($G60/$F$53)*Cronograma!AI$13)*($H60/$G60)))</f>
        <v>0</v>
      </c>
      <c r="AL60" s="51">
        <f>IF( $G60=0,0,((($G60/$F$53)*Cronograma!AJ$13)*($H60/$G60)))</f>
        <v>0</v>
      </c>
      <c r="AM60" s="51">
        <f>IF( $G60=0,0,((($G60/$F$53)*Cronograma!AK$13)*($H60/$G60)))</f>
        <v>0</v>
      </c>
      <c r="AN60" s="51">
        <f>IF( $G60=0,0,((($G60/$F$53)*Cronograma!AL$13)*($H60/$G60)))</f>
        <v>0</v>
      </c>
      <c r="AO60" s="51">
        <f>IF( $G60=0,0,((($G60/$F$53)*Cronograma!AM$13)*($H60/$G60)))</f>
        <v>0</v>
      </c>
      <c r="AP60" s="51">
        <f>IF( $G60=0,0,((($G60/$F$53)*Cronograma!AN$13)*($H60/$G60)))</f>
        <v>0</v>
      </c>
      <c r="AQ60" s="51">
        <f>IF( $G60=0,0,((($G60/$F$53)*Cronograma!AO$13)*($H60/$G60)))</f>
        <v>0</v>
      </c>
      <c r="AR60" s="51">
        <f>IF( $G60=0,0,((($G60/$F$53)*Cronograma!AP$13)*($H60/$G60)))</f>
        <v>0</v>
      </c>
      <c r="AS60" s="51">
        <f>IF( $G60=0,0,((($G60/$F$53)*Cronograma!AQ$13)*($H60/$G60)))</f>
        <v>0</v>
      </c>
      <c r="AT60" s="51">
        <f>IF( $G60=0,0,((($G60/$F$53)*Cronograma!AR$13)*($H60/$G60)))</f>
        <v>0</v>
      </c>
      <c r="AU60" s="51">
        <f>IF( $G60=0,0,((($G60/$F$53)*Cronograma!AS$13)*($H60/$G60)))</f>
        <v>0</v>
      </c>
      <c r="AV60" s="51">
        <f>IF( $G60=0,0,((($G60/$F$53)*Cronograma!AT$13)*($H60/$G60)))</f>
        <v>0</v>
      </c>
      <c r="AW60" s="51">
        <f>IF( $G60=0,0,((($G60/$F$53)*Cronograma!AU$13)*($H60/$G60)))</f>
        <v>0</v>
      </c>
      <c r="AX60" s="51">
        <f>IF( $G60=0,0,((($G60/$F$53)*Cronograma!AV$13)*($H60/$G60)))</f>
        <v>0</v>
      </c>
      <c r="AY60" s="51">
        <f>IF( $G60=0,0,((($G60/$F$53)*Cronograma!AW$13)*($H60/$G60)))</f>
        <v>0</v>
      </c>
      <c r="AZ60" s="51">
        <f>IF( $G60=0,0,((($G60/$F$53)*Cronograma!AX$13)*($H60/$G60)))</f>
        <v>0</v>
      </c>
      <c r="BA60" s="51">
        <f>IF( $G60=0,0,((($G60/$F$53)*Cronograma!AY$13)*($H60/$G60)))</f>
        <v>0</v>
      </c>
      <c r="BB60" s="51">
        <f>IF( $G60=0,0,((($G60/$F$53)*Cronograma!AZ$13)*($H60/$G60)))</f>
        <v>0</v>
      </c>
      <c r="BC60" s="51">
        <f>IF( $G60=0,0,((($G60/$F$53)*Cronograma!BA$13)*($H60/$G60)))</f>
        <v>0</v>
      </c>
      <c r="BD60" s="51">
        <f>IF( $G60=0,0,((($G60/$F$53)*Cronograma!BB$13)*($H60/$G60)))</f>
        <v>0</v>
      </c>
      <c r="BE60" s="51">
        <f>IF( $G60=0,0,((($G60/$F$53)*Cronograma!BC$13)*($H60/$G60)))</f>
        <v>0</v>
      </c>
      <c r="BF60" s="51">
        <f>IF( $G60=0,0,((($G60/$F$53)*Cronograma!BD$13)*($H60/$G60)))</f>
        <v>0</v>
      </c>
      <c r="BG60" s="51">
        <f>IF( $G60=0,0,((($G60/$F$53)*Cronograma!BE$13)*($H60/$G60)))</f>
        <v>0</v>
      </c>
      <c r="BH60" s="51">
        <f>IF( $G60=0,0,((($G60/$F$53)*Cronograma!BF$13)*($H60/$G60)))</f>
        <v>0</v>
      </c>
      <c r="BI60" s="51">
        <f>IF( $G60=0,0,((($G60/$F$53)*Cronograma!BG$13)*($H60/$G60)))</f>
        <v>0</v>
      </c>
      <c r="BJ60" s="51">
        <f>IF( $G60=0,0,((($G60/$F$53)*Cronograma!BH$13)*($H60/$G60)))</f>
        <v>0</v>
      </c>
      <c r="BK60" s="51">
        <f>IF( $G60=0,0,((($G60/$F$53)*Cronograma!BI$13)*($H60/$G60)))</f>
        <v>0</v>
      </c>
      <c r="BL60" s="51">
        <f>IF( $G60=0,0,((($G60/$F$53)*Cronograma!BJ$13)*($H60/$G60)))</f>
        <v>0</v>
      </c>
      <c r="BM60" s="51">
        <f>IF( $G60=0,0,((($G60/$F$53)*Cronograma!BK$13)*($H60/$G60)))</f>
        <v>0</v>
      </c>
      <c r="BN60" s="51">
        <f>IF( $G60=0,0,((($G60/$F$53)*Cronograma!BL$13)*($H60/$G60)))</f>
        <v>0</v>
      </c>
      <c r="BO60" s="51">
        <f>IF( $G60=0,0,((($G60/$F$53)*Cronograma!BM$13)*($H60/$G60)))</f>
        <v>0</v>
      </c>
      <c r="BP60" s="51">
        <f>IF( $G60=0,0,((($G60/$F$53)*Cronograma!BN$13)*($H60/$G60)))</f>
        <v>0</v>
      </c>
      <c r="BQ60" s="51">
        <f>IF( $G60=0,0,((($G60/$F$53)*Cronograma!BO$13)*($H60/$G60)))</f>
        <v>0</v>
      </c>
      <c r="BR60" s="51">
        <f>IF( $G60=0,0,((($G60/$F$53)*Cronograma!BP$13)*($H60/$G60)))</f>
        <v>0</v>
      </c>
      <c r="BS60" s="51">
        <f>IF( $G60=0,0,((($G60/$F$53)*Cronograma!BQ$13)*($H60/$G60)))</f>
        <v>0</v>
      </c>
      <c r="BT60" s="51">
        <f>IF( $G60=0,0,((($G60/$F$53)*Cronograma!BR$13)*($H60/$G60)))</f>
        <v>0</v>
      </c>
      <c r="BU60" s="51">
        <f>IF( $G60=0,0,((($G60/$F$53)*Cronograma!BS$13)*($H60/$G60)))</f>
        <v>0</v>
      </c>
      <c r="BV60" s="51">
        <f>IF( $G60=0,0,((($G60/$F$53)*Cronograma!BT$13)*($H60/$G60)))</f>
        <v>0</v>
      </c>
      <c r="BW60" s="51">
        <f>IF( $G60=0,0,((($G60/$F$53)*Cronograma!BU$13)*($H60/$G60)))</f>
        <v>0</v>
      </c>
      <c r="BX60" s="51">
        <f>IF( $G60=0,0,((($G60/$F$53)*Cronograma!BV$13)*($H60/$G60)))</f>
        <v>0</v>
      </c>
      <c r="BY60" s="51">
        <f>IF( $G60=0,0,((($G60/$F$53)*Cronograma!BW$13)*($H60/$G60)))</f>
        <v>0</v>
      </c>
      <c r="BZ60" s="51">
        <f>IF( $G60=0,0,((($G60/$F$53)*Cronograma!BX$13)*($H60/$G60)))</f>
        <v>0</v>
      </c>
      <c r="CA60" s="51">
        <f>IF( $G60=0,0,((($G60/$F$53)*Cronograma!BY$13)*($H60/$G60)))</f>
        <v>0</v>
      </c>
      <c r="CB60" s="51">
        <f>IF( $G60=0,0,((($G60/$F$53)*Cronograma!BZ$13)*($H60/$G60)))</f>
        <v>0</v>
      </c>
      <c r="CC60" s="51">
        <f>IF( $G60=0,0,((($G60/$F$53)*Cronograma!CA$13)*($H60/$G60)))</f>
        <v>0</v>
      </c>
      <c r="CD60" s="51">
        <f>IF( $G60=0,0,((($G60/$F$53)*Cronograma!CB$13)*($H60/$G60)))</f>
        <v>0</v>
      </c>
      <c r="CE60" s="51">
        <f>IF( $G60=0,0,((($G60/$F$53)*Cronograma!CC$13)*($H60/$G60)))</f>
        <v>0</v>
      </c>
      <c r="CF60" s="51">
        <f>IF( $G60=0,0,((($G60/$F$53)*Cronograma!CD$13)*($H60/$G60)))</f>
        <v>0</v>
      </c>
      <c r="CG60" s="51">
        <f>IF( $G60=0,0,((($G60/$F$53)*Cronograma!CE$13)*($H60/$G60)))</f>
        <v>0</v>
      </c>
      <c r="CH60" s="51">
        <f>IF( $G60=0,0,((($G60/$F$53)*Cronograma!CF$13)*($H60/$G60)))</f>
        <v>0</v>
      </c>
      <c r="CI60" s="51">
        <f>IF( $G60=0,0,((($G60/$F$53)*Cronograma!CG$13)*($H60/$G60)))</f>
        <v>0</v>
      </c>
      <c r="CJ60" s="51">
        <f>IF( $G60=0,0,((($G60/$F$53)*Cronograma!CH$13)*($H60/$G60)))</f>
        <v>0</v>
      </c>
      <c r="CK60" s="51">
        <f>IF( $G60=0,0,((($G60/$F$53)*Cronograma!CI$13)*($H60/$G60)))</f>
        <v>0</v>
      </c>
      <c r="CL60" s="51">
        <f>IF( $G60=0,0,((($G60/$F$53)*Cronograma!CJ$13)*($H60/$G60)))</f>
        <v>0</v>
      </c>
      <c r="CM60" s="51">
        <f>IF( $G60=0,0,((($G60/$F$53)*Cronograma!CK$13)*($H60/$G60)))</f>
        <v>0</v>
      </c>
      <c r="CN60" s="51">
        <f>IF( $G60=0,0,((($G60/$F$53)*Cronograma!CL$13)*($H60/$G60)))</f>
        <v>0</v>
      </c>
      <c r="CO60" s="51">
        <f>IF( $G60=0,0,((($G60/$F$53)*Cronograma!CM$13)*($H60/$G60)))</f>
        <v>0</v>
      </c>
      <c r="CP60" s="51">
        <f>IF( $G60=0,0,((($G60/$F$53)*Cronograma!CN$13)*($H60/$G60)))</f>
        <v>0</v>
      </c>
      <c r="CQ60" s="51">
        <f>IF( $G60=0,0,((($G60/$F$53)*Cronograma!CO$13)*($H60/$G60)))</f>
        <v>0</v>
      </c>
      <c r="CR60" s="51">
        <f>IF( $G60=0,0,((($G60/$F$53)*Cronograma!CP$13)*($H60/$G60)))</f>
        <v>0</v>
      </c>
      <c r="CS60" s="51">
        <f>IF( $G60=0,0,((($G60/$F$53)*Cronograma!CQ$13)*($H60/$G60)))</f>
        <v>0</v>
      </c>
      <c r="CT60" s="51">
        <f>IF( $G60=0,0,((($G60/$F$53)*Cronograma!CR$13)*($H60/$G60)))</f>
        <v>0</v>
      </c>
      <c r="CU60" s="51">
        <f>IF( $G60=0,0,((($G60/$F$53)*Cronograma!CS$13)*($H60/$G60)))</f>
        <v>0</v>
      </c>
      <c r="CV60" s="51">
        <f>IF( $G60=0,0,((($G60/$F$53)*Cronograma!CT$13)*($H60/$G60)))</f>
        <v>0</v>
      </c>
      <c r="CW60" s="51">
        <f>IF( $G60=0,0,((($G60/$F$53)*Cronograma!CU$13)*($H60/$G60)))</f>
        <v>0</v>
      </c>
      <c r="CX60" s="51">
        <f>IF( $G60=0,0,((($G60/$F$53)*Cronograma!CV$13)*($H60/$G60)))</f>
        <v>0</v>
      </c>
      <c r="CY60" s="51">
        <f>IF( $G60=0,0,((($G60/$F$53)*Cronograma!CW$13)*($H60/$G60)))</f>
        <v>0</v>
      </c>
      <c r="CZ60" s="51">
        <f>IF( $G60=0,0,((($G60/$F$53)*Cronograma!CX$13)*($H60/$G60)))</f>
        <v>0</v>
      </c>
      <c r="DA60" s="51">
        <f>IF( $G60=0,0,((($G60/$F$53)*Cronograma!CY$13)*($H60/$G60)))</f>
        <v>0</v>
      </c>
      <c r="DB60" s="51">
        <f>IF( $G60=0,0,((($G60/$F$53)*Cronograma!CZ$13)*($H60/$G60)))</f>
        <v>0</v>
      </c>
      <c r="DC60" s="51">
        <f>IF( $G60=0,0,((($G60/$F$53)*Cronograma!DA$13)*($H60/$G60)))</f>
        <v>0</v>
      </c>
      <c r="DD60" s="51">
        <f>IF( $G60=0,0,((($G60/$F$53)*Cronograma!DB$13)*($H60/$G60)))</f>
        <v>0</v>
      </c>
      <c r="DE60" s="51">
        <f>IF( $G60=0,0,((($G60/$F$53)*Cronograma!DC$13)*($H60/$G60)))</f>
        <v>0</v>
      </c>
      <c r="DF60" s="51">
        <f>IF( $G60=0,0,((($G60/$F$53)*Cronograma!DD$13)*($H60/$G60)))</f>
        <v>0</v>
      </c>
      <c r="DG60" s="51">
        <f>IF( $G60=0,0,((($G60/$F$53)*Cronograma!DE$13)*($H60/$G60)))</f>
        <v>0</v>
      </c>
      <c r="DH60" s="51">
        <f>IF( $G60=0,0,((($G60/$F$53)*Cronograma!DF$13)*($H60/$G60)))</f>
        <v>0</v>
      </c>
      <c r="DI60" s="51">
        <f>IF( $G60=0,0,((($G60/$F$53)*Cronograma!DG$13)*($H60/$G60)))</f>
        <v>0</v>
      </c>
      <c r="DJ60" s="51">
        <f>IF( $G60=0,0,((($G60/$F$53)*Cronograma!DH$13)*($H60/$G60)))</f>
        <v>0</v>
      </c>
      <c r="DK60" s="52">
        <f t="shared" si="34"/>
        <v>0</v>
      </c>
      <c r="DL60" s="53">
        <f t="shared" si="4"/>
        <v>0</v>
      </c>
      <c r="DM60" s="472"/>
      <c r="DN60" s="472"/>
      <c r="DO60" s="472"/>
    </row>
    <row r="61" spans="1:119" hidden="1" outlineLevel="1" x14ac:dyDescent="0.3">
      <c r="A61" s="472"/>
      <c r="B61" s="521" t="s">
        <v>220</v>
      </c>
      <c r="C61" s="589"/>
      <c r="D61" s="595"/>
      <c r="E61" s="591"/>
      <c r="F61" s="592"/>
      <c r="G61" s="593"/>
      <c r="H61" s="498">
        <f t="shared" si="33"/>
        <v>0</v>
      </c>
      <c r="I61" s="51">
        <f>IF( $G61=0,0,((($G61/$F$53)*Cronograma!G$13)*($H61/$G61)))</f>
        <v>0</v>
      </c>
      <c r="J61" s="51">
        <f>IF( $G61=0,0,((($G61/$F$53)*Cronograma!H$13)*($H61/$G61)))</f>
        <v>0</v>
      </c>
      <c r="K61" s="51">
        <f>IF( $G61=0,0,((($G61/$F$53)*Cronograma!I$13)*($H61/$G61)))</f>
        <v>0</v>
      </c>
      <c r="L61" s="51">
        <f>IF( $G61=0,0,((($G61/$F$53)*Cronograma!J$13)*($H61/$G61)))</f>
        <v>0</v>
      </c>
      <c r="M61" s="51">
        <f>IF( $G61=0,0,((($G61/$F$53)*Cronograma!K$13)*($H61/$G61)))</f>
        <v>0</v>
      </c>
      <c r="N61" s="51">
        <f>IF( $G61=0,0,((($G61/$F$53)*Cronograma!L$13)*($H61/$G61)))</f>
        <v>0</v>
      </c>
      <c r="O61" s="51">
        <f>IF( $G61=0,0,((($G61/$F$53)*Cronograma!M$13)*($H61/$G61)))</f>
        <v>0</v>
      </c>
      <c r="P61" s="51">
        <f>IF( $G61=0,0,((($G61/$F$53)*Cronograma!N$13)*($H61/$G61)))</f>
        <v>0</v>
      </c>
      <c r="Q61" s="51">
        <f>IF( $G61=0,0,((($G61/$F$53)*Cronograma!O$13)*($H61/$G61)))</f>
        <v>0</v>
      </c>
      <c r="R61" s="51">
        <f>IF( $G61=0,0,((($G61/$F$53)*Cronograma!P$13)*($H61/$G61)))</f>
        <v>0</v>
      </c>
      <c r="S61" s="51">
        <f>IF( $G61=0,0,((($G61/$F$53)*Cronograma!Q$13)*($H61/$G61)))</f>
        <v>0</v>
      </c>
      <c r="T61" s="51">
        <f>IF( $G61=0,0,((($G61/$F$53)*Cronograma!R$13)*($H61/$G61)))</f>
        <v>0</v>
      </c>
      <c r="U61" s="51">
        <f>IF( $G61=0,0,((($G61/$F$53)*Cronograma!S$13)*($H61/$G61)))</f>
        <v>0</v>
      </c>
      <c r="V61" s="51">
        <f>IF( $G61=0,0,((($G61/$F$53)*Cronograma!T$13)*($H61/$G61)))</f>
        <v>0</v>
      </c>
      <c r="W61" s="51">
        <f>IF( $G61=0,0,((($G61/$F$53)*Cronograma!U$13)*($H61/$G61)))</f>
        <v>0</v>
      </c>
      <c r="X61" s="51">
        <f>IF( $G61=0,0,((($G61/$F$53)*Cronograma!V$13)*($H61/$G61)))</f>
        <v>0</v>
      </c>
      <c r="Y61" s="51">
        <f>IF( $G61=0,0,((($G61/$F$53)*Cronograma!W$13)*($H61/$G61)))</f>
        <v>0</v>
      </c>
      <c r="Z61" s="51">
        <f>IF( $G61=0,0,((($G61/$F$53)*Cronograma!X$13)*($H61/$G61)))</f>
        <v>0</v>
      </c>
      <c r="AA61" s="51">
        <f>IF( $G61=0,0,((($G61/$F$53)*Cronograma!Y$13)*($H61/$G61)))</f>
        <v>0</v>
      </c>
      <c r="AB61" s="51">
        <f>IF( $G61=0,0,((($G61/$F$53)*Cronograma!Z$13)*($H61/$G61)))</f>
        <v>0</v>
      </c>
      <c r="AC61" s="51">
        <f>IF( $G61=0,0,((($G61/$F$53)*Cronograma!AA$13)*($H61/$G61)))</f>
        <v>0</v>
      </c>
      <c r="AD61" s="51">
        <f>IF( $G61=0,0,((($G61/$F$53)*Cronograma!AB$13)*($H61/$G61)))</f>
        <v>0</v>
      </c>
      <c r="AE61" s="51">
        <f>IF( $G61=0,0,((($G61/$F$53)*Cronograma!AC$13)*($H61/$G61)))</f>
        <v>0</v>
      </c>
      <c r="AF61" s="51">
        <f>IF( $G61=0,0,((($G61/$F$53)*Cronograma!AD$13)*($H61/$G61)))</f>
        <v>0</v>
      </c>
      <c r="AG61" s="51">
        <f>IF( $G61=0,0,((($G61/$F$53)*Cronograma!AE$13)*($H61/$G61)))</f>
        <v>0</v>
      </c>
      <c r="AH61" s="51">
        <f>IF( $G61=0,0,((($G61/$F$53)*Cronograma!AF$13)*($H61/$G61)))</f>
        <v>0</v>
      </c>
      <c r="AI61" s="51">
        <f>IF( $G61=0,0,((($G61/$F$53)*Cronograma!AG$13)*($H61/$G61)))</f>
        <v>0</v>
      </c>
      <c r="AJ61" s="51">
        <f>IF( $G61=0,0,((($G61/$F$53)*Cronograma!AH$13)*($H61/$G61)))</f>
        <v>0</v>
      </c>
      <c r="AK61" s="51">
        <f>IF( $G61=0,0,((($G61/$F$53)*Cronograma!AI$13)*($H61/$G61)))</f>
        <v>0</v>
      </c>
      <c r="AL61" s="51">
        <f>IF( $G61=0,0,((($G61/$F$53)*Cronograma!AJ$13)*($H61/$G61)))</f>
        <v>0</v>
      </c>
      <c r="AM61" s="51">
        <f>IF( $G61=0,0,((($G61/$F$53)*Cronograma!AK$13)*($H61/$G61)))</f>
        <v>0</v>
      </c>
      <c r="AN61" s="51">
        <f>IF( $G61=0,0,((($G61/$F$53)*Cronograma!AL$13)*($H61/$G61)))</f>
        <v>0</v>
      </c>
      <c r="AO61" s="51">
        <f>IF( $G61=0,0,((($G61/$F$53)*Cronograma!AM$13)*($H61/$G61)))</f>
        <v>0</v>
      </c>
      <c r="AP61" s="51">
        <f>IF( $G61=0,0,((($G61/$F$53)*Cronograma!AN$13)*($H61/$G61)))</f>
        <v>0</v>
      </c>
      <c r="AQ61" s="51">
        <f>IF( $G61=0,0,((($G61/$F$53)*Cronograma!AO$13)*($H61/$G61)))</f>
        <v>0</v>
      </c>
      <c r="AR61" s="51">
        <f>IF( $G61=0,0,((($G61/$F$53)*Cronograma!AP$13)*($H61/$G61)))</f>
        <v>0</v>
      </c>
      <c r="AS61" s="51">
        <f>IF( $G61=0,0,((($G61/$F$53)*Cronograma!AQ$13)*($H61/$G61)))</f>
        <v>0</v>
      </c>
      <c r="AT61" s="51">
        <f>IF( $G61=0,0,((($G61/$F$53)*Cronograma!AR$13)*($H61/$G61)))</f>
        <v>0</v>
      </c>
      <c r="AU61" s="51">
        <f>IF( $G61=0,0,((($G61/$F$53)*Cronograma!AS$13)*($H61/$G61)))</f>
        <v>0</v>
      </c>
      <c r="AV61" s="51">
        <f>IF( $G61=0,0,((($G61/$F$53)*Cronograma!AT$13)*($H61/$G61)))</f>
        <v>0</v>
      </c>
      <c r="AW61" s="51">
        <f>IF( $G61=0,0,((($G61/$F$53)*Cronograma!AU$13)*($H61/$G61)))</f>
        <v>0</v>
      </c>
      <c r="AX61" s="51">
        <f>IF( $G61=0,0,((($G61/$F$53)*Cronograma!AV$13)*($H61/$G61)))</f>
        <v>0</v>
      </c>
      <c r="AY61" s="51">
        <f>IF( $G61=0,0,((($G61/$F$53)*Cronograma!AW$13)*($H61/$G61)))</f>
        <v>0</v>
      </c>
      <c r="AZ61" s="51">
        <f>IF( $G61=0,0,((($G61/$F$53)*Cronograma!AX$13)*($H61/$G61)))</f>
        <v>0</v>
      </c>
      <c r="BA61" s="51">
        <f>IF( $G61=0,0,((($G61/$F$53)*Cronograma!AY$13)*($H61/$G61)))</f>
        <v>0</v>
      </c>
      <c r="BB61" s="51">
        <f>IF( $G61=0,0,((($G61/$F$53)*Cronograma!AZ$13)*($H61/$G61)))</f>
        <v>0</v>
      </c>
      <c r="BC61" s="51">
        <f>IF( $G61=0,0,((($G61/$F$53)*Cronograma!BA$13)*($H61/$G61)))</f>
        <v>0</v>
      </c>
      <c r="BD61" s="51">
        <f>IF( $G61=0,0,((($G61/$F$53)*Cronograma!BB$13)*($H61/$G61)))</f>
        <v>0</v>
      </c>
      <c r="BE61" s="51">
        <f>IF( $G61=0,0,((($G61/$F$53)*Cronograma!BC$13)*($H61/$G61)))</f>
        <v>0</v>
      </c>
      <c r="BF61" s="51">
        <f>IF( $G61=0,0,((($G61/$F$53)*Cronograma!BD$13)*($H61/$G61)))</f>
        <v>0</v>
      </c>
      <c r="BG61" s="51">
        <f>IF( $G61=0,0,((($G61/$F$53)*Cronograma!BE$13)*($H61/$G61)))</f>
        <v>0</v>
      </c>
      <c r="BH61" s="51">
        <f>IF( $G61=0,0,((($G61/$F$53)*Cronograma!BF$13)*($H61/$G61)))</f>
        <v>0</v>
      </c>
      <c r="BI61" s="51">
        <f>IF( $G61=0,0,((($G61/$F$53)*Cronograma!BG$13)*($H61/$G61)))</f>
        <v>0</v>
      </c>
      <c r="BJ61" s="51">
        <f>IF( $G61=0,0,((($G61/$F$53)*Cronograma!BH$13)*($H61/$G61)))</f>
        <v>0</v>
      </c>
      <c r="BK61" s="51">
        <f>IF( $G61=0,0,((($G61/$F$53)*Cronograma!BI$13)*($H61/$G61)))</f>
        <v>0</v>
      </c>
      <c r="BL61" s="51">
        <f>IF( $G61=0,0,((($G61/$F$53)*Cronograma!BJ$13)*($H61/$G61)))</f>
        <v>0</v>
      </c>
      <c r="BM61" s="51">
        <f>IF( $G61=0,0,((($G61/$F$53)*Cronograma!BK$13)*($H61/$G61)))</f>
        <v>0</v>
      </c>
      <c r="BN61" s="51">
        <f>IF( $G61=0,0,((($G61/$F$53)*Cronograma!BL$13)*($H61/$G61)))</f>
        <v>0</v>
      </c>
      <c r="BO61" s="51">
        <f>IF( $G61=0,0,((($G61/$F$53)*Cronograma!BM$13)*($H61/$G61)))</f>
        <v>0</v>
      </c>
      <c r="BP61" s="51">
        <f>IF( $G61=0,0,((($G61/$F$53)*Cronograma!BN$13)*($H61/$G61)))</f>
        <v>0</v>
      </c>
      <c r="BQ61" s="51">
        <f>IF( $G61=0,0,((($G61/$F$53)*Cronograma!BO$13)*($H61/$G61)))</f>
        <v>0</v>
      </c>
      <c r="BR61" s="51">
        <f>IF( $G61=0,0,((($G61/$F$53)*Cronograma!BP$13)*($H61/$G61)))</f>
        <v>0</v>
      </c>
      <c r="BS61" s="51">
        <f>IF( $G61=0,0,((($G61/$F$53)*Cronograma!BQ$13)*($H61/$G61)))</f>
        <v>0</v>
      </c>
      <c r="BT61" s="51">
        <f>IF( $G61=0,0,((($G61/$F$53)*Cronograma!BR$13)*($H61/$G61)))</f>
        <v>0</v>
      </c>
      <c r="BU61" s="51">
        <f>IF( $G61=0,0,((($G61/$F$53)*Cronograma!BS$13)*($H61/$G61)))</f>
        <v>0</v>
      </c>
      <c r="BV61" s="51">
        <f>IF( $G61=0,0,((($G61/$F$53)*Cronograma!BT$13)*($H61/$G61)))</f>
        <v>0</v>
      </c>
      <c r="BW61" s="51">
        <f>IF( $G61=0,0,((($G61/$F$53)*Cronograma!BU$13)*($H61/$G61)))</f>
        <v>0</v>
      </c>
      <c r="BX61" s="51">
        <f>IF( $G61=0,0,((($G61/$F$53)*Cronograma!BV$13)*($H61/$G61)))</f>
        <v>0</v>
      </c>
      <c r="BY61" s="51">
        <f>IF( $G61=0,0,((($G61/$F$53)*Cronograma!BW$13)*($H61/$G61)))</f>
        <v>0</v>
      </c>
      <c r="BZ61" s="51">
        <f>IF( $G61=0,0,((($G61/$F$53)*Cronograma!BX$13)*($H61/$G61)))</f>
        <v>0</v>
      </c>
      <c r="CA61" s="51">
        <f>IF( $G61=0,0,((($G61/$F$53)*Cronograma!BY$13)*($H61/$G61)))</f>
        <v>0</v>
      </c>
      <c r="CB61" s="51">
        <f>IF( $G61=0,0,((($G61/$F$53)*Cronograma!BZ$13)*($H61/$G61)))</f>
        <v>0</v>
      </c>
      <c r="CC61" s="51">
        <f>IF( $G61=0,0,((($G61/$F$53)*Cronograma!CA$13)*($H61/$G61)))</f>
        <v>0</v>
      </c>
      <c r="CD61" s="51">
        <f>IF( $G61=0,0,((($G61/$F$53)*Cronograma!CB$13)*($H61/$G61)))</f>
        <v>0</v>
      </c>
      <c r="CE61" s="51">
        <f>IF( $G61=0,0,((($G61/$F$53)*Cronograma!CC$13)*($H61/$G61)))</f>
        <v>0</v>
      </c>
      <c r="CF61" s="51">
        <f>IF( $G61=0,0,((($G61/$F$53)*Cronograma!CD$13)*($H61/$G61)))</f>
        <v>0</v>
      </c>
      <c r="CG61" s="51">
        <f>IF( $G61=0,0,((($G61/$F$53)*Cronograma!CE$13)*($H61/$G61)))</f>
        <v>0</v>
      </c>
      <c r="CH61" s="51">
        <f>IF( $G61=0,0,((($G61/$F$53)*Cronograma!CF$13)*($H61/$G61)))</f>
        <v>0</v>
      </c>
      <c r="CI61" s="51">
        <f>IF( $G61=0,0,((($G61/$F$53)*Cronograma!CG$13)*($H61/$G61)))</f>
        <v>0</v>
      </c>
      <c r="CJ61" s="51">
        <f>IF( $G61=0,0,((($G61/$F$53)*Cronograma!CH$13)*($H61/$G61)))</f>
        <v>0</v>
      </c>
      <c r="CK61" s="51">
        <f>IF( $G61=0,0,((($G61/$F$53)*Cronograma!CI$13)*($H61/$G61)))</f>
        <v>0</v>
      </c>
      <c r="CL61" s="51">
        <f>IF( $G61=0,0,((($G61/$F$53)*Cronograma!CJ$13)*($H61/$G61)))</f>
        <v>0</v>
      </c>
      <c r="CM61" s="51">
        <f>IF( $G61=0,0,((($G61/$F$53)*Cronograma!CK$13)*($H61/$G61)))</f>
        <v>0</v>
      </c>
      <c r="CN61" s="51">
        <f>IF( $G61=0,0,((($G61/$F$53)*Cronograma!CL$13)*($H61/$G61)))</f>
        <v>0</v>
      </c>
      <c r="CO61" s="51">
        <f>IF( $G61=0,0,((($G61/$F$53)*Cronograma!CM$13)*($H61/$G61)))</f>
        <v>0</v>
      </c>
      <c r="CP61" s="51">
        <f>IF( $G61=0,0,((($G61/$F$53)*Cronograma!CN$13)*($H61/$G61)))</f>
        <v>0</v>
      </c>
      <c r="CQ61" s="51">
        <f>IF( $G61=0,0,((($G61/$F$53)*Cronograma!CO$13)*($H61/$G61)))</f>
        <v>0</v>
      </c>
      <c r="CR61" s="51">
        <f>IF( $G61=0,0,((($G61/$F$53)*Cronograma!CP$13)*($H61/$G61)))</f>
        <v>0</v>
      </c>
      <c r="CS61" s="51">
        <f>IF( $G61=0,0,((($G61/$F$53)*Cronograma!CQ$13)*($H61/$G61)))</f>
        <v>0</v>
      </c>
      <c r="CT61" s="51">
        <f>IF( $G61=0,0,((($G61/$F$53)*Cronograma!CR$13)*($H61/$G61)))</f>
        <v>0</v>
      </c>
      <c r="CU61" s="51">
        <f>IF( $G61=0,0,((($G61/$F$53)*Cronograma!CS$13)*($H61/$G61)))</f>
        <v>0</v>
      </c>
      <c r="CV61" s="51">
        <f>IF( $G61=0,0,((($G61/$F$53)*Cronograma!CT$13)*($H61/$G61)))</f>
        <v>0</v>
      </c>
      <c r="CW61" s="51">
        <f>IF( $G61=0,0,((($G61/$F$53)*Cronograma!CU$13)*($H61/$G61)))</f>
        <v>0</v>
      </c>
      <c r="CX61" s="51">
        <f>IF( $G61=0,0,((($G61/$F$53)*Cronograma!CV$13)*($H61/$G61)))</f>
        <v>0</v>
      </c>
      <c r="CY61" s="51">
        <f>IF( $G61=0,0,((($G61/$F$53)*Cronograma!CW$13)*($H61/$G61)))</f>
        <v>0</v>
      </c>
      <c r="CZ61" s="51">
        <f>IF( $G61=0,0,((($G61/$F$53)*Cronograma!CX$13)*($H61/$G61)))</f>
        <v>0</v>
      </c>
      <c r="DA61" s="51">
        <f>IF( $G61=0,0,((($G61/$F$53)*Cronograma!CY$13)*($H61/$G61)))</f>
        <v>0</v>
      </c>
      <c r="DB61" s="51">
        <f>IF( $G61=0,0,((($G61/$F$53)*Cronograma!CZ$13)*($H61/$G61)))</f>
        <v>0</v>
      </c>
      <c r="DC61" s="51">
        <f>IF( $G61=0,0,((($G61/$F$53)*Cronograma!DA$13)*($H61/$G61)))</f>
        <v>0</v>
      </c>
      <c r="DD61" s="51">
        <f>IF( $G61=0,0,((($G61/$F$53)*Cronograma!DB$13)*($H61/$G61)))</f>
        <v>0</v>
      </c>
      <c r="DE61" s="51">
        <f>IF( $G61=0,0,((($G61/$F$53)*Cronograma!DC$13)*($H61/$G61)))</f>
        <v>0</v>
      </c>
      <c r="DF61" s="51">
        <f>IF( $G61=0,0,((($G61/$F$53)*Cronograma!DD$13)*($H61/$G61)))</f>
        <v>0</v>
      </c>
      <c r="DG61" s="51">
        <f>IF( $G61=0,0,((($G61/$F$53)*Cronograma!DE$13)*($H61/$G61)))</f>
        <v>0</v>
      </c>
      <c r="DH61" s="51">
        <f>IF( $G61=0,0,((($G61/$F$53)*Cronograma!DF$13)*($H61/$G61)))</f>
        <v>0</v>
      </c>
      <c r="DI61" s="51">
        <f>IF( $G61=0,0,((($G61/$F$53)*Cronograma!DG$13)*($H61/$G61)))</f>
        <v>0</v>
      </c>
      <c r="DJ61" s="51">
        <f>IF( $G61=0,0,((($G61/$F$53)*Cronograma!DH$13)*($H61/$G61)))</f>
        <v>0</v>
      </c>
      <c r="DK61" s="52">
        <f t="shared" si="34"/>
        <v>0</v>
      </c>
      <c r="DL61" s="53">
        <f t="shared" si="4"/>
        <v>0</v>
      </c>
      <c r="DM61" s="472"/>
      <c r="DN61" s="472"/>
      <c r="DO61" s="472"/>
    </row>
    <row r="62" spans="1:119" hidden="1" outlineLevel="1" x14ac:dyDescent="0.3">
      <c r="A62" s="472"/>
      <c r="B62" s="521" t="s">
        <v>221</v>
      </c>
      <c r="C62" s="589"/>
      <c r="D62" s="595"/>
      <c r="E62" s="591"/>
      <c r="F62" s="592"/>
      <c r="G62" s="593"/>
      <c r="H62" s="498">
        <f t="shared" si="33"/>
        <v>0</v>
      </c>
      <c r="I62" s="51">
        <f>IF( $G62=0,0,((($G62/$F$53)*Cronograma!G$13)*($H62/$G62)))</f>
        <v>0</v>
      </c>
      <c r="J62" s="51">
        <f>IF( $G62=0,0,((($G62/$F$53)*Cronograma!H$13)*($H62/$G62)))</f>
        <v>0</v>
      </c>
      <c r="K62" s="51">
        <f>IF( $G62=0,0,((($G62/$F$53)*Cronograma!I$13)*($H62/$G62)))</f>
        <v>0</v>
      </c>
      <c r="L62" s="51">
        <f>IF( $G62=0,0,((($G62/$F$53)*Cronograma!J$13)*($H62/$G62)))</f>
        <v>0</v>
      </c>
      <c r="M62" s="51">
        <f>IF( $G62=0,0,((($G62/$F$53)*Cronograma!K$13)*($H62/$G62)))</f>
        <v>0</v>
      </c>
      <c r="N62" s="51">
        <f>IF( $G62=0,0,((($G62/$F$53)*Cronograma!L$13)*($H62/$G62)))</f>
        <v>0</v>
      </c>
      <c r="O62" s="51">
        <f>IF( $G62=0,0,((($G62/$F$53)*Cronograma!M$13)*($H62/$G62)))</f>
        <v>0</v>
      </c>
      <c r="P62" s="51">
        <f>IF( $G62=0,0,((($G62/$F$53)*Cronograma!N$13)*($H62/$G62)))</f>
        <v>0</v>
      </c>
      <c r="Q62" s="51">
        <f>IF( $G62=0,0,((($G62/$F$53)*Cronograma!O$13)*($H62/$G62)))</f>
        <v>0</v>
      </c>
      <c r="R62" s="51">
        <f>IF( $G62=0,0,((($G62/$F$53)*Cronograma!P$13)*($H62/$G62)))</f>
        <v>0</v>
      </c>
      <c r="S62" s="51">
        <f>IF( $G62=0,0,((($G62/$F$53)*Cronograma!Q$13)*($H62/$G62)))</f>
        <v>0</v>
      </c>
      <c r="T62" s="51">
        <f>IF( $G62=0,0,((($G62/$F$53)*Cronograma!R$13)*($H62/$G62)))</f>
        <v>0</v>
      </c>
      <c r="U62" s="51">
        <f>IF( $G62=0,0,((($G62/$F$53)*Cronograma!S$13)*($H62/$G62)))</f>
        <v>0</v>
      </c>
      <c r="V62" s="51">
        <f>IF( $G62=0,0,((($G62/$F$53)*Cronograma!T$13)*($H62/$G62)))</f>
        <v>0</v>
      </c>
      <c r="W62" s="51">
        <f>IF( $G62=0,0,((($G62/$F$53)*Cronograma!U$13)*($H62/$G62)))</f>
        <v>0</v>
      </c>
      <c r="X62" s="51">
        <f>IF( $G62=0,0,((($G62/$F$53)*Cronograma!V$13)*($H62/$G62)))</f>
        <v>0</v>
      </c>
      <c r="Y62" s="51">
        <f>IF( $G62=0,0,((($G62/$F$53)*Cronograma!W$13)*($H62/$G62)))</f>
        <v>0</v>
      </c>
      <c r="Z62" s="51">
        <f>IF( $G62=0,0,((($G62/$F$53)*Cronograma!X$13)*($H62/$G62)))</f>
        <v>0</v>
      </c>
      <c r="AA62" s="51">
        <f>IF( $G62=0,0,((($G62/$F$53)*Cronograma!Y$13)*($H62/$G62)))</f>
        <v>0</v>
      </c>
      <c r="AB62" s="51">
        <f>IF( $G62=0,0,((($G62/$F$53)*Cronograma!Z$13)*($H62/$G62)))</f>
        <v>0</v>
      </c>
      <c r="AC62" s="51">
        <f>IF( $G62=0,0,((($G62/$F$53)*Cronograma!AA$13)*($H62/$G62)))</f>
        <v>0</v>
      </c>
      <c r="AD62" s="51">
        <f>IF( $G62=0,0,((($G62/$F$53)*Cronograma!AB$13)*($H62/$G62)))</f>
        <v>0</v>
      </c>
      <c r="AE62" s="51">
        <f>IF( $G62=0,0,((($G62/$F$53)*Cronograma!AC$13)*($H62/$G62)))</f>
        <v>0</v>
      </c>
      <c r="AF62" s="51">
        <f>IF( $G62=0,0,((($G62/$F$53)*Cronograma!AD$13)*($H62/$G62)))</f>
        <v>0</v>
      </c>
      <c r="AG62" s="51">
        <f>IF( $G62=0,0,((($G62/$F$53)*Cronograma!AE$13)*($H62/$G62)))</f>
        <v>0</v>
      </c>
      <c r="AH62" s="51">
        <f>IF( $G62=0,0,((($G62/$F$53)*Cronograma!AF$13)*($H62/$G62)))</f>
        <v>0</v>
      </c>
      <c r="AI62" s="51">
        <f>IF( $G62=0,0,((($G62/$F$53)*Cronograma!AG$13)*($H62/$G62)))</f>
        <v>0</v>
      </c>
      <c r="AJ62" s="51">
        <f>IF( $G62=0,0,((($G62/$F$53)*Cronograma!AH$13)*($H62/$G62)))</f>
        <v>0</v>
      </c>
      <c r="AK62" s="51">
        <f>IF( $G62=0,0,((($G62/$F$53)*Cronograma!AI$13)*($H62/$G62)))</f>
        <v>0</v>
      </c>
      <c r="AL62" s="51">
        <f>IF( $G62=0,0,((($G62/$F$53)*Cronograma!AJ$13)*($H62/$G62)))</f>
        <v>0</v>
      </c>
      <c r="AM62" s="51">
        <f>IF( $G62=0,0,((($G62/$F$53)*Cronograma!AK$13)*($H62/$G62)))</f>
        <v>0</v>
      </c>
      <c r="AN62" s="51">
        <f>IF( $G62=0,0,((($G62/$F$53)*Cronograma!AL$13)*($H62/$G62)))</f>
        <v>0</v>
      </c>
      <c r="AO62" s="51">
        <f>IF( $G62=0,0,((($G62/$F$53)*Cronograma!AM$13)*($H62/$G62)))</f>
        <v>0</v>
      </c>
      <c r="AP62" s="51">
        <f>IF( $G62=0,0,((($G62/$F$53)*Cronograma!AN$13)*($H62/$G62)))</f>
        <v>0</v>
      </c>
      <c r="AQ62" s="51">
        <f>IF( $G62=0,0,((($G62/$F$53)*Cronograma!AO$13)*($H62/$G62)))</f>
        <v>0</v>
      </c>
      <c r="AR62" s="51">
        <f>IF( $G62=0,0,((($G62/$F$53)*Cronograma!AP$13)*($H62/$G62)))</f>
        <v>0</v>
      </c>
      <c r="AS62" s="51">
        <f>IF( $G62=0,0,((($G62/$F$53)*Cronograma!AQ$13)*($H62/$G62)))</f>
        <v>0</v>
      </c>
      <c r="AT62" s="51">
        <f>IF( $G62=0,0,((($G62/$F$53)*Cronograma!AR$13)*($H62/$G62)))</f>
        <v>0</v>
      </c>
      <c r="AU62" s="51">
        <f>IF( $G62=0,0,((($G62/$F$53)*Cronograma!AS$13)*($H62/$G62)))</f>
        <v>0</v>
      </c>
      <c r="AV62" s="51">
        <f>IF( $G62=0,0,((($G62/$F$53)*Cronograma!AT$13)*($H62/$G62)))</f>
        <v>0</v>
      </c>
      <c r="AW62" s="51">
        <f>IF( $G62=0,0,((($G62/$F$53)*Cronograma!AU$13)*($H62/$G62)))</f>
        <v>0</v>
      </c>
      <c r="AX62" s="51">
        <f>IF( $G62=0,0,((($G62/$F$53)*Cronograma!AV$13)*($H62/$G62)))</f>
        <v>0</v>
      </c>
      <c r="AY62" s="51">
        <f>IF( $G62=0,0,((($G62/$F$53)*Cronograma!AW$13)*($H62/$G62)))</f>
        <v>0</v>
      </c>
      <c r="AZ62" s="51">
        <f>IF( $G62=0,0,((($G62/$F$53)*Cronograma!AX$13)*($H62/$G62)))</f>
        <v>0</v>
      </c>
      <c r="BA62" s="51">
        <f>IF( $G62=0,0,((($G62/$F$53)*Cronograma!AY$13)*($H62/$G62)))</f>
        <v>0</v>
      </c>
      <c r="BB62" s="51">
        <f>IF( $G62=0,0,((($G62/$F$53)*Cronograma!AZ$13)*($H62/$G62)))</f>
        <v>0</v>
      </c>
      <c r="BC62" s="51">
        <f>IF( $G62=0,0,((($G62/$F$53)*Cronograma!BA$13)*($H62/$G62)))</f>
        <v>0</v>
      </c>
      <c r="BD62" s="51">
        <f>IF( $G62=0,0,((($G62/$F$53)*Cronograma!BB$13)*($H62/$G62)))</f>
        <v>0</v>
      </c>
      <c r="BE62" s="51">
        <f>IF( $G62=0,0,((($G62/$F$53)*Cronograma!BC$13)*($H62/$G62)))</f>
        <v>0</v>
      </c>
      <c r="BF62" s="51">
        <f>IF( $G62=0,0,((($G62/$F$53)*Cronograma!BD$13)*($H62/$G62)))</f>
        <v>0</v>
      </c>
      <c r="BG62" s="51">
        <f>IF( $G62=0,0,((($G62/$F$53)*Cronograma!BE$13)*($H62/$G62)))</f>
        <v>0</v>
      </c>
      <c r="BH62" s="51">
        <f>IF( $G62=0,0,((($G62/$F$53)*Cronograma!BF$13)*($H62/$G62)))</f>
        <v>0</v>
      </c>
      <c r="BI62" s="51">
        <f>IF( $G62=0,0,((($G62/$F$53)*Cronograma!BG$13)*($H62/$G62)))</f>
        <v>0</v>
      </c>
      <c r="BJ62" s="51">
        <f>IF( $G62=0,0,((($G62/$F$53)*Cronograma!BH$13)*($H62/$G62)))</f>
        <v>0</v>
      </c>
      <c r="BK62" s="51">
        <f>IF( $G62=0,0,((($G62/$F$53)*Cronograma!BI$13)*($H62/$G62)))</f>
        <v>0</v>
      </c>
      <c r="BL62" s="51">
        <f>IF( $G62=0,0,((($G62/$F$53)*Cronograma!BJ$13)*($H62/$G62)))</f>
        <v>0</v>
      </c>
      <c r="BM62" s="51">
        <f>IF( $G62=0,0,((($G62/$F$53)*Cronograma!BK$13)*($H62/$G62)))</f>
        <v>0</v>
      </c>
      <c r="BN62" s="51">
        <f>IF( $G62=0,0,((($G62/$F$53)*Cronograma!BL$13)*($H62/$G62)))</f>
        <v>0</v>
      </c>
      <c r="BO62" s="51">
        <f>IF( $G62=0,0,((($G62/$F$53)*Cronograma!BM$13)*($H62/$G62)))</f>
        <v>0</v>
      </c>
      <c r="BP62" s="51">
        <f>IF( $G62=0,0,((($G62/$F$53)*Cronograma!BN$13)*($H62/$G62)))</f>
        <v>0</v>
      </c>
      <c r="BQ62" s="51">
        <f>IF( $G62=0,0,((($G62/$F$53)*Cronograma!BO$13)*($H62/$G62)))</f>
        <v>0</v>
      </c>
      <c r="BR62" s="51">
        <f>IF( $G62=0,0,((($G62/$F$53)*Cronograma!BP$13)*($H62/$G62)))</f>
        <v>0</v>
      </c>
      <c r="BS62" s="51">
        <f>IF( $G62=0,0,((($G62/$F$53)*Cronograma!BQ$13)*($H62/$G62)))</f>
        <v>0</v>
      </c>
      <c r="BT62" s="51">
        <f>IF( $G62=0,0,((($G62/$F$53)*Cronograma!BR$13)*($H62/$G62)))</f>
        <v>0</v>
      </c>
      <c r="BU62" s="51">
        <f>IF( $G62=0,0,((($G62/$F$53)*Cronograma!BS$13)*($H62/$G62)))</f>
        <v>0</v>
      </c>
      <c r="BV62" s="51">
        <f>IF( $G62=0,0,((($G62/$F$53)*Cronograma!BT$13)*($H62/$G62)))</f>
        <v>0</v>
      </c>
      <c r="BW62" s="51">
        <f>IF( $G62=0,0,((($G62/$F$53)*Cronograma!BU$13)*($H62/$G62)))</f>
        <v>0</v>
      </c>
      <c r="BX62" s="51">
        <f>IF( $G62=0,0,((($G62/$F$53)*Cronograma!BV$13)*($H62/$G62)))</f>
        <v>0</v>
      </c>
      <c r="BY62" s="51">
        <f>IF( $G62=0,0,((($G62/$F$53)*Cronograma!BW$13)*($H62/$G62)))</f>
        <v>0</v>
      </c>
      <c r="BZ62" s="51">
        <f>IF( $G62=0,0,((($G62/$F$53)*Cronograma!BX$13)*($H62/$G62)))</f>
        <v>0</v>
      </c>
      <c r="CA62" s="51">
        <f>IF( $G62=0,0,((($G62/$F$53)*Cronograma!BY$13)*($H62/$G62)))</f>
        <v>0</v>
      </c>
      <c r="CB62" s="51">
        <f>IF( $G62=0,0,((($G62/$F$53)*Cronograma!BZ$13)*($H62/$G62)))</f>
        <v>0</v>
      </c>
      <c r="CC62" s="51">
        <f>IF( $G62=0,0,((($G62/$F$53)*Cronograma!CA$13)*($H62/$G62)))</f>
        <v>0</v>
      </c>
      <c r="CD62" s="51">
        <f>IF( $G62=0,0,((($G62/$F$53)*Cronograma!CB$13)*($H62/$G62)))</f>
        <v>0</v>
      </c>
      <c r="CE62" s="51">
        <f>IF( $G62=0,0,((($G62/$F$53)*Cronograma!CC$13)*($H62/$G62)))</f>
        <v>0</v>
      </c>
      <c r="CF62" s="51">
        <f>IF( $G62=0,0,((($G62/$F$53)*Cronograma!CD$13)*($H62/$G62)))</f>
        <v>0</v>
      </c>
      <c r="CG62" s="51">
        <f>IF( $G62=0,0,((($G62/$F$53)*Cronograma!CE$13)*($H62/$G62)))</f>
        <v>0</v>
      </c>
      <c r="CH62" s="51">
        <f>IF( $G62=0,0,((($G62/$F$53)*Cronograma!CF$13)*($H62/$G62)))</f>
        <v>0</v>
      </c>
      <c r="CI62" s="51">
        <f>IF( $G62=0,0,((($G62/$F$53)*Cronograma!CG$13)*($H62/$G62)))</f>
        <v>0</v>
      </c>
      <c r="CJ62" s="51">
        <f>IF( $G62=0,0,((($G62/$F$53)*Cronograma!CH$13)*($H62/$G62)))</f>
        <v>0</v>
      </c>
      <c r="CK62" s="51">
        <f>IF( $G62=0,0,((($G62/$F$53)*Cronograma!CI$13)*($H62/$G62)))</f>
        <v>0</v>
      </c>
      <c r="CL62" s="51">
        <f>IF( $G62=0,0,((($G62/$F$53)*Cronograma!CJ$13)*($H62/$G62)))</f>
        <v>0</v>
      </c>
      <c r="CM62" s="51">
        <f>IF( $G62=0,0,((($G62/$F$53)*Cronograma!CK$13)*($H62/$G62)))</f>
        <v>0</v>
      </c>
      <c r="CN62" s="51">
        <f>IF( $G62=0,0,((($G62/$F$53)*Cronograma!CL$13)*($H62/$G62)))</f>
        <v>0</v>
      </c>
      <c r="CO62" s="51">
        <f>IF( $G62=0,0,((($G62/$F$53)*Cronograma!CM$13)*($H62/$G62)))</f>
        <v>0</v>
      </c>
      <c r="CP62" s="51">
        <f>IF( $G62=0,0,((($G62/$F$53)*Cronograma!CN$13)*($H62/$G62)))</f>
        <v>0</v>
      </c>
      <c r="CQ62" s="51">
        <f>IF( $G62=0,0,((($G62/$F$53)*Cronograma!CO$13)*($H62/$G62)))</f>
        <v>0</v>
      </c>
      <c r="CR62" s="51">
        <f>IF( $G62=0,0,((($G62/$F$53)*Cronograma!CP$13)*($H62/$G62)))</f>
        <v>0</v>
      </c>
      <c r="CS62" s="51">
        <f>IF( $G62=0,0,((($G62/$F$53)*Cronograma!CQ$13)*($H62/$G62)))</f>
        <v>0</v>
      </c>
      <c r="CT62" s="51">
        <f>IF( $G62=0,0,((($G62/$F$53)*Cronograma!CR$13)*($H62/$G62)))</f>
        <v>0</v>
      </c>
      <c r="CU62" s="51">
        <f>IF( $G62=0,0,((($G62/$F$53)*Cronograma!CS$13)*($H62/$G62)))</f>
        <v>0</v>
      </c>
      <c r="CV62" s="51">
        <f>IF( $G62=0,0,((($G62/$F$53)*Cronograma!CT$13)*($H62/$G62)))</f>
        <v>0</v>
      </c>
      <c r="CW62" s="51">
        <f>IF( $G62=0,0,((($G62/$F$53)*Cronograma!CU$13)*($H62/$G62)))</f>
        <v>0</v>
      </c>
      <c r="CX62" s="51">
        <f>IF( $G62=0,0,((($G62/$F$53)*Cronograma!CV$13)*($H62/$G62)))</f>
        <v>0</v>
      </c>
      <c r="CY62" s="51">
        <f>IF( $G62=0,0,((($G62/$F$53)*Cronograma!CW$13)*($H62/$G62)))</f>
        <v>0</v>
      </c>
      <c r="CZ62" s="51">
        <f>IF( $G62=0,0,((($G62/$F$53)*Cronograma!CX$13)*($H62/$G62)))</f>
        <v>0</v>
      </c>
      <c r="DA62" s="51">
        <f>IF( $G62=0,0,((($G62/$F$53)*Cronograma!CY$13)*($H62/$G62)))</f>
        <v>0</v>
      </c>
      <c r="DB62" s="51">
        <f>IF( $G62=0,0,((($G62/$F$53)*Cronograma!CZ$13)*($H62/$G62)))</f>
        <v>0</v>
      </c>
      <c r="DC62" s="51">
        <f>IF( $G62=0,0,((($G62/$F$53)*Cronograma!DA$13)*($H62/$G62)))</f>
        <v>0</v>
      </c>
      <c r="DD62" s="51">
        <f>IF( $G62=0,0,((($G62/$F$53)*Cronograma!DB$13)*($H62/$G62)))</f>
        <v>0</v>
      </c>
      <c r="DE62" s="51">
        <f>IF( $G62=0,0,((($G62/$F$53)*Cronograma!DC$13)*($H62/$G62)))</f>
        <v>0</v>
      </c>
      <c r="DF62" s="51">
        <f>IF( $G62=0,0,((($G62/$F$53)*Cronograma!DD$13)*($H62/$G62)))</f>
        <v>0</v>
      </c>
      <c r="DG62" s="51">
        <f>IF( $G62=0,0,((($G62/$F$53)*Cronograma!DE$13)*($H62/$G62)))</f>
        <v>0</v>
      </c>
      <c r="DH62" s="51">
        <f>IF( $G62=0,0,((($G62/$F$53)*Cronograma!DF$13)*($H62/$G62)))</f>
        <v>0</v>
      </c>
      <c r="DI62" s="51">
        <f>IF( $G62=0,0,((($G62/$F$53)*Cronograma!DG$13)*($H62/$G62)))</f>
        <v>0</v>
      </c>
      <c r="DJ62" s="51">
        <f>IF( $G62=0,0,((($G62/$F$53)*Cronograma!DH$13)*($H62/$G62)))</f>
        <v>0</v>
      </c>
      <c r="DK62" s="52">
        <f t="shared" si="34"/>
        <v>0</v>
      </c>
      <c r="DL62" s="53">
        <f t="shared" si="4"/>
        <v>0</v>
      </c>
      <c r="DM62" s="472"/>
      <c r="DN62" s="472"/>
      <c r="DO62" s="472"/>
    </row>
    <row r="63" spans="1:119" ht="24" hidden="1" outlineLevel="1" x14ac:dyDescent="0.3">
      <c r="A63" s="472"/>
      <c r="B63" s="521" t="s">
        <v>222</v>
      </c>
      <c r="C63" s="589"/>
      <c r="D63" s="595"/>
      <c r="E63" s="591"/>
      <c r="F63" s="592"/>
      <c r="G63" s="593"/>
      <c r="H63" s="498">
        <f t="shared" si="33"/>
        <v>0</v>
      </c>
      <c r="I63" s="51">
        <f>IF( $G63=0,0,((($G63/$F$53)*Cronograma!G$13)*($H63/$G63)))</f>
        <v>0</v>
      </c>
      <c r="J63" s="51">
        <f>IF( $G63=0,0,((($G63/$F$53)*Cronograma!H$13)*($H63/$G63)))</f>
        <v>0</v>
      </c>
      <c r="K63" s="51">
        <f>IF( $G63=0,0,((($G63/$F$53)*Cronograma!I$13)*($H63/$G63)))</f>
        <v>0</v>
      </c>
      <c r="L63" s="51">
        <f>IF( $G63=0,0,((($G63/$F$53)*Cronograma!J$13)*($H63/$G63)))</f>
        <v>0</v>
      </c>
      <c r="M63" s="51">
        <f>IF( $G63=0,0,((($G63/$F$53)*Cronograma!K$13)*($H63/$G63)))</f>
        <v>0</v>
      </c>
      <c r="N63" s="51">
        <f>IF( $G63=0,0,((($G63/$F$53)*Cronograma!L$13)*($H63/$G63)))</f>
        <v>0</v>
      </c>
      <c r="O63" s="51">
        <f>IF( $G63=0,0,((($G63/$F$53)*Cronograma!M$13)*($H63/$G63)))</f>
        <v>0</v>
      </c>
      <c r="P63" s="51">
        <f>IF( $G63=0,0,((($G63/$F$53)*Cronograma!N$13)*($H63/$G63)))</f>
        <v>0</v>
      </c>
      <c r="Q63" s="51">
        <f>IF( $G63=0,0,((($G63/$F$53)*Cronograma!O$13)*($H63/$G63)))</f>
        <v>0</v>
      </c>
      <c r="R63" s="51">
        <f>IF( $G63=0,0,((($G63/$F$53)*Cronograma!P$13)*($H63/$G63)))</f>
        <v>0</v>
      </c>
      <c r="S63" s="51">
        <f>IF( $G63=0,0,((($G63/$F$53)*Cronograma!Q$13)*($H63/$G63)))</f>
        <v>0</v>
      </c>
      <c r="T63" s="51">
        <f>IF( $G63=0,0,((($G63/$F$53)*Cronograma!R$13)*($H63/$G63)))</f>
        <v>0</v>
      </c>
      <c r="U63" s="51">
        <f>IF( $G63=0,0,((($G63/$F$53)*Cronograma!S$13)*($H63/$G63)))</f>
        <v>0</v>
      </c>
      <c r="V63" s="51">
        <f>IF( $G63=0,0,((($G63/$F$53)*Cronograma!T$13)*($H63/$G63)))</f>
        <v>0</v>
      </c>
      <c r="W63" s="51">
        <f>IF( $G63=0,0,((($G63/$F$53)*Cronograma!U$13)*($H63/$G63)))</f>
        <v>0</v>
      </c>
      <c r="X63" s="51">
        <f>IF( $G63=0,0,((($G63/$F$53)*Cronograma!V$13)*($H63/$G63)))</f>
        <v>0</v>
      </c>
      <c r="Y63" s="51">
        <f>IF( $G63=0,0,((($G63/$F$53)*Cronograma!W$13)*($H63/$G63)))</f>
        <v>0</v>
      </c>
      <c r="Z63" s="51">
        <f>IF( $G63=0,0,((($G63/$F$53)*Cronograma!X$13)*($H63/$G63)))</f>
        <v>0</v>
      </c>
      <c r="AA63" s="51">
        <f>IF( $G63=0,0,((($G63/$F$53)*Cronograma!Y$13)*($H63/$G63)))</f>
        <v>0</v>
      </c>
      <c r="AB63" s="51">
        <f>IF( $G63=0,0,((($G63/$F$53)*Cronograma!Z$13)*($H63/$G63)))</f>
        <v>0</v>
      </c>
      <c r="AC63" s="51">
        <f>IF( $G63=0,0,((($G63/$F$53)*Cronograma!AA$13)*($H63/$G63)))</f>
        <v>0</v>
      </c>
      <c r="AD63" s="51">
        <f>IF( $G63=0,0,((($G63/$F$53)*Cronograma!AB$13)*($H63/$G63)))</f>
        <v>0</v>
      </c>
      <c r="AE63" s="51">
        <f>IF( $G63=0,0,((($G63/$F$53)*Cronograma!AC$13)*($H63/$G63)))</f>
        <v>0</v>
      </c>
      <c r="AF63" s="51">
        <f>IF( $G63=0,0,((($G63/$F$53)*Cronograma!AD$13)*($H63/$G63)))</f>
        <v>0</v>
      </c>
      <c r="AG63" s="51">
        <f>IF( $G63=0,0,((($G63/$F$53)*Cronograma!AE$13)*($H63/$G63)))</f>
        <v>0</v>
      </c>
      <c r="AH63" s="51">
        <f>IF( $G63=0,0,((($G63/$F$53)*Cronograma!AF$13)*($H63/$G63)))</f>
        <v>0</v>
      </c>
      <c r="AI63" s="51">
        <f>IF( $G63=0,0,((($G63/$F$53)*Cronograma!AG$13)*($H63/$G63)))</f>
        <v>0</v>
      </c>
      <c r="AJ63" s="51">
        <f>IF( $G63=0,0,((($G63/$F$53)*Cronograma!AH$13)*($H63/$G63)))</f>
        <v>0</v>
      </c>
      <c r="AK63" s="51">
        <f>IF( $G63=0,0,((($G63/$F$53)*Cronograma!AI$13)*($H63/$G63)))</f>
        <v>0</v>
      </c>
      <c r="AL63" s="51">
        <f>IF( $G63=0,0,((($G63/$F$53)*Cronograma!AJ$13)*($H63/$G63)))</f>
        <v>0</v>
      </c>
      <c r="AM63" s="51">
        <f>IF( $G63=0,0,((($G63/$F$53)*Cronograma!AK$13)*($H63/$G63)))</f>
        <v>0</v>
      </c>
      <c r="AN63" s="51">
        <f>IF( $G63=0,0,((($G63/$F$53)*Cronograma!AL$13)*($H63/$G63)))</f>
        <v>0</v>
      </c>
      <c r="AO63" s="51">
        <f>IF( $G63=0,0,((($G63/$F$53)*Cronograma!AM$13)*($H63/$G63)))</f>
        <v>0</v>
      </c>
      <c r="AP63" s="51">
        <f>IF( $G63=0,0,((($G63/$F$53)*Cronograma!AN$13)*($H63/$G63)))</f>
        <v>0</v>
      </c>
      <c r="AQ63" s="51">
        <f>IF( $G63=0,0,((($G63/$F$53)*Cronograma!AO$13)*($H63/$G63)))</f>
        <v>0</v>
      </c>
      <c r="AR63" s="51">
        <f>IF( $G63=0,0,((($G63/$F$53)*Cronograma!AP$13)*($H63/$G63)))</f>
        <v>0</v>
      </c>
      <c r="AS63" s="51">
        <f>IF( $G63=0,0,((($G63/$F$53)*Cronograma!AQ$13)*($H63/$G63)))</f>
        <v>0</v>
      </c>
      <c r="AT63" s="51">
        <f>IF( $G63=0,0,((($G63/$F$53)*Cronograma!AR$13)*($H63/$G63)))</f>
        <v>0</v>
      </c>
      <c r="AU63" s="51">
        <f>IF( $G63=0,0,((($G63/$F$53)*Cronograma!AS$13)*($H63/$G63)))</f>
        <v>0</v>
      </c>
      <c r="AV63" s="51">
        <f>IF( $G63=0,0,((($G63/$F$53)*Cronograma!AT$13)*($H63/$G63)))</f>
        <v>0</v>
      </c>
      <c r="AW63" s="51">
        <f>IF( $G63=0,0,((($G63/$F$53)*Cronograma!AU$13)*($H63/$G63)))</f>
        <v>0</v>
      </c>
      <c r="AX63" s="51">
        <f>IF( $G63=0,0,((($G63/$F$53)*Cronograma!AV$13)*($H63/$G63)))</f>
        <v>0</v>
      </c>
      <c r="AY63" s="51">
        <f>IF( $G63=0,0,((($G63/$F$53)*Cronograma!AW$13)*($H63/$G63)))</f>
        <v>0</v>
      </c>
      <c r="AZ63" s="51">
        <f>IF( $G63=0,0,((($G63/$F$53)*Cronograma!AX$13)*($H63/$G63)))</f>
        <v>0</v>
      </c>
      <c r="BA63" s="51">
        <f>IF( $G63=0,0,((($G63/$F$53)*Cronograma!AY$13)*($H63/$G63)))</f>
        <v>0</v>
      </c>
      <c r="BB63" s="51">
        <f>IF( $G63=0,0,((($G63/$F$53)*Cronograma!AZ$13)*($H63/$G63)))</f>
        <v>0</v>
      </c>
      <c r="BC63" s="51">
        <f>IF( $G63=0,0,((($G63/$F$53)*Cronograma!BA$13)*($H63/$G63)))</f>
        <v>0</v>
      </c>
      <c r="BD63" s="51">
        <f>IF( $G63=0,0,((($G63/$F$53)*Cronograma!BB$13)*($H63/$G63)))</f>
        <v>0</v>
      </c>
      <c r="BE63" s="51">
        <f>IF( $G63=0,0,((($G63/$F$53)*Cronograma!BC$13)*($H63/$G63)))</f>
        <v>0</v>
      </c>
      <c r="BF63" s="51">
        <f>IF( $G63=0,0,((($G63/$F$53)*Cronograma!BD$13)*($H63/$G63)))</f>
        <v>0</v>
      </c>
      <c r="BG63" s="51">
        <f>IF( $G63=0,0,((($G63/$F$53)*Cronograma!BE$13)*($H63/$G63)))</f>
        <v>0</v>
      </c>
      <c r="BH63" s="51">
        <f>IF( $G63=0,0,((($G63/$F$53)*Cronograma!BF$13)*($H63/$G63)))</f>
        <v>0</v>
      </c>
      <c r="BI63" s="51">
        <f>IF( $G63=0,0,((($G63/$F$53)*Cronograma!BG$13)*($H63/$G63)))</f>
        <v>0</v>
      </c>
      <c r="BJ63" s="51">
        <f>IF( $G63=0,0,((($G63/$F$53)*Cronograma!BH$13)*($H63/$G63)))</f>
        <v>0</v>
      </c>
      <c r="BK63" s="51">
        <f>IF( $G63=0,0,((($G63/$F$53)*Cronograma!BI$13)*($H63/$G63)))</f>
        <v>0</v>
      </c>
      <c r="BL63" s="51">
        <f>IF( $G63=0,0,((($G63/$F$53)*Cronograma!BJ$13)*($H63/$G63)))</f>
        <v>0</v>
      </c>
      <c r="BM63" s="51">
        <f>IF( $G63=0,0,((($G63/$F$53)*Cronograma!BK$13)*($H63/$G63)))</f>
        <v>0</v>
      </c>
      <c r="BN63" s="51">
        <f>IF( $G63=0,0,((($G63/$F$53)*Cronograma!BL$13)*($H63/$G63)))</f>
        <v>0</v>
      </c>
      <c r="BO63" s="51">
        <f>IF( $G63=0,0,((($G63/$F$53)*Cronograma!BM$13)*($H63/$G63)))</f>
        <v>0</v>
      </c>
      <c r="BP63" s="51">
        <f>IF( $G63=0,0,((($G63/$F$53)*Cronograma!BN$13)*($H63/$G63)))</f>
        <v>0</v>
      </c>
      <c r="BQ63" s="51">
        <f>IF( $G63=0,0,((($G63/$F$53)*Cronograma!BO$13)*($H63/$G63)))</f>
        <v>0</v>
      </c>
      <c r="BR63" s="51">
        <f>IF( $G63=0,0,((($G63/$F$53)*Cronograma!BP$13)*($H63/$G63)))</f>
        <v>0</v>
      </c>
      <c r="BS63" s="51">
        <f>IF( $G63=0,0,((($G63/$F$53)*Cronograma!BQ$13)*($H63/$G63)))</f>
        <v>0</v>
      </c>
      <c r="BT63" s="51">
        <f>IF( $G63=0,0,((($G63/$F$53)*Cronograma!BR$13)*($H63/$G63)))</f>
        <v>0</v>
      </c>
      <c r="BU63" s="51">
        <f>IF( $G63=0,0,((($G63/$F$53)*Cronograma!BS$13)*($H63/$G63)))</f>
        <v>0</v>
      </c>
      <c r="BV63" s="51">
        <f>IF( $G63=0,0,((($G63/$F$53)*Cronograma!BT$13)*($H63/$G63)))</f>
        <v>0</v>
      </c>
      <c r="BW63" s="51">
        <f>IF( $G63=0,0,((($G63/$F$53)*Cronograma!BU$13)*($H63/$G63)))</f>
        <v>0</v>
      </c>
      <c r="BX63" s="51">
        <f>IF( $G63=0,0,((($G63/$F$53)*Cronograma!BV$13)*($H63/$G63)))</f>
        <v>0</v>
      </c>
      <c r="BY63" s="51">
        <f>IF( $G63=0,0,((($G63/$F$53)*Cronograma!BW$13)*($H63/$G63)))</f>
        <v>0</v>
      </c>
      <c r="BZ63" s="51">
        <f>IF( $G63=0,0,((($G63/$F$53)*Cronograma!BX$13)*($H63/$G63)))</f>
        <v>0</v>
      </c>
      <c r="CA63" s="51">
        <f>IF( $G63=0,0,((($G63/$F$53)*Cronograma!BY$13)*($H63/$G63)))</f>
        <v>0</v>
      </c>
      <c r="CB63" s="51">
        <f>IF( $G63=0,0,((($G63/$F$53)*Cronograma!BZ$13)*($H63/$G63)))</f>
        <v>0</v>
      </c>
      <c r="CC63" s="51">
        <f>IF( $G63=0,0,((($G63/$F$53)*Cronograma!CA$13)*($H63/$G63)))</f>
        <v>0</v>
      </c>
      <c r="CD63" s="51">
        <f>IF( $G63=0,0,((($G63/$F$53)*Cronograma!CB$13)*($H63/$G63)))</f>
        <v>0</v>
      </c>
      <c r="CE63" s="51">
        <f>IF( $G63=0,0,((($G63/$F$53)*Cronograma!CC$13)*($H63/$G63)))</f>
        <v>0</v>
      </c>
      <c r="CF63" s="51">
        <f>IF( $G63=0,0,((($G63/$F$53)*Cronograma!CD$13)*($H63/$G63)))</f>
        <v>0</v>
      </c>
      <c r="CG63" s="51">
        <f>IF( $G63=0,0,((($G63/$F$53)*Cronograma!CE$13)*($H63/$G63)))</f>
        <v>0</v>
      </c>
      <c r="CH63" s="51">
        <f>IF( $G63=0,0,((($G63/$F$53)*Cronograma!CF$13)*($H63/$G63)))</f>
        <v>0</v>
      </c>
      <c r="CI63" s="51">
        <f>IF( $G63=0,0,((($G63/$F$53)*Cronograma!CG$13)*($H63/$G63)))</f>
        <v>0</v>
      </c>
      <c r="CJ63" s="51">
        <f>IF( $G63=0,0,((($G63/$F$53)*Cronograma!CH$13)*($H63/$G63)))</f>
        <v>0</v>
      </c>
      <c r="CK63" s="51">
        <f>IF( $G63=0,0,((($G63/$F$53)*Cronograma!CI$13)*($H63/$G63)))</f>
        <v>0</v>
      </c>
      <c r="CL63" s="51">
        <f>IF( $G63=0,0,((($G63/$F$53)*Cronograma!CJ$13)*($H63/$G63)))</f>
        <v>0</v>
      </c>
      <c r="CM63" s="51">
        <f>IF( $G63=0,0,((($G63/$F$53)*Cronograma!CK$13)*($H63/$G63)))</f>
        <v>0</v>
      </c>
      <c r="CN63" s="51">
        <f>IF( $G63=0,0,((($G63/$F$53)*Cronograma!CL$13)*($H63/$G63)))</f>
        <v>0</v>
      </c>
      <c r="CO63" s="51">
        <f>IF( $G63=0,0,((($G63/$F$53)*Cronograma!CM$13)*($H63/$G63)))</f>
        <v>0</v>
      </c>
      <c r="CP63" s="51">
        <f>IF( $G63=0,0,((($G63/$F$53)*Cronograma!CN$13)*($H63/$G63)))</f>
        <v>0</v>
      </c>
      <c r="CQ63" s="51">
        <f>IF( $G63=0,0,((($G63/$F$53)*Cronograma!CO$13)*($H63/$G63)))</f>
        <v>0</v>
      </c>
      <c r="CR63" s="51">
        <f>IF( $G63=0,0,((($G63/$F$53)*Cronograma!CP$13)*($H63/$G63)))</f>
        <v>0</v>
      </c>
      <c r="CS63" s="51">
        <f>IF( $G63=0,0,((($G63/$F$53)*Cronograma!CQ$13)*($H63/$G63)))</f>
        <v>0</v>
      </c>
      <c r="CT63" s="51">
        <f>IF( $G63=0,0,((($G63/$F$53)*Cronograma!CR$13)*($H63/$G63)))</f>
        <v>0</v>
      </c>
      <c r="CU63" s="51">
        <f>IF( $G63=0,0,((($G63/$F$53)*Cronograma!CS$13)*($H63/$G63)))</f>
        <v>0</v>
      </c>
      <c r="CV63" s="51">
        <f>IF( $G63=0,0,((($G63/$F$53)*Cronograma!CT$13)*($H63/$G63)))</f>
        <v>0</v>
      </c>
      <c r="CW63" s="51">
        <f>IF( $G63=0,0,((($G63/$F$53)*Cronograma!CU$13)*($H63/$G63)))</f>
        <v>0</v>
      </c>
      <c r="CX63" s="51">
        <f>IF( $G63=0,0,((($G63/$F$53)*Cronograma!CV$13)*($H63/$G63)))</f>
        <v>0</v>
      </c>
      <c r="CY63" s="51">
        <f>IF( $G63=0,0,((($G63/$F$53)*Cronograma!CW$13)*($H63/$G63)))</f>
        <v>0</v>
      </c>
      <c r="CZ63" s="51">
        <f>IF( $G63=0,0,((($G63/$F$53)*Cronograma!CX$13)*($H63/$G63)))</f>
        <v>0</v>
      </c>
      <c r="DA63" s="51">
        <f>IF( $G63=0,0,((($G63/$F$53)*Cronograma!CY$13)*($H63/$G63)))</f>
        <v>0</v>
      </c>
      <c r="DB63" s="51">
        <f>IF( $G63=0,0,((($G63/$F$53)*Cronograma!CZ$13)*($H63/$G63)))</f>
        <v>0</v>
      </c>
      <c r="DC63" s="51">
        <f>IF( $G63=0,0,((($G63/$F$53)*Cronograma!DA$13)*($H63/$G63)))</f>
        <v>0</v>
      </c>
      <c r="DD63" s="51">
        <f>IF( $G63=0,0,((($G63/$F$53)*Cronograma!DB$13)*($H63/$G63)))</f>
        <v>0</v>
      </c>
      <c r="DE63" s="51">
        <f>IF( $G63=0,0,((($G63/$F$53)*Cronograma!DC$13)*($H63/$G63)))</f>
        <v>0</v>
      </c>
      <c r="DF63" s="51">
        <f>IF( $G63=0,0,((($G63/$F$53)*Cronograma!DD$13)*($H63/$G63)))</f>
        <v>0</v>
      </c>
      <c r="DG63" s="51">
        <f>IF( $G63=0,0,((($G63/$F$53)*Cronograma!DE$13)*($H63/$G63)))</f>
        <v>0</v>
      </c>
      <c r="DH63" s="51">
        <f>IF( $G63=0,0,((($G63/$F$53)*Cronograma!DF$13)*($H63/$G63)))</f>
        <v>0</v>
      </c>
      <c r="DI63" s="51">
        <f>IF( $G63=0,0,((($G63/$F$53)*Cronograma!DG$13)*($H63/$G63)))</f>
        <v>0</v>
      </c>
      <c r="DJ63" s="51">
        <f>IF( $G63=0,0,((($G63/$F$53)*Cronograma!DH$13)*($H63/$G63)))</f>
        <v>0</v>
      </c>
      <c r="DK63" s="52">
        <f t="shared" si="34"/>
        <v>0</v>
      </c>
      <c r="DL63" s="53">
        <f t="shared" si="4"/>
        <v>0</v>
      </c>
      <c r="DM63" s="472"/>
      <c r="DN63" s="472"/>
      <c r="DO63" s="472"/>
    </row>
    <row r="64" spans="1:119" collapsed="1" x14ac:dyDescent="0.3">
      <c r="A64" s="472"/>
      <c r="B64" s="521">
        <v>1.6</v>
      </c>
      <c r="C64" s="515" t="s">
        <v>145</v>
      </c>
      <c r="D64" s="516">
        <f>Identificación!C77</f>
        <v>0</v>
      </c>
      <c r="E64" s="517">
        <f>Identificación!F77</f>
        <v>0</v>
      </c>
      <c r="F64" s="518">
        <f>Identificación!G77</f>
        <v>0</v>
      </c>
      <c r="G64" s="497"/>
      <c r="H64" s="498">
        <f t="shared" ref="H64:AM64" si="35">SUM(H65:H74)</f>
        <v>0</v>
      </c>
      <c r="I64" s="499">
        <f t="shared" si="35"/>
        <v>0</v>
      </c>
      <c r="J64" s="499">
        <f t="shared" si="35"/>
        <v>0</v>
      </c>
      <c r="K64" s="499">
        <f t="shared" si="35"/>
        <v>0</v>
      </c>
      <c r="L64" s="499">
        <f t="shared" si="35"/>
        <v>0</v>
      </c>
      <c r="M64" s="499">
        <f t="shared" si="35"/>
        <v>0</v>
      </c>
      <c r="N64" s="499">
        <f t="shared" si="35"/>
        <v>0</v>
      </c>
      <c r="O64" s="499">
        <f t="shared" si="35"/>
        <v>0</v>
      </c>
      <c r="P64" s="499">
        <f t="shared" si="35"/>
        <v>0</v>
      </c>
      <c r="Q64" s="499">
        <f t="shared" si="35"/>
        <v>0</v>
      </c>
      <c r="R64" s="499">
        <f t="shared" si="35"/>
        <v>0</v>
      </c>
      <c r="S64" s="499">
        <f t="shared" si="35"/>
        <v>0</v>
      </c>
      <c r="T64" s="499">
        <f t="shared" si="35"/>
        <v>0</v>
      </c>
      <c r="U64" s="499">
        <f t="shared" si="35"/>
        <v>0</v>
      </c>
      <c r="V64" s="499">
        <f t="shared" si="35"/>
        <v>0</v>
      </c>
      <c r="W64" s="499">
        <f t="shared" si="35"/>
        <v>0</v>
      </c>
      <c r="X64" s="499">
        <f t="shared" si="35"/>
        <v>0</v>
      </c>
      <c r="Y64" s="499">
        <f t="shared" si="35"/>
        <v>0</v>
      </c>
      <c r="Z64" s="499">
        <f t="shared" si="35"/>
        <v>0</v>
      </c>
      <c r="AA64" s="499">
        <f t="shared" si="35"/>
        <v>0</v>
      </c>
      <c r="AB64" s="499">
        <f t="shared" si="35"/>
        <v>0</v>
      </c>
      <c r="AC64" s="499">
        <f t="shared" si="35"/>
        <v>0</v>
      </c>
      <c r="AD64" s="499">
        <f t="shared" si="35"/>
        <v>0</v>
      </c>
      <c r="AE64" s="499">
        <f t="shared" si="35"/>
        <v>0</v>
      </c>
      <c r="AF64" s="499">
        <f t="shared" si="35"/>
        <v>0</v>
      </c>
      <c r="AG64" s="499">
        <f t="shared" si="35"/>
        <v>0</v>
      </c>
      <c r="AH64" s="499">
        <f t="shared" si="35"/>
        <v>0</v>
      </c>
      <c r="AI64" s="499">
        <f t="shared" si="35"/>
        <v>0</v>
      </c>
      <c r="AJ64" s="499">
        <f t="shared" si="35"/>
        <v>0</v>
      </c>
      <c r="AK64" s="499">
        <f t="shared" si="35"/>
        <v>0</v>
      </c>
      <c r="AL64" s="499">
        <f t="shared" si="35"/>
        <v>0</v>
      </c>
      <c r="AM64" s="499">
        <f t="shared" si="35"/>
        <v>0</v>
      </c>
      <c r="AN64" s="499">
        <f t="shared" ref="AN64:BS64" si="36">SUM(AN65:AN74)</f>
        <v>0</v>
      </c>
      <c r="AO64" s="499">
        <f t="shared" si="36"/>
        <v>0</v>
      </c>
      <c r="AP64" s="499">
        <f t="shared" si="36"/>
        <v>0</v>
      </c>
      <c r="AQ64" s="499">
        <f t="shared" si="36"/>
        <v>0</v>
      </c>
      <c r="AR64" s="499">
        <f t="shared" si="36"/>
        <v>0</v>
      </c>
      <c r="AS64" s="499">
        <f t="shared" si="36"/>
        <v>0</v>
      </c>
      <c r="AT64" s="499">
        <f t="shared" si="36"/>
        <v>0</v>
      </c>
      <c r="AU64" s="499">
        <f t="shared" si="36"/>
        <v>0</v>
      </c>
      <c r="AV64" s="499">
        <f t="shared" si="36"/>
        <v>0</v>
      </c>
      <c r="AW64" s="499">
        <f t="shared" si="36"/>
        <v>0</v>
      </c>
      <c r="AX64" s="499">
        <f t="shared" si="36"/>
        <v>0</v>
      </c>
      <c r="AY64" s="499">
        <f t="shared" si="36"/>
        <v>0</v>
      </c>
      <c r="AZ64" s="499">
        <f t="shared" si="36"/>
        <v>0</v>
      </c>
      <c r="BA64" s="499">
        <f t="shared" si="36"/>
        <v>0</v>
      </c>
      <c r="BB64" s="499">
        <f t="shared" si="36"/>
        <v>0</v>
      </c>
      <c r="BC64" s="499">
        <f t="shared" si="36"/>
        <v>0</v>
      </c>
      <c r="BD64" s="499">
        <f t="shared" si="36"/>
        <v>0</v>
      </c>
      <c r="BE64" s="499">
        <f t="shared" si="36"/>
        <v>0</v>
      </c>
      <c r="BF64" s="499">
        <f t="shared" si="36"/>
        <v>0</v>
      </c>
      <c r="BG64" s="499">
        <f t="shared" si="36"/>
        <v>0</v>
      </c>
      <c r="BH64" s="499">
        <f t="shared" si="36"/>
        <v>0</v>
      </c>
      <c r="BI64" s="499">
        <f t="shared" si="36"/>
        <v>0</v>
      </c>
      <c r="BJ64" s="499">
        <f t="shared" si="36"/>
        <v>0</v>
      </c>
      <c r="BK64" s="499">
        <f t="shared" si="36"/>
        <v>0</v>
      </c>
      <c r="BL64" s="499">
        <f t="shared" si="36"/>
        <v>0</v>
      </c>
      <c r="BM64" s="499">
        <f t="shared" si="36"/>
        <v>0</v>
      </c>
      <c r="BN64" s="499">
        <f t="shared" si="36"/>
        <v>0</v>
      </c>
      <c r="BO64" s="499">
        <f t="shared" si="36"/>
        <v>0</v>
      </c>
      <c r="BP64" s="499">
        <f t="shared" si="36"/>
        <v>0</v>
      </c>
      <c r="BQ64" s="499">
        <f t="shared" si="36"/>
        <v>0</v>
      </c>
      <c r="BR64" s="499">
        <f t="shared" si="36"/>
        <v>0</v>
      </c>
      <c r="BS64" s="499">
        <f t="shared" si="36"/>
        <v>0</v>
      </c>
      <c r="BT64" s="499">
        <f t="shared" ref="BT64:CG64" si="37">SUM(BT65:BT74)</f>
        <v>0</v>
      </c>
      <c r="BU64" s="499">
        <f t="shared" si="37"/>
        <v>0</v>
      </c>
      <c r="BV64" s="499">
        <f t="shared" si="37"/>
        <v>0</v>
      </c>
      <c r="BW64" s="499">
        <f t="shared" si="37"/>
        <v>0</v>
      </c>
      <c r="BX64" s="499">
        <f t="shared" si="37"/>
        <v>0</v>
      </c>
      <c r="BY64" s="499">
        <f t="shared" si="37"/>
        <v>0</v>
      </c>
      <c r="BZ64" s="499">
        <f t="shared" si="37"/>
        <v>0</v>
      </c>
      <c r="CA64" s="499">
        <f t="shared" si="37"/>
        <v>0</v>
      </c>
      <c r="CB64" s="499">
        <f t="shared" si="37"/>
        <v>0</v>
      </c>
      <c r="CC64" s="499">
        <f t="shared" si="37"/>
        <v>0</v>
      </c>
      <c r="CD64" s="499">
        <f t="shared" si="37"/>
        <v>0</v>
      </c>
      <c r="CE64" s="499">
        <f t="shared" si="37"/>
        <v>0</v>
      </c>
      <c r="CF64" s="499">
        <f t="shared" si="37"/>
        <v>0</v>
      </c>
      <c r="CG64" s="499">
        <f t="shared" si="37"/>
        <v>0</v>
      </c>
      <c r="CH64" s="499">
        <f t="shared" ref="CH64:DJ64" si="38">SUM(CH65:CH74)</f>
        <v>0</v>
      </c>
      <c r="CI64" s="499">
        <f t="shared" si="38"/>
        <v>0</v>
      </c>
      <c r="CJ64" s="499">
        <f t="shared" si="38"/>
        <v>0</v>
      </c>
      <c r="CK64" s="499">
        <f t="shared" si="38"/>
        <v>0</v>
      </c>
      <c r="CL64" s="499">
        <f t="shared" si="38"/>
        <v>0</v>
      </c>
      <c r="CM64" s="499">
        <f t="shared" si="38"/>
        <v>0</v>
      </c>
      <c r="CN64" s="499">
        <f t="shared" si="38"/>
        <v>0</v>
      </c>
      <c r="CO64" s="499">
        <f t="shared" si="38"/>
        <v>0</v>
      </c>
      <c r="CP64" s="499">
        <f t="shared" si="38"/>
        <v>0</v>
      </c>
      <c r="CQ64" s="499">
        <f t="shared" si="38"/>
        <v>0</v>
      </c>
      <c r="CR64" s="499">
        <f t="shared" si="38"/>
        <v>0</v>
      </c>
      <c r="CS64" s="499">
        <f t="shared" si="38"/>
        <v>0</v>
      </c>
      <c r="CT64" s="499">
        <f t="shared" si="38"/>
        <v>0</v>
      </c>
      <c r="CU64" s="499">
        <f t="shared" si="38"/>
        <v>0</v>
      </c>
      <c r="CV64" s="499">
        <f t="shared" si="38"/>
        <v>0</v>
      </c>
      <c r="CW64" s="499">
        <f t="shared" si="38"/>
        <v>0</v>
      </c>
      <c r="CX64" s="499">
        <f t="shared" si="38"/>
        <v>0</v>
      </c>
      <c r="CY64" s="499">
        <f t="shared" si="38"/>
        <v>0</v>
      </c>
      <c r="CZ64" s="499">
        <f t="shared" si="38"/>
        <v>0</v>
      </c>
      <c r="DA64" s="499">
        <f t="shared" si="38"/>
        <v>0</v>
      </c>
      <c r="DB64" s="499">
        <f t="shared" si="38"/>
        <v>0</v>
      </c>
      <c r="DC64" s="499">
        <f t="shared" si="38"/>
        <v>0</v>
      </c>
      <c r="DD64" s="499">
        <f t="shared" si="38"/>
        <v>0</v>
      </c>
      <c r="DE64" s="499">
        <f t="shared" si="38"/>
        <v>0</v>
      </c>
      <c r="DF64" s="499">
        <f t="shared" si="38"/>
        <v>0</v>
      </c>
      <c r="DG64" s="499">
        <f t="shared" si="38"/>
        <v>0</v>
      </c>
      <c r="DH64" s="499">
        <f t="shared" si="38"/>
        <v>0</v>
      </c>
      <c r="DI64" s="499">
        <f t="shared" si="38"/>
        <v>0</v>
      </c>
      <c r="DJ64" s="499">
        <f t="shared" si="38"/>
        <v>0</v>
      </c>
      <c r="DK64" s="519">
        <f>SUM(DK65:DK74)</f>
        <v>0</v>
      </c>
      <c r="DL64" s="520">
        <f t="shared" si="4"/>
        <v>0</v>
      </c>
      <c r="DM64" s="472"/>
      <c r="DN64" s="472"/>
      <c r="DO64" s="472"/>
    </row>
    <row r="65" spans="1:119" hidden="1" outlineLevel="1" x14ac:dyDescent="0.3">
      <c r="A65" s="472"/>
      <c r="B65" s="521" t="s">
        <v>223</v>
      </c>
      <c r="C65" s="589"/>
      <c r="D65" s="595"/>
      <c r="E65" s="591"/>
      <c r="F65" s="592"/>
      <c r="G65" s="593"/>
      <c r="H65" s="498">
        <f t="shared" ref="H65:H74" si="39">G65*F65</f>
        <v>0</v>
      </c>
      <c r="I65" s="51">
        <f>IF( $G65=0,0,((($G65/$F$64)*Cronograma!G$14)*($H65/$G65)))</f>
        <v>0</v>
      </c>
      <c r="J65" s="51">
        <f>IF( $G65=0,0,((($G65/$F$64)*Cronograma!H$14)*($H65/$G65)))</f>
        <v>0</v>
      </c>
      <c r="K65" s="51">
        <f>IF( $G65=0,0,((($G65/$F$64)*Cronograma!I$14)*($H65/$G65)))</f>
        <v>0</v>
      </c>
      <c r="L65" s="51">
        <f>IF( $G65=0,0,((($G65/$F$64)*Cronograma!J$14)*($H65/$G65)))</f>
        <v>0</v>
      </c>
      <c r="M65" s="51">
        <f>IF( $G65=0,0,((($G65/$F$64)*Cronograma!K$14)*($H65/$G65)))</f>
        <v>0</v>
      </c>
      <c r="N65" s="51">
        <f>IF( $G65=0,0,((($G65/$F$64)*Cronograma!L$14)*($H65/$G65)))</f>
        <v>0</v>
      </c>
      <c r="O65" s="51">
        <f>IF( $G65=0,0,((($G65/$F$64)*Cronograma!M$14)*($H65/$G65)))</f>
        <v>0</v>
      </c>
      <c r="P65" s="51">
        <f>IF( $G65=0,0,((($G65/$F$64)*Cronograma!N$14)*($H65/$G65)))</f>
        <v>0</v>
      </c>
      <c r="Q65" s="51">
        <f>IF( $G65=0,0,((($G65/$F$64)*Cronograma!O$14)*($H65/$G65)))</f>
        <v>0</v>
      </c>
      <c r="R65" s="51">
        <f>IF( $G65=0,0,((($G65/$F$64)*Cronograma!P$14)*($H65/$G65)))</f>
        <v>0</v>
      </c>
      <c r="S65" s="51">
        <f>IF( $G65=0,0,((($G65/$F$64)*Cronograma!Q$14)*($H65/$G65)))</f>
        <v>0</v>
      </c>
      <c r="T65" s="51">
        <f>IF( $G65=0,0,((($G65/$F$64)*Cronograma!R$14)*($H65/$G65)))</f>
        <v>0</v>
      </c>
      <c r="U65" s="51">
        <f>IF( $G65=0,0,((($G65/$F$64)*Cronograma!S$14)*($H65/$G65)))</f>
        <v>0</v>
      </c>
      <c r="V65" s="51">
        <f>IF( $G65=0,0,((($G65/$F$64)*Cronograma!T$14)*($H65/$G65)))</f>
        <v>0</v>
      </c>
      <c r="W65" s="51">
        <f>IF( $G65=0,0,((($G65/$F$64)*Cronograma!U$14)*($H65/$G65)))</f>
        <v>0</v>
      </c>
      <c r="X65" s="51">
        <f>IF( $G65=0,0,((($G65/$F$64)*Cronograma!V$14)*($H65/$G65)))</f>
        <v>0</v>
      </c>
      <c r="Y65" s="51">
        <f>IF( $G65=0,0,((($G65/$F$64)*Cronograma!W$14)*($H65/$G65)))</f>
        <v>0</v>
      </c>
      <c r="Z65" s="51">
        <f>IF( $G65=0,0,((($G65/$F$64)*Cronograma!X$14)*($H65/$G65)))</f>
        <v>0</v>
      </c>
      <c r="AA65" s="51">
        <f>IF( $G65=0,0,((($G65/$F$64)*Cronograma!Y$14)*($H65/$G65)))</f>
        <v>0</v>
      </c>
      <c r="AB65" s="51">
        <f>IF( $G65=0,0,((($G65/$F$64)*Cronograma!Z$14)*($H65/$G65)))</f>
        <v>0</v>
      </c>
      <c r="AC65" s="51">
        <f>IF( $G65=0,0,((($G65/$F$64)*Cronograma!AA$14)*($H65/$G65)))</f>
        <v>0</v>
      </c>
      <c r="AD65" s="51">
        <f>IF( $G65=0,0,((($G65/$F$64)*Cronograma!AB$14)*($H65/$G65)))</f>
        <v>0</v>
      </c>
      <c r="AE65" s="51">
        <f>IF( $G65=0,0,((($G65/$F$64)*Cronograma!AC$14)*($H65/$G65)))</f>
        <v>0</v>
      </c>
      <c r="AF65" s="51">
        <f>IF( $G65=0,0,((($G65/$F$64)*Cronograma!AD$14)*($H65/$G65)))</f>
        <v>0</v>
      </c>
      <c r="AG65" s="51">
        <f>IF( $G65=0,0,((($G65/$F$64)*Cronograma!AE$14)*($H65/$G65)))</f>
        <v>0</v>
      </c>
      <c r="AH65" s="51">
        <f>IF( $G65=0,0,((($G65/$F$64)*Cronograma!AF$14)*($H65/$G65)))</f>
        <v>0</v>
      </c>
      <c r="AI65" s="51">
        <f>IF( $G65=0,0,((($G65/$F$64)*Cronograma!AG$14)*($H65/$G65)))</f>
        <v>0</v>
      </c>
      <c r="AJ65" s="51">
        <f>IF( $G65=0,0,((($G65/$F$64)*Cronograma!AH$14)*($H65/$G65)))</f>
        <v>0</v>
      </c>
      <c r="AK65" s="51">
        <f>IF( $G65=0,0,((($G65/$F$64)*Cronograma!AI$14)*($H65/$G65)))</f>
        <v>0</v>
      </c>
      <c r="AL65" s="51">
        <f>IF( $G65=0,0,((($G65/$F$64)*Cronograma!AJ$14)*($H65/$G65)))</f>
        <v>0</v>
      </c>
      <c r="AM65" s="51">
        <f>IF( $G65=0,0,((($G65/$F$64)*Cronograma!AK$14)*($H65/$G65)))</f>
        <v>0</v>
      </c>
      <c r="AN65" s="51">
        <f>IF( $G65=0,0,((($G65/$F$64)*Cronograma!AL$14)*($H65/$G65)))</f>
        <v>0</v>
      </c>
      <c r="AO65" s="51">
        <f>IF( $G65=0,0,((($G65/$F$64)*Cronograma!AM$14)*($H65/$G65)))</f>
        <v>0</v>
      </c>
      <c r="AP65" s="51">
        <f>IF( $G65=0,0,((($G65/$F$64)*Cronograma!AN$14)*($H65/$G65)))</f>
        <v>0</v>
      </c>
      <c r="AQ65" s="51">
        <f>IF( $G65=0,0,((($G65/$F$64)*Cronograma!AO$14)*($H65/$G65)))</f>
        <v>0</v>
      </c>
      <c r="AR65" s="51">
        <f>IF( $G65=0,0,((($G65/$F$64)*Cronograma!AP$14)*($H65/$G65)))</f>
        <v>0</v>
      </c>
      <c r="AS65" s="51">
        <f>IF( $G65=0,0,((($G65/$F$64)*Cronograma!AQ$14)*($H65/$G65)))</f>
        <v>0</v>
      </c>
      <c r="AT65" s="51">
        <f>IF( $G65=0,0,((($G65/$F$64)*Cronograma!AR$14)*($H65/$G65)))</f>
        <v>0</v>
      </c>
      <c r="AU65" s="51">
        <f>IF( $G65=0,0,((($G65/$F$64)*Cronograma!AS$14)*($H65/$G65)))</f>
        <v>0</v>
      </c>
      <c r="AV65" s="51">
        <f>IF( $G65=0,0,((($G65/$F$64)*Cronograma!AT$14)*($H65/$G65)))</f>
        <v>0</v>
      </c>
      <c r="AW65" s="51">
        <f>IF( $G65=0,0,((($G65/$F$64)*Cronograma!AU$14)*($H65/$G65)))</f>
        <v>0</v>
      </c>
      <c r="AX65" s="51">
        <f>IF( $G65=0,0,((($G65/$F$64)*Cronograma!AV$14)*($H65/$G65)))</f>
        <v>0</v>
      </c>
      <c r="AY65" s="51">
        <f>IF( $G65=0,0,((($G65/$F$64)*Cronograma!AW$14)*($H65/$G65)))</f>
        <v>0</v>
      </c>
      <c r="AZ65" s="51">
        <f>IF( $G65=0,0,((($G65/$F$64)*Cronograma!AX$14)*($H65/$G65)))</f>
        <v>0</v>
      </c>
      <c r="BA65" s="51">
        <f>IF( $G65=0,0,((($G65/$F$64)*Cronograma!AY$14)*($H65/$G65)))</f>
        <v>0</v>
      </c>
      <c r="BB65" s="51">
        <f>IF( $G65=0,0,((($G65/$F$64)*Cronograma!AZ$14)*($H65/$G65)))</f>
        <v>0</v>
      </c>
      <c r="BC65" s="51">
        <f>IF( $G65=0,0,((($G65/$F$64)*Cronograma!BA$14)*($H65/$G65)))</f>
        <v>0</v>
      </c>
      <c r="BD65" s="51">
        <f>IF( $G65=0,0,((($G65/$F$64)*Cronograma!BB$14)*($H65/$G65)))</f>
        <v>0</v>
      </c>
      <c r="BE65" s="51">
        <f>IF( $G65=0,0,((($G65/$F$64)*Cronograma!BC$14)*($H65/$G65)))</f>
        <v>0</v>
      </c>
      <c r="BF65" s="51">
        <f>IF( $G65=0,0,((($G65/$F$64)*Cronograma!BD$14)*($H65/$G65)))</f>
        <v>0</v>
      </c>
      <c r="BG65" s="51">
        <f>IF( $G65=0,0,((($G65/$F$64)*Cronograma!BE$14)*($H65/$G65)))</f>
        <v>0</v>
      </c>
      <c r="BH65" s="51">
        <f>IF( $G65=0,0,((($G65/$F$64)*Cronograma!BF$14)*($H65/$G65)))</f>
        <v>0</v>
      </c>
      <c r="BI65" s="51">
        <f>IF( $G65=0,0,((($G65/$F$64)*Cronograma!BG$14)*($H65/$G65)))</f>
        <v>0</v>
      </c>
      <c r="BJ65" s="51">
        <f>IF( $G65=0,0,((($G65/$F$64)*Cronograma!BH$14)*($H65/$G65)))</f>
        <v>0</v>
      </c>
      <c r="BK65" s="51">
        <f>IF( $G65=0,0,((($G65/$F$64)*Cronograma!BI$14)*($H65/$G65)))</f>
        <v>0</v>
      </c>
      <c r="BL65" s="51">
        <f>IF( $G65=0,0,((($G65/$F$64)*Cronograma!BJ$14)*($H65/$G65)))</f>
        <v>0</v>
      </c>
      <c r="BM65" s="51">
        <f>IF( $G65=0,0,((($G65/$F$64)*Cronograma!BK$14)*($H65/$G65)))</f>
        <v>0</v>
      </c>
      <c r="BN65" s="51">
        <f>IF( $G65=0,0,((($G65/$F$64)*Cronograma!BL$14)*($H65/$G65)))</f>
        <v>0</v>
      </c>
      <c r="BO65" s="51">
        <f>IF( $G65=0,0,((($G65/$F$64)*Cronograma!BM$14)*($H65/$G65)))</f>
        <v>0</v>
      </c>
      <c r="BP65" s="51">
        <f>IF( $G65=0,0,((($G65/$F$64)*Cronograma!BN$14)*($H65/$G65)))</f>
        <v>0</v>
      </c>
      <c r="BQ65" s="51">
        <f>IF( $G65=0,0,((($G65/$F$64)*Cronograma!BO$14)*($H65/$G65)))</f>
        <v>0</v>
      </c>
      <c r="BR65" s="51">
        <f>IF( $G65=0,0,((($G65/$F$64)*Cronograma!BP$14)*($H65/$G65)))</f>
        <v>0</v>
      </c>
      <c r="BS65" s="51">
        <f>IF( $G65=0,0,((($G65/$F$64)*Cronograma!BQ$14)*($H65/$G65)))</f>
        <v>0</v>
      </c>
      <c r="BT65" s="51">
        <f>IF( $G65=0,0,((($G65/$F$64)*Cronograma!BR$14)*($H65/$G65)))</f>
        <v>0</v>
      </c>
      <c r="BU65" s="51">
        <f>IF( $G65=0,0,((($G65/$F$64)*Cronograma!BS$14)*($H65/$G65)))</f>
        <v>0</v>
      </c>
      <c r="BV65" s="51">
        <f>IF( $G65=0,0,((($G65/$F$64)*Cronograma!BT$14)*($H65/$G65)))</f>
        <v>0</v>
      </c>
      <c r="BW65" s="51">
        <f>IF( $G65=0,0,((($G65/$F$64)*Cronograma!BU$14)*($H65/$G65)))</f>
        <v>0</v>
      </c>
      <c r="BX65" s="51">
        <f>IF( $G65=0,0,((($G65/$F$64)*Cronograma!BV$14)*($H65/$G65)))</f>
        <v>0</v>
      </c>
      <c r="BY65" s="51">
        <f>IF( $G65=0,0,((($G65/$F$64)*Cronograma!BW$14)*($H65/$G65)))</f>
        <v>0</v>
      </c>
      <c r="BZ65" s="51">
        <f>IF( $G65=0,0,((($G65/$F$64)*Cronograma!BX$14)*($H65/$G65)))</f>
        <v>0</v>
      </c>
      <c r="CA65" s="51">
        <f>IF( $G65=0,0,((($G65/$F$64)*Cronograma!BY$14)*($H65/$G65)))</f>
        <v>0</v>
      </c>
      <c r="CB65" s="51">
        <f>IF( $G65=0,0,((($G65/$F$64)*Cronograma!BZ$14)*($H65/$G65)))</f>
        <v>0</v>
      </c>
      <c r="CC65" s="51">
        <f>IF( $G65=0,0,((($G65/$F$64)*Cronograma!CA$14)*($H65/$G65)))</f>
        <v>0</v>
      </c>
      <c r="CD65" s="51">
        <f>IF( $G65=0,0,((($G65/$F$64)*Cronograma!CB$14)*($H65/$G65)))</f>
        <v>0</v>
      </c>
      <c r="CE65" s="51">
        <f>IF( $G65=0,0,((($G65/$F$64)*Cronograma!CC$14)*($H65/$G65)))</f>
        <v>0</v>
      </c>
      <c r="CF65" s="51">
        <f>IF( $G65=0,0,((($G65/$F$64)*Cronograma!CD$14)*($H65/$G65)))</f>
        <v>0</v>
      </c>
      <c r="CG65" s="51">
        <f>IF( $G65=0,0,((($G65/$F$64)*Cronograma!CE$14)*($H65/$G65)))</f>
        <v>0</v>
      </c>
      <c r="CH65" s="51">
        <f>IF( $G65=0,0,((($G65/$F$64)*Cronograma!CF$14)*($H65/$G65)))</f>
        <v>0</v>
      </c>
      <c r="CI65" s="51">
        <f>IF( $G65=0,0,((($G65/$F$64)*Cronograma!CG$14)*($H65/$G65)))</f>
        <v>0</v>
      </c>
      <c r="CJ65" s="51">
        <f>IF( $G65=0,0,((($G65/$F$64)*Cronograma!CH$14)*($H65/$G65)))</f>
        <v>0</v>
      </c>
      <c r="CK65" s="51">
        <f>IF( $G65=0,0,((($G65/$F$64)*Cronograma!CI$14)*($H65/$G65)))</f>
        <v>0</v>
      </c>
      <c r="CL65" s="51">
        <f>IF( $G65=0,0,((($G65/$F$64)*Cronograma!CJ$14)*($H65/$G65)))</f>
        <v>0</v>
      </c>
      <c r="CM65" s="51">
        <f>IF( $G65=0,0,((($G65/$F$64)*Cronograma!CK$14)*($H65/$G65)))</f>
        <v>0</v>
      </c>
      <c r="CN65" s="51">
        <f>IF( $G65=0,0,((($G65/$F$64)*Cronograma!CL$14)*($H65/$G65)))</f>
        <v>0</v>
      </c>
      <c r="CO65" s="51">
        <f>IF( $G65=0,0,((($G65/$F$64)*Cronograma!CM$14)*($H65/$G65)))</f>
        <v>0</v>
      </c>
      <c r="CP65" s="51">
        <f>IF( $G65=0,0,((($G65/$F$64)*Cronograma!CN$14)*($H65/$G65)))</f>
        <v>0</v>
      </c>
      <c r="CQ65" s="51">
        <f>IF( $G65=0,0,((($G65/$F$64)*Cronograma!CO$14)*($H65/$G65)))</f>
        <v>0</v>
      </c>
      <c r="CR65" s="51">
        <f>IF( $G65=0,0,((($G65/$F$64)*Cronograma!CP$14)*($H65/$G65)))</f>
        <v>0</v>
      </c>
      <c r="CS65" s="51">
        <f>IF( $G65=0,0,((($G65/$F$64)*Cronograma!CQ$14)*($H65/$G65)))</f>
        <v>0</v>
      </c>
      <c r="CT65" s="51">
        <f>IF( $G65=0,0,((($G65/$F$64)*Cronograma!CR$14)*($H65/$G65)))</f>
        <v>0</v>
      </c>
      <c r="CU65" s="51">
        <f>IF( $G65=0,0,((($G65/$F$64)*Cronograma!CS$14)*($H65/$G65)))</f>
        <v>0</v>
      </c>
      <c r="CV65" s="51">
        <f>IF( $G65=0,0,((($G65/$F$64)*Cronograma!CT$14)*($H65/$G65)))</f>
        <v>0</v>
      </c>
      <c r="CW65" s="51">
        <f>IF( $G65=0,0,((($G65/$F$64)*Cronograma!CU$14)*($H65/$G65)))</f>
        <v>0</v>
      </c>
      <c r="CX65" s="51">
        <f>IF( $G65=0,0,((($G65/$F$64)*Cronograma!CV$14)*($H65/$G65)))</f>
        <v>0</v>
      </c>
      <c r="CY65" s="51">
        <f>IF( $G65=0,0,((($G65/$F$64)*Cronograma!CW$14)*($H65/$G65)))</f>
        <v>0</v>
      </c>
      <c r="CZ65" s="51">
        <f>IF( $G65=0,0,((($G65/$F$64)*Cronograma!CX$14)*($H65/$G65)))</f>
        <v>0</v>
      </c>
      <c r="DA65" s="51">
        <f>IF( $G65=0,0,((($G65/$F$64)*Cronograma!CY$14)*($H65/$G65)))</f>
        <v>0</v>
      </c>
      <c r="DB65" s="51">
        <f>IF( $G65=0,0,((($G65/$F$64)*Cronograma!CZ$14)*($H65/$G65)))</f>
        <v>0</v>
      </c>
      <c r="DC65" s="51">
        <f>IF( $G65=0,0,((($G65/$F$64)*Cronograma!DA$14)*($H65/$G65)))</f>
        <v>0</v>
      </c>
      <c r="DD65" s="51">
        <f>IF( $G65=0,0,((($G65/$F$64)*Cronograma!DB$14)*($H65/$G65)))</f>
        <v>0</v>
      </c>
      <c r="DE65" s="51">
        <f>IF( $G65=0,0,((($G65/$F$64)*Cronograma!DC$14)*($H65/$G65)))</f>
        <v>0</v>
      </c>
      <c r="DF65" s="51">
        <f>IF( $G65=0,0,((($G65/$F$64)*Cronograma!DD$14)*($H65/$G65)))</f>
        <v>0</v>
      </c>
      <c r="DG65" s="51">
        <f>IF( $G65=0,0,((($G65/$F$64)*Cronograma!DE$14)*($H65/$G65)))</f>
        <v>0</v>
      </c>
      <c r="DH65" s="51">
        <f>IF( $G65=0,0,((($G65/$F$64)*Cronograma!DF$14)*($H65/$G65)))</f>
        <v>0</v>
      </c>
      <c r="DI65" s="51">
        <f>IF( $G65=0,0,((($G65/$F$64)*Cronograma!DG$14)*($H65/$G65)))</f>
        <v>0</v>
      </c>
      <c r="DJ65" s="51">
        <f>IF( $G65=0,0,((($G65/$F$64)*Cronograma!DH$14)*($H65/$G65)))</f>
        <v>0</v>
      </c>
      <c r="DK65" s="52">
        <f t="shared" ref="DK65:DK74" si="40">SUM(I65:DJ65)</f>
        <v>0</v>
      </c>
      <c r="DL65" s="53">
        <f t="shared" si="4"/>
        <v>0</v>
      </c>
      <c r="DM65" s="472"/>
      <c r="DN65" s="472"/>
      <c r="DO65" s="472"/>
    </row>
    <row r="66" spans="1:119" hidden="1" outlineLevel="1" x14ac:dyDescent="0.3">
      <c r="A66" s="472"/>
      <c r="B66" s="521" t="s">
        <v>224</v>
      </c>
      <c r="C66" s="589"/>
      <c r="D66" s="595"/>
      <c r="E66" s="591"/>
      <c r="F66" s="592"/>
      <c r="G66" s="593"/>
      <c r="H66" s="498">
        <f t="shared" si="39"/>
        <v>0</v>
      </c>
      <c r="I66" s="51">
        <f>IF( $G66=0,0,((($G66/$F$64)*Cronograma!G$14)*($H66/$G66)))</f>
        <v>0</v>
      </c>
      <c r="J66" s="51">
        <f>IF( $G66=0,0,((($G66/$F$64)*Cronograma!H$14)*($H66/$G66)))</f>
        <v>0</v>
      </c>
      <c r="K66" s="51">
        <f>IF( $G66=0,0,((($G66/$F$64)*Cronograma!I$14)*($H66/$G66)))</f>
        <v>0</v>
      </c>
      <c r="L66" s="51">
        <f>IF( $G66=0,0,((($G66/$F$64)*Cronograma!J$14)*($H66/$G66)))</f>
        <v>0</v>
      </c>
      <c r="M66" s="51">
        <f>IF( $G66=0,0,((($G66/$F$64)*Cronograma!K$14)*($H66/$G66)))</f>
        <v>0</v>
      </c>
      <c r="N66" s="51">
        <f>IF( $G66=0,0,((($G66/$F$64)*Cronograma!L$14)*($H66/$G66)))</f>
        <v>0</v>
      </c>
      <c r="O66" s="51">
        <f>IF( $G66=0,0,((($G66/$F$64)*Cronograma!M$14)*($H66/$G66)))</f>
        <v>0</v>
      </c>
      <c r="P66" s="51">
        <f>IF( $G66=0,0,((($G66/$F$64)*Cronograma!N$14)*($H66/$G66)))</f>
        <v>0</v>
      </c>
      <c r="Q66" s="51">
        <f>IF( $G66=0,0,((($G66/$F$64)*Cronograma!O$14)*($H66/$G66)))</f>
        <v>0</v>
      </c>
      <c r="R66" s="51">
        <f>IF( $G66=0,0,((($G66/$F$64)*Cronograma!P$14)*($H66/$G66)))</f>
        <v>0</v>
      </c>
      <c r="S66" s="51">
        <f>IF( $G66=0,0,((($G66/$F$64)*Cronograma!Q$14)*($H66/$G66)))</f>
        <v>0</v>
      </c>
      <c r="T66" s="51">
        <f>IF( $G66=0,0,((($G66/$F$64)*Cronograma!R$14)*($H66/$G66)))</f>
        <v>0</v>
      </c>
      <c r="U66" s="51">
        <f>IF( $G66=0,0,((($G66/$F$64)*Cronograma!S$14)*($H66/$G66)))</f>
        <v>0</v>
      </c>
      <c r="V66" s="51">
        <f>IF( $G66=0,0,((($G66/$F$64)*Cronograma!T$14)*($H66/$G66)))</f>
        <v>0</v>
      </c>
      <c r="W66" s="51">
        <f>IF( $G66=0,0,((($G66/$F$64)*Cronograma!U$14)*($H66/$G66)))</f>
        <v>0</v>
      </c>
      <c r="X66" s="51">
        <f>IF( $G66=0,0,((($G66/$F$64)*Cronograma!V$14)*($H66/$G66)))</f>
        <v>0</v>
      </c>
      <c r="Y66" s="51">
        <f>IF( $G66=0,0,((($G66/$F$64)*Cronograma!W$14)*($H66/$G66)))</f>
        <v>0</v>
      </c>
      <c r="Z66" s="51">
        <f>IF( $G66=0,0,((($G66/$F$64)*Cronograma!X$14)*($H66/$G66)))</f>
        <v>0</v>
      </c>
      <c r="AA66" s="51">
        <f>IF( $G66=0,0,((($G66/$F$64)*Cronograma!Y$14)*($H66/$G66)))</f>
        <v>0</v>
      </c>
      <c r="AB66" s="51">
        <f>IF( $G66=0,0,((($G66/$F$64)*Cronograma!Z$14)*($H66/$G66)))</f>
        <v>0</v>
      </c>
      <c r="AC66" s="51">
        <f>IF( $G66=0,0,((($G66/$F$64)*Cronograma!AA$14)*($H66/$G66)))</f>
        <v>0</v>
      </c>
      <c r="AD66" s="51">
        <f>IF( $G66=0,0,((($G66/$F$64)*Cronograma!AB$14)*($H66/$G66)))</f>
        <v>0</v>
      </c>
      <c r="AE66" s="51">
        <f>IF( $G66=0,0,((($G66/$F$64)*Cronograma!AC$14)*($H66/$G66)))</f>
        <v>0</v>
      </c>
      <c r="AF66" s="51">
        <f>IF( $G66=0,0,((($G66/$F$64)*Cronograma!AD$14)*($H66/$G66)))</f>
        <v>0</v>
      </c>
      <c r="AG66" s="51">
        <f>IF( $G66=0,0,((($G66/$F$64)*Cronograma!AE$14)*($H66/$G66)))</f>
        <v>0</v>
      </c>
      <c r="AH66" s="51">
        <f>IF( $G66=0,0,((($G66/$F$64)*Cronograma!AF$14)*($H66/$G66)))</f>
        <v>0</v>
      </c>
      <c r="AI66" s="51">
        <f>IF( $G66=0,0,((($G66/$F$64)*Cronograma!AG$14)*($H66/$G66)))</f>
        <v>0</v>
      </c>
      <c r="AJ66" s="51">
        <f>IF( $G66=0,0,((($G66/$F$64)*Cronograma!AH$14)*($H66/$G66)))</f>
        <v>0</v>
      </c>
      <c r="AK66" s="51">
        <f>IF( $G66=0,0,((($G66/$F$64)*Cronograma!AI$14)*($H66/$G66)))</f>
        <v>0</v>
      </c>
      <c r="AL66" s="51">
        <f>IF( $G66=0,0,((($G66/$F$64)*Cronograma!AJ$14)*($H66/$G66)))</f>
        <v>0</v>
      </c>
      <c r="AM66" s="51">
        <f>IF( $G66=0,0,((($G66/$F$64)*Cronograma!AK$14)*($H66/$G66)))</f>
        <v>0</v>
      </c>
      <c r="AN66" s="51">
        <f>IF( $G66=0,0,((($G66/$F$64)*Cronograma!AL$14)*($H66/$G66)))</f>
        <v>0</v>
      </c>
      <c r="AO66" s="51">
        <f>IF( $G66=0,0,((($G66/$F$64)*Cronograma!AM$14)*($H66/$G66)))</f>
        <v>0</v>
      </c>
      <c r="AP66" s="51">
        <f>IF( $G66=0,0,((($G66/$F$64)*Cronograma!AN$14)*($H66/$G66)))</f>
        <v>0</v>
      </c>
      <c r="AQ66" s="51">
        <f>IF( $G66=0,0,((($G66/$F$64)*Cronograma!AO$14)*($H66/$G66)))</f>
        <v>0</v>
      </c>
      <c r="AR66" s="51">
        <f>IF( $G66=0,0,((($G66/$F$64)*Cronograma!AP$14)*($H66/$G66)))</f>
        <v>0</v>
      </c>
      <c r="AS66" s="51">
        <f>IF( $G66=0,0,((($G66/$F$64)*Cronograma!AQ$14)*($H66/$G66)))</f>
        <v>0</v>
      </c>
      <c r="AT66" s="51">
        <f>IF( $G66=0,0,((($G66/$F$64)*Cronograma!AR$14)*($H66/$G66)))</f>
        <v>0</v>
      </c>
      <c r="AU66" s="51">
        <f>IF( $G66=0,0,((($G66/$F$64)*Cronograma!AS$14)*($H66/$G66)))</f>
        <v>0</v>
      </c>
      <c r="AV66" s="51">
        <f>IF( $G66=0,0,((($G66/$F$64)*Cronograma!AT$14)*($H66/$G66)))</f>
        <v>0</v>
      </c>
      <c r="AW66" s="51">
        <f>IF( $G66=0,0,((($G66/$F$64)*Cronograma!AU$14)*($H66/$G66)))</f>
        <v>0</v>
      </c>
      <c r="AX66" s="51">
        <f>IF( $G66=0,0,((($G66/$F$64)*Cronograma!AV$14)*($H66/$G66)))</f>
        <v>0</v>
      </c>
      <c r="AY66" s="51">
        <f>IF( $G66=0,0,((($G66/$F$64)*Cronograma!AW$14)*($H66/$G66)))</f>
        <v>0</v>
      </c>
      <c r="AZ66" s="51">
        <f>IF( $G66=0,0,((($G66/$F$64)*Cronograma!AX$14)*($H66/$G66)))</f>
        <v>0</v>
      </c>
      <c r="BA66" s="51">
        <f>IF( $G66=0,0,((($G66/$F$64)*Cronograma!AY$14)*($H66/$G66)))</f>
        <v>0</v>
      </c>
      <c r="BB66" s="51">
        <f>IF( $G66=0,0,((($G66/$F$64)*Cronograma!AZ$14)*($H66/$G66)))</f>
        <v>0</v>
      </c>
      <c r="BC66" s="51">
        <f>IF( $G66=0,0,((($G66/$F$64)*Cronograma!BA$14)*($H66/$G66)))</f>
        <v>0</v>
      </c>
      <c r="BD66" s="51">
        <f>IF( $G66=0,0,((($G66/$F$64)*Cronograma!BB$14)*($H66/$G66)))</f>
        <v>0</v>
      </c>
      <c r="BE66" s="51">
        <f>IF( $G66=0,0,((($G66/$F$64)*Cronograma!BC$14)*($H66/$G66)))</f>
        <v>0</v>
      </c>
      <c r="BF66" s="51">
        <f>IF( $G66=0,0,((($G66/$F$64)*Cronograma!BD$14)*($H66/$G66)))</f>
        <v>0</v>
      </c>
      <c r="BG66" s="51">
        <f>IF( $G66=0,0,((($G66/$F$64)*Cronograma!BE$14)*($H66/$G66)))</f>
        <v>0</v>
      </c>
      <c r="BH66" s="51">
        <f>IF( $G66=0,0,((($G66/$F$64)*Cronograma!BF$14)*($H66/$G66)))</f>
        <v>0</v>
      </c>
      <c r="BI66" s="51">
        <f>IF( $G66=0,0,((($G66/$F$64)*Cronograma!BG$14)*($H66/$G66)))</f>
        <v>0</v>
      </c>
      <c r="BJ66" s="51">
        <f>IF( $G66=0,0,((($G66/$F$64)*Cronograma!BH$14)*($H66/$G66)))</f>
        <v>0</v>
      </c>
      <c r="BK66" s="51">
        <f>IF( $G66=0,0,((($G66/$F$64)*Cronograma!BI$14)*($H66/$G66)))</f>
        <v>0</v>
      </c>
      <c r="BL66" s="51">
        <f>IF( $G66=0,0,((($G66/$F$64)*Cronograma!BJ$14)*($H66/$G66)))</f>
        <v>0</v>
      </c>
      <c r="BM66" s="51">
        <f>IF( $G66=0,0,((($G66/$F$64)*Cronograma!BK$14)*($H66/$G66)))</f>
        <v>0</v>
      </c>
      <c r="BN66" s="51">
        <f>IF( $G66=0,0,((($G66/$F$64)*Cronograma!BL$14)*($H66/$G66)))</f>
        <v>0</v>
      </c>
      <c r="BO66" s="51">
        <f>IF( $G66=0,0,((($G66/$F$64)*Cronograma!BM$14)*($H66/$G66)))</f>
        <v>0</v>
      </c>
      <c r="BP66" s="51">
        <f>IF( $G66=0,0,((($G66/$F$64)*Cronograma!BN$14)*($H66/$G66)))</f>
        <v>0</v>
      </c>
      <c r="BQ66" s="51">
        <f>IF( $G66=0,0,((($G66/$F$64)*Cronograma!BO$14)*($H66/$G66)))</f>
        <v>0</v>
      </c>
      <c r="BR66" s="51">
        <f>IF( $G66=0,0,((($G66/$F$64)*Cronograma!BP$14)*($H66/$G66)))</f>
        <v>0</v>
      </c>
      <c r="BS66" s="51">
        <f>IF( $G66=0,0,((($G66/$F$64)*Cronograma!BQ$14)*($H66/$G66)))</f>
        <v>0</v>
      </c>
      <c r="BT66" s="51">
        <f>IF( $G66=0,0,((($G66/$F$64)*Cronograma!BR$14)*($H66/$G66)))</f>
        <v>0</v>
      </c>
      <c r="BU66" s="51">
        <f>IF( $G66=0,0,((($G66/$F$64)*Cronograma!BS$14)*($H66/$G66)))</f>
        <v>0</v>
      </c>
      <c r="BV66" s="51">
        <f>IF( $G66=0,0,((($G66/$F$64)*Cronograma!BT$14)*($H66/$G66)))</f>
        <v>0</v>
      </c>
      <c r="BW66" s="51">
        <f>IF( $G66=0,0,((($G66/$F$64)*Cronograma!BU$14)*($H66/$G66)))</f>
        <v>0</v>
      </c>
      <c r="BX66" s="51">
        <f>IF( $G66=0,0,((($G66/$F$64)*Cronograma!BV$14)*($H66/$G66)))</f>
        <v>0</v>
      </c>
      <c r="BY66" s="51">
        <f>IF( $G66=0,0,((($G66/$F$64)*Cronograma!BW$14)*($H66/$G66)))</f>
        <v>0</v>
      </c>
      <c r="BZ66" s="51">
        <f>IF( $G66=0,0,((($G66/$F$64)*Cronograma!BX$14)*($H66/$G66)))</f>
        <v>0</v>
      </c>
      <c r="CA66" s="51">
        <f>IF( $G66=0,0,((($G66/$F$64)*Cronograma!BY$14)*($H66/$G66)))</f>
        <v>0</v>
      </c>
      <c r="CB66" s="51">
        <f>IF( $G66=0,0,((($G66/$F$64)*Cronograma!BZ$14)*($H66/$G66)))</f>
        <v>0</v>
      </c>
      <c r="CC66" s="51">
        <f>IF( $G66=0,0,((($G66/$F$64)*Cronograma!CA$14)*($H66/$G66)))</f>
        <v>0</v>
      </c>
      <c r="CD66" s="51">
        <f>IF( $G66=0,0,((($G66/$F$64)*Cronograma!CB$14)*($H66/$G66)))</f>
        <v>0</v>
      </c>
      <c r="CE66" s="51">
        <f>IF( $G66=0,0,((($G66/$F$64)*Cronograma!CC$14)*($H66/$G66)))</f>
        <v>0</v>
      </c>
      <c r="CF66" s="51">
        <f>IF( $G66=0,0,((($G66/$F$64)*Cronograma!CD$14)*($H66/$G66)))</f>
        <v>0</v>
      </c>
      <c r="CG66" s="51">
        <f>IF( $G66=0,0,((($G66/$F$64)*Cronograma!CE$14)*($H66/$G66)))</f>
        <v>0</v>
      </c>
      <c r="CH66" s="51">
        <f>IF( $G66=0,0,((($G66/$F$64)*Cronograma!CF$14)*($H66/$G66)))</f>
        <v>0</v>
      </c>
      <c r="CI66" s="51">
        <f>IF( $G66=0,0,((($G66/$F$64)*Cronograma!CG$14)*($H66/$G66)))</f>
        <v>0</v>
      </c>
      <c r="CJ66" s="51">
        <f>IF( $G66=0,0,((($G66/$F$64)*Cronograma!CH$14)*($H66/$G66)))</f>
        <v>0</v>
      </c>
      <c r="CK66" s="51">
        <f>IF( $G66=0,0,((($G66/$F$64)*Cronograma!CI$14)*($H66/$G66)))</f>
        <v>0</v>
      </c>
      <c r="CL66" s="51">
        <f>IF( $G66=0,0,((($G66/$F$64)*Cronograma!CJ$14)*($H66/$G66)))</f>
        <v>0</v>
      </c>
      <c r="CM66" s="51">
        <f>IF( $G66=0,0,((($G66/$F$64)*Cronograma!CK$14)*($H66/$G66)))</f>
        <v>0</v>
      </c>
      <c r="CN66" s="51">
        <f>IF( $G66=0,0,((($G66/$F$64)*Cronograma!CL$14)*($H66/$G66)))</f>
        <v>0</v>
      </c>
      <c r="CO66" s="51">
        <f>IF( $G66=0,0,((($G66/$F$64)*Cronograma!CM$14)*($H66/$G66)))</f>
        <v>0</v>
      </c>
      <c r="CP66" s="51">
        <f>IF( $G66=0,0,((($G66/$F$64)*Cronograma!CN$14)*($H66/$G66)))</f>
        <v>0</v>
      </c>
      <c r="CQ66" s="51">
        <f>IF( $G66=0,0,((($G66/$F$64)*Cronograma!CO$14)*($H66/$G66)))</f>
        <v>0</v>
      </c>
      <c r="CR66" s="51">
        <f>IF( $G66=0,0,((($G66/$F$64)*Cronograma!CP$14)*($H66/$G66)))</f>
        <v>0</v>
      </c>
      <c r="CS66" s="51">
        <f>IF( $G66=0,0,((($G66/$F$64)*Cronograma!CQ$14)*($H66/$G66)))</f>
        <v>0</v>
      </c>
      <c r="CT66" s="51">
        <f>IF( $G66=0,0,((($G66/$F$64)*Cronograma!CR$14)*($H66/$G66)))</f>
        <v>0</v>
      </c>
      <c r="CU66" s="51">
        <f>IF( $G66=0,0,((($G66/$F$64)*Cronograma!CS$14)*($H66/$G66)))</f>
        <v>0</v>
      </c>
      <c r="CV66" s="51">
        <f>IF( $G66=0,0,((($G66/$F$64)*Cronograma!CT$14)*($H66/$G66)))</f>
        <v>0</v>
      </c>
      <c r="CW66" s="51">
        <f>IF( $G66=0,0,((($G66/$F$64)*Cronograma!CU$14)*($H66/$G66)))</f>
        <v>0</v>
      </c>
      <c r="CX66" s="51">
        <f>IF( $G66=0,0,((($G66/$F$64)*Cronograma!CV$14)*($H66/$G66)))</f>
        <v>0</v>
      </c>
      <c r="CY66" s="51">
        <f>IF( $G66=0,0,((($G66/$F$64)*Cronograma!CW$14)*($H66/$G66)))</f>
        <v>0</v>
      </c>
      <c r="CZ66" s="51">
        <f>IF( $G66=0,0,((($G66/$F$64)*Cronograma!CX$14)*($H66/$G66)))</f>
        <v>0</v>
      </c>
      <c r="DA66" s="51">
        <f>IF( $G66=0,0,((($G66/$F$64)*Cronograma!CY$14)*($H66/$G66)))</f>
        <v>0</v>
      </c>
      <c r="DB66" s="51">
        <f>IF( $G66=0,0,((($G66/$F$64)*Cronograma!CZ$14)*($H66/$G66)))</f>
        <v>0</v>
      </c>
      <c r="DC66" s="51">
        <f>IF( $G66=0,0,((($G66/$F$64)*Cronograma!DA$14)*($H66/$G66)))</f>
        <v>0</v>
      </c>
      <c r="DD66" s="51">
        <f>IF( $G66=0,0,((($G66/$F$64)*Cronograma!DB$14)*($H66/$G66)))</f>
        <v>0</v>
      </c>
      <c r="DE66" s="51">
        <f>IF( $G66=0,0,((($G66/$F$64)*Cronograma!DC$14)*($H66/$G66)))</f>
        <v>0</v>
      </c>
      <c r="DF66" s="51">
        <f>IF( $G66=0,0,((($G66/$F$64)*Cronograma!DD$14)*($H66/$G66)))</f>
        <v>0</v>
      </c>
      <c r="DG66" s="51">
        <f>IF( $G66=0,0,((($G66/$F$64)*Cronograma!DE$14)*($H66/$G66)))</f>
        <v>0</v>
      </c>
      <c r="DH66" s="51">
        <f>IF( $G66=0,0,((($G66/$F$64)*Cronograma!DF$14)*($H66/$G66)))</f>
        <v>0</v>
      </c>
      <c r="DI66" s="51">
        <f>IF( $G66=0,0,((($G66/$F$64)*Cronograma!DG$14)*($H66/$G66)))</f>
        <v>0</v>
      </c>
      <c r="DJ66" s="51">
        <f>IF( $G66=0,0,((($G66/$F$64)*Cronograma!DH$14)*($H66/$G66)))</f>
        <v>0</v>
      </c>
      <c r="DK66" s="52">
        <f t="shared" si="40"/>
        <v>0</v>
      </c>
      <c r="DL66" s="53">
        <f t="shared" si="4"/>
        <v>0</v>
      </c>
      <c r="DM66" s="472"/>
      <c r="DN66" s="472"/>
      <c r="DO66" s="472"/>
    </row>
    <row r="67" spans="1:119" hidden="1" outlineLevel="1" x14ac:dyDescent="0.3">
      <c r="A67" s="472"/>
      <c r="B67" s="521" t="s">
        <v>225</v>
      </c>
      <c r="C67" s="589"/>
      <c r="D67" s="595"/>
      <c r="E67" s="591"/>
      <c r="F67" s="592"/>
      <c r="G67" s="593"/>
      <c r="H67" s="498">
        <f t="shared" si="39"/>
        <v>0</v>
      </c>
      <c r="I67" s="51">
        <f>IF( $G67=0,0,((($G67/$F$64)*Cronograma!G$14)*($H67/$G67)))</f>
        <v>0</v>
      </c>
      <c r="J67" s="51">
        <f>IF( $G67=0,0,((($G67/$F$64)*Cronograma!H$14)*($H67/$G67)))</f>
        <v>0</v>
      </c>
      <c r="K67" s="51">
        <f>IF( $G67=0,0,((($G67/$F$64)*Cronograma!I$14)*($H67/$G67)))</f>
        <v>0</v>
      </c>
      <c r="L67" s="51">
        <f>IF( $G67=0,0,((($G67/$F$64)*Cronograma!J$14)*($H67/$G67)))</f>
        <v>0</v>
      </c>
      <c r="M67" s="51">
        <f>IF( $G67=0,0,((($G67/$F$64)*Cronograma!K$14)*($H67/$G67)))</f>
        <v>0</v>
      </c>
      <c r="N67" s="51">
        <f>IF( $G67=0,0,((($G67/$F$64)*Cronograma!L$14)*($H67/$G67)))</f>
        <v>0</v>
      </c>
      <c r="O67" s="51">
        <f>IF( $G67=0,0,((($G67/$F$64)*Cronograma!M$14)*($H67/$G67)))</f>
        <v>0</v>
      </c>
      <c r="P67" s="51">
        <f>IF( $G67=0,0,((($G67/$F$64)*Cronograma!N$14)*($H67/$G67)))</f>
        <v>0</v>
      </c>
      <c r="Q67" s="51">
        <f>IF( $G67=0,0,((($G67/$F$64)*Cronograma!O$14)*($H67/$G67)))</f>
        <v>0</v>
      </c>
      <c r="R67" s="51">
        <f>IF( $G67=0,0,((($G67/$F$64)*Cronograma!P$14)*($H67/$G67)))</f>
        <v>0</v>
      </c>
      <c r="S67" s="51">
        <f>IF( $G67=0,0,((($G67/$F$64)*Cronograma!Q$14)*($H67/$G67)))</f>
        <v>0</v>
      </c>
      <c r="T67" s="51">
        <f>IF( $G67=0,0,((($G67/$F$64)*Cronograma!R$14)*($H67/$G67)))</f>
        <v>0</v>
      </c>
      <c r="U67" s="51">
        <f>IF( $G67=0,0,((($G67/$F$64)*Cronograma!S$14)*($H67/$G67)))</f>
        <v>0</v>
      </c>
      <c r="V67" s="51">
        <f>IF( $G67=0,0,((($G67/$F$64)*Cronograma!T$14)*($H67/$G67)))</f>
        <v>0</v>
      </c>
      <c r="W67" s="51">
        <f>IF( $G67=0,0,((($G67/$F$64)*Cronograma!U$14)*($H67/$G67)))</f>
        <v>0</v>
      </c>
      <c r="X67" s="51">
        <f>IF( $G67=0,0,((($G67/$F$64)*Cronograma!V$14)*($H67/$G67)))</f>
        <v>0</v>
      </c>
      <c r="Y67" s="51">
        <f>IF( $G67=0,0,((($G67/$F$64)*Cronograma!W$14)*($H67/$G67)))</f>
        <v>0</v>
      </c>
      <c r="Z67" s="51">
        <f>IF( $G67=0,0,((($G67/$F$64)*Cronograma!X$14)*($H67/$G67)))</f>
        <v>0</v>
      </c>
      <c r="AA67" s="51">
        <f>IF( $G67=0,0,((($G67/$F$64)*Cronograma!Y$14)*($H67/$G67)))</f>
        <v>0</v>
      </c>
      <c r="AB67" s="51">
        <f>IF( $G67=0,0,((($G67/$F$64)*Cronograma!Z$14)*($H67/$G67)))</f>
        <v>0</v>
      </c>
      <c r="AC67" s="51">
        <f>IF( $G67=0,0,((($G67/$F$64)*Cronograma!AA$14)*($H67/$G67)))</f>
        <v>0</v>
      </c>
      <c r="AD67" s="51">
        <f>IF( $G67=0,0,((($G67/$F$64)*Cronograma!AB$14)*($H67/$G67)))</f>
        <v>0</v>
      </c>
      <c r="AE67" s="51">
        <f>IF( $G67=0,0,((($G67/$F$64)*Cronograma!AC$14)*($H67/$G67)))</f>
        <v>0</v>
      </c>
      <c r="AF67" s="51">
        <f>IF( $G67=0,0,((($G67/$F$64)*Cronograma!AD$14)*($H67/$G67)))</f>
        <v>0</v>
      </c>
      <c r="AG67" s="51">
        <f>IF( $G67=0,0,((($G67/$F$64)*Cronograma!AE$14)*($H67/$G67)))</f>
        <v>0</v>
      </c>
      <c r="AH67" s="51">
        <f>IF( $G67=0,0,((($G67/$F$64)*Cronograma!AF$14)*($H67/$G67)))</f>
        <v>0</v>
      </c>
      <c r="AI67" s="51">
        <f>IF( $G67=0,0,((($G67/$F$64)*Cronograma!AG$14)*($H67/$G67)))</f>
        <v>0</v>
      </c>
      <c r="AJ67" s="51">
        <f>IF( $G67=0,0,((($G67/$F$64)*Cronograma!AH$14)*($H67/$G67)))</f>
        <v>0</v>
      </c>
      <c r="AK67" s="51">
        <f>IF( $G67=0,0,((($G67/$F$64)*Cronograma!AI$14)*($H67/$G67)))</f>
        <v>0</v>
      </c>
      <c r="AL67" s="51">
        <f>IF( $G67=0,0,((($G67/$F$64)*Cronograma!AJ$14)*($H67/$G67)))</f>
        <v>0</v>
      </c>
      <c r="AM67" s="51">
        <f>IF( $G67=0,0,((($G67/$F$64)*Cronograma!AK$14)*($H67/$G67)))</f>
        <v>0</v>
      </c>
      <c r="AN67" s="51">
        <f>IF( $G67=0,0,((($G67/$F$64)*Cronograma!AL$14)*($H67/$G67)))</f>
        <v>0</v>
      </c>
      <c r="AO67" s="51">
        <f>IF( $G67=0,0,((($G67/$F$64)*Cronograma!AM$14)*($H67/$G67)))</f>
        <v>0</v>
      </c>
      <c r="AP67" s="51">
        <f>IF( $G67=0,0,((($G67/$F$64)*Cronograma!AN$14)*($H67/$G67)))</f>
        <v>0</v>
      </c>
      <c r="AQ67" s="51">
        <f>IF( $G67=0,0,((($G67/$F$64)*Cronograma!AO$14)*($H67/$G67)))</f>
        <v>0</v>
      </c>
      <c r="AR67" s="51">
        <f>IF( $G67=0,0,((($G67/$F$64)*Cronograma!AP$14)*($H67/$G67)))</f>
        <v>0</v>
      </c>
      <c r="AS67" s="51">
        <f>IF( $G67=0,0,((($G67/$F$64)*Cronograma!AQ$14)*($H67/$G67)))</f>
        <v>0</v>
      </c>
      <c r="AT67" s="51">
        <f>IF( $G67=0,0,((($G67/$F$64)*Cronograma!AR$14)*($H67/$G67)))</f>
        <v>0</v>
      </c>
      <c r="AU67" s="51">
        <f>IF( $G67=0,0,((($G67/$F$64)*Cronograma!AS$14)*($H67/$G67)))</f>
        <v>0</v>
      </c>
      <c r="AV67" s="51">
        <f>IF( $G67=0,0,((($G67/$F$64)*Cronograma!AT$14)*($H67/$G67)))</f>
        <v>0</v>
      </c>
      <c r="AW67" s="51">
        <f>IF( $G67=0,0,((($G67/$F$64)*Cronograma!AU$14)*($H67/$G67)))</f>
        <v>0</v>
      </c>
      <c r="AX67" s="51">
        <f>IF( $G67=0,0,((($G67/$F$64)*Cronograma!AV$14)*($H67/$G67)))</f>
        <v>0</v>
      </c>
      <c r="AY67" s="51">
        <f>IF( $G67=0,0,((($G67/$F$64)*Cronograma!AW$14)*($H67/$G67)))</f>
        <v>0</v>
      </c>
      <c r="AZ67" s="51">
        <f>IF( $G67=0,0,((($G67/$F$64)*Cronograma!AX$14)*($H67/$G67)))</f>
        <v>0</v>
      </c>
      <c r="BA67" s="51">
        <f>IF( $G67=0,0,((($G67/$F$64)*Cronograma!AY$14)*($H67/$G67)))</f>
        <v>0</v>
      </c>
      <c r="BB67" s="51">
        <f>IF( $G67=0,0,((($G67/$F$64)*Cronograma!AZ$14)*($H67/$G67)))</f>
        <v>0</v>
      </c>
      <c r="BC67" s="51">
        <f>IF( $G67=0,0,((($G67/$F$64)*Cronograma!BA$14)*($H67/$G67)))</f>
        <v>0</v>
      </c>
      <c r="BD67" s="51">
        <f>IF( $G67=0,0,((($G67/$F$64)*Cronograma!BB$14)*($H67/$G67)))</f>
        <v>0</v>
      </c>
      <c r="BE67" s="51">
        <f>IF( $G67=0,0,((($G67/$F$64)*Cronograma!BC$14)*($H67/$G67)))</f>
        <v>0</v>
      </c>
      <c r="BF67" s="51">
        <f>IF( $G67=0,0,((($G67/$F$64)*Cronograma!BD$14)*($H67/$G67)))</f>
        <v>0</v>
      </c>
      <c r="BG67" s="51">
        <f>IF( $G67=0,0,((($G67/$F$64)*Cronograma!BE$14)*($H67/$G67)))</f>
        <v>0</v>
      </c>
      <c r="BH67" s="51">
        <f>IF( $G67=0,0,((($G67/$F$64)*Cronograma!BF$14)*($H67/$G67)))</f>
        <v>0</v>
      </c>
      <c r="BI67" s="51">
        <f>IF( $G67=0,0,((($G67/$F$64)*Cronograma!BG$14)*($H67/$G67)))</f>
        <v>0</v>
      </c>
      <c r="BJ67" s="51">
        <f>IF( $G67=0,0,((($G67/$F$64)*Cronograma!BH$14)*($H67/$G67)))</f>
        <v>0</v>
      </c>
      <c r="BK67" s="51">
        <f>IF( $G67=0,0,((($G67/$F$64)*Cronograma!BI$14)*($H67/$G67)))</f>
        <v>0</v>
      </c>
      <c r="BL67" s="51">
        <f>IF( $G67=0,0,((($G67/$F$64)*Cronograma!BJ$14)*($H67/$G67)))</f>
        <v>0</v>
      </c>
      <c r="BM67" s="51">
        <f>IF( $G67=0,0,((($G67/$F$64)*Cronograma!BK$14)*($H67/$G67)))</f>
        <v>0</v>
      </c>
      <c r="BN67" s="51">
        <f>IF( $G67=0,0,((($G67/$F$64)*Cronograma!BL$14)*($H67/$G67)))</f>
        <v>0</v>
      </c>
      <c r="BO67" s="51">
        <f>IF( $G67=0,0,((($G67/$F$64)*Cronograma!BM$14)*($H67/$G67)))</f>
        <v>0</v>
      </c>
      <c r="BP67" s="51">
        <f>IF( $G67=0,0,((($G67/$F$64)*Cronograma!BN$14)*($H67/$G67)))</f>
        <v>0</v>
      </c>
      <c r="BQ67" s="51">
        <f>IF( $G67=0,0,((($G67/$F$64)*Cronograma!BO$14)*($H67/$G67)))</f>
        <v>0</v>
      </c>
      <c r="BR67" s="51">
        <f>IF( $G67=0,0,((($G67/$F$64)*Cronograma!BP$14)*($H67/$G67)))</f>
        <v>0</v>
      </c>
      <c r="BS67" s="51">
        <f>IF( $G67=0,0,((($G67/$F$64)*Cronograma!BQ$14)*($H67/$G67)))</f>
        <v>0</v>
      </c>
      <c r="BT67" s="51">
        <f>IF( $G67=0,0,((($G67/$F$64)*Cronograma!BR$14)*($H67/$G67)))</f>
        <v>0</v>
      </c>
      <c r="BU67" s="51">
        <f>IF( $G67=0,0,((($G67/$F$64)*Cronograma!BS$14)*($H67/$G67)))</f>
        <v>0</v>
      </c>
      <c r="BV67" s="51">
        <f>IF( $G67=0,0,((($G67/$F$64)*Cronograma!BT$14)*($H67/$G67)))</f>
        <v>0</v>
      </c>
      <c r="BW67" s="51">
        <f>IF( $G67=0,0,((($G67/$F$64)*Cronograma!BU$14)*($H67/$G67)))</f>
        <v>0</v>
      </c>
      <c r="BX67" s="51">
        <f>IF( $G67=0,0,((($G67/$F$64)*Cronograma!BV$14)*($H67/$G67)))</f>
        <v>0</v>
      </c>
      <c r="BY67" s="51">
        <f>IF( $G67=0,0,((($G67/$F$64)*Cronograma!BW$14)*($H67/$G67)))</f>
        <v>0</v>
      </c>
      <c r="BZ67" s="51">
        <f>IF( $G67=0,0,((($G67/$F$64)*Cronograma!BX$14)*($H67/$G67)))</f>
        <v>0</v>
      </c>
      <c r="CA67" s="51">
        <f>IF( $G67=0,0,((($G67/$F$64)*Cronograma!BY$14)*($H67/$G67)))</f>
        <v>0</v>
      </c>
      <c r="CB67" s="51">
        <f>IF( $G67=0,0,((($G67/$F$64)*Cronograma!BZ$14)*($H67/$G67)))</f>
        <v>0</v>
      </c>
      <c r="CC67" s="51">
        <f>IF( $G67=0,0,((($G67/$F$64)*Cronograma!CA$14)*($H67/$G67)))</f>
        <v>0</v>
      </c>
      <c r="CD67" s="51">
        <f>IF( $G67=0,0,((($G67/$F$64)*Cronograma!CB$14)*($H67/$G67)))</f>
        <v>0</v>
      </c>
      <c r="CE67" s="51">
        <f>IF( $G67=0,0,((($G67/$F$64)*Cronograma!CC$14)*($H67/$G67)))</f>
        <v>0</v>
      </c>
      <c r="CF67" s="51">
        <f>IF( $G67=0,0,((($G67/$F$64)*Cronograma!CD$14)*($H67/$G67)))</f>
        <v>0</v>
      </c>
      <c r="CG67" s="51">
        <f>IF( $G67=0,0,((($G67/$F$64)*Cronograma!CE$14)*($H67/$G67)))</f>
        <v>0</v>
      </c>
      <c r="CH67" s="51">
        <f>IF( $G67=0,0,((($G67/$F$64)*Cronograma!CF$14)*($H67/$G67)))</f>
        <v>0</v>
      </c>
      <c r="CI67" s="51">
        <f>IF( $G67=0,0,((($G67/$F$64)*Cronograma!CG$14)*($H67/$G67)))</f>
        <v>0</v>
      </c>
      <c r="CJ67" s="51">
        <f>IF( $G67=0,0,((($G67/$F$64)*Cronograma!CH$14)*($H67/$G67)))</f>
        <v>0</v>
      </c>
      <c r="CK67" s="51">
        <f>IF( $G67=0,0,((($G67/$F$64)*Cronograma!CI$14)*($H67/$G67)))</f>
        <v>0</v>
      </c>
      <c r="CL67" s="51">
        <f>IF( $G67=0,0,((($G67/$F$64)*Cronograma!CJ$14)*($H67/$G67)))</f>
        <v>0</v>
      </c>
      <c r="CM67" s="51">
        <f>IF( $G67=0,0,((($G67/$F$64)*Cronograma!CK$14)*($H67/$G67)))</f>
        <v>0</v>
      </c>
      <c r="CN67" s="51">
        <f>IF( $G67=0,0,((($G67/$F$64)*Cronograma!CL$14)*($H67/$G67)))</f>
        <v>0</v>
      </c>
      <c r="CO67" s="51">
        <f>IF( $G67=0,0,((($G67/$F$64)*Cronograma!CM$14)*($H67/$G67)))</f>
        <v>0</v>
      </c>
      <c r="CP67" s="51">
        <f>IF( $G67=0,0,((($G67/$F$64)*Cronograma!CN$14)*($H67/$G67)))</f>
        <v>0</v>
      </c>
      <c r="CQ67" s="51">
        <f>IF( $G67=0,0,((($G67/$F$64)*Cronograma!CO$14)*($H67/$G67)))</f>
        <v>0</v>
      </c>
      <c r="CR67" s="51">
        <f>IF( $G67=0,0,((($G67/$F$64)*Cronograma!CP$14)*($H67/$G67)))</f>
        <v>0</v>
      </c>
      <c r="CS67" s="51">
        <f>IF( $G67=0,0,((($G67/$F$64)*Cronograma!CQ$14)*($H67/$G67)))</f>
        <v>0</v>
      </c>
      <c r="CT67" s="51">
        <f>IF( $G67=0,0,((($G67/$F$64)*Cronograma!CR$14)*($H67/$G67)))</f>
        <v>0</v>
      </c>
      <c r="CU67" s="51">
        <f>IF( $G67=0,0,((($G67/$F$64)*Cronograma!CS$14)*($H67/$G67)))</f>
        <v>0</v>
      </c>
      <c r="CV67" s="51">
        <f>IF( $G67=0,0,((($G67/$F$64)*Cronograma!CT$14)*($H67/$G67)))</f>
        <v>0</v>
      </c>
      <c r="CW67" s="51">
        <f>IF( $G67=0,0,((($G67/$F$64)*Cronograma!CU$14)*($H67/$G67)))</f>
        <v>0</v>
      </c>
      <c r="CX67" s="51">
        <f>IF( $G67=0,0,((($G67/$F$64)*Cronograma!CV$14)*($H67/$G67)))</f>
        <v>0</v>
      </c>
      <c r="CY67" s="51">
        <f>IF( $G67=0,0,((($G67/$F$64)*Cronograma!CW$14)*($H67/$G67)))</f>
        <v>0</v>
      </c>
      <c r="CZ67" s="51">
        <f>IF( $G67=0,0,((($G67/$F$64)*Cronograma!CX$14)*($H67/$G67)))</f>
        <v>0</v>
      </c>
      <c r="DA67" s="51">
        <f>IF( $G67=0,0,((($G67/$F$64)*Cronograma!CY$14)*($H67/$G67)))</f>
        <v>0</v>
      </c>
      <c r="DB67" s="51">
        <f>IF( $G67=0,0,((($G67/$F$64)*Cronograma!CZ$14)*($H67/$G67)))</f>
        <v>0</v>
      </c>
      <c r="DC67" s="51">
        <f>IF( $G67=0,0,((($G67/$F$64)*Cronograma!DA$14)*($H67/$G67)))</f>
        <v>0</v>
      </c>
      <c r="DD67" s="51">
        <f>IF( $G67=0,0,((($G67/$F$64)*Cronograma!DB$14)*($H67/$G67)))</f>
        <v>0</v>
      </c>
      <c r="DE67" s="51">
        <f>IF( $G67=0,0,((($G67/$F$64)*Cronograma!DC$14)*($H67/$G67)))</f>
        <v>0</v>
      </c>
      <c r="DF67" s="51">
        <f>IF( $G67=0,0,((($G67/$F$64)*Cronograma!DD$14)*($H67/$G67)))</f>
        <v>0</v>
      </c>
      <c r="DG67" s="51">
        <f>IF( $G67=0,0,((($G67/$F$64)*Cronograma!DE$14)*($H67/$G67)))</f>
        <v>0</v>
      </c>
      <c r="DH67" s="51">
        <f>IF( $G67=0,0,((($G67/$F$64)*Cronograma!DF$14)*($H67/$G67)))</f>
        <v>0</v>
      </c>
      <c r="DI67" s="51">
        <f>IF( $G67=0,0,((($G67/$F$64)*Cronograma!DG$14)*($H67/$G67)))</f>
        <v>0</v>
      </c>
      <c r="DJ67" s="51">
        <f>IF( $G67=0,0,((($G67/$F$64)*Cronograma!DH$14)*($H67/$G67)))</f>
        <v>0</v>
      </c>
      <c r="DK67" s="52">
        <f t="shared" si="40"/>
        <v>0</v>
      </c>
      <c r="DL67" s="53">
        <f t="shared" si="4"/>
        <v>0</v>
      </c>
      <c r="DM67" s="472"/>
      <c r="DN67" s="472"/>
      <c r="DO67" s="472"/>
    </row>
    <row r="68" spans="1:119" hidden="1" outlineLevel="1" x14ac:dyDescent="0.3">
      <c r="A68" s="472"/>
      <c r="B68" s="521" t="s">
        <v>226</v>
      </c>
      <c r="C68" s="589"/>
      <c r="D68" s="595"/>
      <c r="E68" s="591"/>
      <c r="F68" s="592"/>
      <c r="G68" s="593"/>
      <c r="H68" s="498">
        <f t="shared" si="39"/>
        <v>0</v>
      </c>
      <c r="I68" s="51">
        <f>IF( $G68=0,0,((($G68/$F$64)*Cronograma!G$14)*($H68/$G68)))</f>
        <v>0</v>
      </c>
      <c r="J68" s="51">
        <f>IF( $G68=0,0,((($G68/$F$64)*Cronograma!H$14)*($H68/$G68)))</f>
        <v>0</v>
      </c>
      <c r="K68" s="51">
        <f>IF( $G68=0,0,((($G68/$F$64)*Cronograma!I$14)*($H68/$G68)))</f>
        <v>0</v>
      </c>
      <c r="L68" s="51">
        <f>IF( $G68=0,0,((($G68/$F$64)*Cronograma!J$14)*($H68/$G68)))</f>
        <v>0</v>
      </c>
      <c r="M68" s="51">
        <f>IF( $G68=0,0,((($G68/$F$64)*Cronograma!K$14)*($H68/$G68)))</f>
        <v>0</v>
      </c>
      <c r="N68" s="51">
        <f>IF( $G68=0,0,((($G68/$F$64)*Cronograma!L$14)*($H68/$G68)))</f>
        <v>0</v>
      </c>
      <c r="O68" s="51">
        <f>IF( $G68=0,0,((($G68/$F$64)*Cronograma!M$14)*($H68/$G68)))</f>
        <v>0</v>
      </c>
      <c r="P68" s="51">
        <f>IF( $G68=0,0,((($G68/$F$64)*Cronograma!N$14)*($H68/$G68)))</f>
        <v>0</v>
      </c>
      <c r="Q68" s="51">
        <f>IF( $G68=0,0,((($G68/$F$64)*Cronograma!O$14)*($H68/$G68)))</f>
        <v>0</v>
      </c>
      <c r="R68" s="51">
        <f>IF( $G68=0,0,((($G68/$F$64)*Cronograma!P$14)*($H68/$G68)))</f>
        <v>0</v>
      </c>
      <c r="S68" s="51">
        <f>IF( $G68=0,0,((($G68/$F$64)*Cronograma!Q$14)*($H68/$G68)))</f>
        <v>0</v>
      </c>
      <c r="T68" s="51">
        <f>IF( $G68=0,0,((($G68/$F$64)*Cronograma!R$14)*($H68/$G68)))</f>
        <v>0</v>
      </c>
      <c r="U68" s="51">
        <f>IF( $G68=0,0,((($G68/$F$64)*Cronograma!S$14)*($H68/$G68)))</f>
        <v>0</v>
      </c>
      <c r="V68" s="51">
        <f>IF( $G68=0,0,((($G68/$F$64)*Cronograma!T$14)*($H68/$G68)))</f>
        <v>0</v>
      </c>
      <c r="W68" s="51">
        <f>IF( $G68=0,0,((($G68/$F$64)*Cronograma!U$14)*($H68/$G68)))</f>
        <v>0</v>
      </c>
      <c r="X68" s="51">
        <f>IF( $G68=0,0,((($G68/$F$64)*Cronograma!V$14)*($H68/$G68)))</f>
        <v>0</v>
      </c>
      <c r="Y68" s="51">
        <f>IF( $G68=0,0,((($G68/$F$64)*Cronograma!W$14)*($H68/$G68)))</f>
        <v>0</v>
      </c>
      <c r="Z68" s="51">
        <f>IF( $G68=0,0,((($G68/$F$64)*Cronograma!X$14)*($H68/$G68)))</f>
        <v>0</v>
      </c>
      <c r="AA68" s="51">
        <f>IF( $G68=0,0,((($G68/$F$64)*Cronograma!Y$14)*($H68/$G68)))</f>
        <v>0</v>
      </c>
      <c r="AB68" s="51">
        <f>IF( $G68=0,0,((($G68/$F$64)*Cronograma!Z$14)*($H68/$G68)))</f>
        <v>0</v>
      </c>
      <c r="AC68" s="51">
        <f>IF( $G68=0,0,((($G68/$F$64)*Cronograma!AA$14)*($H68/$G68)))</f>
        <v>0</v>
      </c>
      <c r="AD68" s="51">
        <f>IF( $G68=0,0,((($G68/$F$64)*Cronograma!AB$14)*($H68/$G68)))</f>
        <v>0</v>
      </c>
      <c r="AE68" s="51">
        <f>IF( $G68=0,0,((($G68/$F$64)*Cronograma!AC$14)*($H68/$G68)))</f>
        <v>0</v>
      </c>
      <c r="AF68" s="51">
        <f>IF( $G68=0,0,((($G68/$F$64)*Cronograma!AD$14)*($H68/$G68)))</f>
        <v>0</v>
      </c>
      <c r="AG68" s="51">
        <f>IF( $G68=0,0,((($G68/$F$64)*Cronograma!AE$14)*($H68/$G68)))</f>
        <v>0</v>
      </c>
      <c r="AH68" s="51">
        <f>IF( $G68=0,0,((($G68/$F$64)*Cronograma!AF$14)*($H68/$G68)))</f>
        <v>0</v>
      </c>
      <c r="AI68" s="51">
        <f>IF( $G68=0,0,((($G68/$F$64)*Cronograma!AG$14)*($H68/$G68)))</f>
        <v>0</v>
      </c>
      <c r="AJ68" s="51">
        <f>IF( $G68=0,0,((($G68/$F$64)*Cronograma!AH$14)*($H68/$G68)))</f>
        <v>0</v>
      </c>
      <c r="AK68" s="51">
        <f>IF( $G68=0,0,((($G68/$F$64)*Cronograma!AI$14)*($H68/$G68)))</f>
        <v>0</v>
      </c>
      <c r="AL68" s="51">
        <f>IF( $G68=0,0,((($G68/$F$64)*Cronograma!AJ$14)*($H68/$G68)))</f>
        <v>0</v>
      </c>
      <c r="AM68" s="51">
        <f>IF( $G68=0,0,((($G68/$F$64)*Cronograma!AK$14)*($H68/$G68)))</f>
        <v>0</v>
      </c>
      <c r="AN68" s="51">
        <f>IF( $G68=0,0,((($G68/$F$64)*Cronograma!AL$14)*($H68/$G68)))</f>
        <v>0</v>
      </c>
      <c r="AO68" s="51">
        <f>IF( $G68=0,0,((($G68/$F$64)*Cronograma!AM$14)*($H68/$G68)))</f>
        <v>0</v>
      </c>
      <c r="AP68" s="51">
        <f>IF( $G68=0,0,((($G68/$F$64)*Cronograma!AN$14)*($H68/$G68)))</f>
        <v>0</v>
      </c>
      <c r="AQ68" s="51">
        <f>IF( $G68=0,0,((($G68/$F$64)*Cronograma!AO$14)*($H68/$G68)))</f>
        <v>0</v>
      </c>
      <c r="AR68" s="51">
        <f>IF( $G68=0,0,((($G68/$F$64)*Cronograma!AP$14)*($H68/$G68)))</f>
        <v>0</v>
      </c>
      <c r="AS68" s="51">
        <f>IF( $G68=0,0,((($G68/$F$64)*Cronograma!AQ$14)*($H68/$G68)))</f>
        <v>0</v>
      </c>
      <c r="AT68" s="51">
        <f>IF( $G68=0,0,((($G68/$F$64)*Cronograma!AR$14)*($H68/$G68)))</f>
        <v>0</v>
      </c>
      <c r="AU68" s="51">
        <f>IF( $G68=0,0,((($G68/$F$64)*Cronograma!AS$14)*($H68/$G68)))</f>
        <v>0</v>
      </c>
      <c r="AV68" s="51">
        <f>IF( $G68=0,0,((($G68/$F$64)*Cronograma!AT$14)*($H68/$G68)))</f>
        <v>0</v>
      </c>
      <c r="AW68" s="51">
        <f>IF( $G68=0,0,((($G68/$F$64)*Cronograma!AU$14)*($H68/$G68)))</f>
        <v>0</v>
      </c>
      <c r="AX68" s="51">
        <f>IF( $G68=0,0,((($G68/$F$64)*Cronograma!AV$14)*($H68/$G68)))</f>
        <v>0</v>
      </c>
      <c r="AY68" s="51">
        <f>IF( $G68=0,0,((($G68/$F$64)*Cronograma!AW$14)*($H68/$G68)))</f>
        <v>0</v>
      </c>
      <c r="AZ68" s="51">
        <f>IF( $G68=0,0,((($G68/$F$64)*Cronograma!AX$14)*($H68/$G68)))</f>
        <v>0</v>
      </c>
      <c r="BA68" s="51">
        <f>IF( $G68=0,0,((($G68/$F$64)*Cronograma!AY$14)*($H68/$G68)))</f>
        <v>0</v>
      </c>
      <c r="BB68" s="51">
        <f>IF( $G68=0,0,((($G68/$F$64)*Cronograma!AZ$14)*($H68/$G68)))</f>
        <v>0</v>
      </c>
      <c r="BC68" s="51">
        <f>IF( $G68=0,0,((($G68/$F$64)*Cronograma!BA$14)*($H68/$G68)))</f>
        <v>0</v>
      </c>
      <c r="BD68" s="51">
        <f>IF( $G68=0,0,((($G68/$F$64)*Cronograma!BB$14)*($H68/$G68)))</f>
        <v>0</v>
      </c>
      <c r="BE68" s="51">
        <f>IF( $G68=0,0,((($G68/$F$64)*Cronograma!BC$14)*($H68/$G68)))</f>
        <v>0</v>
      </c>
      <c r="BF68" s="51">
        <f>IF( $G68=0,0,((($G68/$F$64)*Cronograma!BD$14)*($H68/$G68)))</f>
        <v>0</v>
      </c>
      <c r="BG68" s="51">
        <f>IF( $G68=0,0,((($G68/$F$64)*Cronograma!BE$14)*($H68/$G68)))</f>
        <v>0</v>
      </c>
      <c r="BH68" s="51">
        <f>IF( $G68=0,0,((($G68/$F$64)*Cronograma!BF$14)*($H68/$G68)))</f>
        <v>0</v>
      </c>
      <c r="BI68" s="51">
        <f>IF( $G68=0,0,((($G68/$F$64)*Cronograma!BG$14)*($H68/$G68)))</f>
        <v>0</v>
      </c>
      <c r="BJ68" s="51">
        <f>IF( $G68=0,0,((($G68/$F$64)*Cronograma!BH$14)*($H68/$G68)))</f>
        <v>0</v>
      </c>
      <c r="BK68" s="51">
        <f>IF( $G68=0,0,((($G68/$F$64)*Cronograma!BI$14)*($H68/$G68)))</f>
        <v>0</v>
      </c>
      <c r="BL68" s="51">
        <f>IF( $G68=0,0,((($G68/$F$64)*Cronograma!BJ$14)*($H68/$G68)))</f>
        <v>0</v>
      </c>
      <c r="BM68" s="51">
        <f>IF( $G68=0,0,((($G68/$F$64)*Cronograma!BK$14)*($H68/$G68)))</f>
        <v>0</v>
      </c>
      <c r="BN68" s="51">
        <f>IF( $G68=0,0,((($G68/$F$64)*Cronograma!BL$14)*($H68/$G68)))</f>
        <v>0</v>
      </c>
      <c r="BO68" s="51">
        <f>IF( $G68=0,0,((($G68/$F$64)*Cronograma!BM$14)*($H68/$G68)))</f>
        <v>0</v>
      </c>
      <c r="BP68" s="51">
        <f>IF( $G68=0,0,((($G68/$F$64)*Cronograma!BN$14)*($H68/$G68)))</f>
        <v>0</v>
      </c>
      <c r="BQ68" s="51">
        <f>IF( $G68=0,0,((($G68/$F$64)*Cronograma!BO$14)*($H68/$G68)))</f>
        <v>0</v>
      </c>
      <c r="BR68" s="51">
        <f>IF( $G68=0,0,((($G68/$F$64)*Cronograma!BP$14)*($H68/$G68)))</f>
        <v>0</v>
      </c>
      <c r="BS68" s="51">
        <f>IF( $G68=0,0,((($G68/$F$64)*Cronograma!BQ$14)*($H68/$G68)))</f>
        <v>0</v>
      </c>
      <c r="BT68" s="51">
        <f>IF( $G68=0,0,((($G68/$F$64)*Cronograma!BR$14)*($H68/$G68)))</f>
        <v>0</v>
      </c>
      <c r="BU68" s="51">
        <f>IF( $G68=0,0,((($G68/$F$64)*Cronograma!BS$14)*($H68/$G68)))</f>
        <v>0</v>
      </c>
      <c r="BV68" s="51">
        <f>IF( $G68=0,0,((($G68/$F$64)*Cronograma!BT$14)*($H68/$G68)))</f>
        <v>0</v>
      </c>
      <c r="BW68" s="51">
        <f>IF( $G68=0,0,((($G68/$F$64)*Cronograma!BU$14)*($H68/$G68)))</f>
        <v>0</v>
      </c>
      <c r="BX68" s="51">
        <f>IF( $G68=0,0,((($G68/$F$64)*Cronograma!BV$14)*($H68/$G68)))</f>
        <v>0</v>
      </c>
      <c r="BY68" s="51">
        <f>IF( $G68=0,0,((($G68/$F$64)*Cronograma!BW$14)*($H68/$G68)))</f>
        <v>0</v>
      </c>
      <c r="BZ68" s="51">
        <f>IF( $G68=0,0,((($G68/$F$64)*Cronograma!BX$14)*($H68/$G68)))</f>
        <v>0</v>
      </c>
      <c r="CA68" s="51">
        <f>IF( $G68=0,0,((($G68/$F$64)*Cronograma!BY$14)*($H68/$G68)))</f>
        <v>0</v>
      </c>
      <c r="CB68" s="51">
        <f>IF( $G68=0,0,((($G68/$F$64)*Cronograma!BZ$14)*($H68/$G68)))</f>
        <v>0</v>
      </c>
      <c r="CC68" s="51">
        <f>IF( $G68=0,0,((($G68/$F$64)*Cronograma!CA$14)*($H68/$G68)))</f>
        <v>0</v>
      </c>
      <c r="CD68" s="51">
        <f>IF( $G68=0,0,((($G68/$F$64)*Cronograma!CB$14)*($H68/$G68)))</f>
        <v>0</v>
      </c>
      <c r="CE68" s="51">
        <f>IF( $G68=0,0,((($G68/$F$64)*Cronograma!CC$14)*($H68/$G68)))</f>
        <v>0</v>
      </c>
      <c r="CF68" s="51">
        <f>IF( $G68=0,0,((($G68/$F$64)*Cronograma!CD$14)*($H68/$G68)))</f>
        <v>0</v>
      </c>
      <c r="CG68" s="51">
        <f>IF( $G68=0,0,((($G68/$F$64)*Cronograma!CE$14)*($H68/$G68)))</f>
        <v>0</v>
      </c>
      <c r="CH68" s="51">
        <f>IF( $G68=0,0,((($G68/$F$64)*Cronograma!CF$14)*($H68/$G68)))</f>
        <v>0</v>
      </c>
      <c r="CI68" s="51">
        <f>IF( $G68=0,0,((($G68/$F$64)*Cronograma!CG$14)*($H68/$G68)))</f>
        <v>0</v>
      </c>
      <c r="CJ68" s="51">
        <f>IF( $G68=0,0,((($G68/$F$64)*Cronograma!CH$14)*($H68/$G68)))</f>
        <v>0</v>
      </c>
      <c r="CK68" s="51">
        <f>IF( $G68=0,0,((($G68/$F$64)*Cronograma!CI$14)*($H68/$G68)))</f>
        <v>0</v>
      </c>
      <c r="CL68" s="51">
        <f>IF( $G68=0,0,((($G68/$F$64)*Cronograma!CJ$14)*($H68/$G68)))</f>
        <v>0</v>
      </c>
      <c r="CM68" s="51">
        <f>IF( $G68=0,0,((($G68/$F$64)*Cronograma!CK$14)*($H68/$G68)))</f>
        <v>0</v>
      </c>
      <c r="CN68" s="51">
        <f>IF( $G68=0,0,((($G68/$F$64)*Cronograma!CL$14)*($H68/$G68)))</f>
        <v>0</v>
      </c>
      <c r="CO68" s="51">
        <f>IF( $G68=0,0,((($G68/$F$64)*Cronograma!CM$14)*($H68/$G68)))</f>
        <v>0</v>
      </c>
      <c r="CP68" s="51">
        <f>IF( $G68=0,0,((($G68/$F$64)*Cronograma!CN$14)*($H68/$G68)))</f>
        <v>0</v>
      </c>
      <c r="CQ68" s="51">
        <f>IF( $G68=0,0,((($G68/$F$64)*Cronograma!CO$14)*($H68/$G68)))</f>
        <v>0</v>
      </c>
      <c r="CR68" s="51">
        <f>IF( $G68=0,0,((($G68/$F$64)*Cronograma!CP$14)*($H68/$G68)))</f>
        <v>0</v>
      </c>
      <c r="CS68" s="51">
        <f>IF( $G68=0,0,((($G68/$F$64)*Cronograma!CQ$14)*($H68/$G68)))</f>
        <v>0</v>
      </c>
      <c r="CT68" s="51">
        <f>IF( $G68=0,0,((($G68/$F$64)*Cronograma!CR$14)*($H68/$G68)))</f>
        <v>0</v>
      </c>
      <c r="CU68" s="51">
        <f>IF( $G68=0,0,((($G68/$F$64)*Cronograma!CS$14)*($H68/$G68)))</f>
        <v>0</v>
      </c>
      <c r="CV68" s="51">
        <f>IF( $G68=0,0,((($G68/$F$64)*Cronograma!CT$14)*($H68/$G68)))</f>
        <v>0</v>
      </c>
      <c r="CW68" s="51">
        <f>IF( $G68=0,0,((($G68/$F$64)*Cronograma!CU$14)*($H68/$G68)))</f>
        <v>0</v>
      </c>
      <c r="CX68" s="51">
        <f>IF( $G68=0,0,((($G68/$F$64)*Cronograma!CV$14)*($H68/$G68)))</f>
        <v>0</v>
      </c>
      <c r="CY68" s="51">
        <f>IF( $G68=0,0,((($G68/$F$64)*Cronograma!CW$14)*($H68/$G68)))</f>
        <v>0</v>
      </c>
      <c r="CZ68" s="51">
        <f>IF( $G68=0,0,((($G68/$F$64)*Cronograma!CX$14)*($H68/$G68)))</f>
        <v>0</v>
      </c>
      <c r="DA68" s="51">
        <f>IF( $G68=0,0,((($G68/$F$64)*Cronograma!CY$14)*($H68/$G68)))</f>
        <v>0</v>
      </c>
      <c r="DB68" s="51">
        <f>IF( $G68=0,0,((($G68/$F$64)*Cronograma!CZ$14)*($H68/$G68)))</f>
        <v>0</v>
      </c>
      <c r="DC68" s="51">
        <f>IF( $G68=0,0,((($G68/$F$64)*Cronograma!DA$14)*($H68/$G68)))</f>
        <v>0</v>
      </c>
      <c r="DD68" s="51">
        <f>IF( $G68=0,0,((($G68/$F$64)*Cronograma!DB$14)*($H68/$G68)))</f>
        <v>0</v>
      </c>
      <c r="DE68" s="51">
        <f>IF( $G68=0,0,((($G68/$F$64)*Cronograma!DC$14)*($H68/$G68)))</f>
        <v>0</v>
      </c>
      <c r="DF68" s="51">
        <f>IF( $G68=0,0,((($G68/$F$64)*Cronograma!DD$14)*($H68/$G68)))</f>
        <v>0</v>
      </c>
      <c r="DG68" s="51">
        <f>IF( $G68=0,0,((($G68/$F$64)*Cronograma!DE$14)*($H68/$G68)))</f>
        <v>0</v>
      </c>
      <c r="DH68" s="51">
        <f>IF( $G68=0,0,((($G68/$F$64)*Cronograma!DF$14)*($H68/$G68)))</f>
        <v>0</v>
      </c>
      <c r="DI68" s="51">
        <f>IF( $G68=0,0,((($G68/$F$64)*Cronograma!DG$14)*($H68/$G68)))</f>
        <v>0</v>
      </c>
      <c r="DJ68" s="51">
        <f>IF( $G68=0,0,((($G68/$F$64)*Cronograma!DH$14)*($H68/$G68)))</f>
        <v>0</v>
      </c>
      <c r="DK68" s="52">
        <f t="shared" si="40"/>
        <v>0</v>
      </c>
      <c r="DL68" s="53">
        <f t="shared" si="4"/>
        <v>0</v>
      </c>
      <c r="DM68" s="472"/>
      <c r="DN68" s="472"/>
      <c r="DO68" s="472"/>
    </row>
    <row r="69" spans="1:119" hidden="1" outlineLevel="1" x14ac:dyDescent="0.3">
      <c r="A69" s="472"/>
      <c r="B69" s="521" t="s">
        <v>227</v>
      </c>
      <c r="C69" s="589"/>
      <c r="D69" s="595"/>
      <c r="E69" s="591"/>
      <c r="F69" s="592"/>
      <c r="G69" s="593"/>
      <c r="H69" s="498">
        <f t="shared" si="39"/>
        <v>0</v>
      </c>
      <c r="I69" s="51">
        <f>IF( $G69=0,0,((($G69/$F$64)*Cronograma!G$14)*($H69/$G69)))</f>
        <v>0</v>
      </c>
      <c r="J69" s="51">
        <f>IF( $G69=0,0,((($G69/$F$64)*Cronograma!H$14)*($H69/$G69)))</f>
        <v>0</v>
      </c>
      <c r="K69" s="51">
        <f>IF( $G69=0,0,((($G69/$F$64)*Cronograma!I$14)*($H69/$G69)))</f>
        <v>0</v>
      </c>
      <c r="L69" s="51">
        <f>IF( $G69=0,0,((($G69/$F$64)*Cronograma!J$14)*($H69/$G69)))</f>
        <v>0</v>
      </c>
      <c r="M69" s="51">
        <f>IF( $G69=0,0,((($G69/$F$64)*Cronograma!K$14)*($H69/$G69)))</f>
        <v>0</v>
      </c>
      <c r="N69" s="51">
        <f>IF( $G69=0,0,((($G69/$F$64)*Cronograma!L$14)*($H69/$G69)))</f>
        <v>0</v>
      </c>
      <c r="O69" s="51">
        <f>IF( $G69=0,0,((($G69/$F$64)*Cronograma!M$14)*($H69/$G69)))</f>
        <v>0</v>
      </c>
      <c r="P69" s="51">
        <f>IF( $G69=0,0,((($G69/$F$64)*Cronograma!N$14)*($H69/$G69)))</f>
        <v>0</v>
      </c>
      <c r="Q69" s="51">
        <f>IF( $G69=0,0,((($G69/$F$64)*Cronograma!O$14)*($H69/$G69)))</f>
        <v>0</v>
      </c>
      <c r="R69" s="51">
        <f>IF( $G69=0,0,((($G69/$F$64)*Cronograma!P$14)*($H69/$G69)))</f>
        <v>0</v>
      </c>
      <c r="S69" s="51">
        <f>IF( $G69=0,0,((($G69/$F$64)*Cronograma!Q$14)*($H69/$G69)))</f>
        <v>0</v>
      </c>
      <c r="T69" s="51">
        <f>IF( $G69=0,0,((($G69/$F$64)*Cronograma!R$14)*($H69/$G69)))</f>
        <v>0</v>
      </c>
      <c r="U69" s="51">
        <f>IF( $G69=0,0,((($G69/$F$64)*Cronograma!S$14)*($H69/$G69)))</f>
        <v>0</v>
      </c>
      <c r="V69" s="51">
        <f>IF( $G69=0,0,((($G69/$F$64)*Cronograma!T$14)*($H69/$G69)))</f>
        <v>0</v>
      </c>
      <c r="W69" s="51">
        <f>IF( $G69=0,0,((($G69/$F$64)*Cronograma!U$14)*($H69/$G69)))</f>
        <v>0</v>
      </c>
      <c r="X69" s="51">
        <f>IF( $G69=0,0,((($G69/$F$64)*Cronograma!V$14)*($H69/$G69)))</f>
        <v>0</v>
      </c>
      <c r="Y69" s="51">
        <f>IF( $G69=0,0,((($G69/$F$64)*Cronograma!W$14)*($H69/$G69)))</f>
        <v>0</v>
      </c>
      <c r="Z69" s="51">
        <f>IF( $G69=0,0,((($G69/$F$64)*Cronograma!X$14)*($H69/$G69)))</f>
        <v>0</v>
      </c>
      <c r="AA69" s="51">
        <f>IF( $G69=0,0,((($G69/$F$64)*Cronograma!Y$14)*($H69/$G69)))</f>
        <v>0</v>
      </c>
      <c r="AB69" s="51">
        <f>IF( $G69=0,0,((($G69/$F$64)*Cronograma!Z$14)*($H69/$G69)))</f>
        <v>0</v>
      </c>
      <c r="AC69" s="51">
        <f>IF( $G69=0,0,((($G69/$F$64)*Cronograma!AA$14)*($H69/$G69)))</f>
        <v>0</v>
      </c>
      <c r="AD69" s="51">
        <f>IF( $G69=0,0,((($G69/$F$64)*Cronograma!AB$14)*($H69/$G69)))</f>
        <v>0</v>
      </c>
      <c r="AE69" s="51">
        <f>IF( $G69=0,0,((($G69/$F$64)*Cronograma!AC$14)*($H69/$G69)))</f>
        <v>0</v>
      </c>
      <c r="AF69" s="51">
        <f>IF( $G69=0,0,((($G69/$F$64)*Cronograma!AD$14)*($H69/$G69)))</f>
        <v>0</v>
      </c>
      <c r="AG69" s="51">
        <f>IF( $G69=0,0,((($G69/$F$64)*Cronograma!AE$14)*($H69/$G69)))</f>
        <v>0</v>
      </c>
      <c r="AH69" s="51">
        <f>IF( $G69=0,0,((($G69/$F$64)*Cronograma!AF$14)*($H69/$G69)))</f>
        <v>0</v>
      </c>
      <c r="AI69" s="51">
        <f>IF( $G69=0,0,((($G69/$F$64)*Cronograma!AG$14)*($H69/$G69)))</f>
        <v>0</v>
      </c>
      <c r="AJ69" s="51">
        <f>IF( $G69=0,0,((($G69/$F$64)*Cronograma!AH$14)*($H69/$G69)))</f>
        <v>0</v>
      </c>
      <c r="AK69" s="51">
        <f>IF( $G69=0,0,((($G69/$F$64)*Cronograma!AI$14)*($H69/$G69)))</f>
        <v>0</v>
      </c>
      <c r="AL69" s="51">
        <f>IF( $G69=0,0,((($G69/$F$64)*Cronograma!AJ$14)*($H69/$G69)))</f>
        <v>0</v>
      </c>
      <c r="AM69" s="51">
        <f>IF( $G69=0,0,((($G69/$F$64)*Cronograma!AK$14)*($H69/$G69)))</f>
        <v>0</v>
      </c>
      <c r="AN69" s="51">
        <f>IF( $G69=0,0,((($G69/$F$64)*Cronograma!AL$14)*($H69/$G69)))</f>
        <v>0</v>
      </c>
      <c r="AO69" s="51">
        <f>IF( $G69=0,0,((($G69/$F$64)*Cronograma!AM$14)*($H69/$G69)))</f>
        <v>0</v>
      </c>
      <c r="AP69" s="51">
        <f>IF( $G69=0,0,((($G69/$F$64)*Cronograma!AN$14)*($H69/$G69)))</f>
        <v>0</v>
      </c>
      <c r="AQ69" s="51">
        <f>IF( $G69=0,0,((($G69/$F$64)*Cronograma!AO$14)*($H69/$G69)))</f>
        <v>0</v>
      </c>
      <c r="AR69" s="51">
        <f>IF( $G69=0,0,((($G69/$F$64)*Cronograma!AP$14)*($H69/$G69)))</f>
        <v>0</v>
      </c>
      <c r="AS69" s="51">
        <f>IF( $G69=0,0,((($G69/$F$64)*Cronograma!AQ$14)*($H69/$G69)))</f>
        <v>0</v>
      </c>
      <c r="AT69" s="51">
        <f>IF( $G69=0,0,((($G69/$F$64)*Cronograma!AR$14)*($H69/$G69)))</f>
        <v>0</v>
      </c>
      <c r="AU69" s="51">
        <f>IF( $G69=0,0,((($G69/$F$64)*Cronograma!AS$14)*($H69/$G69)))</f>
        <v>0</v>
      </c>
      <c r="AV69" s="51">
        <f>IF( $G69=0,0,((($G69/$F$64)*Cronograma!AT$14)*($H69/$G69)))</f>
        <v>0</v>
      </c>
      <c r="AW69" s="51">
        <f>IF( $G69=0,0,((($G69/$F$64)*Cronograma!AU$14)*($H69/$G69)))</f>
        <v>0</v>
      </c>
      <c r="AX69" s="51">
        <f>IF( $G69=0,0,((($G69/$F$64)*Cronograma!AV$14)*($H69/$G69)))</f>
        <v>0</v>
      </c>
      <c r="AY69" s="51">
        <f>IF( $G69=0,0,((($G69/$F$64)*Cronograma!AW$14)*($H69/$G69)))</f>
        <v>0</v>
      </c>
      <c r="AZ69" s="51">
        <f>IF( $G69=0,0,((($G69/$F$64)*Cronograma!AX$14)*($H69/$G69)))</f>
        <v>0</v>
      </c>
      <c r="BA69" s="51">
        <f>IF( $G69=0,0,((($G69/$F$64)*Cronograma!AY$14)*($H69/$G69)))</f>
        <v>0</v>
      </c>
      <c r="BB69" s="51">
        <f>IF( $G69=0,0,((($G69/$F$64)*Cronograma!AZ$14)*($H69/$G69)))</f>
        <v>0</v>
      </c>
      <c r="BC69" s="51">
        <f>IF( $G69=0,0,((($G69/$F$64)*Cronograma!BA$14)*($H69/$G69)))</f>
        <v>0</v>
      </c>
      <c r="BD69" s="51">
        <f>IF( $G69=0,0,((($G69/$F$64)*Cronograma!BB$14)*($H69/$G69)))</f>
        <v>0</v>
      </c>
      <c r="BE69" s="51">
        <f>IF( $G69=0,0,((($G69/$F$64)*Cronograma!BC$14)*($H69/$G69)))</f>
        <v>0</v>
      </c>
      <c r="BF69" s="51">
        <f>IF( $G69=0,0,((($G69/$F$64)*Cronograma!BD$14)*($H69/$G69)))</f>
        <v>0</v>
      </c>
      <c r="BG69" s="51">
        <f>IF( $G69=0,0,((($G69/$F$64)*Cronograma!BE$14)*($H69/$G69)))</f>
        <v>0</v>
      </c>
      <c r="BH69" s="51">
        <f>IF( $G69=0,0,((($G69/$F$64)*Cronograma!BF$14)*($H69/$G69)))</f>
        <v>0</v>
      </c>
      <c r="BI69" s="51">
        <f>IF( $G69=0,0,((($G69/$F$64)*Cronograma!BG$14)*($H69/$G69)))</f>
        <v>0</v>
      </c>
      <c r="BJ69" s="51">
        <f>IF( $G69=0,0,((($G69/$F$64)*Cronograma!BH$14)*($H69/$G69)))</f>
        <v>0</v>
      </c>
      <c r="BK69" s="51">
        <f>IF( $G69=0,0,((($G69/$F$64)*Cronograma!BI$14)*($H69/$G69)))</f>
        <v>0</v>
      </c>
      <c r="BL69" s="51">
        <f>IF( $G69=0,0,((($G69/$F$64)*Cronograma!BJ$14)*($H69/$G69)))</f>
        <v>0</v>
      </c>
      <c r="BM69" s="51">
        <f>IF( $G69=0,0,((($G69/$F$64)*Cronograma!BK$14)*($H69/$G69)))</f>
        <v>0</v>
      </c>
      <c r="BN69" s="51">
        <f>IF( $G69=0,0,((($G69/$F$64)*Cronograma!BL$14)*($H69/$G69)))</f>
        <v>0</v>
      </c>
      <c r="BO69" s="51">
        <f>IF( $G69=0,0,((($G69/$F$64)*Cronograma!BM$14)*($H69/$G69)))</f>
        <v>0</v>
      </c>
      <c r="BP69" s="51">
        <f>IF( $G69=0,0,((($G69/$F$64)*Cronograma!BN$14)*($H69/$G69)))</f>
        <v>0</v>
      </c>
      <c r="BQ69" s="51">
        <f>IF( $G69=0,0,((($G69/$F$64)*Cronograma!BO$14)*($H69/$G69)))</f>
        <v>0</v>
      </c>
      <c r="BR69" s="51">
        <f>IF( $G69=0,0,((($G69/$F$64)*Cronograma!BP$14)*($H69/$G69)))</f>
        <v>0</v>
      </c>
      <c r="BS69" s="51">
        <f>IF( $G69=0,0,((($G69/$F$64)*Cronograma!BQ$14)*($H69/$G69)))</f>
        <v>0</v>
      </c>
      <c r="BT69" s="51">
        <f>IF( $G69=0,0,((($G69/$F$64)*Cronograma!BR$14)*($H69/$G69)))</f>
        <v>0</v>
      </c>
      <c r="BU69" s="51">
        <f>IF( $G69=0,0,((($G69/$F$64)*Cronograma!BS$14)*($H69/$G69)))</f>
        <v>0</v>
      </c>
      <c r="BV69" s="51">
        <f>IF( $G69=0,0,((($G69/$F$64)*Cronograma!BT$14)*($H69/$G69)))</f>
        <v>0</v>
      </c>
      <c r="BW69" s="51">
        <f>IF( $G69=0,0,((($G69/$F$64)*Cronograma!BU$14)*($H69/$G69)))</f>
        <v>0</v>
      </c>
      <c r="BX69" s="51">
        <f>IF( $G69=0,0,((($G69/$F$64)*Cronograma!BV$14)*($H69/$G69)))</f>
        <v>0</v>
      </c>
      <c r="BY69" s="51">
        <f>IF( $G69=0,0,((($G69/$F$64)*Cronograma!BW$14)*($H69/$G69)))</f>
        <v>0</v>
      </c>
      <c r="BZ69" s="51">
        <f>IF( $G69=0,0,((($G69/$F$64)*Cronograma!BX$14)*($H69/$G69)))</f>
        <v>0</v>
      </c>
      <c r="CA69" s="51">
        <f>IF( $G69=0,0,((($G69/$F$64)*Cronograma!BY$14)*($H69/$G69)))</f>
        <v>0</v>
      </c>
      <c r="CB69" s="51">
        <f>IF( $G69=0,0,((($G69/$F$64)*Cronograma!BZ$14)*($H69/$G69)))</f>
        <v>0</v>
      </c>
      <c r="CC69" s="51">
        <f>IF( $G69=0,0,((($G69/$F$64)*Cronograma!CA$14)*($H69/$G69)))</f>
        <v>0</v>
      </c>
      <c r="CD69" s="51">
        <f>IF( $G69=0,0,((($G69/$F$64)*Cronograma!CB$14)*($H69/$G69)))</f>
        <v>0</v>
      </c>
      <c r="CE69" s="51">
        <f>IF( $G69=0,0,((($G69/$F$64)*Cronograma!CC$14)*($H69/$G69)))</f>
        <v>0</v>
      </c>
      <c r="CF69" s="51">
        <f>IF( $G69=0,0,((($G69/$F$64)*Cronograma!CD$14)*($H69/$G69)))</f>
        <v>0</v>
      </c>
      <c r="CG69" s="51">
        <f>IF( $G69=0,0,((($G69/$F$64)*Cronograma!CE$14)*($H69/$G69)))</f>
        <v>0</v>
      </c>
      <c r="CH69" s="51">
        <f>IF( $G69=0,0,((($G69/$F$64)*Cronograma!CF$14)*($H69/$G69)))</f>
        <v>0</v>
      </c>
      <c r="CI69" s="51">
        <f>IF( $G69=0,0,((($G69/$F$64)*Cronograma!CG$14)*($H69/$G69)))</f>
        <v>0</v>
      </c>
      <c r="CJ69" s="51">
        <f>IF( $G69=0,0,((($G69/$F$64)*Cronograma!CH$14)*($H69/$G69)))</f>
        <v>0</v>
      </c>
      <c r="CK69" s="51">
        <f>IF( $G69=0,0,((($G69/$F$64)*Cronograma!CI$14)*($H69/$G69)))</f>
        <v>0</v>
      </c>
      <c r="CL69" s="51">
        <f>IF( $G69=0,0,((($G69/$F$64)*Cronograma!CJ$14)*($H69/$G69)))</f>
        <v>0</v>
      </c>
      <c r="CM69" s="51">
        <f>IF( $G69=0,0,((($G69/$F$64)*Cronograma!CK$14)*($H69/$G69)))</f>
        <v>0</v>
      </c>
      <c r="CN69" s="51">
        <f>IF( $G69=0,0,((($G69/$F$64)*Cronograma!CL$14)*($H69/$G69)))</f>
        <v>0</v>
      </c>
      <c r="CO69" s="51">
        <f>IF( $G69=0,0,((($G69/$F$64)*Cronograma!CM$14)*($H69/$G69)))</f>
        <v>0</v>
      </c>
      <c r="CP69" s="51">
        <f>IF( $G69=0,0,((($G69/$F$64)*Cronograma!CN$14)*($H69/$G69)))</f>
        <v>0</v>
      </c>
      <c r="CQ69" s="51">
        <f>IF( $G69=0,0,((($G69/$F$64)*Cronograma!CO$14)*($H69/$G69)))</f>
        <v>0</v>
      </c>
      <c r="CR69" s="51">
        <f>IF( $G69=0,0,((($G69/$F$64)*Cronograma!CP$14)*($H69/$G69)))</f>
        <v>0</v>
      </c>
      <c r="CS69" s="51">
        <f>IF( $G69=0,0,((($G69/$F$64)*Cronograma!CQ$14)*($H69/$G69)))</f>
        <v>0</v>
      </c>
      <c r="CT69" s="51">
        <f>IF( $G69=0,0,((($G69/$F$64)*Cronograma!CR$14)*($H69/$G69)))</f>
        <v>0</v>
      </c>
      <c r="CU69" s="51">
        <f>IF( $G69=0,0,((($G69/$F$64)*Cronograma!CS$14)*($H69/$G69)))</f>
        <v>0</v>
      </c>
      <c r="CV69" s="51">
        <f>IF( $G69=0,0,((($G69/$F$64)*Cronograma!CT$14)*($H69/$G69)))</f>
        <v>0</v>
      </c>
      <c r="CW69" s="51">
        <f>IF( $G69=0,0,((($G69/$F$64)*Cronograma!CU$14)*($H69/$G69)))</f>
        <v>0</v>
      </c>
      <c r="CX69" s="51">
        <f>IF( $G69=0,0,((($G69/$F$64)*Cronograma!CV$14)*($H69/$G69)))</f>
        <v>0</v>
      </c>
      <c r="CY69" s="51">
        <f>IF( $G69=0,0,((($G69/$F$64)*Cronograma!CW$14)*($H69/$G69)))</f>
        <v>0</v>
      </c>
      <c r="CZ69" s="51">
        <f>IF( $G69=0,0,((($G69/$F$64)*Cronograma!CX$14)*($H69/$G69)))</f>
        <v>0</v>
      </c>
      <c r="DA69" s="51">
        <f>IF( $G69=0,0,((($G69/$F$64)*Cronograma!CY$14)*($H69/$G69)))</f>
        <v>0</v>
      </c>
      <c r="DB69" s="51">
        <f>IF( $G69=0,0,((($G69/$F$64)*Cronograma!CZ$14)*($H69/$G69)))</f>
        <v>0</v>
      </c>
      <c r="DC69" s="51">
        <f>IF( $G69=0,0,((($G69/$F$64)*Cronograma!DA$14)*($H69/$G69)))</f>
        <v>0</v>
      </c>
      <c r="DD69" s="51">
        <f>IF( $G69=0,0,((($G69/$F$64)*Cronograma!DB$14)*($H69/$G69)))</f>
        <v>0</v>
      </c>
      <c r="DE69" s="51">
        <f>IF( $G69=0,0,((($G69/$F$64)*Cronograma!DC$14)*($H69/$G69)))</f>
        <v>0</v>
      </c>
      <c r="DF69" s="51">
        <f>IF( $G69=0,0,((($G69/$F$64)*Cronograma!DD$14)*($H69/$G69)))</f>
        <v>0</v>
      </c>
      <c r="DG69" s="51">
        <f>IF( $G69=0,0,((($G69/$F$64)*Cronograma!DE$14)*($H69/$G69)))</f>
        <v>0</v>
      </c>
      <c r="DH69" s="51">
        <f>IF( $G69=0,0,((($G69/$F$64)*Cronograma!DF$14)*($H69/$G69)))</f>
        <v>0</v>
      </c>
      <c r="DI69" s="51">
        <f>IF( $G69=0,0,((($G69/$F$64)*Cronograma!DG$14)*($H69/$G69)))</f>
        <v>0</v>
      </c>
      <c r="DJ69" s="51">
        <f>IF( $G69=0,0,((($G69/$F$64)*Cronograma!DH$14)*($H69/$G69)))</f>
        <v>0</v>
      </c>
      <c r="DK69" s="52">
        <f t="shared" si="40"/>
        <v>0</v>
      </c>
      <c r="DL69" s="53">
        <f t="shared" si="4"/>
        <v>0</v>
      </c>
      <c r="DM69" s="472"/>
      <c r="DN69" s="472"/>
      <c r="DO69" s="472"/>
    </row>
    <row r="70" spans="1:119" hidden="1" outlineLevel="1" x14ac:dyDescent="0.3">
      <c r="A70" s="472"/>
      <c r="B70" s="521" t="s">
        <v>228</v>
      </c>
      <c r="C70" s="589"/>
      <c r="D70" s="595"/>
      <c r="E70" s="591"/>
      <c r="F70" s="592"/>
      <c r="G70" s="593"/>
      <c r="H70" s="498">
        <f t="shared" si="39"/>
        <v>0</v>
      </c>
      <c r="I70" s="51">
        <f>IF( $G70=0,0,((($G70/$F$64)*Cronograma!G$14)*($H70/$G70)))</f>
        <v>0</v>
      </c>
      <c r="J70" s="51">
        <f>IF( $G70=0,0,((($G70/$F$64)*Cronograma!H$14)*($H70/$G70)))</f>
        <v>0</v>
      </c>
      <c r="K70" s="51">
        <f>IF( $G70=0,0,((($G70/$F$64)*Cronograma!I$14)*($H70/$G70)))</f>
        <v>0</v>
      </c>
      <c r="L70" s="51">
        <f>IF( $G70=0,0,((($G70/$F$64)*Cronograma!J$14)*($H70/$G70)))</f>
        <v>0</v>
      </c>
      <c r="M70" s="51">
        <f>IF( $G70=0,0,((($G70/$F$64)*Cronograma!K$14)*($H70/$G70)))</f>
        <v>0</v>
      </c>
      <c r="N70" s="51">
        <f>IF( $G70=0,0,((($G70/$F$64)*Cronograma!L$14)*($H70/$G70)))</f>
        <v>0</v>
      </c>
      <c r="O70" s="51">
        <f>IF( $G70=0,0,((($G70/$F$64)*Cronograma!M$14)*($H70/$G70)))</f>
        <v>0</v>
      </c>
      <c r="P70" s="51">
        <f>IF( $G70=0,0,((($G70/$F$64)*Cronograma!N$14)*($H70/$G70)))</f>
        <v>0</v>
      </c>
      <c r="Q70" s="51">
        <f>IF( $G70=0,0,((($G70/$F$64)*Cronograma!O$14)*($H70/$G70)))</f>
        <v>0</v>
      </c>
      <c r="R70" s="51">
        <f>IF( $G70=0,0,((($G70/$F$64)*Cronograma!P$14)*($H70/$G70)))</f>
        <v>0</v>
      </c>
      <c r="S70" s="51">
        <f>IF( $G70=0,0,((($G70/$F$64)*Cronograma!Q$14)*($H70/$G70)))</f>
        <v>0</v>
      </c>
      <c r="T70" s="51">
        <f>IF( $G70=0,0,((($G70/$F$64)*Cronograma!R$14)*($H70/$G70)))</f>
        <v>0</v>
      </c>
      <c r="U70" s="51">
        <f>IF( $G70=0,0,((($G70/$F$64)*Cronograma!S$14)*($H70/$G70)))</f>
        <v>0</v>
      </c>
      <c r="V70" s="51">
        <f>IF( $G70=0,0,((($G70/$F$64)*Cronograma!T$14)*($H70/$G70)))</f>
        <v>0</v>
      </c>
      <c r="W70" s="51">
        <f>IF( $G70=0,0,((($G70/$F$64)*Cronograma!U$14)*($H70/$G70)))</f>
        <v>0</v>
      </c>
      <c r="X70" s="51">
        <f>IF( $G70=0,0,((($G70/$F$64)*Cronograma!V$14)*($H70/$G70)))</f>
        <v>0</v>
      </c>
      <c r="Y70" s="51">
        <f>IF( $G70=0,0,((($G70/$F$64)*Cronograma!W$14)*($H70/$G70)))</f>
        <v>0</v>
      </c>
      <c r="Z70" s="51">
        <f>IF( $G70=0,0,((($G70/$F$64)*Cronograma!X$14)*($H70/$G70)))</f>
        <v>0</v>
      </c>
      <c r="AA70" s="51">
        <f>IF( $G70=0,0,((($G70/$F$64)*Cronograma!Y$14)*($H70/$G70)))</f>
        <v>0</v>
      </c>
      <c r="AB70" s="51">
        <f>IF( $G70=0,0,((($G70/$F$64)*Cronograma!Z$14)*($H70/$G70)))</f>
        <v>0</v>
      </c>
      <c r="AC70" s="51">
        <f>IF( $G70=0,0,((($G70/$F$64)*Cronograma!AA$14)*($H70/$G70)))</f>
        <v>0</v>
      </c>
      <c r="AD70" s="51">
        <f>IF( $G70=0,0,((($G70/$F$64)*Cronograma!AB$14)*($H70/$G70)))</f>
        <v>0</v>
      </c>
      <c r="AE70" s="51">
        <f>IF( $G70=0,0,((($G70/$F$64)*Cronograma!AC$14)*($H70/$G70)))</f>
        <v>0</v>
      </c>
      <c r="AF70" s="51">
        <f>IF( $G70=0,0,((($G70/$F$64)*Cronograma!AD$14)*($H70/$G70)))</f>
        <v>0</v>
      </c>
      <c r="AG70" s="51">
        <f>IF( $G70=0,0,((($G70/$F$64)*Cronograma!AE$14)*($H70/$G70)))</f>
        <v>0</v>
      </c>
      <c r="AH70" s="51">
        <f>IF( $G70=0,0,((($G70/$F$64)*Cronograma!AF$14)*($H70/$G70)))</f>
        <v>0</v>
      </c>
      <c r="AI70" s="51">
        <f>IF( $G70=0,0,((($G70/$F$64)*Cronograma!AG$14)*($H70/$G70)))</f>
        <v>0</v>
      </c>
      <c r="AJ70" s="51">
        <f>IF( $G70=0,0,((($G70/$F$64)*Cronograma!AH$14)*($H70/$G70)))</f>
        <v>0</v>
      </c>
      <c r="AK70" s="51">
        <f>IF( $G70=0,0,((($G70/$F$64)*Cronograma!AI$14)*($H70/$G70)))</f>
        <v>0</v>
      </c>
      <c r="AL70" s="51">
        <f>IF( $G70=0,0,((($G70/$F$64)*Cronograma!AJ$14)*($H70/$G70)))</f>
        <v>0</v>
      </c>
      <c r="AM70" s="51">
        <f>IF( $G70=0,0,((($G70/$F$64)*Cronograma!AK$14)*($H70/$G70)))</f>
        <v>0</v>
      </c>
      <c r="AN70" s="51">
        <f>IF( $G70=0,0,((($G70/$F$64)*Cronograma!AL$14)*($H70/$G70)))</f>
        <v>0</v>
      </c>
      <c r="AO70" s="51">
        <f>IF( $G70=0,0,((($G70/$F$64)*Cronograma!AM$14)*($H70/$G70)))</f>
        <v>0</v>
      </c>
      <c r="AP70" s="51">
        <f>IF( $G70=0,0,((($G70/$F$64)*Cronograma!AN$14)*($H70/$G70)))</f>
        <v>0</v>
      </c>
      <c r="AQ70" s="51">
        <f>IF( $G70=0,0,((($G70/$F$64)*Cronograma!AO$14)*($H70/$G70)))</f>
        <v>0</v>
      </c>
      <c r="AR70" s="51">
        <f>IF( $G70=0,0,((($G70/$F$64)*Cronograma!AP$14)*($H70/$G70)))</f>
        <v>0</v>
      </c>
      <c r="AS70" s="51">
        <f>IF( $G70=0,0,((($G70/$F$64)*Cronograma!AQ$14)*($H70/$G70)))</f>
        <v>0</v>
      </c>
      <c r="AT70" s="51">
        <f>IF( $G70=0,0,((($G70/$F$64)*Cronograma!AR$14)*($H70/$G70)))</f>
        <v>0</v>
      </c>
      <c r="AU70" s="51">
        <f>IF( $G70=0,0,((($G70/$F$64)*Cronograma!AS$14)*($H70/$G70)))</f>
        <v>0</v>
      </c>
      <c r="AV70" s="51">
        <f>IF( $G70=0,0,((($G70/$F$64)*Cronograma!AT$14)*($H70/$G70)))</f>
        <v>0</v>
      </c>
      <c r="AW70" s="51">
        <f>IF( $G70=0,0,((($G70/$F$64)*Cronograma!AU$14)*($H70/$G70)))</f>
        <v>0</v>
      </c>
      <c r="AX70" s="51">
        <f>IF( $G70=0,0,((($G70/$F$64)*Cronograma!AV$14)*($H70/$G70)))</f>
        <v>0</v>
      </c>
      <c r="AY70" s="51">
        <f>IF( $G70=0,0,((($G70/$F$64)*Cronograma!AW$14)*($H70/$G70)))</f>
        <v>0</v>
      </c>
      <c r="AZ70" s="51">
        <f>IF( $G70=0,0,((($G70/$F$64)*Cronograma!AX$14)*($H70/$G70)))</f>
        <v>0</v>
      </c>
      <c r="BA70" s="51">
        <f>IF( $G70=0,0,((($G70/$F$64)*Cronograma!AY$14)*($H70/$G70)))</f>
        <v>0</v>
      </c>
      <c r="BB70" s="51">
        <f>IF( $G70=0,0,((($G70/$F$64)*Cronograma!AZ$14)*($H70/$G70)))</f>
        <v>0</v>
      </c>
      <c r="BC70" s="51">
        <f>IF( $G70=0,0,((($G70/$F$64)*Cronograma!BA$14)*($H70/$G70)))</f>
        <v>0</v>
      </c>
      <c r="BD70" s="51">
        <f>IF( $G70=0,0,((($G70/$F$64)*Cronograma!BB$14)*($H70/$G70)))</f>
        <v>0</v>
      </c>
      <c r="BE70" s="51">
        <f>IF( $G70=0,0,((($G70/$F$64)*Cronograma!BC$14)*($H70/$G70)))</f>
        <v>0</v>
      </c>
      <c r="BF70" s="51">
        <f>IF( $G70=0,0,((($G70/$F$64)*Cronograma!BD$14)*($H70/$G70)))</f>
        <v>0</v>
      </c>
      <c r="BG70" s="51">
        <f>IF( $G70=0,0,((($G70/$F$64)*Cronograma!BE$14)*($H70/$G70)))</f>
        <v>0</v>
      </c>
      <c r="BH70" s="51">
        <f>IF( $G70=0,0,((($G70/$F$64)*Cronograma!BF$14)*($H70/$G70)))</f>
        <v>0</v>
      </c>
      <c r="BI70" s="51">
        <f>IF( $G70=0,0,((($G70/$F$64)*Cronograma!BG$14)*($H70/$G70)))</f>
        <v>0</v>
      </c>
      <c r="BJ70" s="51">
        <f>IF( $G70=0,0,((($G70/$F$64)*Cronograma!BH$14)*($H70/$G70)))</f>
        <v>0</v>
      </c>
      <c r="BK70" s="51">
        <f>IF( $G70=0,0,((($G70/$F$64)*Cronograma!BI$14)*($H70/$G70)))</f>
        <v>0</v>
      </c>
      <c r="BL70" s="51">
        <f>IF( $G70=0,0,((($G70/$F$64)*Cronograma!BJ$14)*($H70/$G70)))</f>
        <v>0</v>
      </c>
      <c r="BM70" s="51">
        <f>IF( $G70=0,0,((($G70/$F$64)*Cronograma!BK$14)*($H70/$G70)))</f>
        <v>0</v>
      </c>
      <c r="BN70" s="51">
        <f>IF( $G70=0,0,((($G70/$F$64)*Cronograma!BL$14)*($H70/$G70)))</f>
        <v>0</v>
      </c>
      <c r="BO70" s="51">
        <f>IF( $G70=0,0,((($G70/$F$64)*Cronograma!BM$14)*($H70/$G70)))</f>
        <v>0</v>
      </c>
      <c r="BP70" s="51">
        <f>IF( $G70=0,0,((($G70/$F$64)*Cronograma!BN$14)*($H70/$G70)))</f>
        <v>0</v>
      </c>
      <c r="BQ70" s="51">
        <f>IF( $G70=0,0,((($G70/$F$64)*Cronograma!BO$14)*($H70/$G70)))</f>
        <v>0</v>
      </c>
      <c r="BR70" s="51">
        <f>IF( $G70=0,0,((($G70/$F$64)*Cronograma!BP$14)*($H70/$G70)))</f>
        <v>0</v>
      </c>
      <c r="BS70" s="51">
        <f>IF( $G70=0,0,((($G70/$F$64)*Cronograma!BQ$14)*($H70/$G70)))</f>
        <v>0</v>
      </c>
      <c r="BT70" s="51">
        <f>IF( $G70=0,0,((($G70/$F$64)*Cronograma!BR$14)*($H70/$G70)))</f>
        <v>0</v>
      </c>
      <c r="BU70" s="51">
        <f>IF( $G70=0,0,((($G70/$F$64)*Cronograma!BS$14)*($H70/$G70)))</f>
        <v>0</v>
      </c>
      <c r="BV70" s="51">
        <f>IF( $G70=0,0,((($G70/$F$64)*Cronograma!BT$14)*($H70/$G70)))</f>
        <v>0</v>
      </c>
      <c r="BW70" s="51">
        <f>IF( $G70=0,0,((($G70/$F$64)*Cronograma!BU$14)*($H70/$G70)))</f>
        <v>0</v>
      </c>
      <c r="BX70" s="51">
        <f>IF( $G70=0,0,((($G70/$F$64)*Cronograma!BV$14)*($H70/$G70)))</f>
        <v>0</v>
      </c>
      <c r="BY70" s="51">
        <f>IF( $G70=0,0,((($G70/$F$64)*Cronograma!BW$14)*($H70/$G70)))</f>
        <v>0</v>
      </c>
      <c r="BZ70" s="51">
        <f>IF( $G70=0,0,((($G70/$F$64)*Cronograma!BX$14)*($H70/$G70)))</f>
        <v>0</v>
      </c>
      <c r="CA70" s="51">
        <f>IF( $G70=0,0,((($G70/$F$64)*Cronograma!BY$14)*($H70/$G70)))</f>
        <v>0</v>
      </c>
      <c r="CB70" s="51">
        <f>IF( $G70=0,0,((($G70/$F$64)*Cronograma!BZ$14)*($H70/$G70)))</f>
        <v>0</v>
      </c>
      <c r="CC70" s="51">
        <f>IF( $G70=0,0,((($G70/$F$64)*Cronograma!CA$14)*($H70/$G70)))</f>
        <v>0</v>
      </c>
      <c r="CD70" s="51">
        <f>IF( $G70=0,0,((($G70/$F$64)*Cronograma!CB$14)*($H70/$G70)))</f>
        <v>0</v>
      </c>
      <c r="CE70" s="51">
        <f>IF( $G70=0,0,((($G70/$F$64)*Cronograma!CC$14)*($H70/$G70)))</f>
        <v>0</v>
      </c>
      <c r="CF70" s="51">
        <f>IF( $G70=0,0,((($G70/$F$64)*Cronograma!CD$14)*($H70/$G70)))</f>
        <v>0</v>
      </c>
      <c r="CG70" s="51">
        <f>IF( $G70=0,0,((($G70/$F$64)*Cronograma!CE$14)*($H70/$G70)))</f>
        <v>0</v>
      </c>
      <c r="CH70" s="51">
        <f>IF( $G70=0,0,((($G70/$F$64)*Cronograma!CF$14)*($H70/$G70)))</f>
        <v>0</v>
      </c>
      <c r="CI70" s="51">
        <f>IF( $G70=0,0,((($G70/$F$64)*Cronograma!CG$14)*($H70/$G70)))</f>
        <v>0</v>
      </c>
      <c r="CJ70" s="51">
        <f>IF( $G70=0,0,((($G70/$F$64)*Cronograma!CH$14)*($H70/$G70)))</f>
        <v>0</v>
      </c>
      <c r="CK70" s="51">
        <f>IF( $G70=0,0,((($G70/$F$64)*Cronograma!CI$14)*($H70/$G70)))</f>
        <v>0</v>
      </c>
      <c r="CL70" s="51">
        <f>IF( $G70=0,0,((($G70/$F$64)*Cronograma!CJ$14)*($H70/$G70)))</f>
        <v>0</v>
      </c>
      <c r="CM70" s="51">
        <f>IF( $G70=0,0,((($G70/$F$64)*Cronograma!CK$14)*($H70/$G70)))</f>
        <v>0</v>
      </c>
      <c r="CN70" s="51">
        <f>IF( $G70=0,0,((($G70/$F$64)*Cronograma!CL$14)*($H70/$G70)))</f>
        <v>0</v>
      </c>
      <c r="CO70" s="51">
        <f>IF( $G70=0,0,((($G70/$F$64)*Cronograma!CM$14)*($H70/$G70)))</f>
        <v>0</v>
      </c>
      <c r="CP70" s="51">
        <f>IF( $G70=0,0,((($G70/$F$64)*Cronograma!CN$14)*($H70/$G70)))</f>
        <v>0</v>
      </c>
      <c r="CQ70" s="51">
        <f>IF( $G70=0,0,((($G70/$F$64)*Cronograma!CO$14)*($H70/$G70)))</f>
        <v>0</v>
      </c>
      <c r="CR70" s="51">
        <f>IF( $G70=0,0,((($G70/$F$64)*Cronograma!CP$14)*($H70/$G70)))</f>
        <v>0</v>
      </c>
      <c r="CS70" s="51">
        <f>IF( $G70=0,0,((($G70/$F$64)*Cronograma!CQ$14)*($H70/$G70)))</f>
        <v>0</v>
      </c>
      <c r="CT70" s="51">
        <f>IF( $G70=0,0,((($G70/$F$64)*Cronograma!CR$14)*($H70/$G70)))</f>
        <v>0</v>
      </c>
      <c r="CU70" s="51">
        <f>IF( $G70=0,0,((($G70/$F$64)*Cronograma!CS$14)*($H70/$G70)))</f>
        <v>0</v>
      </c>
      <c r="CV70" s="51">
        <f>IF( $G70=0,0,((($G70/$F$64)*Cronograma!CT$14)*($H70/$G70)))</f>
        <v>0</v>
      </c>
      <c r="CW70" s="51">
        <f>IF( $G70=0,0,((($G70/$F$64)*Cronograma!CU$14)*($H70/$G70)))</f>
        <v>0</v>
      </c>
      <c r="CX70" s="51">
        <f>IF( $G70=0,0,((($G70/$F$64)*Cronograma!CV$14)*($H70/$G70)))</f>
        <v>0</v>
      </c>
      <c r="CY70" s="51">
        <f>IF( $G70=0,0,((($G70/$F$64)*Cronograma!CW$14)*($H70/$G70)))</f>
        <v>0</v>
      </c>
      <c r="CZ70" s="51">
        <f>IF( $G70=0,0,((($G70/$F$64)*Cronograma!CX$14)*($H70/$G70)))</f>
        <v>0</v>
      </c>
      <c r="DA70" s="51">
        <f>IF( $G70=0,0,((($G70/$F$64)*Cronograma!CY$14)*($H70/$G70)))</f>
        <v>0</v>
      </c>
      <c r="DB70" s="51">
        <f>IF( $G70=0,0,((($G70/$F$64)*Cronograma!CZ$14)*($H70/$G70)))</f>
        <v>0</v>
      </c>
      <c r="DC70" s="51">
        <f>IF( $G70=0,0,((($G70/$F$64)*Cronograma!DA$14)*($H70/$G70)))</f>
        <v>0</v>
      </c>
      <c r="DD70" s="51">
        <f>IF( $G70=0,0,((($G70/$F$64)*Cronograma!DB$14)*($H70/$G70)))</f>
        <v>0</v>
      </c>
      <c r="DE70" s="51">
        <f>IF( $G70=0,0,((($G70/$F$64)*Cronograma!DC$14)*($H70/$G70)))</f>
        <v>0</v>
      </c>
      <c r="DF70" s="51">
        <f>IF( $G70=0,0,((($G70/$F$64)*Cronograma!DD$14)*($H70/$G70)))</f>
        <v>0</v>
      </c>
      <c r="DG70" s="51">
        <f>IF( $G70=0,0,((($G70/$F$64)*Cronograma!DE$14)*($H70/$G70)))</f>
        <v>0</v>
      </c>
      <c r="DH70" s="51">
        <f>IF( $G70=0,0,((($G70/$F$64)*Cronograma!DF$14)*($H70/$G70)))</f>
        <v>0</v>
      </c>
      <c r="DI70" s="51">
        <f>IF( $G70=0,0,((($G70/$F$64)*Cronograma!DG$14)*($H70/$G70)))</f>
        <v>0</v>
      </c>
      <c r="DJ70" s="51">
        <f>IF( $G70=0,0,((($G70/$F$64)*Cronograma!DH$14)*($H70/$G70)))</f>
        <v>0</v>
      </c>
      <c r="DK70" s="52">
        <f t="shared" si="40"/>
        <v>0</v>
      </c>
      <c r="DL70" s="53">
        <f t="shared" si="4"/>
        <v>0</v>
      </c>
      <c r="DM70" s="472"/>
      <c r="DN70" s="472"/>
      <c r="DO70" s="472"/>
    </row>
    <row r="71" spans="1:119" hidden="1" outlineLevel="1" x14ac:dyDescent="0.3">
      <c r="A71" s="472"/>
      <c r="B71" s="521" t="s">
        <v>229</v>
      </c>
      <c r="C71" s="589"/>
      <c r="D71" s="595"/>
      <c r="E71" s="591"/>
      <c r="F71" s="592"/>
      <c r="G71" s="593"/>
      <c r="H71" s="498">
        <f t="shared" si="39"/>
        <v>0</v>
      </c>
      <c r="I71" s="51">
        <f>IF( $G71=0,0,((($G71/$F$64)*Cronograma!G$14)*($H71/$G71)))</f>
        <v>0</v>
      </c>
      <c r="J71" s="51">
        <f>IF( $G71=0,0,((($G71/$F$64)*Cronograma!H$14)*($H71/$G71)))</f>
        <v>0</v>
      </c>
      <c r="K71" s="51">
        <f>IF( $G71=0,0,((($G71/$F$64)*Cronograma!I$14)*($H71/$G71)))</f>
        <v>0</v>
      </c>
      <c r="L71" s="51">
        <f>IF( $G71=0,0,((($G71/$F$64)*Cronograma!J$14)*($H71/$G71)))</f>
        <v>0</v>
      </c>
      <c r="M71" s="51">
        <f>IF( $G71=0,0,((($G71/$F$64)*Cronograma!K$14)*($H71/$G71)))</f>
        <v>0</v>
      </c>
      <c r="N71" s="51">
        <f>IF( $G71=0,0,((($G71/$F$64)*Cronograma!L$14)*($H71/$G71)))</f>
        <v>0</v>
      </c>
      <c r="O71" s="51">
        <f>IF( $G71=0,0,((($G71/$F$64)*Cronograma!M$14)*($H71/$G71)))</f>
        <v>0</v>
      </c>
      <c r="P71" s="51">
        <f>IF( $G71=0,0,((($G71/$F$64)*Cronograma!N$14)*($H71/$G71)))</f>
        <v>0</v>
      </c>
      <c r="Q71" s="51">
        <f>IF( $G71=0,0,((($G71/$F$64)*Cronograma!O$14)*($H71/$G71)))</f>
        <v>0</v>
      </c>
      <c r="R71" s="51">
        <f>IF( $G71=0,0,((($G71/$F$64)*Cronograma!P$14)*($H71/$G71)))</f>
        <v>0</v>
      </c>
      <c r="S71" s="51">
        <f>IF( $G71=0,0,((($G71/$F$64)*Cronograma!Q$14)*($H71/$G71)))</f>
        <v>0</v>
      </c>
      <c r="T71" s="51">
        <f>IF( $G71=0,0,((($G71/$F$64)*Cronograma!R$14)*($H71/$G71)))</f>
        <v>0</v>
      </c>
      <c r="U71" s="51">
        <f>IF( $G71=0,0,((($G71/$F$64)*Cronograma!S$14)*($H71/$G71)))</f>
        <v>0</v>
      </c>
      <c r="V71" s="51">
        <f>IF( $G71=0,0,((($G71/$F$64)*Cronograma!T$14)*($H71/$G71)))</f>
        <v>0</v>
      </c>
      <c r="W71" s="51">
        <f>IF( $G71=0,0,((($G71/$F$64)*Cronograma!U$14)*($H71/$G71)))</f>
        <v>0</v>
      </c>
      <c r="X71" s="51">
        <f>IF( $G71=0,0,((($G71/$F$64)*Cronograma!V$14)*($H71/$G71)))</f>
        <v>0</v>
      </c>
      <c r="Y71" s="51">
        <f>IF( $G71=0,0,((($G71/$F$64)*Cronograma!W$14)*($H71/$G71)))</f>
        <v>0</v>
      </c>
      <c r="Z71" s="51">
        <f>IF( $G71=0,0,((($G71/$F$64)*Cronograma!X$14)*($H71/$G71)))</f>
        <v>0</v>
      </c>
      <c r="AA71" s="51">
        <f>IF( $G71=0,0,((($G71/$F$64)*Cronograma!Y$14)*($H71/$G71)))</f>
        <v>0</v>
      </c>
      <c r="AB71" s="51">
        <f>IF( $G71=0,0,((($G71/$F$64)*Cronograma!Z$14)*($H71/$G71)))</f>
        <v>0</v>
      </c>
      <c r="AC71" s="51">
        <f>IF( $G71=0,0,((($G71/$F$64)*Cronograma!AA$14)*($H71/$G71)))</f>
        <v>0</v>
      </c>
      <c r="AD71" s="51">
        <f>IF( $G71=0,0,((($G71/$F$64)*Cronograma!AB$14)*($H71/$G71)))</f>
        <v>0</v>
      </c>
      <c r="AE71" s="51">
        <f>IF( $G71=0,0,((($G71/$F$64)*Cronograma!AC$14)*($H71/$G71)))</f>
        <v>0</v>
      </c>
      <c r="AF71" s="51">
        <f>IF( $G71=0,0,((($G71/$F$64)*Cronograma!AD$14)*($H71/$G71)))</f>
        <v>0</v>
      </c>
      <c r="AG71" s="51">
        <f>IF( $G71=0,0,((($G71/$F$64)*Cronograma!AE$14)*($H71/$G71)))</f>
        <v>0</v>
      </c>
      <c r="AH71" s="51">
        <f>IF( $G71=0,0,((($G71/$F$64)*Cronograma!AF$14)*($H71/$G71)))</f>
        <v>0</v>
      </c>
      <c r="AI71" s="51">
        <f>IF( $G71=0,0,((($G71/$F$64)*Cronograma!AG$14)*($H71/$G71)))</f>
        <v>0</v>
      </c>
      <c r="AJ71" s="51">
        <f>IF( $G71=0,0,((($G71/$F$64)*Cronograma!AH$14)*($H71/$G71)))</f>
        <v>0</v>
      </c>
      <c r="AK71" s="51">
        <f>IF( $G71=0,0,((($G71/$F$64)*Cronograma!AI$14)*($H71/$G71)))</f>
        <v>0</v>
      </c>
      <c r="AL71" s="51">
        <f>IF( $G71=0,0,((($G71/$F$64)*Cronograma!AJ$14)*($H71/$G71)))</f>
        <v>0</v>
      </c>
      <c r="AM71" s="51">
        <f>IF( $G71=0,0,((($G71/$F$64)*Cronograma!AK$14)*($H71/$G71)))</f>
        <v>0</v>
      </c>
      <c r="AN71" s="51">
        <f>IF( $G71=0,0,((($G71/$F$64)*Cronograma!AL$14)*($H71/$G71)))</f>
        <v>0</v>
      </c>
      <c r="AO71" s="51">
        <f>IF( $G71=0,0,((($G71/$F$64)*Cronograma!AM$14)*($H71/$G71)))</f>
        <v>0</v>
      </c>
      <c r="AP71" s="51">
        <f>IF( $G71=0,0,((($G71/$F$64)*Cronograma!AN$14)*($H71/$G71)))</f>
        <v>0</v>
      </c>
      <c r="AQ71" s="51">
        <f>IF( $G71=0,0,((($G71/$F$64)*Cronograma!AO$14)*($H71/$G71)))</f>
        <v>0</v>
      </c>
      <c r="AR71" s="51">
        <f>IF( $G71=0,0,((($G71/$F$64)*Cronograma!AP$14)*($H71/$G71)))</f>
        <v>0</v>
      </c>
      <c r="AS71" s="51">
        <f>IF( $G71=0,0,((($G71/$F$64)*Cronograma!AQ$14)*($H71/$G71)))</f>
        <v>0</v>
      </c>
      <c r="AT71" s="51">
        <f>IF( $G71=0,0,((($G71/$F$64)*Cronograma!AR$14)*($H71/$G71)))</f>
        <v>0</v>
      </c>
      <c r="AU71" s="51">
        <f>IF( $G71=0,0,((($G71/$F$64)*Cronograma!AS$14)*($H71/$G71)))</f>
        <v>0</v>
      </c>
      <c r="AV71" s="51">
        <f>IF( $G71=0,0,((($G71/$F$64)*Cronograma!AT$14)*($H71/$G71)))</f>
        <v>0</v>
      </c>
      <c r="AW71" s="51">
        <f>IF( $G71=0,0,((($G71/$F$64)*Cronograma!AU$14)*($H71/$G71)))</f>
        <v>0</v>
      </c>
      <c r="AX71" s="51">
        <f>IF( $G71=0,0,((($G71/$F$64)*Cronograma!AV$14)*($H71/$G71)))</f>
        <v>0</v>
      </c>
      <c r="AY71" s="51">
        <f>IF( $G71=0,0,((($G71/$F$64)*Cronograma!AW$14)*($H71/$G71)))</f>
        <v>0</v>
      </c>
      <c r="AZ71" s="51">
        <f>IF( $G71=0,0,((($G71/$F$64)*Cronograma!AX$14)*($H71/$G71)))</f>
        <v>0</v>
      </c>
      <c r="BA71" s="51">
        <f>IF( $G71=0,0,((($G71/$F$64)*Cronograma!AY$14)*($H71/$G71)))</f>
        <v>0</v>
      </c>
      <c r="BB71" s="51">
        <f>IF( $G71=0,0,((($G71/$F$64)*Cronograma!AZ$14)*($H71/$G71)))</f>
        <v>0</v>
      </c>
      <c r="BC71" s="51">
        <f>IF( $G71=0,0,((($G71/$F$64)*Cronograma!BA$14)*($H71/$G71)))</f>
        <v>0</v>
      </c>
      <c r="BD71" s="51">
        <f>IF( $G71=0,0,((($G71/$F$64)*Cronograma!BB$14)*($H71/$G71)))</f>
        <v>0</v>
      </c>
      <c r="BE71" s="51">
        <f>IF( $G71=0,0,((($G71/$F$64)*Cronograma!BC$14)*($H71/$G71)))</f>
        <v>0</v>
      </c>
      <c r="BF71" s="51">
        <f>IF( $G71=0,0,((($G71/$F$64)*Cronograma!BD$14)*($H71/$G71)))</f>
        <v>0</v>
      </c>
      <c r="BG71" s="51">
        <f>IF( $G71=0,0,((($G71/$F$64)*Cronograma!BE$14)*($H71/$G71)))</f>
        <v>0</v>
      </c>
      <c r="BH71" s="51">
        <f>IF( $G71=0,0,((($G71/$F$64)*Cronograma!BF$14)*($H71/$G71)))</f>
        <v>0</v>
      </c>
      <c r="BI71" s="51">
        <f>IF( $G71=0,0,((($G71/$F$64)*Cronograma!BG$14)*($H71/$G71)))</f>
        <v>0</v>
      </c>
      <c r="BJ71" s="51">
        <f>IF( $G71=0,0,((($G71/$F$64)*Cronograma!BH$14)*($H71/$G71)))</f>
        <v>0</v>
      </c>
      <c r="BK71" s="51">
        <f>IF( $G71=0,0,((($G71/$F$64)*Cronograma!BI$14)*($H71/$G71)))</f>
        <v>0</v>
      </c>
      <c r="BL71" s="51">
        <f>IF( $G71=0,0,((($G71/$F$64)*Cronograma!BJ$14)*($H71/$G71)))</f>
        <v>0</v>
      </c>
      <c r="BM71" s="51">
        <f>IF( $G71=0,0,((($G71/$F$64)*Cronograma!BK$14)*($H71/$G71)))</f>
        <v>0</v>
      </c>
      <c r="BN71" s="51">
        <f>IF( $G71=0,0,((($G71/$F$64)*Cronograma!BL$14)*($H71/$G71)))</f>
        <v>0</v>
      </c>
      <c r="BO71" s="51">
        <f>IF( $G71=0,0,((($G71/$F$64)*Cronograma!BM$14)*($H71/$G71)))</f>
        <v>0</v>
      </c>
      <c r="BP71" s="51">
        <f>IF( $G71=0,0,((($G71/$F$64)*Cronograma!BN$14)*($H71/$G71)))</f>
        <v>0</v>
      </c>
      <c r="BQ71" s="51">
        <f>IF( $G71=0,0,((($G71/$F$64)*Cronograma!BO$14)*($H71/$G71)))</f>
        <v>0</v>
      </c>
      <c r="BR71" s="51">
        <f>IF( $G71=0,0,((($G71/$F$64)*Cronograma!BP$14)*($H71/$G71)))</f>
        <v>0</v>
      </c>
      <c r="BS71" s="51">
        <f>IF( $G71=0,0,((($G71/$F$64)*Cronograma!BQ$14)*($H71/$G71)))</f>
        <v>0</v>
      </c>
      <c r="BT71" s="51">
        <f>IF( $G71=0,0,((($G71/$F$64)*Cronograma!BR$14)*($H71/$G71)))</f>
        <v>0</v>
      </c>
      <c r="BU71" s="51">
        <f>IF( $G71=0,0,((($G71/$F$64)*Cronograma!BS$14)*($H71/$G71)))</f>
        <v>0</v>
      </c>
      <c r="BV71" s="51">
        <f>IF( $G71=0,0,((($G71/$F$64)*Cronograma!BT$14)*($H71/$G71)))</f>
        <v>0</v>
      </c>
      <c r="BW71" s="51">
        <f>IF( $G71=0,0,((($G71/$F$64)*Cronograma!BU$14)*($H71/$G71)))</f>
        <v>0</v>
      </c>
      <c r="BX71" s="51">
        <f>IF( $G71=0,0,((($G71/$F$64)*Cronograma!BV$14)*($H71/$G71)))</f>
        <v>0</v>
      </c>
      <c r="BY71" s="51">
        <f>IF( $G71=0,0,((($G71/$F$64)*Cronograma!BW$14)*($H71/$G71)))</f>
        <v>0</v>
      </c>
      <c r="BZ71" s="51">
        <f>IF( $G71=0,0,((($G71/$F$64)*Cronograma!BX$14)*($H71/$G71)))</f>
        <v>0</v>
      </c>
      <c r="CA71" s="51">
        <f>IF( $G71=0,0,((($G71/$F$64)*Cronograma!BY$14)*($H71/$G71)))</f>
        <v>0</v>
      </c>
      <c r="CB71" s="51">
        <f>IF( $G71=0,0,((($G71/$F$64)*Cronograma!BZ$14)*($H71/$G71)))</f>
        <v>0</v>
      </c>
      <c r="CC71" s="51">
        <f>IF( $G71=0,0,((($G71/$F$64)*Cronograma!CA$14)*($H71/$G71)))</f>
        <v>0</v>
      </c>
      <c r="CD71" s="51">
        <f>IF( $G71=0,0,((($G71/$F$64)*Cronograma!CB$14)*($H71/$G71)))</f>
        <v>0</v>
      </c>
      <c r="CE71" s="51">
        <f>IF( $G71=0,0,((($G71/$F$64)*Cronograma!CC$14)*($H71/$G71)))</f>
        <v>0</v>
      </c>
      <c r="CF71" s="51">
        <f>IF( $G71=0,0,((($G71/$F$64)*Cronograma!CD$14)*($H71/$G71)))</f>
        <v>0</v>
      </c>
      <c r="CG71" s="51">
        <f>IF( $G71=0,0,((($G71/$F$64)*Cronograma!CE$14)*($H71/$G71)))</f>
        <v>0</v>
      </c>
      <c r="CH71" s="51">
        <f>IF( $G71=0,0,((($G71/$F$64)*Cronograma!CF$14)*($H71/$G71)))</f>
        <v>0</v>
      </c>
      <c r="CI71" s="51">
        <f>IF( $G71=0,0,((($G71/$F$64)*Cronograma!CG$14)*($H71/$G71)))</f>
        <v>0</v>
      </c>
      <c r="CJ71" s="51">
        <f>IF( $G71=0,0,((($G71/$F$64)*Cronograma!CH$14)*($H71/$G71)))</f>
        <v>0</v>
      </c>
      <c r="CK71" s="51">
        <f>IF( $G71=0,0,((($G71/$F$64)*Cronograma!CI$14)*($H71/$G71)))</f>
        <v>0</v>
      </c>
      <c r="CL71" s="51">
        <f>IF( $G71=0,0,((($G71/$F$64)*Cronograma!CJ$14)*($H71/$G71)))</f>
        <v>0</v>
      </c>
      <c r="CM71" s="51">
        <f>IF( $G71=0,0,((($G71/$F$64)*Cronograma!CK$14)*($H71/$G71)))</f>
        <v>0</v>
      </c>
      <c r="CN71" s="51">
        <f>IF( $G71=0,0,((($G71/$F$64)*Cronograma!CL$14)*($H71/$G71)))</f>
        <v>0</v>
      </c>
      <c r="CO71" s="51">
        <f>IF( $G71=0,0,((($G71/$F$64)*Cronograma!CM$14)*($H71/$G71)))</f>
        <v>0</v>
      </c>
      <c r="CP71" s="51">
        <f>IF( $G71=0,0,((($G71/$F$64)*Cronograma!CN$14)*($H71/$G71)))</f>
        <v>0</v>
      </c>
      <c r="CQ71" s="51">
        <f>IF( $G71=0,0,((($G71/$F$64)*Cronograma!CO$14)*($H71/$G71)))</f>
        <v>0</v>
      </c>
      <c r="CR71" s="51">
        <f>IF( $G71=0,0,((($G71/$F$64)*Cronograma!CP$14)*($H71/$G71)))</f>
        <v>0</v>
      </c>
      <c r="CS71" s="51">
        <f>IF( $G71=0,0,((($G71/$F$64)*Cronograma!CQ$14)*($H71/$G71)))</f>
        <v>0</v>
      </c>
      <c r="CT71" s="51">
        <f>IF( $G71=0,0,((($G71/$F$64)*Cronograma!CR$14)*($H71/$G71)))</f>
        <v>0</v>
      </c>
      <c r="CU71" s="51">
        <f>IF( $G71=0,0,((($G71/$F$64)*Cronograma!CS$14)*($H71/$G71)))</f>
        <v>0</v>
      </c>
      <c r="CV71" s="51">
        <f>IF( $G71=0,0,((($G71/$F$64)*Cronograma!CT$14)*($H71/$G71)))</f>
        <v>0</v>
      </c>
      <c r="CW71" s="51">
        <f>IF( $G71=0,0,((($G71/$F$64)*Cronograma!CU$14)*($H71/$G71)))</f>
        <v>0</v>
      </c>
      <c r="CX71" s="51">
        <f>IF( $G71=0,0,((($G71/$F$64)*Cronograma!CV$14)*($H71/$G71)))</f>
        <v>0</v>
      </c>
      <c r="CY71" s="51">
        <f>IF( $G71=0,0,((($G71/$F$64)*Cronograma!CW$14)*($H71/$G71)))</f>
        <v>0</v>
      </c>
      <c r="CZ71" s="51">
        <f>IF( $G71=0,0,((($G71/$F$64)*Cronograma!CX$14)*($H71/$G71)))</f>
        <v>0</v>
      </c>
      <c r="DA71" s="51">
        <f>IF( $G71=0,0,((($G71/$F$64)*Cronograma!CY$14)*($H71/$G71)))</f>
        <v>0</v>
      </c>
      <c r="DB71" s="51">
        <f>IF( $G71=0,0,((($G71/$F$64)*Cronograma!CZ$14)*($H71/$G71)))</f>
        <v>0</v>
      </c>
      <c r="DC71" s="51">
        <f>IF( $G71=0,0,((($G71/$F$64)*Cronograma!DA$14)*($H71/$G71)))</f>
        <v>0</v>
      </c>
      <c r="DD71" s="51">
        <f>IF( $G71=0,0,((($G71/$F$64)*Cronograma!DB$14)*($H71/$G71)))</f>
        <v>0</v>
      </c>
      <c r="DE71" s="51">
        <f>IF( $G71=0,0,((($G71/$F$64)*Cronograma!DC$14)*($H71/$G71)))</f>
        <v>0</v>
      </c>
      <c r="DF71" s="51">
        <f>IF( $G71=0,0,((($G71/$F$64)*Cronograma!DD$14)*($H71/$G71)))</f>
        <v>0</v>
      </c>
      <c r="DG71" s="51">
        <f>IF( $G71=0,0,((($G71/$F$64)*Cronograma!DE$14)*($H71/$G71)))</f>
        <v>0</v>
      </c>
      <c r="DH71" s="51">
        <f>IF( $G71=0,0,((($G71/$F$64)*Cronograma!DF$14)*($H71/$G71)))</f>
        <v>0</v>
      </c>
      <c r="DI71" s="51">
        <f>IF( $G71=0,0,((($G71/$F$64)*Cronograma!DG$14)*($H71/$G71)))</f>
        <v>0</v>
      </c>
      <c r="DJ71" s="51">
        <f>IF( $G71=0,0,((($G71/$F$64)*Cronograma!DH$14)*($H71/$G71)))</f>
        <v>0</v>
      </c>
      <c r="DK71" s="52">
        <f t="shared" si="40"/>
        <v>0</v>
      </c>
      <c r="DL71" s="53">
        <f t="shared" si="4"/>
        <v>0</v>
      </c>
      <c r="DM71" s="472"/>
      <c r="DN71" s="472"/>
      <c r="DO71" s="472"/>
    </row>
    <row r="72" spans="1:119" hidden="1" outlineLevel="1" x14ac:dyDescent="0.3">
      <c r="A72" s="472"/>
      <c r="B72" s="521" t="s">
        <v>230</v>
      </c>
      <c r="C72" s="589"/>
      <c r="D72" s="595"/>
      <c r="E72" s="591"/>
      <c r="F72" s="592"/>
      <c r="G72" s="593"/>
      <c r="H72" s="498">
        <f t="shared" si="39"/>
        <v>0</v>
      </c>
      <c r="I72" s="51">
        <f>IF( $G72=0,0,((($G72/$F$64)*Cronograma!G$14)*($H72/$G72)))</f>
        <v>0</v>
      </c>
      <c r="J72" s="51">
        <f>IF( $G72=0,0,((($G72/$F$64)*Cronograma!H$14)*($H72/$G72)))</f>
        <v>0</v>
      </c>
      <c r="K72" s="51">
        <f>IF( $G72=0,0,((($G72/$F$64)*Cronograma!I$14)*($H72/$G72)))</f>
        <v>0</v>
      </c>
      <c r="L72" s="51">
        <f>IF( $G72=0,0,((($G72/$F$64)*Cronograma!J$14)*($H72/$G72)))</f>
        <v>0</v>
      </c>
      <c r="M72" s="51">
        <f>IF( $G72=0,0,((($G72/$F$64)*Cronograma!K$14)*($H72/$G72)))</f>
        <v>0</v>
      </c>
      <c r="N72" s="51">
        <f>IF( $G72=0,0,((($G72/$F$64)*Cronograma!L$14)*($H72/$G72)))</f>
        <v>0</v>
      </c>
      <c r="O72" s="51">
        <f>IF( $G72=0,0,((($G72/$F$64)*Cronograma!M$14)*($H72/$G72)))</f>
        <v>0</v>
      </c>
      <c r="P72" s="51">
        <f>IF( $G72=0,0,((($G72/$F$64)*Cronograma!N$14)*($H72/$G72)))</f>
        <v>0</v>
      </c>
      <c r="Q72" s="51">
        <f>IF( $G72=0,0,((($G72/$F$64)*Cronograma!O$14)*($H72/$G72)))</f>
        <v>0</v>
      </c>
      <c r="R72" s="51">
        <f>IF( $G72=0,0,((($G72/$F$64)*Cronograma!P$14)*($H72/$G72)))</f>
        <v>0</v>
      </c>
      <c r="S72" s="51">
        <f>IF( $G72=0,0,((($G72/$F$64)*Cronograma!Q$14)*($H72/$G72)))</f>
        <v>0</v>
      </c>
      <c r="T72" s="51">
        <f>IF( $G72=0,0,((($G72/$F$64)*Cronograma!R$14)*($H72/$G72)))</f>
        <v>0</v>
      </c>
      <c r="U72" s="51">
        <f>IF( $G72=0,0,((($G72/$F$64)*Cronograma!S$14)*($H72/$G72)))</f>
        <v>0</v>
      </c>
      <c r="V72" s="51">
        <f>IF( $G72=0,0,((($G72/$F$64)*Cronograma!T$14)*($H72/$G72)))</f>
        <v>0</v>
      </c>
      <c r="W72" s="51">
        <f>IF( $G72=0,0,((($G72/$F$64)*Cronograma!U$14)*($H72/$G72)))</f>
        <v>0</v>
      </c>
      <c r="X72" s="51">
        <f>IF( $G72=0,0,((($G72/$F$64)*Cronograma!V$14)*($H72/$G72)))</f>
        <v>0</v>
      </c>
      <c r="Y72" s="51">
        <f>IF( $G72=0,0,((($G72/$F$64)*Cronograma!W$14)*($H72/$G72)))</f>
        <v>0</v>
      </c>
      <c r="Z72" s="51">
        <f>IF( $G72=0,0,((($G72/$F$64)*Cronograma!X$14)*($H72/$G72)))</f>
        <v>0</v>
      </c>
      <c r="AA72" s="51">
        <f>IF( $G72=0,0,((($G72/$F$64)*Cronograma!Y$14)*($H72/$G72)))</f>
        <v>0</v>
      </c>
      <c r="AB72" s="51">
        <f>IF( $G72=0,0,((($G72/$F$64)*Cronograma!Z$14)*($H72/$G72)))</f>
        <v>0</v>
      </c>
      <c r="AC72" s="51">
        <f>IF( $G72=0,0,((($G72/$F$64)*Cronograma!AA$14)*($H72/$G72)))</f>
        <v>0</v>
      </c>
      <c r="AD72" s="51">
        <f>IF( $G72=0,0,((($G72/$F$64)*Cronograma!AB$14)*($H72/$G72)))</f>
        <v>0</v>
      </c>
      <c r="AE72" s="51">
        <f>IF( $G72=0,0,((($G72/$F$64)*Cronograma!AC$14)*($H72/$G72)))</f>
        <v>0</v>
      </c>
      <c r="AF72" s="51">
        <f>IF( $G72=0,0,((($G72/$F$64)*Cronograma!AD$14)*($H72/$G72)))</f>
        <v>0</v>
      </c>
      <c r="AG72" s="51">
        <f>IF( $G72=0,0,((($G72/$F$64)*Cronograma!AE$14)*($H72/$G72)))</f>
        <v>0</v>
      </c>
      <c r="AH72" s="51">
        <f>IF( $G72=0,0,((($G72/$F$64)*Cronograma!AF$14)*($H72/$G72)))</f>
        <v>0</v>
      </c>
      <c r="AI72" s="51">
        <f>IF( $G72=0,0,((($G72/$F$64)*Cronograma!AG$14)*($H72/$G72)))</f>
        <v>0</v>
      </c>
      <c r="AJ72" s="51">
        <f>IF( $G72=0,0,((($G72/$F$64)*Cronograma!AH$14)*($H72/$G72)))</f>
        <v>0</v>
      </c>
      <c r="AK72" s="51">
        <f>IF( $G72=0,0,((($G72/$F$64)*Cronograma!AI$14)*($H72/$G72)))</f>
        <v>0</v>
      </c>
      <c r="AL72" s="51">
        <f>IF( $G72=0,0,((($G72/$F$64)*Cronograma!AJ$14)*($H72/$G72)))</f>
        <v>0</v>
      </c>
      <c r="AM72" s="51">
        <f>IF( $G72=0,0,((($G72/$F$64)*Cronograma!AK$14)*($H72/$G72)))</f>
        <v>0</v>
      </c>
      <c r="AN72" s="51">
        <f>IF( $G72=0,0,((($G72/$F$64)*Cronograma!AL$14)*($H72/$G72)))</f>
        <v>0</v>
      </c>
      <c r="AO72" s="51">
        <f>IF( $G72=0,0,((($G72/$F$64)*Cronograma!AM$14)*($H72/$G72)))</f>
        <v>0</v>
      </c>
      <c r="AP72" s="51">
        <f>IF( $G72=0,0,((($G72/$F$64)*Cronograma!AN$14)*($H72/$G72)))</f>
        <v>0</v>
      </c>
      <c r="AQ72" s="51">
        <f>IF( $G72=0,0,((($G72/$F$64)*Cronograma!AO$14)*($H72/$G72)))</f>
        <v>0</v>
      </c>
      <c r="AR72" s="51">
        <f>IF( $G72=0,0,((($G72/$F$64)*Cronograma!AP$14)*($H72/$G72)))</f>
        <v>0</v>
      </c>
      <c r="AS72" s="51">
        <f>IF( $G72=0,0,((($G72/$F$64)*Cronograma!AQ$14)*($H72/$G72)))</f>
        <v>0</v>
      </c>
      <c r="AT72" s="51">
        <f>IF( $G72=0,0,((($G72/$F$64)*Cronograma!AR$14)*($H72/$G72)))</f>
        <v>0</v>
      </c>
      <c r="AU72" s="51">
        <f>IF( $G72=0,0,((($G72/$F$64)*Cronograma!AS$14)*($H72/$G72)))</f>
        <v>0</v>
      </c>
      <c r="AV72" s="51">
        <f>IF( $G72=0,0,((($G72/$F$64)*Cronograma!AT$14)*($H72/$G72)))</f>
        <v>0</v>
      </c>
      <c r="AW72" s="51">
        <f>IF( $G72=0,0,((($G72/$F$64)*Cronograma!AU$14)*($H72/$G72)))</f>
        <v>0</v>
      </c>
      <c r="AX72" s="51">
        <f>IF( $G72=0,0,((($G72/$F$64)*Cronograma!AV$14)*($H72/$G72)))</f>
        <v>0</v>
      </c>
      <c r="AY72" s="51">
        <f>IF( $G72=0,0,((($G72/$F$64)*Cronograma!AW$14)*($H72/$G72)))</f>
        <v>0</v>
      </c>
      <c r="AZ72" s="51">
        <f>IF( $G72=0,0,((($G72/$F$64)*Cronograma!AX$14)*($H72/$G72)))</f>
        <v>0</v>
      </c>
      <c r="BA72" s="51">
        <f>IF( $G72=0,0,((($G72/$F$64)*Cronograma!AY$14)*($H72/$G72)))</f>
        <v>0</v>
      </c>
      <c r="BB72" s="51">
        <f>IF( $G72=0,0,((($G72/$F$64)*Cronograma!AZ$14)*($H72/$G72)))</f>
        <v>0</v>
      </c>
      <c r="BC72" s="51">
        <f>IF( $G72=0,0,((($G72/$F$64)*Cronograma!BA$14)*($H72/$G72)))</f>
        <v>0</v>
      </c>
      <c r="BD72" s="51">
        <f>IF( $G72=0,0,((($G72/$F$64)*Cronograma!BB$14)*($H72/$G72)))</f>
        <v>0</v>
      </c>
      <c r="BE72" s="51">
        <f>IF( $G72=0,0,((($G72/$F$64)*Cronograma!BC$14)*($H72/$G72)))</f>
        <v>0</v>
      </c>
      <c r="BF72" s="51">
        <f>IF( $G72=0,0,((($G72/$F$64)*Cronograma!BD$14)*($H72/$G72)))</f>
        <v>0</v>
      </c>
      <c r="BG72" s="51">
        <f>IF( $G72=0,0,((($G72/$F$64)*Cronograma!BE$14)*($H72/$G72)))</f>
        <v>0</v>
      </c>
      <c r="BH72" s="51">
        <f>IF( $G72=0,0,((($G72/$F$64)*Cronograma!BF$14)*($H72/$G72)))</f>
        <v>0</v>
      </c>
      <c r="BI72" s="51">
        <f>IF( $G72=0,0,((($G72/$F$64)*Cronograma!BG$14)*($H72/$G72)))</f>
        <v>0</v>
      </c>
      <c r="BJ72" s="51">
        <f>IF( $G72=0,0,((($G72/$F$64)*Cronograma!BH$14)*($H72/$G72)))</f>
        <v>0</v>
      </c>
      <c r="BK72" s="51">
        <f>IF( $G72=0,0,((($G72/$F$64)*Cronograma!BI$14)*($H72/$G72)))</f>
        <v>0</v>
      </c>
      <c r="BL72" s="51">
        <f>IF( $G72=0,0,((($G72/$F$64)*Cronograma!BJ$14)*($H72/$G72)))</f>
        <v>0</v>
      </c>
      <c r="BM72" s="51">
        <f>IF( $G72=0,0,((($G72/$F$64)*Cronograma!BK$14)*($H72/$G72)))</f>
        <v>0</v>
      </c>
      <c r="BN72" s="51">
        <f>IF( $G72=0,0,((($G72/$F$64)*Cronograma!BL$14)*($H72/$G72)))</f>
        <v>0</v>
      </c>
      <c r="BO72" s="51">
        <f>IF( $G72=0,0,((($G72/$F$64)*Cronograma!BM$14)*($H72/$G72)))</f>
        <v>0</v>
      </c>
      <c r="BP72" s="51">
        <f>IF( $G72=0,0,((($G72/$F$64)*Cronograma!BN$14)*($H72/$G72)))</f>
        <v>0</v>
      </c>
      <c r="BQ72" s="51">
        <f>IF( $G72=0,0,((($G72/$F$64)*Cronograma!BO$14)*($H72/$G72)))</f>
        <v>0</v>
      </c>
      <c r="BR72" s="51">
        <f>IF( $G72=0,0,((($G72/$F$64)*Cronograma!BP$14)*($H72/$G72)))</f>
        <v>0</v>
      </c>
      <c r="BS72" s="51">
        <f>IF( $G72=0,0,((($G72/$F$64)*Cronograma!BQ$14)*($H72/$G72)))</f>
        <v>0</v>
      </c>
      <c r="BT72" s="51">
        <f>IF( $G72=0,0,((($G72/$F$64)*Cronograma!BR$14)*($H72/$G72)))</f>
        <v>0</v>
      </c>
      <c r="BU72" s="51">
        <f>IF( $G72=0,0,((($G72/$F$64)*Cronograma!BS$14)*($H72/$G72)))</f>
        <v>0</v>
      </c>
      <c r="BV72" s="51">
        <f>IF( $G72=0,0,((($G72/$F$64)*Cronograma!BT$14)*($H72/$G72)))</f>
        <v>0</v>
      </c>
      <c r="BW72" s="51">
        <f>IF( $G72=0,0,((($G72/$F$64)*Cronograma!BU$14)*($H72/$G72)))</f>
        <v>0</v>
      </c>
      <c r="BX72" s="51">
        <f>IF( $G72=0,0,((($G72/$F$64)*Cronograma!BV$14)*($H72/$G72)))</f>
        <v>0</v>
      </c>
      <c r="BY72" s="51">
        <f>IF( $G72=0,0,((($G72/$F$64)*Cronograma!BW$14)*($H72/$G72)))</f>
        <v>0</v>
      </c>
      <c r="BZ72" s="51">
        <f>IF( $G72=0,0,((($G72/$F$64)*Cronograma!BX$14)*($H72/$G72)))</f>
        <v>0</v>
      </c>
      <c r="CA72" s="51">
        <f>IF( $G72=0,0,((($G72/$F$64)*Cronograma!BY$14)*($H72/$G72)))</f>
        <v>0</v>
      </c>
      <c r="CB72" s="51">
        <f>IF( $G72=0,0,((($G72/$F$64)*Cronograma!BZ$14)*($H72/$G72)))</f>
        <v>0</v>
      </c>
      <c r="CC72" s="51">
        <f>IF( $G72=0,0,((($G72/$F$64)*Cronograma!CA$14)*($H72/$G72)))</f>
        <v>0</v>
      </c>
      <c r="CD72" s="51">
        <f>IF( $G72=0,0,((($G72/$F$64)*Cronograma!CB$14)*($H72/$G72)))</f>
        <v>0</v>
      </c>
      <c r="CE72" s="51">
        <f>IF( $G72=0,0,((($G72/$F$64)*Cronograma!CC$14)*($H72/$G72)))</f>
        <v>0</v>
      </c>
      <c r="CF72" s="51">
        <f>IF( $G72=0,0,((($G72/$F$64)*Cronograma!CD$14)*($H72/$G72)))</f>
        <v>0</v>
      </c>
      <c r="CG72" s="51">
        <f>IF( $G72=0,0,((($G72/$F$64)*Cronograma!CE$14)*($H72/$G72)))</f>
        <v>0</v>
      </c>
      <c r="CH72" s="51">
        <f>IF( $G72=0,0,((($G72/$F$64)*Cronograma!CF$14)*($H72/$G72)))</f>
        <v>0</v>
      </c>
      <c r="CI72" s="51">
        <f>IF( $G72=0,0,((($G72/$F$64)*Cronograma!CG$14)*($H72/$G72)))</f>
        <v>0</v>
      </c>
      <c r="CJ72" s="51">
        <f>IF( $G72=0,0,((($G72/$F$64)*Cronograma!CH$14)*($H72/$G72)))</f>
        <v>0</v>
      </c>
      <c r="CK72" s="51">
        <f>IF( $G72=0,0,((($G72/$F$64)*Cronograma!CI$14)*($H72/$G72)))</f>
        <v>0</v>
      </c>
      <c r="CL72" s="51">
        <f>IF( $G72=0,0,((($G72/$F$64)*Cronograma!CJ$14)*($H72/$G72)))</f>
        <v>0</v>
      </c>
      <c r="CM72" s="51">
        <f>IF( $G72=0,0,((($G72/$F$64)*Cronograma!CK$14)*($H72/$G72)))</f>
        <v>0</v>
      </c>
      <c r="CN72" s="51">
        <f>IF( $G72=0,0,((($G72/$F$64)*Cronograma!CL$14)*($H72/$G72)))</f>
        <v>0</v>
      </c>
      <c r="CO72" s="51">
        <f>IF( $G72=0,0,((($G72/$F$64)*Cronograma!CM$14)*($H72/$G72)))</f>
        <v>0</v>
      </c>
      <c r="CP72" s="51">
        <f>IF( $G72=0,0,((($G72/$F$64)*Cronograma!CN$14)*($H72/$G72)))</f>
        <v>0</v>
      </c>
      <c r="CQ72" s="51">
        <f>IF( $G72=0,0,((($G72/$F$64)*Cronograma!CO$14)*($H72/$G72)))</f>
        <v>0</v>
      </c>
      <c r="CR72" s="51">
        <f>IF( $G72=0,0,((($G72/$F$64)*Cronograma!CP$14)*($H72/$G72)))</f>
        <v>0</v>
      </c>
      <c r="CS72" s="51">
        <f>IF( $G72=0,0,((($G72/$F$64)*Cronograma!CQ$14)*($H72/$G72)))</f>
        <v>0</v>
      </c>
      <c r="CT72" s="51">
        <f>IF( $G72=0,0,((($G72/$F$64)*Cronograma!CR$14)*($H72/$G72)))</f>
        <v>0</v>
      </c>
      <c r="CU72" s="51">
        <f>IF( $G72=0,0,((($G72/$F$64)*Cronograma!CS$14)*($H72/$G72)))</f>
        <v>0</v>
      </c>
      <c r="CV72" s="51">
        <f>IF( $G72=0,0,((($G72/$F$64)*Cronograma!CT$14)*($H72/$G72)))</f>
        <v>0</v>
      </c>
      <c r="CW72" s="51">
        <f>IF( $G72=0,0,((($G72/$F$64)*Cronograma!CU$14)*($H72/$G72)))</f>
        <v>0</v>
      </c>
      <c r="CX72" s="51">
        <f>IF( $G72=0,0,((($G72/$F$64)*Cronograma!CV$14)*($H72/$G72)))</f>
        <v>0</v>
      </c>
      <c r="CY72" s="51">
        <f>IF( $G72=0,0,((($G72/$F$64)*Cronograma!CW$14)*($H72/$G72)))</f>
        <v>0</v>
      </c>
      <c r="CZ72" s="51">
        <f>IF( $G72=0,0,((($G72/$F$64)*Cronograma!CX$14)*($H72/$G72)))</f>
        <v>0</v>
      </c>
      <c r="DA72" s="51">
        <f>IF( $G72=0,0,((($G72/$F$64)*Cronograma!CY$14)*($H72/$G72)))</f>
        <v>0</v>
      </c>
      <c r="DB72" s="51">
        <f>IF( $G72=0,0,((($G72/$F$64)*Cronograma!CZ$14)*($H72/$G72)))</f>
        <v>0</v>
      </c>
      <c r="DC72" s="51">
        <f>IF( $G72=0,0,((($G72/$F$64)*Cronograma!DA$14)*($H72/$G72)))</f>
        <v>0</v>
      </c>
      <c r="DD72" s="51">
        <f>IF( $G72=0,0,((($G72/$F$64)*Cronograma!DB$14)*($H72/$G72)))</f>
        <v>0</v>
      </c>
      <c r="DE72" s="51">
        <f>IF( $G72=0,0,((($G72/$F$64)*Cronograma!DC$14)*($H72/$G72)))</f>
        <v>0</v>
      </c>
      <c r="DF72" s="51">
        <f>IF( $G72=0,0,((($G72/$F$64)*Cronograma!DD$14)*($H72/$G72)))</f>
        <v>0</v>
      </c>
      <c r="DG72" s="51">
        <f>IF( $G72=0,0,((($G72/$F$64)*Cronograma!DE$14)*($H72/$G72)))</f>
        <v>0</v>
      </c>
      <c r="DH72" s="51">
        <f>IF( $G72=0,0,((($G72/$F$64)*Cronograma!DF$14)*($H72/$G72)))</f>
        <v>0</v>
      </c>
      <c r="DI72" s="51">
        <f>IF( $G72=0,0,((($G72/$F$64)*Cronograma!DG$14)*($H72/$G72)))</f>
        <v>0</v>
      </c>
      <c r="DJ72" s="51">
        <f>IF( $G72=0,0,((($G72/$F$64)*Cronograma!DH$14)*($H72/$G72)))</f>
        <v>0</v>
      </c>
      <c r="DK72" s="52">
        <f t="shared" si="40"/>
        <v>0</v>
      </c>
      <c r="DL72" s="53">
        <f t="shared" ref="DL72:DL135" si="41">H72-DK72</f>
        <v>0</v>
      </c>
      <c r="DM72" s="472"/>
      <c r="DN72" s="472"/>
      <c r="DO72" s="472"/>
    </row>
    <row r="73" spans="1:119" hidden="1" outlineLevel="1" x14ac:dyDescent="0.3">
      <c r="A73" s="472"/>
      <c r="B73" s="521" t="s">
        <v>231</v>
      </c>
      <c r="C73" s="589"/>
      <c r="D73" s="595"/>
      <c r="E73" s="591"/>
      <c r="F73" s="592"/>
      <c r="G73" s="593"/>
      <c r="H73" s="498">
        <f t="shared" si="39"/>
        <v>0</v>
      </c>
      <c r="I73" s="51">
        <f>IF( $G73=0,0,((($G73/$F$64)*Cronograma!G$14)*($H73/$G73)))</f>
        <v>0</v>
      </c>
      <c r="J73" s="51">
        <f>IF( $G73=0,0,((($G73/$F$64)*Cronograma!H$14)*($H73/$G73)))</f>
        <v>0</v>
      </c>
      <c r="K73" s="51">
        <f>IF( $G73=0,0,((($G73/$F$64)*Cronograma!I$14)*($H73/$G73)))</f>
        <v>0</v>
      </c>
      <c r="L73" s="51">
        <f>IF( $G73=0,0,((($G73/$F$64)*Cronograma!J$14)*($H73/$G73)))</f>
        <v>0</v>
      </c>
      <c r="M73" s="51">
        <f>IF( $G73=0,0,((($G73/$F$64)*Cronograma!K$14)*($H73/$G73)))</f>
        <v>0</v>
      </c>
      <c r="N73" s="51">
        <f>IF( $G73=0,0,((($G73/$F$64)*Cronograma!L$14)*($H73/$G73)))</f>
        <v>0</v>
      </c>
      <c r="O73" s="51">
        <f>IF( $G73=0,0,((($G73/$F$64)*Cronograma!M$14)*($H73/$G73)))</f>
        <v>0</v>
      </c>
      <c r="P73" s="51">
        <f>IF( $G73=0,0,((($G73/$F$64)*Cronograma!N$14)*($H73/$G73)))</f>
        <v>0</v>
      </c>
      <c r="Q73" s="51">
        <f>IF( $G73=0,0,((($G73/$F$64)*Cronograma!O$14)*($H73/$G73)))</f>
        <v>0</v>
      </c>
      <c r="R73" s="51">
        <f>IF( $G73=0,0,((($G73/$F$64)*Cronograma!P$14)*($H73/$G73)))</f>
        <v>0</v>
      </c>
      <c r="S73" s="51">
        <f>IF( $G73=0,0,((($G73/$F$64)*Cronograma!Q$14)*($H73/$G73)))</f>
        <v>0</v>
      </c>
      <c r="T73" s="51">
        <f>IF( $G73=0,0,((($G73/$F$64)*Cronograma!R$14)*($H73/$G73)))</f>
        <v>0</v>
      </c>
      <c r="U73" s="51">
        <f>IF( $G73=0,0,((($G73/$F$64)*Cronograma!S$14)*($H73/$G73)))</f>
        <v>0</v>
      </c>
      <c r="V73" s="51">
        <f>IF( $G73=0,0,((($G73/$F$64)*Cronograma!T$14)*($H73/$G73)))</f>
        <v>0</v>
      </c>
      <c r="W73" s="51">
        <f>IF( $G73=0,0,((($G73/$F$64)*Cronograma!U$14)*($H73/$G73)))</f>
        <v>0</v>
      </c>
      <c r="X73" s="51">
        <f>IF( $G73=0,0,((($G73/$F$64)*Cronograma!V$14)*($H73/$G73)))</f>
        <v>0</v>
      </c>
      <c r="Y73" s="51">
        <f>IF( $G73=0,0,((($G73/$F$64)*Cronograma!W$14)*($H73/$G73)))</f>
        <v>0</v>
      </c>
      <c r="Z73" s="51">
        <f>IF( $G73=0,0,((($G73/$F$64)*Cronograma!X$14)*($H73/$G73)))</f>
        <v>0</v>
      </c>
      <c r="AA73" s="51">
        <f>IF( $G73=0,0,((($G73/$F$64)*Cronograma!Y$14)*($H73/$G73)))</f>
        <v>0</v>
      </c>
      <c r="AB73" s="51">
        <f>IF( $G73=0,0,((($G73/$F$64)*Cronograma!Z$14)*($H73/$G73)))</f>
        <v>0</v>
      </c>
      <c r="AC73" s="51">
        <f>IF( $G73=0,0,((($G73/$F$64)*Cronograma!AA$14)*($H73/$G73)))</f>
        <v>0</v>
      </c>
      <c r="AD73" s="51">
        <f>IF( $G73=0,0,((($G73/$F$64)*Cronograma!AB$14)*($H73/$G73)))</f>
        <v>0</v>
      </c>
      <c r="AE73" s="51">
        <f>IF( $G73=0,0,((($G73/$F$64)*Cronograma!AC$14)*($H73/$G73)))</f>
        <v>0</v>
      </c>
      <c r="AF73" s="51">
        <f>IF( $G73=0,0,((($G73/$F$64)*Cronograma!AD$14)*($H73/$G73)))</f>
        <v>0</v>
      </c>
      <c r="AG73" s="51">
        <f>IF( $G73=0,0,((($G73/$F$64)*Cronograma!AE$14)*($H73/$G73)))</f>
        <v>0</v>
      </c>
      <c r="AH73" s="51">
        <f>IF( $G73=0,0,((($G73/$F$64)*Cronograma!AF$14)*($H73/$G73)))</f>
        <v>0</v>
      </c>
      <c r="AI73" s="51">
        <f>IF( $G73=0,0,((($G73/$F$64)*Cronograma!AG$14)*($H73/$G73)))</f>
        <v>0</v>
      </c>
      <c r="AJ73" s="51">
        <f>IF( $G73=0,0,((($G73/$F$64)*Cronograma!AH$14)*($H73/$G73)))</f>
        <v>0</v>
      </c>
      <c r="AK73" s="51">
        <f>IF( $G73=0,0,((($G73/$F$64)*Cronograma!AI$14)*($H73/$G73)))</f>
        <v>0</v>
      </c>
      <c r="AL73" s="51">
        <f>IF( $G73=0,0,((($G73/$F$64)*Cronograma!AJ$14)*($H73/$G73)))</f>
        <v>0</v>
      </c>
      <c r="AM73" s="51">
        <f>IF( $G73=0,0,((($G73/$F$64)*Cronograma!AK$14)*($H73/$G73)))</f>
        <v>0</v>
      </c>
      <c r="AN73" s="51">
        <f>IF( $G73=0,0,((($G73/$F$64)*Cronograma!AL$14)*($H73/$G73)))</f>
        <v>0</v>
      </c>
      <c r="AO73" s="51">
        <f>IF( $G73=0,0,((($G73/$F$64)*Cronograma!AM$14)*($H73/$G73)))</f>
        <v>0</v>
      </c>
      <c r="AP73" s="51">
        <f>IF( $G73=0,0,((($G73/$F$64)*Cronograma!AN$14)*($H73/$G73)))</f>
        <v>0</v>
      </c>
      <c r="AQ73" s="51">
        <f>IF( $G73=0,0,((($G73/$F$64)*Cronograma!AO$14)*($H73/$G73)))</f>
        <v>0</v>
      </c>
      <c r="AR73" s="51">
        <f>IF( $G73=0,0,((($G73/$F$64)*Cronograma!AP$14)*($H73/$G73)))</f>
        <v>0</v>
      </c>
      <c r="AS73" s="51">
        <f>IF( $G73=0,0,((($G73/$F$64)*Cronograma!AQ$14)*($H73/$G73)))</f>
        <v>0</v>
      </c>
      <c r="AT73" s="51">
        <f>IF( $G73=0,0,((($G73/$F$64)*Cronograma!AR$14)*($H73/$G73)))</f>
        <v>0</v>
      </c>
      <c r="AU73" s="51">
        <f>IF( $G73=0,0,((($G73/$F$64)*Cronograma!AS$14)*($H73/$G73)))</f>
        <v>0</v>
      </c>
      <c r="AV73" s="51">
        <f>IF( $G73=0,0,((($G73/$F$64)*Cronograma!AT$14)*($H73/$G73)))</f>
        <v>0</v>
      </c>
      <c r="AW73" s="51">
        <f>IF( $G73=0,0,((($G73/$F$64)*Cronograma!AU$14)*($H73/$G73)))</f>
        <v>0</v>
      </c>
      <c r="AX73" s="51">
        <f>IF( $G73=0,0,((($G73/$F$64)*Cronograma!AV$14)*($H73/$G73)))</f>
        <v>0</v>
      </c>
      <c r="AY73" s="51">
        <f>IF( $G73=0,0,((($G73/$F$64)*Cronograma!AW$14)*($H73/$G73)))</f>
        <v>0</v>
      </c>
      <c r="AZ73" s="51">
        <f>IF( $G73=0,0,((($G73/$F$64)*Cronograma!AX$14)*($H73/$G73)))</f>
        <v>0</v>
      </c>
      <c r="BA73" s="51">
        <f>IF( $G73=0,0,((($G73/$F$64)*Cronograma!AY$14)*($H73/$G73)))</f>
        <v>0</v>
      </c>
      <c r="BB73" s="51">
        <f>IF( $G73=0,0,((($G73/$F$64)*Cronograma!AZ$14)*($H73/$G73)))</f>
        <v>0</v>
      </c>
      <c r="BC73" s="51">
        <f>IF( $G73=0,0,((($G73/$F$64)*Cronograma!BA$14)*($H73/$G73)))</f>
        <v>0</v>
      </c>
      <c r="BD73" s="51">
        <f>IF( $G73=0,0,((($G73/$F$64)*Cronograma!BB$14)*($H73/$G73)))</f>
        <v>0</v>
      </c>
      <c r="BE73" s="51">
        <f>IF( $G73=0,0,((($G73/$F$64)*Cronograma!BC$14)*($H73/$G73)))</f>
        <v>0</v>
      </c>
      <c r="BF73" s="51">
        <f>IF( $G73=0,0,((($G73/$F$64)*Cronograma!BD$14)*($H73/$G73)))</f>
        <v>0</v>
      </c>
      <c r="BG73" s="51">
        <f>IF( $G73=0,0,((($G73/$F$64)*Cronograma!BE$14)*($H73/$G73)))</f>
        <v>0</v>
      </c>
      <c r="BH73" s="51">
        <f>IF( $G73=0,0,((($G73/$F$64)*Cronograma!BF$14)*($H73/$G73)))</f>
        <v>0</v>
      </c>
      <c r="BI73" s="51">
        <f>IF( $G73=0,0,((($G73/$F$64)*Cronograma!BG$14)*($H73/$G73)))</f>
        <v>0</v>
      </c>
      <c r="BJ73" s="51">
        <f>IF( $G73=0,0,((($G73/$F$64)*Cronograma!BH$14)*($H73/$G73)))</f>
        <v>0</v>
      </c>
      <c r="BK73" s="51">
        <f>IF( $G73=0,0,((($G73/$F$64)*Cronograma!BI$14)*($H73/$G73)))</f>
        <v>0</v>
      </c>
      <c r="BL73" s="51">
        <f>IF( $G73=0,0,((($G73/$F$64)*Cronograma!BJ$14)*($H73/$G73)))</f>
        <v>0</v>
      </c>
      <c r="BM73" s="51">
        <f>IF( $G73=0,0,((($G73/$F$64)*Cronograma!BK$14)*($H73/$G73)))</f>
        <v>0</v>
      </c>
      <c r="BN73" s="51">
        <f>IF( $G73=0,0,((($G73/$F$64)*Cronograma!BL$14)*($H73/$G73)))</f>
        <v>0</v>
      </c>
      <c r="BO73" s="51">
        <f>IF( $G73=0,0,((($G73/$F$64)*Cronograma!BM$14)*($H73/$G73)))</f>
        <v>0</v>
      </c>
      <c r="BP73" s="51">
        <f>IF( $G73=0,0,((($G73/$F$64)*Cronograma!BN$14)*($H73/$G73)))</f>
        <v>0</v>
      </c>
      <c r="BQ73" s="51">
        <f>IF( $G73=0,0,((($G73/$F$64)*Cronograma!BO$14)*($H73/$G73)))</f>
        <v>0</v>
      </c>
      <c r="BR73" s="51">
        <f>IF( $G73=0,0,((($G73/$F$64)*Cronograma!BP$14)*($H73/$G73)))</f>
        <v>0</v>
      </c>
      <c r="BS73" s="51">
        <f>IF( $G73=0,0,((($G73/$F$64)*Cronograma!BQ$14)*($H73/$G73)))</f>
        <v>0</v>
      </c>
      <c r="BT73" s="51">
        <f>IF( $G73=0,0,((($G73/$F$64)*Cronograma!BR$14)*($H73/$G73)))</f>
        <v>0</v>
      </c>
      <c r="BU73" s="51">
        <f>IF( $G73=0,0,((($G73/$F$64)*Cronograma!BS$14)*($H73/$G73)))</f>
        <v>0</v>
      </c>
      <c r="BV73" s="51">
        <f>IF( $G73=0,0,((($G73/$F$64)*Cronograma!BT$14)*($H73/$G73)))</f>
        <v>0</v>
      </c>
      <c r="BW73" s="51">
        <f>IF( $G73=0,0,((($G73/$F$64)*Cronograma!BU$14)*($H73/$G73)))</f>
        <v>0</v>
      </c>
      <c r="BX73" s="51">
        <f>IF( $G73=0,0,((($G73/$F$64)*Cronograma!BV$14)*($H73/$G73)))</f>
        <v>0</v>
      </c>
      <c r="BY73" s="51">
        <f>IF( $G73=0,0,((($G73/$F$64)*Cronograma!BW$14)*($H73/$G73)))</f>
        <v>0</v>
      </c>
      <c r="BZ73" s="51">
        <f>IF( $G73=0,0,((($G73/$F$64)*Cronograma!BX$14)*($H73/$G73)))</f>
        <v>0</v>
      </c>
      <c r="CA73" s="51">
        <f>IF( $G73=0,0,((($G73/$F$64)*Cronograma!BY$14)*($H73/$G73)))</f>
        <v>0</v>
      </c>
      <c r="CB73" s="51">
        <f>IF( $G73=0,0,((($G73/$F$64)*Cronograma!BZ$14)*($H73/$G73)))</f>
        <v>0</v>
      </c>
      <c r="CC73" s="51">
        <f>IF( $G73=0,0,((($G73/$F$64)*Cronograma!CA$14)*($H73/$G73)))</f>
        <v>0</v>
      </c>
      <c r="CD73" s="51">
        <f>IF( $G73=0,0,((($G73/$F$64)*Cronograma!CB$14)*($H73/$G73)))</f>
        <v>0</v>
      </c>
      <c r="CE73" s="51">
        <f>IF( $G73=0,0,((($G73/$F$64)*Cronograma!CC$14)*($H73/$G73)))</f>
        <v>0</v>
      </c>
      <c r="CF73" s="51">
        <f>IF( $G73=0,0,((($G73/$F$64)*Cronograma!CD$14)*($H73/$G73)))</f>
        <v>0</v>
      </c>
      <c r="CG73" s="51">
        <f>IF( $G73=0,0,((($G73/$F$64)*Cronograma!CE$14)*($H73/$G73)))</f>
        <v>0</v>
      </c>
      <c r="CH73" s="51">
        <f>IF( $G73=0,0,((($G73/$F$64)*Cronograma!CF$14)*($H73/$G73)))</f>
        <v>0</v>
      </c>
      <c r="CI73" s="51">
        <f>IF( $G73=0,0,((($G73/$F$64)*Cronograma!CG$14)*($H73/$G73)))</f>
        <v>0</v>
      </c>
      <c r="CJ73" s="51">
        <f>IF( $G73=0,0,((($G73/$F$64)*Cronograma!CH$14)*($H73/$G73)))</f>
        <v>0</v>
      </c>
      <c r="CK73" s="51">
        <f>IF( $G73=0,0,((($G73/$F$64)*Cronograma!CI$14)*($H73/$G73)))</f>
        <v>0</v>
      </c>
      <c r="CL73" s="51">
        <f>IF( $G73=0,0,((($G73/$F$64)*Cronograma!CJ$14)*($H73/$G73)))</f>
        <v>0</v>
      </c>
      <c r="CM73" s="51">
        <f>IF( $G73=0,0,((($G73/$F$64)*Cronograma!CK$14)*($H73/$G73)))</f>
        <v>0</v>
      </c>
      <c r="CN73" s="51">
        <f>IF( $G73=0,0,((($G73/$F$64)*Cronograma!CL$14)*($H73/$G73)))</f>
        <v>0</v>
      </c>
      <c r="CO73" s="51">
        <f>IF( $G73=0,0,((($G73/$F$64)*Cronograma!CM$14)*($H73/$G73)))</f>
        <v>0</v>
      </c>
      <c r="CP73" s="51">
        <f>IF( $G73=0,0,((($G73/$F$64)*Cronograma!CN$14)*($H73/$G73)))</f>
        <v>0</v>
      </c>
      <c r="CQ73" s="51">
        <f>IF( $G73=0,0,((($G73/$F$64)*Cronograma!CO$14)*($H73/$G73)))</f>
        <v>0</v>
      </c>
      <c r="CR73" s="51">
        <f>IF( $G73=0,0,((($G73/$F$64)*Cronograma!CP$14)*($H73/$G73)))</f>
        <v>0</v>
      </c>
      <c r="CS73" s="51">
        <f>IF( $G73=0,0,((($G73/$F$64)*Cronograma!CQ$14)*($H73/$G73)))</f>
        <v>0</v>
      </c>
      <c r="CT73" s="51">
        <f>IF( $G73=0,0,((($G73/$F$64)*Cronograma!CR$14)*($H73/$G73)))</f>
        <v>0</v>
      </c>
      <c r="CU73" s="51">
        <f>IF( $G73=0,0,((($G73/$F$64)*Cronograma!CS$14)*($H73/$G73)))</f>
        <v>0</v>
      </c>
      <c r="CV73" s="51">
        <f>IF( $G73=0,0,((($G73/$F$64)*Cronograma!CT$14)*($H73/$G73)))</f>
        <v>0</v>
      </c>
      <c r="CW73" s="51">
        <f>IF( $G73=0,0,((($G73/$F$64)*Cronograma!CU$14)*($H73/$G73)))</f>
        <v>0</v>
      </c>
      <c r="CX73" s="51">
        <f>IF( $G73=0,0,((($G73/$F$64)*Cronograma!CV$14)*($H73/$G73)))</f>
        <v>0</v>
      </c>
      <c r="CY73" s="51">
        <f>IF( $G73=0,0,((($G73/$F$64)*Cronograma!CW$14)*($H73/$G73)))</f>
        <v>0</v>
      </c>
      <c r="CZ73" s="51">
        <f>IF( $G73=0,0,((($G73/$F$64)*Cronograma!CX$14)*($H73/$G73)))</f>
        <v>0</v>
      </c>
      <c r="DA73" s="51">
        <f>IF( $G73=0,0,((($G73/$F$64)*Cronograma!CY$14)*($H73/$G73)))</f>
        <v>0</v>
      </c>
      <c r="DB73" s="51">
        <f>IF( $G73=0,0,((($G73/$F$64)*Cronograma!CZ$14)*($H73/$G73)))</f>
        <v>0</v>
      </c>
      <c r="DC73" s="51">
        <f>IF( $G73=0,0,((($G73/$F$64)*Cronograma!DA$14)*($H73/$G73)))</f>
        <v>0</v>
      </c>
      <c r="DD73" s="51">
        <f>IF( $G73=0,0,((($G73/$F$64)*Cronograma!DB$14)*($H73/$G73)))</f>
        <v>0</v>
      </c>
      <c r="DE73" s="51">
        <f>IF( $G73=0,0,((($G73/$F$64)*Cronograma!DC$14)*($H73/$G73)))</f>
        <v>0</v>
      </c>
      <c r="DF73" s="51">
        <f>IF( $G73=0,0,((($G73/$F$64)*Cronograma!DD$14)*($H73/$G73)))</f>
        <v>0</v>
      </c>
      <c r="DG73" s="51">
        <f>IF( $G73=0,0,((($G73/$F$64)*Cronograma!DE$14)*($H73/$G73)))</f>
        <v>0</v>
      </c>
      <c r="DH73" s="51">
        <f>IF( $G73=0,0,((($G73/$F$64)*Cronograma!DF$14)*($H73/$G73)))</f>
        <v>0</v>
      </c>
      <c r="DI73" s="51">
        <f>IF( $G73=0,0,((($G73/$F$64)*Cronograma!DG$14)*($H73/$G73)))</f>
        <v>0</v>
      </c>
      <c r="DJ73" s="51">
        <f>IF( $G73=0,0,((($G73/$F$64)*Cronograma!DH$14)*($H73/$G73)))</f>
        <v>0</v>
      </c>
      <c r="DK73" s="52">
        <f t="shared" si="40"/>
        <v>0</v>
      </c>
      <c r="DL73" s="53">
        <f t="shared" si="41"/>
        <v>0</v>
      </c>
      <c r="DM73" s="472"/>
      <c r="DN73" s="472"/>
      <c r="DO73" s="472"/>
    </row>
    <row r="74" spans="1:119" ht="24" hidden="1" outlineLevel="1" x14ac:dyDescent="0.3">
      <c r="A74" s="472"/>
      <c r="B74" s="521" t="s">
        <v>232</v>
      </c>
      <c r="C74" s="589"/>
      <c r="D74" s="595"/>
      <c r="E74" s="591"/>
      <c r="F74" s="592"/>
      <c r="G74" s="593"/>
      <c r="H74" s="498">
        <f t="shared" si="39"/>
        <v>0</v>
      </c>
      <c r="I74" s="51">
        <f>IF( $G74=0,0,((($G74/$F$64)*Cronograma!G$14)*($H74/$G74)))</f>
        <v>0</v>
      </c>
      <c r="J74" s="51">
        <f>IF( $G74=0,0,((($G74/$F$64)*Cronograma!H$14)*($H74/$G74)))</f>
        <v>0</v>
      </c>
      <c r="K74" s="51">
        <f>IF( $G74=0,0,((($G74/$F$64)*Cronograma!I$14)*($H74/$G74)))</f>
        <v>0</v>
      </c>
      <c r="L74" s="51">
        <f>IF( $G74=0,0,((($G74/$F$64)*Cronograma!J$14)*($H74/$G74)))</f>
        <v>0</v>
      </c>
      <c r="M74" s="51">
        <f>IF( $G74=0,0,((($G74/$F$64)*Cronograma!K$14)*($H74/$G74)))</f>
        <v>0</v>
      </c>
      <c r="N74" s="51">
        <f>IF( $G74=0,0,((($G74/$F$64)*Cronograma!L$14)*($H74/$G74)))</f>
        <v>0</v>
      </c>
      <c r="O74" s="51">
        <f>IF( $G74=0,0,((($G74/$F$64)*Cronograma!M$14)*($H74/$G74)))</f>
        <v>0</v>
      </c>
      <c r="P74" s="51">
        <f>IF( $G74=0,0,((($G74/$F$64)*Cronograma!N$14)*($H74/$G74)))</f>
        <v>0</v>
      </c>
      <c r="Q74" s="51">
        <f>IF( $G74=0,0,((($G74/$F$64)*Cronograma!O$14)*($H74/$G74)))</f>
        <v>0</v>
      </c>
      <c r="R74" s="51">
        <f>IF( $G74=0,0,((($G74/$F$64)*Cronograma!P$14)*($H74/$G74)))</f>
        <v>0</v>
      </c>
      <c r="S74" s="51">
        <f>IF( $G74=0,0,((($G74/$F$64)*Cronograma!Q$14)*($H74/$G74)))</f>
        <v>0</v>
      </c>
      <c r="T74" s="51">
        <f>IF( $G74=0,0,((($G74/$F$64)*Cronograma!R$14)*($H74/$G74)))</f>
        <v>0</v>
      </c>
      <c r="U74" s="51">
        <f>IF( $G74=0,0,((($G74/$F$64)*Cronograma!S$14)*($H74/$G74)))</f>
        <v>0</v>
      </c>
      <c r="V74" s="51">
        <f>IF( $G74=0,0,((($G74/$F$64)*Cronograma!T$14)*($H74/$G74)))</f>
        <v>0</v>
      </c>
      <c r="W74" s="51">
        <f>IF( $G74=0,0,((($G74/$F$64)*Cronograma!U$14)*($H74/$G74)))</f>
        <v>0</v>
      </c>
      <c r="X74" s="51">
        <f>IF( $G74=0,0,((($G74/$F$64)*Cronograma!V$14)*($H74/$G74)))</f>
        <v>0</v>
      </c>
      <c r="Y74" s="51">
        <f>IF( $G74=0,0,((($G74/$F$64)*Cronograma!W$14)*($H74/$G74)))</f>
        <v>0</v>
      </c>
      <c r="Z74" s="51">
        <f>IF( $G74=0,0,((($G74/$F$64)*Cronograma!X$14)*($H74/$G74)))</f>
        <v>0</v>
      </c>
      <c r="AA74" s="51">
        <f>IF( $G74=0,0,((($G74/$F$64)*Cronograma!Y$14)*($H74/$G74)))</f>
        <v>0</v>
      </c>
      <c r="AB74" s="51">
        <f>IF( $G74=0,0,((($G74/$F$64)*Cronograma!Z$14)*($H74/$G74)))</f>
        <v>0</v>
      </c>
      <c r="AC74" s="51">
        <f>IF( $G74=0,0,((($G74/$F$64)*Cronograma!AA$14)*($H74/$G74)))</f>
        <v>0</v>
      </c>
      <c r="AD74" s="51">
        <f>IF( $G74=0,0,((($G74/$F$64)*Cronograma!AB$14)*($H74/$G74)))</f>
        <v>0</v>
      </c>
      <c r="AE74" s="51">
        <f>IF( $G74=0,0,((($G74/$F$64)*Cronograma!AC$14)*($H74/$G74)))</f>
        <v>0</v>
      </c>
      <c r="AF74" s="51">
        <f>IF( $G74=0,0,((($G74/$F$64)*Cronograma!AD$14)*($H74/$G74)))</f>
        <v>0</v>
      </c>
      <c r="AG74" s="51">
        <f>IF( $G74=0,0,((($G74/$F$64)*Cronograma!AE$14)*($H74/$G74)))</f>
        <v>0</v>
      </c>
      <c r="AH74" s="51">
        <f>IF( $G74=0,0,((($G74/$F$64)*Cronograma!AF$14)*($H74/$G74)))</f>
        <v>0</v>
      </c>
      <c r="AI74" s="51">
        <f>IF( $G74=0,0,((($G74/$F$64)*Cronograma!AG$14)*($H74/$G74)))</f>
        <v>0</v>
      </c>
      <c r="AJ74" s="51">
        <f>IF( $G74=0,0,((($G74/$F$64)*Cronograma!AH$14)*($H74/$G74)))</f>
        <v>0</v>
      </c>
      <c r="AK74" s="51">
        <f>IF( $G74=0,0,((($G74/$F$64)*Cronograma!AI$14)*($H74/$G74)))</f>
        <v>0</v>
      </c>
      <c r="AL74" s="51">
        <f>IF( $G74=0,0,((($G74/$F$64)*Cronograma!AJ$14)*($H74/$G74)))</f>
        <v>0</v>
      </c>
      <c r="AM74" s="51">
        <f>IF( $G74=0,0,((($G74/$F$64)*Cronograma!AK$14)*($H74/$G74)))</f>
        <v>0</v>
      </c>
      <c r="AN74" s="51">
        <f>IF( $G74=0,0,((($G74/$F$64)*Cronograma!AL$14)*($H74/$G74)))</f>
        <v>0</v>
      </c>
      <c r="AO74" s="51">
        <f>IF( $G74=0,0,((($G74/$F$64)*Cronograma!AM$14)*($H74/$G74)))</f>
        <v>0</v>
      </c>
      <c r="AP74" s="51">
        <f>IF( $G74=0,0,((($G74/$F$64)*Cronograma!AN$14)*($H74/$G74)))</f>
        <v>0</v>
      </c>
      <c r="AQ74" s="51">
        <f>IF( $G74=0,0,((($G74/$F$64)*Cronograma!AO$14)*($H74/$G74)))</f>
        <v>0</v>
      </c>
      <c r="AR74" s="51">
        <f>IF( $G74=0,0,((($G74/$F$64)*Cronograma!AP$14)*($H74/$G74)))</f>
        <v>0</v>
      </c>
      <c r="AS74" s="51">
        <f>IF( $G74=0,0,((($G74/$F$64)*Cronograma!AQ$14)*($H74/$G74)))</f>
        <v>0</v>
      </c>
      <c r="AT74" s="51">
        <f>IF( $G74=0,0,((($G74/$F$64)*Cronograma!AR$14)*($H74/$G74)))</f>
        <v>0</v>
      </c>
      <c r="AU74" s="51">
        <f>IF( $G74=0,0,((($G74/$F$64)*Cronograma!AS$14)*($H74/$G74)))</f>
        <v>0</v>
      </c>
      <c r="AV74" s="51">
        <f>IF( $G74=0,0,((($G74/$F$64)*Cronograma!AT$14)*($H74/$G74)))</f>
        <v>0</v>
      </c>
      <c r="AW74" s="51">
        <f>IF( $G74=0,0,((($G74/$F$64)*Cronograma!AU$14)*($H74/$G74)))</f>
        <v>0</v>
      </c>
      <c r="AX74" s="51">
        <f>IF( $G74=0,0,((($G74/$F$64)*Cronograma!AV$14)*($H74/$G74)))</f>
        <v>0</v>
      </c>
      <c r="AY74" s="51">
        <f>IF( $G74=0,0,((($G74/$F$64)*Cronograma!AW$14)*($H74/$G74)))</f>
        <v>0</v>
      </c>
      <c r="AZ74" s="51">
        <f>IF( $G74=0,0,((($G74/$F$64)*Cronograma!AX$14)*($H74/$G74)))</f>
        <v>0</v>
      </c>
      <c r="BA74" s="51">
        <f>IF( $G74=0,0,((($G74/$F$64)*Cronograma!AY$14)*($H74/$G74)))</f>
        <v>0</v>
      </c>
      <c r="BB74" s="51">
        <f>IF( $G74=0,0,((($G74/$F$64)*Cronograma!AZ$14)*($H74/$G74)))</f>
        <v>0</v>
      </c>
      <c r="BC74" s="51">
        <f>IF( $G74=0,0,((($G74/$F$64)*Cronograma!BA$14)*($H74/$G74)))</f>
        <v>0</v>
      </c>
      <c r="BD74" s="51">
        <f>IF( $G74=0,0,((($G74/$F$64)*Cronograma!BB$14)*($H74/$G74)))</f>
        <v>0</v>
      </c>
      <c r="BE74" s="51">
        <f>IF( $G74=0,0,((($G74/$F$64)*Cronograma!BC$14)*($H74/$G74)))</f>
        <v>0</v>
      </c>
      <c r="BF74" s="51">
        <f>IF( $G74=0,0,((($G74/$F$64)*Cronograma!BD$14)*($H74/$G74)))</f>
        <v>0</v>
      </c>
      <c r="BG74" s="51">
        <f>IF( $G74=0,0,((($G74/$F$64)*Cronograma!BE$14)*($H74/$G74)))</f>
        <v>0</v>
      </c>
      <c r="BH74" s="51">
        <f>IF( $G74=0,0,((($G74/$F$64)*Cronograma!BF$14)*($H74/$G74)))</f>
        <v>0</v>
      </c>
      <c r="BI74" s="51">
        <f>IF( $G74=0,0,((($G74/$F$64)*Cronograma!BG$14)*($H74/$G74)))</f>
        <v>0</v>
      </c>
      <c r="BJ74" s="51">
        <f>IF( $G74=0,0,((($G74/$F$64)*Cronograma!BH$14)*($H74/$G74)))</f>
        <v>0</v>
      </c>
      <c r="BK74" s="51">
        <f>IF( $G74=0,0,((($G74/$F$64)*Cronograma!BI$14)*($H74/$G74)))</f>
        <v>0</v>
      </c>
      <c r="BL74" s="51">
        <f>IF( $G74=0,0,((($G74/$F$64)*Cronograma!BJ$14)*($H74/$G74)))</f>
        <v>0</v>
      </c>
      <c r="BM74" s="51">
        <f>IF( $G74=0,0,((($G74/$F$64)*Cronograma!BK$14)*($H74/$G74)))</f>
        <v>0</v>
      </c>
      <c r="BN74" s="51">
        <f>IF( $G74=0,0,((($G74/$F$64)*Cronograma!BL$14)*($H74/$G74)))</f>
        <v>0</v>
      </c>
      <c r="BO74" s="51">
        <f>IF( $G74=0,0,((($G74/$F$64)*Cronograma!BM$14)*($H74/$G74)))</f>
        <v>0</v>
      </c>
      <c r="BP74" s="51">
        <f>IF( $G74=0,0,((($G74/$F$64)*Cronograma!BN$14)*($H74/$G74)))</f>
        <v>0</v>
      </c>
      <c r="BQ74" s="51">
        <f>IF( $G74=0,0,((($G74/$F$64)*Cronograma!BO$14)*($H74/$G74)))</f>
        <v>0</v>
      </c>
      <c r="BR74" s="51">
        <f>IF( $G74=0,0,((($G74/$F$64)*Cronograma!BP$14)*($H74/$G74)))</f>
        <v>0</v>
      </c>
      <c r="BS74" s="51">
        <f>IF( $G74=0,0,((($G74/$F$64)*Cronograma!BQ$14)*($H74/$G74)))</f>
        <v>0</v>
      </c>
      <c r="BT74" s="51">
        <f>IF( $G74=0,0,((($G74/$F$64)*Cronograma!BR$14)*($H74/$G74)))</f>
        <v>0</v>
      </c>
      <c r="BU74" s="51">
        <f>IF( $G74=0,0,((($G74/$F$64)*Cronograma!BS$14)*($H74/$G74)))</f>
        <v>0</v>
      </c>
      <c r="BV74" s="51">
        <f>IF( $G74=0,0,((($G74/$F$64)*Cronograma!BT$14)*($H74/$G74)))</f>
        <v>0</v>
      </c>
      <c r="BW74" s="51">
        <f>IF( $G74=0,0,((($G74/$F$64)*Cronograma!BU$14)*($H74/$G74)))</f>
        <v>0</v>
      </c>
      <c r="BX74" s="51">
        <f>IF( $G74=0,0,((($G74/$F$64)*Cronograma!BV$14)*($H74/$G74)))</f>
        <v>0</v>
      </c>
      <c r="BY74" s="51">
        <f>IF( $G74=0,0,((($G74/$F$64)*Cronograma!BW$14)*($H74/$G74)))</f>
        <v>0</v>
      </c>
      <c r="BZ74" s="51">
        <f>IF( $G74=0,0,((($G74/$F$64)*Cronograma!BX$14)*($H74/$G74)))</f>
        <v>0</v>
      </c>
      <c r="CA74" s="51">
        <f>IF( $G74=0,0,((($G74/$F$64)*Cronograma!BY$14)*($H74/$G74)))</f>
        <v>0</v>
      </c>
      <c r="CB74" s="51">
        <f>IF( $G74=0,0,((($G74/$F$64)*Cronograma!BZ$14)*($H74/$G74)))</f>
        <v>0</v>
      </c>
      <c r="CC74" s="51">
        <f>IF( $G74=0,0,((($G74/$F$64)*Cronograma!CA$14)*($H74/$G74)))</f>
        <v>0</v>
      </c>
      <c r="CD74" s="51">
        <f>IF( $G74=0,0,((($G74/$F$64)*Cronograma!CB$14)*($H74/$G74)))</f>
        <v>0</v>
      </c>
      <c r="CE74" s="51">
        <f>IF( $G74=0,0,((($G74/$F$64)*Cronograma!CC$14)*($H74/$G74)))</f>
        <v>0</v>
      </c>
      <c r="CF74" s="51">
        <f>IF( $G74=0,0,((($G74/$F$64)*Cronograma!CD$14)*($H74/$G74)))</f>
        <v>0</v>
      </c>
      <c r="CG74" s="51">
        <f>IF( $G74=0,0,((($G74/$F$64)*Cronograma!CE$14)*($H74/$G74)))</f>
        <v>0</v>
      </c>
      <c r="CH74" s="51">
        <f>IF( $G74=0,0,((($G74/$F$64)*Cronograma!CF$14)*($H74/$G74)))</f>
        <v>0</v>
      </c>
      <c r="CI74" s="51">
        <f>IF( $G74=0,0,((($G74/$F$64)*Cronograma!CG$14)*($H74/$G74)))</f>
        <v>0</v>
      </c>
      <c r="CJ74" s="51">
        <f>IF( $G74=0,0,((($G74/$F$64)*Cronograma!CH$14)*($H74/$G74)))</f>
        <v>0</v>
      </c>
      <c r="CK74" s="51">
        <f>IF( $G74=0,0,((($G74/$F$64)*Cronograma!CI$14)*($H74/$G74)))</f>
        <v>0</v>
      </c>
      <c r="CL74" s="51">
        <f>IF( $G74=0,0,((($G74/$F$64)*Cronograma!CJ$14)*($H74/$G74)))</f>
        <v>0</v>
      </c>
      <c r="CM74" s="51">
        <f>IF( $G74=0,0,((($G74/$F$64)*Cronograma!CK$14)*($H74/$G74)))</f>
        <v>0</v>
      </c>
      <c r="CN74" s="51">
        <f>IF( $G74=0,0,((($G74/$F$64)*Cronograma!CL$14)*($H74/$G74)))</f>
        <v>0</v>
      </c>
      <c r="CO74" s="51">
        <f>IF( $G74=0,0,((($G74/$F$64)*Cronograma!CM$14)*($H74/$G74)))</f>
        <v>0</v>
      </c>
      <c r="CP74" s="51">
        <f>IF( $G74=0,0,((($G74/$F$64)*Cronograma!CN$14)*($H74/$G74)))</f>
        <v>0</v>
      </c>
      <c r="CQ74" s="51">
        <f>IF( $G74=0,0,((($G74/$F$64)*Cronograma!CO$14)*($H74/$G74)))</f>
        <v>0</v>
      </c>
      <c r="CR74" s="51">
        <f>IF( $G74=0,0,((($G74/$F$64)*Cronograma!CP$14)*($H74/$G74)))</f>
        <v>0</v>
      </c>
      <c r="CS74" s="51">
        <f>IF( $G74=0,0,((($G74/$F$64)*Cronograma!CQ$14)*($H74/$G74)))</f>
        <v>0</v>
      </c>
      <c r="CT74" s="51">
        <f>IF( $G74=0,0,((($G74/$F$64)*Cronograma!CR$14)*($H74/$G74)))</f>
        <v>0</v>
      </c>
      <c r="CU74" s="51">
        <f>IF( $G74=0,0,((($G74/$F$64)*Cronograma!CS$14)*($H74/$G74)))</f>
        <v>0</v>
      </c>
      <c r="CV74" s="51">
        <f>IF( $G74=0,0,((($G74/$F$64)*Cronograma!CT$14)*($H74/$G74)))</f>
        <v>0</v>
      </c>
      <c r="CW74" s="51">
        <f>IF( $G74=0,0,((($G74/$F$64)*Cronograma!CU$14)*($H74/$G74)))</f>
        <v>0</v>
      </c>
      <c r="CX74" s="51">
        <f>IF( $G74=0,0,((($G74/$F$64)*Cronograma!CV$14)*($H74/$G74)))</f>
        <v>0</v>
      </c>
      <c r="CY74" s="51">
        <f>IF( $G74=0,0,((($G74/$F$64)*Cronograma!CW$14)*($H74/$G74)))</f>
        <v>0</v>
      </c>
      <c r="CZ74" s="51">
        <f>IF( $G74=0,0,((($G74/$F$64)*Cronograma!CX$14)*($H74/$G74)))</f>
        <v>0</v>
      </c>
      <c r="DA74" s="51">
        <f>IF( $G74=0,0,((($G74/$F$64)*Cronograma!CY$14)*($H74/$G74)))</f>
        <v>0</v>
      </c>
      <c r="DB74" s="51">
        <f>IF( $G74=0,0,((($G74/$F$64)*Cronograma!CZ$14)*($H74/$G74)))</f>
        <v>0</v>
      </c>
      <c r="DC74" s="51">
        <f>IF( $G74=0,0,((($G74/$F$64)*Cronograma!DA$14)*($H74/$G74)))</f>
        <v>0</v>
      </c>
      <c r="DD74" s="51">
        <f>IF( $G74=0,0,((($G74/$F$64)*Cronograma!DB$14)*($H74/$G74)))</f>
        <v>0</v>
      </c>
      <c r="DE74" s="51">
        <f>IF( $G74=0,0,((($G74/$F$64)*Cronograma!DC$14)*($H74/$G74)))</f>
        <v>0</v>
      </c>
      <c r="DF74" s="51">
        <f>IF( $G74=0,0,((($G74/$F$64)*Cronograma!DD$14)*($H74/$G74)))</f>
        <v>0</v>
      </c>
      <c r="DG74" s="51">
        <f>IF( $G74=0,0,((($G74/$F$64)*Cronograma!DE$14)*($H74/$G74)))</f>
        <v>0</v>
      </c>
      <c r="DH74" s="51">
        <f>IF( $G74=0,0,((($G74/$F$64)*Cronograma!DF$14)*($H74/$G74)))</f>
        <v>0</v>
      </c>
      <c r="DI74" s="51">
        <f>IF( $G74=0,0,((($G74/$F$64)*Cronograma!DG$14)*($H74/$G74)))</f>
        <v>0</v>
      </c>
      <c r="DJ74" s="51">
        <f>IF( $G74=0,0,((($G74/$F$64)*Cronograma!DH$14)*($H74/$G74)))</f>
        <v>0</v>
      </c>
      <c r="DK74" s="52">
        <f t="shared" si="40"/>
        <v>0</v>
      </c>
      <c r="DL74" s="53">
        <f t="shared" si="41"/>
        <v>0</v>
      </c>
      <c r="DM74" s="472"/>
      <c r="DN74" s="472"/>
      <c r="DO74" s="472"/>
    </row>
    <row r="75" spans="1:119" collapsed="1" x14ac:dyDescent="0.3">
      <c r="A75" s="472"/>
      <c r="B75" s="521">
        <v>1.7</v>
      </c>
      <c r="C75" s="515" t="s">
        <v>146</v>
      </c>
      <c r="D75" s="516">
        <f>Identificación!C78</f>
        <v>0</v>
      </c>
      <c r="E75" s="517">
        <f>Identificación!F78</f>
        <v>0</v>
      </c>
      <c r="F75" s="518">
        <f>Identificación!G78</f>
        <v>0</v>
      </c>
      <c r="G75" s="497"/>
      <c r="H75" s="498">
        <f t="shared" ref="H75:AM75" si="42">SUM(H76:H85)</f>
        <v>0</v>
      </c>
      <c r="I75" s="499">
        <f t="shared" si="42"/>
        <v>0</v>
      </c>
      <c r="J75" s="499">
        <f t="shared" si="42"/>
        <v>0</v>
      </c>
      <c r="K75" s="499">
        <f t="shared" si="42"/>
        <v>0</v>
      </c>
      <c r="L75" s="499">
        <f t="shared" si="42"/>
        <v>0</v>
      </c>
      <c r="M75" s="499">
        <f t="shared" si="42"/>
        <v>0</v>
      </c>
      <c r="N75" s="499">
        <f t="shared" si="42"/>
        <v>0</v>
      </c>
      <c r="O75" s="499">
        <f t="shared" si="42"/>
        <v>0</v>
      </c>
      <c r="P75" s="499">
        <f t="shared" si="42"/>
        <v>0</v>
      </c>
      <c r="Q75" s="499">
        <f t="shared" si="42"/>
        <v>0</v>
      </c>
      <c r="R75" s="499">
        <f t="shared" si="42"/>
        <v>0</v>
      </c>
      <c r="S75" s="499">
        <f t="shared" si="42"/>
        <v>0</v>
      </c>
      <c r="T75" s="499">
        <f t="shared" si="42"/>
        <v>0</v>
      </c>
      <c r="U75" s="499">
        <f t="shared" si="42"/>
        <v>0</v>
      </c>
      <c r="V75" s="499">
        <f t="shared" si="42"/>
        <v>0</v>
      </c>
      <c r="W75" s="499">
        <f t="shared" si="42"/>
        <v>0</v>
      </c>
      <c r="X75" s="499">
        <f t="shared" si="42"/>
        <v>0</v>
      </c>
      <c r="Y75" s="499">
        <f t="shared" si="42"/>
        <v>0</v>
      </c>
      <c r="Z75" s="499">
        <f t="shared" si="42"/>
        <v>0</v>
      </c>
      <c r="AA75" s="499">
        <f t="shared" si="42"/>
        <v>0</v>
      </c>
      <c r="AB75" s="499">
        <f t="shared" si="42"/>
        <v>0</v>
      </c>
      <c r="AC75" s="499">
        <f t="shared" si="42"/>
        <v>0</v>
      </c>
      <c r="AD75" s="499">
        <f t="shared" si="42"/>
        <v>0</v>
      </c>
      <c r="AE75" s="499">
        <f t="shared" si="42"/>
        <v>0</v>
      </c>
      <c r="AF75" s="499">
        <f t="shared" si="42"/>
        <v>0</v>
      </c>
      <c r="AG75" s="499">
        <f t="shared" si="42"/>
        <v>0</v>
      </c>
      <c r="AH75" s="499">
        <f t="shared" si="42"/>
        <v>0</v>
      </c>
      <c r="AI75" s="499">
        <f t="shared" si="42"/>
        <v>0</v>
      </c>
      <c r="AJ75" s="499">
        <f t="shared" si="42"/>
        <v>0</v>
      </c>
      <c r="AK75" s="499">
        <f t="shared" si="42"/>
        <v>0</v>
      </c>
      <c r="AL75" s="499">
        <f t="shared" si="42"/>
        <v>0</v>
      </c>
      <c r="AM75" s="499">
        <f t="shared" si="42"/>
        <v>0</v>
      </c>
      <c r="AN75" s="499">
        <f t="shared" ref="AN75:BS75" si="43">SUM(AN76:AN85)</f>
        <v>0</v>
      </c>
      <c r="AO75" s="499">
        <f t="shared" si="43"/>
        <v>0</v>
      </c>
      <c r="AP75" s="499">
        <f t="shared" si="43"/>
        <v>0</v>
      </c>
      <c r="AQ75" s="499">
        <f t="shared" si="43"/>
        <v>0</v>
      </c>
      <c r="AR75" s="499">
        <f t="shared" si="43"/>
        <v>0</v>
      </c>
      <c r="AS75" s="499">
        <f t="shared" si="43"/>
        <v>0</v>
      </c>
      <c r="AT75" s="499">
        <f t="shared" si="43"/>
        <v>0</v>
      </c>
      <c r="AU75" s="499">
        <f t="shared" si="43"/>
        <v>0</v>
      </c>
      <c r="AV75" s="499">
        <f t="shared" si="43"/>
        <v>0</v>
      </c>
      <c r="AW75" s="499">
        <f t="shared" si="43"/>
        <v>0</v>
      </c>
      <c r="AX75" s="499">
        <f t="shared" si="43"/>
        <v>0</v>
      </c>
      <c r="AY75" s="499">
        <f t="shared" si="43"/>
        <v>0</v>
      </c>
      <c r="AZ75" s="499">
        <f t="shared" si="43"/>
        <v>0</v>
      </c>
      <c r="BA75" s="499">
        <f t="shared" si="43"/>
        <v>0</v>
      </c>
      <c r="BB75" s="499">
        <f t="shared" si="43"/>
        <v>0</v>
      </c>
      <c r="BC75" s="499">
        <f t="shared" si="43"/>
        <v>0</v>
      </c>
      <c r="BD75" s="499">
        <f t="shared" si="43"/>
        <v>0</v>
      </c>
      <c r="BE75" s="499">
        <f t="shared" si="43"/>
        <v>0</v>
      </c>
      <c r="BF75" s="499">
        <f t="shared" si="43"/>
        <v>0</v>
      </c>
      <c r="BG75" s="499">
        <f t="shared" si="43"/>
        <v>0</v>
      </c>
      <c r="BH75" s="499">
        <f t="shared" si="43"/>
        <v>0</v>
      </c>
      <c r="BI75" s="499">
        <f t="shared" si="43"/>
        <v>0</v>
      </c>
      <c r="BJ75" s="499">
        <f t="shared" si="43"/>
        <v>0</v>
      </c>
      <c r="BK75" s="499">
        <f t="shared" si="43"/>
        <v>0</v>
      </c>
      <c r="BL75" s="499">
        <f t="shared" si="43"/>
        <v>0</v>
      </c>
      <c r="BM75" s="499">
        <f t="shared" si="43"/>
        <v>0</v>
      </c>
      <c r="BN75" s="499">
        <f t="shared" si="43"/>
        <v>0</v>
      </c>
      <c r="BO75" s="499">
        <f t="shared" si="43"/>
        <v>0</v>
      </c>
      <c r="BP75" s="499">
        <f t="shared" si="43"/>
        <v>0</v>
      </c>
      <c r="BQ75" s="499">
        <f t="shared" si="43"/>
        <v>0</v>
      </c>
      <c r="BR75" s="499">
        <f t="shared" si="43"/>
        <v>0</v>
      </c>
      <c r="BS75" s="499">
        <f t="shared" si="43"/>
        <v>0</v>
      </c>
      <c r="BT75" s="499">
        <f t="shared" ref="BT75:CG75" si="44">SUM(BT76:BT85)</f>
        <v>0</v>
      </c>
      <c r="BU75" s="499">
        <f t="shared" si="44"/>
        <v>0</v>
      </c>
      <c r="BV75" s="499">
        <f t="shared" si="44"/>
        <v>0</v>
      </c>
      <c r="BW75" s="499">
        <f t="shared" si="44"/>
        <v>0</v>
      </c>
      <c r="BX75" s="499">
        <f t="shared" si="44"/>
        <v>0</v>
      </c>
      <c r="BY75" s="499">
        <f t="shared" si="44"/>
        <v>0</v>
      </c>
      <c r="BZ75" s="499">
        <f t="shared" si="44"/>
        <v>0</v>
      </c>
      <c r="CA75" s="499">
        <f t="shared" si="44"/>
        <v>0</v>
      </c>
      <c r="CB75" s="499">
        <f t="shared" si="44"/>
        <v>0</v>
      </c>
      <c r="CC75" s="499">
        <f t="shared" si="44"/>
        <v>0</v>
      </c>
      <c r="CD75" s="499">
        <f t="shared" si="44"/>
        <v>0</v>
      </c>
      <c r="CE75" s="499">
        <f t="shared" si="44"/>
        <v>0</v>
      </c>
      <c r="CF75" s="499">
        <f t="shared" si="44"/>
        <v>0</v>
      </c>
      <c r="CG75" s="499">
        <f t="shared" si="44"/>
        <v>0</v>
      </c>
      <c r="CH75" s="499">
        <f t="shared" ref="CH75:DJ75" si="45">SUM(CH76:CH85)</f>
        <v>0</v>
      </c>
      <c r="CI75" s="499">
        <f t="shared" si="45"/>
        <v>0</v>
      </c>
      <c r="CJ75" s="499">
        <f t="shared" si="45"/>
        <v>0</v>
      </c>
      <c r="CK75" s="499">
        <f t="shared" si="45"/>
        <v>0</v>
      </c>
      <c r="CL75" s="499">
        <f t="shared" si="45"/>
        <v>0</v>
      </c>
      <c r="CM75" s="499">
        <f t="shared" si="45"/>
        <v>0</v>
      </c>
      <c r="CN75" s="499">
        <f t="shared" si="45"/>
        <v>0</v>
      </c>
      <c r="CO75" s="499">
        <f t="shared" si="45"/>
        <v>0</v>
      </c>
      <c r="CP75" s="499">
        <f t="shared" si="45"/>
        <v>0</v>
      </c>
      <c r="CQ75" s="499">
        <f t="shared" si="45"/>
        <v>0</v>
      </c>
      <c r="CR75" s="499">
        <f t="shared" si="45"/>
        <v>0</v>
      </c>
      <c r="CS75" s="499">
        <f t="shared" si="45"/>
        <v>0</v>
      </c>
      <c r="CT75" s="499">
        <f t="shared" si="45"/>
        <v>0</v>
      </c>
      <c r="CU75" s="499">
        <f t="shared" si="45"/>
        <v>0</v>
      </c>
      <c r="CV75" s="499">
        <f t="shared" si="45"/>
        <v>0</v>
      </c>
      <c r="CW75" s="499">
        <f t="shared" si="45"/>
        <v>0</v>
      </c>
      <c r="CX75" s="499">
        <f t="shared" si="45"/>
        <v>0</v>
      </c>
      <c r="CY75" s="499">
        <f t="shared" si="45"/>
        <v>0</v>
      </c>
      <c r="CZ75" s="499">
        <f t="shared" si="45"/>
        <v>0</v>
      </c>
      <c r="DA75" s="499">
        <f t="shared" si="45"/>
        <v>0</v>
      </c>
      <c r="DB75" s="499">
        <f t="shared" si="45"/>
        <v>0</v>
      </c>
      <c r="DC75" s="499">
        <f t="shared" si="45"/>
        <v>0</v>
      </c>
      <c r="DD75" s="499">
        <f t="shared" si="45"/>
        <v>0</v>
      </c>
      <c r="DE75" s="499">
        <f t="shared" si="45"/>
        <v>0</v>
      </c>
      <c r="DF75" s="499">
        <f t="shared" si="45"/>
        <v>0</v>
      </c>
      <c r="DG75" s="499">
        <f t="shared" si="45"/>
        <v>0</v>
      </c>
      <c r="DH75" s="499">
        <f t="shared" si="45"/>
        <v>0</v>
      </c>
      <c r="DI75" s="499">
        <f t="shared" si="45"/>
        <v>0</v>
      </c>
      <c r="DJ75" s="499">
        <f t="shared" si="45"/>
        <v>0</v>
      </c>
      <c r="DK75" s="519">
        <f>SUM(DK76:DK85)</f>
        <v>0</v>
      </c>
      <c r="DL75" s="520">
        <f t="shared" si="41"/>
        <v>0</v>
      </c>
      <c r="DM75" s="472"/>
      <c r="DN75" s="472"/>
      <c r="DO75" s="472"/>
    </row>
    <row r="76" spans="1:119" hidden="1" outlineLevel="1" x14ac:dyDescent="0.3">
      <c r="A76" s="472"/>
      <c r="B76" s="521" t="s">
        <v>233</v>
      </c>
      <c r="C76" s="589"/>
      <c r="D76" s="595"/>
      <c r="E76" s="591"/>
      <c r="F76" s="592"/>
      <c r="G76" s="593"/>
      <c r="H76" s="498">
        <f t="shared" ref="H76:H85" si="46">G76*F76</f>
        <v>0</v>
      </c>
      <c r="I76" s="51">
        <f>IF( $G76=0,0,((($G76/$F$75)*Cronograma!G$15)*($H76/$G76)))</f>
        <v>0</v>
      </c>
      <c r="J76" s="51">
        <f>IF( $G76=0,0,((($G76/$F$75)*Cronograma!H$15)*($H76/$G76)))</f>
        <v>0</v>
      </c>
      <c r="K76" s="51">
        <f>IF( $G76=0,0,((($G76/$F$75)*Cronograma!I$15)*($H76/$G76)))</f>
        <v>0</v>
      </c>
      <c r="L76" s="51">
        <f>IF( $G76=0,0,((($G76/$F$75)*Cronograma!J$15)*($H76/$G76)))</f>
        <v>0</v>
      </c>
      <c r="M76" s="51">
        <f>IF( $G76=0,0,((($G76/$F$75)*Cronograma!K$15)*($H76/$G76)))</f>
        <v>0</v>
      </c>
      <c r="N76" s="51">
        <f>IF( $G76=0,0,((($G76/$F$75)*Cronograma!L$15)*($H76/$G76)))</f>
        <v>0</v>
      </c>
      <c r="O76" s="51">
        <f>IF( $G76=0,0,((($G76/$F$75)*Cronograma!M$15)*($H76/$G76)))</f>
        <v>0</v>
      </c>
      <c r="P76" s="51">
        <f>IF( $G76=0,0,((($G76/$F$75)*Cronograma!N$15)*($H76/$G76)))</f>
        <v>0</v>
      </c>
      <c r="Q76" s="51">
        <f>IF( $G76=0,0,((($G76/$F$75)*Cronograma!O$15)*($H76/$G76)))</f>
        <v>0</v>
      </c>
      <c r="R76" s="51">
        <f>IF( $G76=0,0,((($G76/$F$75)*Cronograma!P$15)*($H76/$G76)))</f>
        <v>0</v>
      </c>
      <c r="S76" s="51">
        <f>IF( $G76=0,0,((($G76/$F$75)*Cronograma!Q$15)*($H76/$G76)))</f>
        <v>0</v>
      </c>
      <c r="T76" s="51">
        <f>IF( $G76=0,0,((($G76/$F$75)*Cronograma!R$15)*($H76/$G76)))</f>
        <v>0</v>
      </c>
      <c r="U76" s="51">
        <f>IF( $G76=0,0,((($G76/$F$75)*Cronograma!S$15)*($H76/$G76)))</f>
        <v>0</v>
      </c>
      <c r="V76" s="51">
        <f>IF( $G76=0,0,((($G76/$F$75)*Cronograma!T$15)*($H76/$G76)))</f>
        <v>0</v>
      </c>
      <c r="W76" s="51">
        <f>IF( $G76=0,0,((($G76/$F$75)*Cronograma!U$15)*($H76/$G76)))</f>
        <v>0</v>
      </c>
      <c r="X76" s="51">
        <f>IF( $G76=0,0,((($G76/$F$75)*Cronograma!V$15)*($H76/$G76)))</f>
        <v>0</v>
      </c>
      <c r="Y76" s="51">
        <f>IF( $G76=0,0,((($G76/$F$75)*Cronograma!W$15)*($H76/$G76)))</f>
        <v>0</v>
      </c>
      <c r="Z76" s="51">
        <f>IF( $G76=0,0,((($G76/$F$75)*Cronograma!X$15)*($H76/$G76)))</f>
        <v>0</v>
      </c>
      <c r="AA76" s="51">
        <f>IF( $G76=0,0,((($G76/$F$75)*Cronograma!Y$15)*($H76/$G76)))</f>
        <v>0</v>
      </c>
      <c r="AB76" s="51">
        <f>IF( $G76=0,0,((($G76/$F$75)*Cronograma!Z$15)*($H76/$G76)))</f>
        <v>0</v>
      </c>
      <c r="AC76" s="51">
        <f>IF( $G76=0,0,((($G76/$F$75)*Cronograma!AA$15)*($H76/$G76)))</f>
        <v>0</v>
      </c>
      <c r="AD76" s="51">
        <f>IF( $G76=0,0,((($G76/$F$75)*Cronograma!AB$15)*($H76/$G76)))</f>
        <v>0</v>
      </c>
      <c r="AE76" s="51">
        <f>IF( $G76=0,0,((($G76/$F$75)*Cronograma!AC$15)*($H76/$G76)))</f>
        <v>0</v>
      </c>
      <c r="AF76" s="51">
        <f>IF( $G76=0,0,((($G76/$F$75)*Cronograma!AD$15)*($H76/$G76)))</f>
        <v>0</v>
      </c>
      <c r="AG76" s="51">
        <f>IF( $G76=0,0,((($G76/$F$75)*Cronograma!AE$15)*($H76/$G76)))</f>
        <v>0</v>
      </c>
      <c r="AH76" s="51">
        <f>IF( $G76=0,0,((($G76/$F$75)*Cronograma!AF$15)*($H76/$G76)))</f>
        <v>0</v>
      </c>
      <c r="AI76" s="51">
        <f>IF( $G76=0,0,((($G76/$F$75)*Cronograma!AG$15)*($H76/$G76)))</f>
        <v>0</v>
      </c>
      <c r="AJ76" s="51">
        <f>IF( $G76=0,0,((($G76/$F$75)*Cronograma!AH$15)*($H76/$G76)))</f>
        <v>0</v>
      </c>
      <c r="AK76" s="51">
        <f>IF( $G76=0,0,((($G76/$F$75)*Cronograma!AI$15)*($H76/$G76)))</f>
        <v>0</v>
      </c>
      <c r="AL76" s="51">
        <f>IF( $G76=0,0,((($G76/$F$75)*Cronograma!AJ$15)*($H76/$G76)))</f>
        <v>0</v>
      </c>
      <c r="AM76" s="51">
        <f>IF( $G76=0,0,((($G76/$F$75)*Cronograma!AK$15)*($H76/$G76)))</f>
        <v>0</v>
      </c>
      <c r="AN76" s="51">
        <f>IF( $G76=0,0,((($G76/$F$75)*Cronograma!AL$15)*($H76/$G76)))</f>
        <v>0</v>
      </c>
      <c r="AO76" s="51">
        <f>IF( $G76=0,0,((($G76/$F$75)*Cronograma!AM$15)*($H76/$G76)))</f>
        <v>0</v>
      </c>
      <c r="AP76" s="51">
        <f>IF( $G76=0,0,((($G76/$F$75)*Cronograma!AN$15)*($H76/$G76)))</f>
        <v>0</v>
      </c>
      <c r="AQ76" s="51">
        <f>IF( $G76=0,0,((($G76/$F$75)*Cronograma!AO$15)*($H76/$G76)))</f>
        <v>0</v>
      </c>
      <c r="AR76" s="51">
        <f>IF( $G76=0,0,((($G76/$F$75)*Cronograma!AP$15)*($H76/$G76)))</f>
        <v>0</v>
      </c>
      <c r="AS76" s="51">
        <f>IF( $G76=0,0,((($G76/$F$75)*Cronograma!AQ$15)*($H76/$G76)))</f>
        <v>0</v>
      </c>
      <c r="AT76" s="51">
        <f>IF( $G76=0,0,((($G76/$F$75)*Cronograma!AR$15)*($H76/$G76)))</f>
        <v>0</v>
      </c>
      <c r="AU76" s="51">
        <f>IF( $G76=0,0,((($G76/$F$75)*Cronograma!AS$15)*($H76/$G76)))</f>
        <v>0</v>
      </c>
      <c r="AV76" s="51">
        <f>IF( $G76=0,0,((($G76/$F$75)*Cronograma!AT$15)*($H76/$G76)))</f>
        <v>0</v>
      </c>
      <c r="AW76" s="51">
        <f>IF( $G76=0,0,((($G76/$F$75)*Cronograma!AU$15)*($H76/$G76)))</f>
        <v>0</v>
      </c>
      <c r="AX76" s="51">
        <f>IF( $G76=0,0,((($G76/$F$75)*Cronograma!AV$15)*($H76/$G76)))</f>
        <v>0</v>
      </c>
      <c r="AY76" s="51">
        <f>IF( $G76=0,0,((($G76/$F$75)*Cronograma!AW$15)*($H76/$G76)))</f>
        <v>0</v>
      </c>
      <c r="AZ76" s="51">
        <f>IF( $G76=0,0,((($G76/$F$75)*Cronograma!AX$15)*($H76/$G76)))</f>
        <v>0</v>
      </c>
      <c r="BA76" s="51">
        <f>IF( $G76=0,0,((($G76/$F$75)*Cronograma!AY$15)*($H76/$G76)))</f>
        <v>0</v>
      </c>
      <c r="BB76" s="51">
        <f>IF( $G76=0,0,((($G76/$F$75)*Cronograma!AZ$15)*($H76/$G76)))</f>
        <v>0</v>
      </c>
      <c r="BC76" s="51">
        <f>IF( $G76=0,0,((($G76/$F$75)*Cronograma!BA$15)*($H76/$G76)))</f>
        <v>0</v>
      </c>
      <c r="BD76" s="51">
        <f>IF( $G76=0,0,((($G76/$F$75)*Cronograma!BB$15)*($H76/$G76)))</f>
        <v>0</v>
      </c>
      <c r="BE76" s="51">
        <f>IF( $G76=0,0,((($G76/$F$75)*Cronograma!BC$15)*($H76/$G76)))</f>
        <v>0</v>
      </c>
      <c r="BF76" s="51">
        <f>IF( $G76=0,0,((($G76/$F$75)*Cronograma!BD$15)*($H76/$G76)))</f>
        <v>0</v>
      </c>
      <c r="BG76" s="51">
        <f>IF( $G76=0,0,((($G76/$F$75)*Cronograma!BE$15)*($H76/$G76)))</f>
        <v>0</v>
      </c>
      <c r="BH76" s="51">
        <f>IF( $G76=0,0,((($G76/$F$75)*Cronograma!BF$15)*($H76/$G76)))</f>
        <v>0</v>
      </c>
      <c r="BI76" s="51">
        <f>IF( $G76=0,0,((($G76/$F$75)*Cronograma!BG$15)*($H76/$G76)))</f>
        <v>0</v>
      </c>
      <c r="BJ76" s="51">
        <f>IF( $G76=0,0,((($G76/$F$75)*Cronograma!BH$15)*($H76/$G76)))</f>
        <v>0</v>
      </c>
      <c r="BK76" s="51">
        <f>IF( $G76=0,0,((($G76/$F$75)*Cronograma!BI$15)*($H76/$G76)))</f>
        <v>0</v>
      </c>
      <c r="BL76" s="51">
        <f>IF( $G76=0,0,((($G76/$F$75)*Cronograma!BJ$15)*($H76/$G76)))</f>
        <v>0</v>
      </c>
      <c r="BM76" s="51">
        <f>IF( $G76=0,0,((($G76/$F$75)*Cronograma!BK$15)*($H76/$G76)))</f>
        <v>0</v>
      </c>
      <c r="BN76" s="51">
        <f>IF( $G76=0,0,((($G76/$F$75)*Cronograma!BL$15)*($H76/$G76)))</f>
        <v>0</v>
      </c>
      <c r="BO76" s="51">
        <f>IF( $G76=0,0,((($G76/$F$75)*Cronograma!BM$15)*($H76/$G76)))</f>
        <v>0</v>
      </c>
      <c r="BP76" s="51">
        <f>IF( $G76=0,0,((($G76/$F$75)*Cronograma!BN$15)*($H76/$G76)))</f>
        <v>0</v>
      </c>
      <c r="BQ76" s="51">
        <f>IF( $G76=0,0,((($G76/$F$75)*Cronograma!BO$15)*($H76/$G76)))</f>
        <v>0</v>
      </c>
      <c r="BR76" s="51">
        <f>IF( $G76=0,0,((($G76/$F$75)*Cronograma!BP$15)*($H76/$G76)))</f>
        <v>0</v>
      </c>
      <c r="BS76" s="51">
        <f>IF( $G76=0,0,((($G76/$F$75)*Cronograma!BQ$15)*($H76/$G76)))</f>
        <v>0</v>
      </c>
      <c r="BT76" s="51">
        <f>IF( $G76=0,0,((($G76/$F$75)*Cronograma!BR$15)*($H76/$G76)))</f>
        <v>0</v>
      </c>
      <c r="BU76" s="51">
        <f>IF( $G76=0,0,((($G76/$F$75)*Cronograma!BS$15)*($H76/$G76)))</f>
        <v>0</v>
      </c>
      <c r="BV76" s="51">
        <f>IF( $G76=0,0,((($G76/$F$75)*Cronograma!BT$15)*($H76/$G76)))</f>
        <v>0</v>
      </c>
      <c r="BW76" s="51">
        <f>IF( $G76=0,0,((($G76/$F$75)*Cronograma!BU$15)*($H76/$G76)))</f>
        <v>0</v>
      </c>
      <c r="BX76" s="51">
        <f>IF( $G76=0,0,((($G76/$F$75)*Cronograma!BV$15)*($H76/$G76)))</f>
        <v>0</v>
      </c>
      <c r="BY76" s="51">
        <f>IF( $G76=0,0,((($G76/$F$75)*Cronograma!BW$15)*($H76/$G76)))</f>
        <v>0</v>
      </c>
      <c r="BZ76" s="51">
        <f>IF( $G76=0,0,((($G76/$F$75)*Cronograma!BX$15)*($H76/$G76)))</f>
        <v>0</v>
      </c>
      <c r="CA76" s="51">
        <f>IF( $G76=0,0,((($G76/$F$75)*Cronograma!BY$15)*($H76/$G76)))</f>
        <v>0</v>
      </c>
      <c r="CB76" s="51">
        <f>IF( $G76=0,0,((($G76/$F$75)*Cronograma!BZ$15)*($H76/$G76)))</f>
        <v>0</v>
      </c>
      <c r="CC76" s="51">
        <f>IF( $G76=0,0,((($G76/$F$75)*Cronograma!CA$15)*($H76/$G76)))</f>
        <v>0</v>
      </c>
      <c r="CD76" s="51">
        <f>IF( $G76=0,0,((($G76/$F$75)*Cronograma!CB$15)*($H76/$G76)))</f>
        <v>0</v>
      </c>
      <c r="CE76" s="51">
        <f>IF( $G76=0,0,((($G76/$F$75)*Cronograma!CC$15)*($H76/$G76)))</f>
        <v>0</v>
      </c>
      <c r="CF76" s="51">
        <f>IF( $G76=0,0,((($G76/$F$75)*Cronograma!CD$15)*($H76/$G76)))</f>
        <v>0</v>
      </c>
      <c r="CG76" s="51">
        <f>IF( $G76=0,0,((($G76/$F$75)*Cronograma!CE$15)*($H76/$G76)))</f>
        <v>0</v>
      </c>
      <c r="CH76" s="51">
        <f>IF( $G76=0,0,((($G76/$F$75)*Cronograma!CF$15)*($H76/$G76)))</f>
        <v>0</v>
      </c>
      <c r="CI76" s="51">
        <f>IF( $G76=0,0,((($G76/$F$75)*Cronograma!CG$15)*($H76/$G76)))</f>
        <v>0</v>
      </c>
      <c r="CJ76" s="51">
        <f>IF( $G76=0,0,((($G76/$F$75)*Cronograma!CH$15)*($H76/$G76)))</f>
        <v>0</v>
      </c>
      <c r="CK76" s="51">
        <f>IF( $G76=0,0,((($G76/$F$75)*Cronograma!CI$15)*($H76/$G76)))</f>
        <v>0</v>
      </c>
      <c r="CL76" s="51">
        <f>IF( $G76=0,0,((($G76/$F$75)*Cronograma!CJ$15)*($H76/$G76)))</f>
        <v>0</v>
      </c>
      <c r="CM76" s="51">
        <f>IF( $G76=0,0,((($G76/$F$75)*Cronograma!CK$15)*($H76/$G76)))</f>
        <v>0</v>
      </c>
      <c r="CN76" s="51">
        <f>IF( $G76=0,0,((($G76/$F$75)*Cronograma!CL$15)*($H76/$G76)))</f>
        <v>0</v>
      </c>
      <c r="CO76" s="51">
        <f>IF( $G76=0,0,((($G76/$F$75)*Cronograma!CM$15)*($H76/$G76)))</f>
        <v>0</v>
      </c>
      <c r="CP76" s="51">
        <f>IF( $G76=0,0,((($G76/$F$75)*Cronograma!CN$15)*($H76/$G76)))</f>
        <v>0</v>
      </c>
      <c r="CQ76" s="51">
        <f>IF( $G76=0,0,((($G76/$F$75)*Cronograma!CO$15)*($H76/$G76)))</f>
        <v>0</v>
      </c>
      <c r="CR76" s="51">
        <f>IF( $G76=0,0,((($G76/$F$75)*Cronograma!CP$15)*($H76/$G76)))</f>
        <v>0</v>
      </c>
      <c r="CS76" s="51">
        <f>IF( $G76=0,0,((($G76/$F$75)*Cronograma!CQ$15)*($H76/$G76)))</f>
        <v>0</v>
      </c>
      <c r="CT76" s="51">
        <f>IF( $G76=0,0,((($G76/$F$75)*Cronograma!CR$15)*($H76/$G76)))</f>
        <v>0</v>
      </c>
      <c r="CU76" s="51">
        <f>IF( $G76=0,0,((($G76/$F$75)*Cronograma!CS$15)*($H76/$G76)))</f>
        <v>0</v>
      </c>
      <c r="CV76" s="51">
        <f>IF( $G76=0,0,((($G76/$F$75)*Cronograma!CT$15)*($H76/$G76)))</f>
        <v>0</v>
      </c>
      <c r="CW76" s="51">
        <f>IF( $G76=0,0,((($G76/$F$75)*Cronograma!CU$15)*($H76/$G76)))</f>
        <v>0</v>
      </c>
      <c r="CX76" s="51">
        <f>IF( $G76=0,0,((($G76/$F$75)*Cronograma!CV$15)*($H76/$G76)))</f>
        <v>0</v>
      </c>
      <c r="CY76" s="51">
        <f>IF( $G76=0,0,((($G76/$F$75)*Cronograma!CW$15)*($H76/$G76)))</f>
        <v>0</v>
      </c>
      <c r="CZ76" s="51">
        <f>IF( $G76=0,0,((($G76/$F$75)*Cronograma!CX$15)*($H76/$G76)))</f>
        <v>0</v>
      </c>
      <c r="DA76" s="51">
        <f>IF( $G76=0,0,((($G76/$F$75)*Cronograma!CY$15)*($H76/$G76)))</f>
        <v>0</v>
      </c>
      <c r="DB76" s="51">
        <f>IF( $G76=0,0,((($G76/$F$75)*Cronograma!CZ$15)*($H76/$G76)))</f>
        <v>0</v>
      </c>
      <c r="DC76" s="51">
        <f>IF( $G76=0,0,((($G76/$F$75)*Cronograma!DA$15)*($H76/$G76)))</f>
        <v>0</v>
      </c>
      <c r="DD76" s="51">
        <f>IF( $G76=0,0,((($G76/$F$75)*Cronograma!DB$15)*($H76/$G76)))</f>
        <v>0</v>
      </c>
      <c r="DE76" s="51">
        <f>IF( $G76=0,0,((($G76/$F$75)*Cronograma!DC$15)*($H76/$G76)))</f>
        <v>0</v>
      </c>
      <c r="DF76" s="51">
        <f>IF( $G76=0,0,((($G76/$F$75)*Cronograma!DD$15)*($H76/$G76)))</f>
        <v>0</v>
      </c>
      <c r="DG76" s="51">
        <f>IF( $G76=0,0,((($G76/$F$75)*Cronograma!DE$15)*($H76/$G76)))</f>
        <v>0</v>
      </c>
      <c r="DH76" s="51">
        <f>IF( $G76=0,0,((($G76/$F$75)*Cronograma!DF$15)*($H76/$G76)))</f>
        <v>0</v>
      </c>
      <c r="DI76" s="51">
        <f>IF( $G76=0,0,((($G76/$F$75)*Cronograma!DG$15)*($H76/$G76)))</f>
        <v>0</v>
      </c>
      <c r="DJ76" s="51">
        <f>IF( $G76=0,0,((($G76/$F$75)*Cronograma!DH$15)*($H76/$G76)))</f>
        <v>0</v>
      </c>
      <c r="DK76" s="52">
        <f t="shared" ref="DK76:DK85" si="47">SUM(I76:DJ76)</f>
        <v>0</v>
      </c>
      <c r="DL76" s="53">
        <f t="shared" si="41"/>
        <v>0</v>
      </c>
      <c r="DM76" s="472"/>
      <c r="DN76" s="472"/>
      <c r="DO76" s="472"/>
    </row>
    <row r="77" spans="1:119" hidden="1" outlineLevel="1" x14ac:dyDescent="0.3">
      <c r="A77" s="472"/>
      <c r="B77" s="521" t="s">
        <v>234</v>
      </c>
      <c r="C77" s="589"/>
      <c r="D77" s="595"/>
      <c r="E77" s="591"/>
      <c r="F77" s="592"/>
      <c r="G77" s="593"/>
      <c r="H77" s="498">
        <f t="shared" si="46"/>
        <v>0</v>
      </c>
      <c r="I77" s="51">
        <f>IF( $G77=0,0,((($G77/$F$75)*Cronograma!G$15)*($H77/$G77)))</f>
        <v>0</v>
      </c>
      <c r="J77" s="51">
        <f>IF( $G77=0,0,((($G77/$F$75)*Cronograma!H$15)*($H77/$G77)))</f>
        <v>0</v>
      </c>
      <c r="K77" s="51">
        <f>IF( $G77=0,0,((($G77/$F$75)*Cronograma!I$15)*($H77/$G77)))</f>
        <v>0</v>
      </c>
      <c r="L77" s="51">
        <f>IF( $G77=0,0,((($G77/$F$75)*Cronograma!J$15)*($H77/$G77)))</f>
        <v>0</v>
      </c>
      <c r="M77" s="51">
        <f>IF( $G77=0,0,((($G77/$F$75)*Cronograma!K$15)*($H77/$G77)))</f>
        <v>0</v>
      </c>
      <c r="N77" s="51">
        <f>IF( $G77=0,0,((($G77/$F$75)*Cronograma!L$15)*($H77/$G77)))</f>
        <v>0</v>
      </c>
      <c r="O77" s="51">
        <f>IF( $G77=0,0,((($G77/$F$75)*Cronograma!M$15)*($H77/$G77)))</f>
        <v>0</v>
      </c>
      <c r="P77" s="51">
        <f>IF( $G77=0,0,((($G77/$F$75)*Cronograma!N$15)*($H77/$G77)))</f>
        <v>0</v>
      </c>
      <c r="Q77" s="51">
        <f>IF( $G77=0,0,((($G77/$F$75)*Cronograma!O$15)*($H77/$G77)))</f>
        <v>0</v>
      </c>
      <c r="R77" s="51">
        <f>IF( $G77=0,0,((($G77/$F$75)*Cronograma!P$15)*($H77/$G77)))</f>
        <v>0</v>
      </c>
      <c r="S77" s="51">
        <f>IF( $G77=0,0,((($G77/$F$75)*Cronograma!Q$15)*($H77/$G77)))</f>
        <v>0</v>
      </c>
      <c r="T77" s="51">
        <f>IF( $G77=0,0,((($G77/$F$75)*Cronograma!R$15)*($H77/$G77)))</f>
        <v>0</v>
      </c>
      <c r="U77" s="51">
        <f>IF( $G77=0,0,((($G77/$F$75)*Cronograma!S$15)*($H77/$G77)))</f>
        <v>0</v>
      </c>
      <c r="V77" s="51">
        <f>IF( $G77=0,0,((($G77/$F$75)*Cronograma!T$15)*($H77/$G77)))</f>
        <v>0</v>
      </c>
      <c r="W77" s="51">
        <f>IF( $G77=0,0,((($G77/$F$75)*Cronograma!U$15)*($H77/$G77)))</f>
        <v>0</v>
      </c>
      <c r="X77" s="51">
        <f>IF( $G77=0,0,((($G77/$F$75)*Cronograma!V$15)*($H77/$G77)))</f>
        <v>0</v>
      </c>
      <c r="Y77" s="51">
        <f>IF( $G77=0,0,((($G77/$F$75)*Cronograma!W$15)*($H77/$G77)))</f>
        <v>0</v>
      </c>
      <c r="Z77" s="51">
        <f>IF( $G77=0,0,((($G77/$F$75)*Cronograma!X$15)*($H77/$G77)))</f>
        <v>0</v>
      </c>
      <c r="AA77" s="51">
        <f>IF( $G77=0,0,((($G77/$F$75)*Cronograma!Y$15)*($H77/$G77)))</f>
        <v>0</v>
      </c>
      <c r="AB77" s="51">
        <f>IF( $G77=0,0,((($G77/$F$75)*Cronograma!Z$15)*($H77/$G77)))</f>
        <v>0</v>
      </c>
      <c r="AC77" s="51">
        <f>IF( $G77=0,0,((($G77/$F$75)*Cronograma!AA$15)*($H77/$G77)))</f>
        <v>0</v>
      </c>
      <c r="AD77" s="51">
        <f>IF( $G77=0,0,((($G77/$F$75)*Cronograma!AB$15)*($H77/$G77)))</f>
        <v>0</v>
      </c>
      <c r="AE77" s="51">
        <f>IF( $G77=0,0,((($G77/$F$75)*Cronograma!AC$15)*($H77/$G77)))</f>
        <v>0</v>
      </c>
      <c r="AF77" s="51">
        <f>IF( $G77=0,0,((($G77/$F$75)*Cronograma!AD$15)*($H77/$G77)))</f>
        <v>0</v>
      </c>
      <c r="AG77" s="51">
        <f>IF( $G77=0,0,((($G77/$F$75)*Cronograma!AE$15)*($H77/$G77)))</f>
        <v>0</v>
      </c>
      <c r="AH77" s="51">
        <f>IF( $G77=0,0,((($G77/$F$75)*Cronograma!AF$15)*($H77/$G77)))</f>
        <v>0</v>
      </c>
      <c r="AI77" s="51">
        <f>IF( $G77=0,0,((($G77/$F$75)*Cronograma!AG$15)*($H77/$G77)))</f>
        <v>0</v>
      </c>
      <c r="AJ77" s="51">
        <f>IF( $G77=0,0,((($G77/$F$75)*Cronograma!AH$15)*($H77/$G77)))</f>
        <v>0</v>
      </c>
      <c r="AK77" s="51">
        <f>IF( $G77=0,0,((($G77/$F$75)*Cronograma!AI$15)*($H77/$G77)))</f>
        <v>0</v>
      </c>
      <c r="AL77" s="51">
        <f>IF( $G77=0,0,((($G77/$F$75)*Cronograma!AJ$15)*($H77/$G77)))</f>
        <v>0</v>
      </c>
      <c r="AM77" s="51">
        <f>IF( $G77=0,0,((($G77/$F$75)*Cronograma!AK$15)*($H77/$G77)))</f>
        <v>0</v>
      </c>
      <c r="AN77" s="51">
        <f>IF( $G77=0,0,((($G77/$F$75)*Cronograma!AL$15)*($H77/$G77)))</f>
        <v>0</v>
      </c>
      <c r="AO77" s="51">
        <f>IF( $G77=0,0,((($G77/$F$75)*Cronograma!AM$15)*($H77/$G77)))</f>
        <v>0</v>
      </c>
      <c r="AP77" s="51">
        <f>IF( $G77=0,0,((($G77/$F$75)*Cronograma!AN$15)*($H77/$G77)))</f>
        <v>0</v>
      </c>
      <c r="AQ77" s="51">
        <f>IF( $G77=0,0,((($G77/$F$75)*Cronograma!AO$15)*($H77/$G77)))</f>
        <v>0</v>
      </c>
      <c r="AR77" s="51">
        <f>IF( $G77=0,0,((($G77/$F$75)*Cronograma!AP$15)*($H77/$G77)))</f>
        <v>0</v>
      </c>
      <c r="AS77" s="51">
        <f>IF( $G77=0,0,((($G77/$F$75)*Cronograma!AQ$15)*($H77/$G77)))</f>
        <v>0</v>
      </c>
      <c r="AT77" s="51">
        <f>IF( $G77=0,0,((($G77/$F$75)*Cronograma!AR$15)*($H77/$G77)))</f>
        <v>0</v>
      </c>
      <c r="AU77" s="51">
        <f>IF( $G77=0,0,((($G77/$F$75)*Cronograma!AS$15)*($H77/$G77)))</f>
        <v>0</v>
      </c>
      <c r="AV77" s="51">
        <f>IF( $G77=0,0,((($G77/$F$75)*Cronograma!AT$15)*($H77/$G77)))</f>
        <v>0</v>
      </c>
      <c r="AW77" s="51">
        <f>IF( $G77=0,0,((($G77/$F$75)*Cronograma!AU$15)*($H77/$G77)))</f>
        <v>0</v>
      </c>
      <c r="AX77" s="51">
        <f>IF( $G77=0,0,((($G77/$F$75)*Cronograma!AV$15)*($H77/$G77)))</f>
        <v>0</v>
      </c>
      <c r="AY77" s="51">
        <f>IF( $G77=0,0,((($G77/$F$75)*Cronograma!AW$15)*($H77/$G77)))</f>
        <v>0</v>
      </c>
      <c r="AZ77" s="51">
        <f>IF( $G77=0,0,((($G77/$F$75)*Cronograma!AX$15)*($H77/$G77)))</f>
        <v>0</v>
      </c>
      <c r="BA77" s="51">
        <f>IF( $G77=0,0,((($G77/$F$75)*Cronograma!AY$15)*($H77/$G77)))</f>
        <v>0</v>
      </c>
      <c r="BB77" s="51">
        <f>IF( $G77=0,0,((($G77/$F$75)*Cronograma!AZ$15)*($H77/$G77)))</f>
        <v>0</v>
      </c>
      <c r="BC77" s="51">
        <f>IF( $G77=0,0,((($G77/$F$75)*Cronograma!BA$15)*($H77/$G77)))</f>
        <v>0</v>
      </c>
      <c r="BD77" s="51">
        <f>IF( $G77=0,0,((($G77/$F$75)*Cronograma!BB$15)*($H77/$G77)))</f>
        <v>0</v>
      </c>
      <c r="BE77" s="51">
        <f>IF( $G77=0,0,((($G77/$F$75)*Cronograma!BC$15)*($H77/$G77)))</f>
        <v>0</v>
      </c>
      <c r="BF77" s="51">
        <f>IF( $G77=0,0,((($G77/$F$75)*Cronograma!BD$15)*($H77/$G77)))</f>
        <v>0</v>
      </c>
      <c r="BG77" s="51">
        <f>IF( $G77=0,0,((($G77/$F$75)*Cronograma!BE$15)*($H77/$G77)))</f>
        <v>0</v>
      </c>
      <c r="BH77" s="51">
        <f>IF( $G77=0,0,((($G77/$F$75)*Cronograma!BF$15)*($H77/$G77)))</f>
        <v>0</v>
      </c>
      <c r="BI77" s="51">
        <f>IF( $G77=0,0,((($G77/$F$75)*Cronograma!BG$15)*($H77/$G77)))</f>
        <v>0</v>
      </c>
      <c r="BJ77" s="51">
        <f>IF( $G77=0,0,((($G77/$F$75)*Cronograma!BH$15)*($H77/$G77)))</f>
        <v>0</v>
      </c>
      <c r="BK77" s="51">
        <f>IF( $G77=0,0,((($G77/$F$75)*Cronograma!BI$15)*($H77/$G77)))</f>
        <v>0</v>
      </c>
      <c r="BL77" s="51">
        <f>IF( $G77=0,0,((($G77/$F$75)*Cronograma!BJ$15)*($H77/$G77)))</f>
        <v>0</v>
      </c>
      <c r="BM77" s="51">
        <f>IF( $G77=0,0,((($G77/$F$75)*Cronograma!BK$15)*($H77/$G77)))</f>
        <v>0</v>
      </c>
      <c r="BN77" s="51">
        <f>IF( $G77=0,0,((($G77/$F$75)*Cronograma!BL$15)*($H77/$G77)))</f>
        <v>0</v>
      </c>
      <c r="BO77" s="51">
        <f>IF( $G77=0,0,((($G77/$F$75)*Cronograma!BM$15)*($H77/$G77)))</f>
        <v>0</v>
      </c>
      <c r="BP77" s="51">
        <f>IF( $G77=0,0,((($G77/$F$75)*Cronograma!BN$15)*($H77/$G77)))</f>
        <v>0</v>
      </c>
      <c r="BQ77" s="51">
        <f>IF( $G77=0,0,((($G77/$F$75)*Cronograma!BO$15)*($H77/$G77)))</f>
        <v>0</v>
      </c>
      <c r="BR77" s="51">
        <f>IF( $G77=0,0,((($G77/$F$75)*Cronograma!BP$15)*($H77/$G77)))</f>
        <v>0</v>
      </c>
      <c r="BS77" s="51">
        <f>IF( $G77=0,0,((($G77/$F$75)*Cronograma!BQ$15)*($H77/$G77)))</f>
        <v>0</v>
      </c>
      <c r="BT77" s="51">
        <f>IF( $G77=0,0,((($G77/$F$75)*Cronograma!BR$15)*($H77/$G77)))</f>
        <v>0</v>
      </c>
      <c r="BU77" s="51">
        <f>IF( $G77=0,0,((($G77/$F$75)*Cronograma!BS$15)*($H77/$G77)))</f>
        <v>0</v>
      </c>
      <c r="BV77" s="51">
        <f>IF( $G77=0,0,((($G77/$F$75)*Cronograma!BT$15)*($H77/$G77)))</f>
        <v>0</v>
      </c>
      <c r="BW77" s="51">
        <f>IF( $G77=0,0,((($G77/$F$75)*Cronograma!BU$15)*($H77/$G77)))</f>
        <v>0</v>
      </c>
      <c r="BX77" s="51">
        <f>IF( $G77=0,0,((($G77/$F$75)*Cronograma!BV$15)*($H77/$G77)))</f>
        <v>0</v>
      </c>
      <c r="BY77" s="51">
        <f>IF( $G77=0,0,((($G77/$F$75)*Cronograma!BW$15)*($H77/$G77)))</f>
        <v>0</v>
      </c>
      <c r="BZ77" s="51">
        <f>IF( $G77=0,0,((($G77/$F$75)*Cronograma!BX$15)*($H77/$G77)))</f>
        <v>0</v>
      </c>
      <c r="CA77" s="51">
        <f>IF( $G77=0,0,((($G77/$F$75)*Cronograma!BY$15)*($H77/$G77)))</f>
        <v>0</v>
      </c>
      <c r="CB77" s="51">
        <f>IF( $G77=0,0,((($G77/$F$75)*Cronograma!BZ$15)*($H77/$G77)))</f>
        <v>0</v>
      </c>
      <c r="CC77" s="51">
        <f>IF( $G77=0,0,((($G77/$F$75)*Cronograma!CA$15)*($H77/$G77)))</f>
        <v>0</v>
      </c>
      <c r="CD77" s="51">
        <f>IF( $G77=0,0,((($G77/$F$75)*Cronograma!CB$15)*($H77/$G77)))</f>
        <v>0</v>
      </c>
      <c r="CE77" s="51">
        <f>IF( $G77=0,0,((($G77/$F$75)*Cronograma!CC$15)*($H77/$G77)))</f>
        <v>0</v>
      </c>
      <c r="CF77" s="51">
        <f>IF( $G77=0,0,((($G77/$F$75)*Cronograma!CD$15)*($H77/$G77)))</f>
        <v>0</v>
      </c>
      <c r="CG77" s="51">
        <f>IF( $G77=0,0,((($G77/$F$75)*Cronograma!CE$15)*($H77/$G77)))</f>
        <v>0</v>
      </c>
      <c r="CH77" s="51">
        <f>IF( $G77=0,0,((($G77/$F$75)*Cronograma!CF$15)*($H77/$G77)))</f>
        <v>0</v>
      </c>
      <c r="CI77" s="51">
        <f>IF( $G77=0,0,((($G77/$F$75)*Cronograma!CG$15)*($H77/$G77)))</f>
        <v>0</v>
      </c>
      <c r="CJ77" s="51">
        <f>IF( $G77=0,0,((($G77/$F$75)*Cronograma!CH$15)*($H77/$G77)))</f>
        <v>0</v>
      </c>
      <c r="CK77" s="51">
        <f>IF( $G77=0,0,((($G77/$F$75)*Cronograma!CI$15)*($H77/$G77)))</f>
        <v>0</v>
      </c>
      <c r="CL77" s="51">
        <f>IF( $G77=0,0,((($G77/$F$75)*Cronograma!CJ$15)*($H77/$G77)))</f>
        <v>0</v>
      </c>
      <c r="CM77" s="51">
        <f>IF( $G77=0,0,((($G77/$F$75)*Cronograma!CK$15)*($H77/$G77)))</f>
        <v>0</v>
      </c>
      <c r="CN77" s="51">
        <f>IF( $G77=0,0,((($G77/$F$75)*Cronograma!CL$15)*($H77/$G77)))</f>
        <v>0</v>
      </c>
      <c r="CO77" s="51">
        <f>IF( $G77=0,0,((($G77/$F$75)*Cronograma!CM$15)*($H77/$G77)))</f>
        <v>0</v>
      </c>
      <c r="CP77" s="51">
        <f>IF( $G77=0,0,((($G77/$F$75)*Cronograma!CN$15)*($H77/$G77)))</f>
        <v>0</v>
      </c>
      <c r="CQ77" s="51">
        <f>IF( $G77=0,0,((($G77/$F$75)*Cronograma!CO$15)*($H77/$G77)))</f>
        <v>0</v>
      </c>
      <c r="CR77" s="51">
        <f>IF( $G77=0,0,((($G77/$F$75)*Cronograma!CP$15)*($H77/$G77)))</f>
        <v>0</v>
      </c>
      <c r="CS77" s="51">
        <f>IF( $G77=0,0,((($G77/$F$75)*Cronograma!CQ$15)*($H77/$G77)))</f>
        <v>0</v>
      </c>
      <c r="CT77" s="51">
        <f>IF( $G77=0,0,((($G77/$F$75)*Cronograma!CR$15)*($H77/$G77)))</f>
        <v>0</v>
      </c>
      <c r="CU77" s="51">
        <f>IF( $G77=0,0,((($G77/$F$75)*Cronograma!CS$15)*($H77/$G77)))</f>
        <v>0</v>
      </c>
      <c r="CV77" s="51">
        <f>IF( $G77=0,0,((($G77/$F$75)*Cronograma!CT$15)*($H77/$G77)))</f>
        <v>0</v>
      </c>
      <c r="CW77" s="51">
        <f>IF( $G77=0,0,((($G77/$F$75)*Cronograma!CU$15)*($H77/$G77)))</f>
        <v>0</v>
      </c>
      <c r="CX77" s="51">
        <f>IF( $G77=0,0,((($G77/$F$75)*Cronograma!CV$15)*($H77/$G77)))</f>
        <v>0</v>
      </c>
      <c r="CY77" s="51">
        <f>IF( $G77=0,0,((($G77/$F$75)*Cronograma!CW$15)*($H77/$G77)))</f>
        <v>0</v>
      </c>
      <c r="CZ77" s="51">
        <f>IF( $G77=0,0,((($G77/$F$75)*Cronograma!CX$15)*($H77/$G77)))</f>
        <v>0</v>
      </c>
      <c r="DA77" s="51">
        <f>IF( $G77=0,0,((($G77/$F$75)*Cronograma!CY$15)*($H77/$G77)))</f>
        <v>0</v>
      </c>
      <c r="DB77" s="51">
        <f>IF( $G77=0,0,((($G77/$F$75)*Cronograma!CZ$15)*($H77/$G77)))</f>
        <v>0</v>
      </c>
      <c r="DC77" s="51">
        <f>IF( $G77=0,0,((($G77/$F$75)*Cronograma!DA$15)*($H77/$G77)))</f>
        <v>0</v>
      </c>
      <c r="DD77" s="51">
        <f>IF( $G77=0,0,((($G77/$F$75)*Cronograma!DB$15)*($H77/$G77)))</f>
        <v>0</v>
      </c>
      <c r="DE77" s="51">
        <f>IF( $G77=0,0,((($G77/$F$75)*Cronograma!DC$15)*($H77/$G77)))</f>
        <v>0</v>
      </c>
      <c r="DF77" s="51">
        <f>IF( $G77=0,0,((($G77/$F$75)*Cronograma!DD$15)*($H77/$G77)))</f>
        <v>0</v>
      </c>
      <c r="DG77" s="51">
        <f>IF( $G77=0,0,((($G77/$F$75)*Cronograma!DE$15)*($H77/$G77)))</f>
        <v>0</v>
      </c>
      <c r="DH77" s="51">
        <f>IF( $G77=0,0,((($G77/$F$75)*Cronograma!DF$15)*($H77/$G77)))</f>
        <v>0</v>
      </c>
      <c r="DI77" s="51">
        <f>IF( $G77=0,0,((($G77/$F$75)*Cronograma!DG$15)*($H77/$G77)))</f>
        <v>0</v>
      </c>
      <c r="DJ77" s="51">
        <f>IF( $G77=0,0,((($G77/$F$75)*Cronograma!DH$15)*($H77/$G77)))</f>
        <v>0</v>
      </c>
      <c r="DK77" s="52">
        <f t="shared" si="47"/>
        <v>0</v>
      </c>
      <c r="DL77" s="53">
        <f t="shared" si="41"/>
        <v>0</v>
      </c>
      <c r="DM77" s="472"/>
      <c r="DN77" s="472"/>
      <c r="DO77" s="472"/>
    </row>
    <row r="78" spans="1:119" hidden="1" outlineLevel="1" x14ac:dyDescent="0.3">
      <c r="A78" s="472"/>
      <c r="B78" s="521" t="s">
        <v>235</v>
      </c>
      <c r="C78" s="589"/>
      <c r="D78" s="595"/>
      <c r="E78" s="591"/>
      <c r="F78" s="592"/>
      <c r="G78" s="593"/>
      <c r="H78" s="498">
        <f t="shared" si="46"/>
        <v>0</v>
      </c>
      <c r="I78" s="51">
        <f>IF( $G78=0,0,((($G78/$F$75)*Cronograma!G$15)*($H78/$G78)))</f>
        <v>0</v>
      </c>
      <c r="J78" s="51">
        <f>IF( $G78=0,0,((($G78/$F$75)*Cronograma!H$15)*($H78/$G78)))</f>
        <v>0</v>
      </c>
      <c r="K78" s="51">
        <f>IF( $G78=0,0,((($G78/$F$75)*Cronograma!I$15)*($H78/$G78)))</f>
        <v>0</v>
      </c>
      <c r="L78" s="51">
        <f>IF( $G78=0,0,((($G78/$F$75)*Cronograma!J$15)*($H78/$G78)))</f>
        <v>0</v>
      </c>
      <c r="M78" s="51">
        <f>IF( $G78=0,0,((($G78/$F$75)*Cronograma!K$15)*($H78/$G78)))</f>
        <v>0</v>
      </c>
      <c r="N78" s="51">
        <f>IF( $G78=0,0,((($G78/$F$75)*Cronograma!L$15)*($H78/$G78)))</f>
        <v>0</v>
      </c>
      <c r="O78" s="51">
        <f>IF( $G78=0,0,((($G78/$F$75)*Cronograma!M$15)*($H78/$G78)))</f>
        <v>0</v>
      </c>
      <c r="P78" s="51">
        <f>IF( $G78=0,0,((($G78/$F$75)*Cronograma!N$15)*($H78/$G78)))</f>
        <v>0</v>
      </c>
      <c r="Q78" s="51">
        <f>IF( $G78=0,0,((($G78/$F$75)*Cronograma!O$15)*($H78/$G78)))</f>
        <v>0</v>
      </c>
      <c r="R78" s="51">
        <f>IF( $G78=0,0,((($G78/$F$75)*Cronograma!P$15)*($H78/$G78)))</f>
        <v>0</v>
      </c>
      <c r="S78" s="51">
        <f>IF( $G78=0,0,((($G78/$F$75)*Cronograma!Q$15)*($H78/$G78)))</f>
        <v>0</v>
      </c>
      <c r="T78" s="51">
        <f>IF( $G78=0,0,((($G78/$F$75)*Cronograma!R$15)*($H78/$G78)))</f>
        <v>0</v>
      </c>
      <c r="U78" s="51">
        <f>IF( $G78=0,0,((($G78/$F$75)*Cronograma!S$15)*($H78/$G78)))</f>
        <v>0</v>
      </c>
      <c r="V78" s="51">
        <f>IF( $G78=0,0,((($G78/$F$75)*Cronograma!T$15)*($H78/$G78)))</f>
        <v>0</v>
      </c>
      <c r="W78" s="51">
        <f>IF( $G78=0,0,((($G78/$F$75)*Cronograma!U$15)*($H78/$G78)))</f>
        <v>0</v>
      </c>
      <c r="X78" s="51">
        <f>IF( $G78=0,0,((($G78/$F$75)*Cronograma!V$15)*($H78/$G78)))</f>
        <v>0</v>
      </c>
      <c r="Y78" s="51">
        <f>IF( $G78=0,0,((($G78/$F$75)*Cronograma!W$15)*($H78/$G78)))</f>
        <v>0</v>
      </c>
      <c r="Z78" s="51">
        <f>IF( $G78=0,0,((($G78/$F$75)*Cronograma!X$15)*($H78/$G78)))</f>
        <v>0</v>
      </c>
      <c r="AA78" s="51">
        <f>IF( $G78=0,0,((($G78/$F$75)*Cronograma!Y$15)*($H78/$G78)))</f>
        <v>0</v>
      </c>
      <c r="AB78" s="51">
        <f>IF( $G78=0,0,((($G78/$F$75)*Cronograma!Z$15)*($H78/$G78)))</f>
        <v>0</v>
      </c>
      <c r="AC78" s="51">
        <f>IF( $G78=0,0,((($G78/$F$75)*Cronograma!AA$15)*($H78/$G78)))</f>
        <v>0</v>
      </c>
      <c r="AD78" s="51">
        <f>IF( $G78=0,0,((($G78/$F$75)*Cronograma!AB$15)*($H78/$G78)))</f>
        <v>0</v>
      </c>
      <c r="AE78" s="51">
        <f>IF( $G78=0,0,((($G78/$F$75)*Cronograma!AC$15)*($H78/$G78)))</f>
        <v>0</v>
      </c>
      <c r="AF78" s="51">
        <f>IF( $G78=0,0,((($G78/$F$75)*Cronograma!AD$15)*($H78/$G78)))</f>
        <v>0</v>
      </c>
      <c r="AG78" s="51">
        <f>IF( $G78=0,0,((($G78/$F$75)*Cronograma!AE$15)*($H78/$G78)))</f>
        <v>0</v>
      </c>
      <c r="AH78" s="51">
        <f>IF( $G78=0,0,((($G78/$F$75)*Cronograma!AF$15)*($H78/$G78)))</f>
        <v>0</v>
      </c>
      <c r="AI78" s="51">
        <f>IF( $G78=0,0,((($G78/$F$75)*Cronograma!AG$15)*($H78/$G78)))</f>
        <v>0</v>
      </c>
      <c r="AJ78" s="51">
        <f>IF( $G78=0,0,((($G78/$F$75)*Cronograma!AH$15)*($H78/$G78)))</f>
        <v>0</v>
      </c>
      <c r="AK78" s="51">
        <f>IF( $G78=0,0,((($G78/$F$75)*Cronograma!AI$15)*($H78/$G78)))</f>
        <v>0</v>
      </c>
      <c r="AL78" s="51">
        <f>IF( $G78=0,0,((($G78/$F$75)*Cronograma!AJ$15)*($H78/$G78)))</f>
        <v>0</v>
      </c>
      <c r="AM78" s="51">
        <f>IF( $G78=0,0,((($G78/$F$75)*Cronograma!AK$15)*($H78/$G78)))</f>
        <v>0</v>
      </c>
      <c r="AN78" s="51">
        <f>IF( $G78=0,0,((($G78/$F$75)*Cronograma!AL$15)*($H78/$G78)))</f>
        <v>0</v>
      </c>
      <c r="AO78" s="51">
        <f>IF( $G78=0,0,((($G78/$F$75)*Cronograma!AM$15)*($H78/$G78)))</f>
        <v>0</v>
      </c>
      <c r="AP78" s="51">
        <f>IF( $G78=0,0,((($G78/$F$75)*Cronograma!AN$15)*($H78/$G78)))</f>
        <v>0</v>
      </c>
      <c r="AQ78" s="51">
        <f>IF( $G78=0,0,((($G78/$F$75)*Cronograma!AO$15)*($H78/$G78)))</f>
        <v>0</v>
      </c>
      <c r="AR78" s="51">
        <f>IF( $G78=0,0,((($G78/$F$75)*Cronograma!AP$15)*($H78/$G78)))</f>
        <v>0</v>
      </c>
      <c r="AS78" s="51">
        <f>IF( $G78=0,0,((($G78/$F$75)*Cronograma!AQ$15)*($H78/$G78)))</f>
        <v>0</v>
      </c>
      <c r="AT78" s="51">
        <f>IF( $G78=0,0,((($G78/$F$75)*Cronograma!AR$15)*($H78/$G78)))</f>
        <v>0</v>
      </c>
      <c r="AU78" s="51">
        <f>IF( $G78=0,0,((($G78/$F$75)*Cronograma!AS$15)*($H78/$G78)))</f>
        <v>0</v>
      </c>
      <c r="AV78" s="51">
        <f>IF( $G78=0,0,((($G78/$F$75)*Cronograma!AT$15)*($H78/$G78)))</f>
        <v>0</v>
      </c>
      <c r="AW78" s="51">
        <f>IF( $G78=0,0,((($G78/$F$75)*Cronograma!AU$15)*($H78/$G78)))</f>
        <v>0</v>
      </c>
      <c r="AX78" s="51">
        <f>IF( $G78=0,0,((($G78/$F$75)*Cronograma!AV$15)*($H78/$G78)))</f>
        <v>0</v>
      </c>
      <c r="AY78" s="51">
        <f>IF( $G78=0,0,((($G78/$F$75)*Cronograma!AW$15)*($H78/$G78)))</f>
        <v>0</v>
      </c>
      <c r="AZ78" s="51">
        <f>IF( $G78=0,0,((($G78/$F$75)*Cronograma!AX$15)*($H78/$G78)))</f>
        <v>0</v>
      </c>
      <c r="BA78" s="51">
        <f>IF( $G78=0,0,((($G78/$F$75)*Cronograma!AY$15)*($H78/$G78)))</f>
        <v>0</v>
      </c>
      <c r="BB78" s="51">
        <f>IF( $G78=0,0,((($G78/$F$75)*Cronograma!AZ$15)*($H78/$G78)))</f>
        <v>0</v>
      </c>
      <c r="BC78" s="51">
        <f>IF( $G78=0,0,((($G78/$F$75)*Cronograma!BA$15)*($H78/$G78)))</f>
        <v>0</v>
      </c>
      <c r="BD78" s="51">
        <f>IF( $G78=0,0,((($G78/$F$75)*Cronograma!BB$15)*($H78/$G78)))</f>
        <v>0</v>
      </c>
      <c r="BE78" s="51">
        <f>IF( $G78=0,0,((($G78/$F$75)*Cronograma!BC$15)*($H78/$G78)))</f>
        <v>0</v>
      </c>
      <c r="BF78" s="51">
        <f>IF( $G78=0,0,((($G78/$F$75)*Cronograma!BD$15)*($H78/$G78)))</f>
        <v>0</v>
      </c>
      <c r="BG78" s="51">
        <f>IF( $G78=0,0,((($G78/$F$75)*Cronograma!BE$15)*($H78/$G78)))</f>
        <v>0</v>
      </c>
      <c r="BH78" s="51">
        <f>IF( $G78=0,0,((($G78/$F$75)*Cronograma!BF$15)*($H78/$G78)))</f>
        <v>0</v>
      </c>
      <c r="BI78" s="51">
        <f>IF( $G78=0,0,((($G78/$F$75)*Cronograma!BG$15)*($H78/$G78)))</f>
        <v>0</v>
      </c>
      <c r="BJ78" s="51">
        <f>IF( $G78=0,0,((($G78/$F$75)*Cronograma!BH$15)*($H78/$G78)))</f>
        <v>0</v>
      </c>
      <c r="BK78" s="51">
        <f>IF( $G78=0,0,((($G78/$F$75)*Cronograma!BI$15)*($H78/$G78)))</f>
        <v>0</v>
      </c>
      <c r="BL78" s="51">
        <f>IF( $G78=0,0,((($G78/$F$75)*Cronograma!BJ$15)*($H78/$G78)))</f>
        <v>0</v>
      </c>
      <c r="BM78" s="51">
        <f>IF( $G78=0,0,((($G78/$F$75)*Cronograma!BK$15)*($H78/$G78)))</f>
        <v>0</v>
      </c>
      <c r="BN78" s="51">
        <f>IF( $G78=0,0,((($G78/$F$75)*Cronograma!BL$15)*($H78/$G78)))</f>
        <v>0</v>
      </c>
      <c r="BO78" s="51">
        <f>IF( $G78=0,0,((($G78/$F$75)*Cronograma!BM$15)*($H78/$G78)))</f>
        <v>0</v>
      </c>
      <c r="BP78" s="51">
        <f>IF( $G78=0,0,((($G78/$F$75)*Cronograma!BN$15)*($H78/$G78)))</f>
        <v>0</v>
      </c>
      <c r="BQ78" s="51">
        <f>IF( $G78=0,0,((($G78/$F$75)*Cronograma!BO$15)*($H78/$G78)))</f>
        <v>0</v>
      </c>
      <c r="BR78" s="51">
        <f>IF( $G78=0,0,((($G78/$F$75)*Cronograma!BP$15)*($H78/$G78)))</f>
        <v>0</v>
      </c>
      <c r="BS78" s="51">
        <f>IF( $G78=0,0,((($G78/$F$75)*Cronograma!BQ$15)*($H78/$G78)))</f>
        <v>0</v>
      </c>
      <c r="BT78" s="51">
        <f>IF( $G78=0,0,((($G78/$F$75)*Cronograma!BR$15)*($H78/$G78)))</f>
        <v>0</v>
      </c>
      <c r="BU78" s="51">
        <f>IF( $G78=0,0,((($G78/$F$75)*Cronograma!BS$15)*($H78/$G78)))</f>
        <v>0</v>
      </c>
      <c r="BV78" s="51">
        <f>IF( $G78=0,0,((($G78/$F$75)*Cronograma!BT$15)*($H78/$G78)))</f>
        <v>0</v>
      </c>
      <c r="BW78" s="51">
        <f>IF( $G78=0,0,((($G78/$F$75)*Cronograma!BU$15)*($H78/$G78)))</f>
        <v>0</v>
      </c>
      <c r="BX78" s="51">
        <f>IF( $G78=0,0,((($G78/$F$75)*Cronograma!BV$15)*($H78/$G78)))</f>
        <v>0</v>
      </c>
      <c r="BY78" s="51">
        <f>IF( $G78=0,0,((($G78/$F$75)*Cronograma!BW$15)*($H78/$G78)))</f>
        <v>0</v>
      </c>
      <c r="BZ78" s="51">
        <f>IF( $G78=0,0,((($G78/$F$75)*Cronograma!BX$15)*($H78/$G78)))</f>
        <v>0</v>
      </c>
      <c r="CA78" s="51">
        <f>IF( $G78=0,0,((($G78/$F$75)*Cronograma!BY$15)*($H78/$G78)))</f>
        <v>0</v>
      </c>
      <c r="CB78" s="51">
        <f>IF( $G78=0,0,((($G78/$F$75)*Cronograma!BZ$15)*($H78/$G78)))</f>
        <v>0</v>
      </c>
      <c r="CC78" s="51">
        <f>IF( $G78=0,0,((($G78/$F$75)*Cronograma!CA$15)*($H78/$G78)))</f>
        <v>0</v>
      </c>
      <c r="CD78" s="51">
        <f>IF( $G78=0,0,((($G78/$F$75)*Cronograma!CB$15)*($H78/$G78)))</f>
        <v>0</v>
      </c>
      <c r="CE78" s="51">
        <f>IF( $G78=0,0,((($G78/$F$75)*Cronograma!CC$15)*($H78/$G78)))</f>
        <v>0</v>
      </c>
      <c r="CF78" s="51">
        <f>IF( $G78=0,0,((($G78/$F$75)*Cronograma!CD$15)*($H78/$G78)))</f>
        <v>0</v>
      </c>
      <c r="CG78" s="51">
        <f>IF( $G78=0,0,((($G78/$F$75)*Cronograma!CE$15)*($H78/$G78)))</f>
        <v>0</v>
      </c>
      <c r="CH78" s="51">
        <f>IF( $G78=0,0,((($G78/$F$75)*Cronograma!CF$15)*($H78/$G78)))</f>
        <v>0</v>
      </c>
      <c r="CI78" s="51">
        <f>IF( $G78=0,0,((($G78/$F$75)*Cronograma!CG$15)*($H78/$G78)))</f>
        <v>0</v>
      </c>
      <c r="CJ78" s="51">
        <f>IF( $G78=0,0,((($G78/$F$75)*Cronograma!CH$15)*($H78/$G78)))</f>
        <v>0</v>
      </c>
      <c r="CK78" s="51">
        <f>IF( $G78=0,0,((($G78/$F$75)*Cronograma!CI$15)*($H78/$G78)))</f>
        <v>0</v>
      </c>
      <c r="CL78" s="51">
        <f>IF( $G78=0,0,((($G78/$F$75)*Cronograma!CJ$15)*($H78/$G78)))</f>
        <v>0</v>
      </c>
      <c r="CM78" s="51">
        <f>IF( $G78=0,0,((($G78/$F$75)*Cronograma!CK$15)*($H78/$G78)))</f>
        <v>0</v>
      </c>
      <c r="CN78" s="51">
        <f>IF( $G78=0,0,((($G78/$F$75)*Cronograma!CL$15)*($H78/$G78)))</f>
        <v>0</v>
      </c>
      <c r="CO78" s="51">
        <f>IF( $G78=0,0,((($G78/$F$75)*Cronograma!CM$15)*($H78/$G78)))</f>
        <v>0</v>
      </c>
      <c r="CP78" s="51">
        <f>IF( $G78=0,0,((($G78/$F$75)*Cronograma!CN$15)*($H78/$G78)))</f>
        <v>0</v>
      </c>
      <c r="CQ78" s="51">
        <f>IF( $G78=0,0,((($G78/$F$75)*Cronograma!CO$15)*($H78/$G78)))</f>
        <v>0</v>
      </c>
      <c r="CR78" s="51">
        <f>IF( $G78=0,0,((($G78/$F$75)*Cronograma!CP$15)*($H78/$G78)))</f>
        <v>0</v>
      </c>
      <c r="CS78" s="51">
        <f>IF( $G78=0,0,((($G78/$F$75)*Cronograma!CQ$15)*($H78/$G78)))</f>
        <v>0</v>
      </c>
      <c r="CT78" s="51">
        <f>IF( $G78=0,0,((($G78/$F$75)*Cronograma!CR$15)*($H78/$G78)))</f>
        <v>0</v>
      </c>
      <c r="CU78" s="51">
        <f>IF( $G78=0,0,((($G78/$F$75)*Cronograma!CS$15)*($H78/$G78)))</f>
        <v>0</v>
      </c>
      <c r="CV78" s="51">
        <f>IF( $G78=0,0,((($G78/$F$75)*Cronograma!CT$15)*($H78/$G78)))</f>
        <v>0</v>
      </c>
      <c r="CW78" s="51">
        <f>IF( $G78=0,0,((($G78/$F$75)*Cronograma!CU$15)*($H78/$G78)))</f>
        <v>0</v>
      </c>
      <c r="CX78" s="51">
        <f>IF( $G78=0,0,((($G78/$F$75)*Cronograma!CV$15)*($H78/$G78)))</f>
        <v>0</v>
      </c>
      <c r="CY78" s="51">
        <f>IF( $G78=0,0,((($G78/$F$75)*Cronograma!CW$15)*($H78/$G78)))</f>
        <v>0</v>
      </c>
      <c r="CZ78" s="51">
        <f>IF( $G78=0,0,((($G78/$F$75)*Cronograma!CX$15)*($H78/$G78)))</f>
        <v>0</v>
      </c>
      <c r="DA78" s="51">
        <f>IF( $G78=0,0,((($G78/$F$75)*Cronograma!CY$15)*($H78/$G78)))</f>
        <v>0</v>
      </c>
      <c r="DB78" s="51">
        <f>IF( $G78=0,0,((($G78/$F$75)*Cronograma!CZ$15)*($H78/$G78)))</f>
        <v>0</v>
      </c>
      <c r="DC78" s="51">
        <f>IF( $G78=0,0,((($G78/$F$75)*Cronograma!DA$15)*($H78/$G78)))</f>
        <v>0</v>
      </c>
      <c r="DD78" s="51">
        <f>IF( $G78=0,0,((($G78/$F$75)*Cronograma!DB$15)*($H78/$G78)))</f>
        <v>0</v>
      </c>
      <c r="DE78" s="51">
        <f>IF( $G78=0,0,((($G78/$F$75)*Cronograma!DC$15)*($H78/$G78)))</f>
        <v>0</v>
      </c>
      <c r="DF78" s="51">
        <f>IF( $G78=0,0,((($G78/$F$75)*Cronograma!DD$15)*($H78/$G78)))</f>
        <v>0</v>
      </c>
      <c r="DG78" s="51">
        <f>IF( $G78=0,0,((($G78/$F$75)*Cronograma!DE$15)*($H78/$G78)))</f>
        <v>0</v>
      </c>
      <c r="DH78" s="51">
        <f>IF( $G78=0,0,((($G78/$F$75)*Cronograma!DF$15)*($H78/$G78)))</f>
        <v>0</v>
      </c>
      <c r="DI78" s="51">
        <f>IF( $G78=0,0,((($G78/$F$75)*Cronograma!DG$15)*($H78/$G78)))</f>
        <v>0</v>
      </c>
      <c r="DJ78" s="51">
        <f>IF( $G78=0,0,((($G78/$F$75)*Cronograma!DH$15)*($H78/$G78)))</f>
        <v>0</v>
      </c>
      <c r="DK78" s="52">
        <f t="shared" si="47"/>
        <v>0</v>
      </c>
      <c r="DL78" s="53">
        <f t="shared" si="41"/>
        <v>0</v>
      </c>
      <c r="DM78" s="472"/>
      <c r="DN78" s="472"/>
      <c r="DO78" s="472"/>
    </row>
    <row r="79" spans="1:119" hidden="1" outlineLevel="1" x14ac:dyDescent="0.3">
      <c r="A79" s="472"/>
      <c r="B79" s="521" t="s">
        <v>236</v>
      </c>
      <c r="C79" s="589"/>
      <c r="D79" s="595"/>
      <c r="E79" s="591"/>
      <c r="F79" s="592"/>
      <c r="G79" s="593"/>
      <c r="H79" s="498">
        <f t="shared" si="46"/>
        <v>0</v>
      </c>
      <c r="I79" s="51">
        <f>IF( $G79=0,0,((($G79/$F$75)*Cronograma!G$15)*($H79/$G79)))</f>
        <v>0</v>
      </c>
      <c r="J79" s="51">
        <f>IF( $G79=0,0,((($G79/$F$75)*Cronograma!H$15)*($H79/$G79)))</f>
        <v>0</v>
      </c>
      <c r="K79" s="51">
        <f>IF( $G79=0,0,((($G79/$F$75)*Cronograma!I$15)*($H79/$G79)))</f>
        <v>0</v>
      </c>
      <c r="L79" s="51">
        <f>IF( $G79=0,0,((($G79/$F$75)*Cronograma!J$15)*($H79/$G79)))</f>
        <v>0</v>
      </c>
      <c r="M79" s="51">
        <f>IF( $G79=0,0,((($G79/$F$75)*Cronograma!K$15)*($H79/$G79)))</f>
        <v>0</v>
      </c>
      <c r="N79" s="51">
        <f>IF( $G79=0,0,((($G79/$F$75)*Cronograma!L$15)*($H79/$G79)))</f>
        <v>0</v>
      </c>
      <c r="O79" s="51">
        <f>IF( $G79=0,0,((($G79/$F$75)*Cronograma!M$15)*($H79/$G79)))</f>
        <v>0</v>
      </c>
      <c r="P79" s="51">
        <f>IF( $G79=0,0,((($G79/$F$75)*Cronograma!N$15)*($H79/$G79)))</f>
        <v>0</v>
      </c>
      <c r="Q79" s="51">
        <f>IF( $G79=0,0,((($G79/$F$75)*Cronograma!O$15)*($H79/$G79)))</f>
        <v>0</v>
      </c>
      <c r="R79" s="51">
        <f>IF( $G79=0,0,((($G79/$F$75)*Cronograma!P$15)*($H79/$G79)))</f>
        <v>0</v>
      </c>
      <c r="S79" s="51">
        <f>IF( $G79=0,0,((($G79/$F$75)*Cronograma!Q$15)*($H79/$G79)))</f>
        <v>0</v>
      </c>
      <c r="T79" s="51">
        <f>IF( $G79=0,0,((($G79/$F$75)*Cronograma!R$15)*($H79/$G79)))</f>
        <v>0</v>
      </c>
      <c r="U79" s="51">
        <f>IF( $G79=0,0,((($G79/$F$75)*Cronograma!S$15)*($H79/$G79)))</f>
        <v>0</v>
      </c>
      <c r="V79" s="51">
        <f>IF( $G79=0,0,((($G79/$F$75)*Cronograma!T$15)*($H79/$G79)))</f>
        <v>0</v>
      </c>
      <c r="W79" s="51">
        <f>IF( $G79=0,0,((($G79/$F$75)*Cronograma!U$15)*($H79/$G79)))</f>
        <v>0</v>
      </c>
      <c r="X79" s="51">
        <f>IF( $G79=0,0,((($G79/$F$75)*Cronograma!V$15)*($H79/$G79)))</f>
        <v>0</v>
      </c>
      <c r="Y79" s="51">
        <f>IF( $G79=0,0,((($G79/$F$75)*Cronograma!W$15)*($H79/$G79)))</f>
        <v>0</v>
      </c>
      <c r="Z79" s="51">
        <f>IF( $G79=0,0,((($G79/$F$75)*Cronograma!X$15)*($H79/$G79)))</f>
        <v>0</v>
      </c>
      <c r="AA79" s="51">
        <f>IF( $G79=0,0,((($G79/$F$75)*Cronograma!Y$15)*($H79/$G79)))</f>
        <v>0</v>
      </c>
      <c r="AB79" s="51">
        <f>IF( $G79=0,0,((($G79/$F$75)*Cronograma!Z$15)*($H79/$G79)))</f>
        <v>0</v>
      </c>
      <c r="AC79" s="51">
        <f>IF( $G79=0,0,((($G79/$F$75)*Cronograma!AA$15)*($H79/$G79)))</f>
        <v>0</v>
      </c>
      <c r="AD79" s="51">
        <f>IF( $G79=0,0,((($G79/$F$75)*Cronograma!AB$15)*($H79/$G79)))</f>
        <v>0</v>
      </c>
      <c r="AE79" s="51">
        <f>IF( $G79=0,0,((($G79/$F$75)*Cronograma!AC$15)*($H79/$G79)))</f>
        <v>0</v>
      </c>
      <c r="AF79" s="51">
        <f>IF( $G79=0,0,((($G79/$F$75)*Cronograma!AD$15)*($H79/$G79)))</f>
        <v>0</v>
      </c>
      <c r="AG79" s="51">
        <f>IF( $G79=0,0,((($G79/$F$75)*Cronograma!AE$15)*($H79/$G79)))</f>
        <v>0</v>
      </c>
      <c r="AH79" s="51">
        <f>IF( $G79=0,0,((($G79/$F$75)*Cronograma!AF$15)*($H79/$G79)))</f>
        <v>0</v>
      </c>
      <c r="AI79" s="51">
        <f>IF( $G79=0,0,((($G79/$F$75)*Cronograma!AG$15)*($H79/$G79)))</f>
        <v>0</v>
      </c>
      <c r="AJ79" s="51">
        <f>IF( $G79=0,0,((($G79/$F$75)*Cronograma!AH$15)*($H79/$G79)))</f>
        <v>0</v>
      </c>
      <c r="AK79" s="51">
        <f>IF( $G79=0,0,((($G79/$F$75)*Cronograma!AI$15)*($H79/$G79)))</f>
        <v>0</v>
      </c>
      <c r="AL79" s="51">
        <f>IF( $G79=0,0,((($G79/$F$75)*Cronograma!AJ$15)*($H79/$G79)))</f>
        <v>0</v>
      </c>
      <c r="AM79" s="51">
        <f>IF( $G79=0,0,((($G79/$F$75)*Cronograma!AK$15)*($H79/$G79)))</f>
        <v>0</v>
      </c>
      <c r="AN79" s="51">
        <f>IF( $G79=0,0,((($G79/$F$75)*Cronograma!AL$15)*($H79/$G79)))</f>
        <v>0</v>
      </c>
      <c r="AO79" s="51">
        <f>IF( $G79=0,0,((($G79/$F$75)*Cronograma!AM$15)*($H79/$G79)))</f>
        <v>0</v>
      </c>
      <c r="AP79" s="51">
        <f>IF( $G79=0,0,((($G79/$F$75)*Cronograma!AN$15)*($H79/$G79)))</f>
        <v>0</v>
      </c>
      <c r="AQ79" s="51">
        <f>IF( $G79=0,0,((($G79/$F$75)*Cronograma!AO$15)*($H79/$G79)))</f>
        <v>0</v>
      </c>
      <c r="AR79" s="51">
        <f>IF( $G79=0,0,((($G79/$F$75)*Cronograma!AP$15)*($H79/$G79)))</f>
        <v>0</v>
      </c>
      <c r="AS79" s="51">
        <f>IF( $G79=0,0,((($G79/$F$75)*Cronograma!AQ$15)*($H79/$G79)))</f>
        <v>0</v>
      </c>
      <c r="AT79" s="51">
        <f>IF( $G79=0,0,((($G79/$F$75)*Cronograma!AR$15)*($H79/$G79)))</f>
        <v>0</v>
      </c>
      <c r="AU79" s="51">
        <f>IF( $G79=0,0,((($G79/$F$75)*Cronograma!AS$15)*($H79/$G79)))</f>
        <v>0</v>
      </c>
      <c r="AV79" s="51">
        <f>IF( $G79=0,0,((($G79/$F$75)*Cronograma!AT$15)*($H79/$G79)))</f>
        <v>0</v>
      </c>
      <c r="AW79" s="51">
        <f>IF( $G79=0,0,((($G79/$F$75)*Cronograma!AU$15)*($H79/$G79)))</f>
        <v>0</v>
      </c>
      <c r="AX79" s="51">
        <f>IF( $G79=0,0,((($G79/$F$75)*Cronograma!AV$15)*($H79/$G79)))</f>
        <v>0</v>
      </c>
      <c r="AY79" s="51">
        <f>IF( $G79=0,0,((($G79/$F$75)*Cronograma!AW$15)*($H79/$G79)))</f>
        <v>0</v>
      </c>
      <c r="AZ79" s="51">
        <f>IF( $G79=0,0,((($G79/$F$75)*Cronograma!AX$15)*($H79/$G79)))</f>
        <v>0</v>
      </c>
      <c r="BA79" s="51">
        <f>IF( $G79=0,0,((($G79/$F$75)*Cronograma!AY$15)*($H79/$G79)))</f>
        <v>0</v>
      </c>
      <c r="BB79" s="51">
        <f>IF( $G79=0,0,((($G79/$F$75)*Cronograma!AZ$15)*($H79/$G79)))</f>
        <v>0</v>
      </c>
      <c r="BC79" s="51">
        <f>IF( $G79=0,0,((($G79/$F$75)*Cronograma!BA$15)*($H79/$G79)))</f>
        <v>0</v>
      </c>
      <c r="BD79" s="51">
        <f>IF( $G79=0,0,((($G79/$F$75)*Cronograma!BB$15)*($H79/$G79)))</f>
        <v>0</v>
      </c>
      <c r="BE79" s="51">
        <f>IF( $G79=0,0,((($G79/$F$75)*Cronograma!BC$15)*($H79/$G79)))</f>
        <v>0</v>
      </c>
      <c r="BF79" s="51">
        <f>IF( $G79=0,0,((($G79/$F$75)*Cronograma!BD$15)*($H79/$G79)))</f>
        <v>0</v>
      </c>
      <c r="BG79" s="51">
        <f>IF( $G79=0,0,((($G79/$F$75)*Cronograma!BE$15)*($H79/$G79)))</f>
        <v>0</v>
      </c>
      <c r="BH79" s="51">
        <f>IF( $G79=0,0,((($G79/$F$75)*Cronograma!BF$15)*($H79/$G79)))</f>
        <v>0</v>
      </c>
      <c r="BI79" s="51">
        <f>IF( $G79=0,0,((($G79/$F$75)*Cronograma!BG$15)*($H79/$G79)))</f>
        <v>0</v>
      </c>
      <c r="BJ79" s="51">
        <f>IF( $G79=0,0,((($G79/$F$75)*Cronograma!BH$15)*($H79/$G79)))</f>
        <v>0</v>
      </c>
      <c r="BK79" s="51">
        <f>IF( $G79=0,0,((($G79/$F$75)*Cronograma!BI$15)*($H79/$G79)))</f>
        <v>0</v>
      </c>
      <c r="BL79" s="51">
        <f>IF( $G79=0,0,((($G79/$F$75)*Cronograma!BJ$15)*($H79/$G79)))</f>
        <v>0</v>
      </c>
      <c r="BM79" s="51">
        <f>IF( $G79=0,0,((($G79/$F$75)*Cronograma!BK$15)*($H79/$G79)))</f>
        <v>0</v>
      </c>
      <c r="BN79" s="51">
        <f>IF( $G79=0,0,((($G79/$F$75)*Cronograma!BL$15)*($H79/$G79)))</f>
        <v>0</v>
      </c>
      <c r="BO79" s="51">
        <f>IF( $G79=0,0,((($G79/$F$75)*Cronograma!BM$15)*($H79/$G79)))</f>
        <v>0</v>
      </c>
      <c r="BP79" s="51">
        <f>IF( $G79=0,0,((($G79/$F$75)*Cronograma!BN$15)*($H79/$G79)))</f>
        <v>0</v>
      </c>
      <c r="BQ79" s="51">
        <f>IF( $G79=0,0,((($G79/$F$75)*Cronograma!BO$15)*($H79/$G79)))</f>
        <v>0</v>
      </c>
      <c r="BR79" s="51">
        <f>IF( $G79=0,0,((($G79/$F$75)*Cronograma!BP$15)*($H79/$G79)))</f>
        <v>0</v>
      </c>
      <c r="BS79" s="51">
        <f>IF( $G79=0,0,((($G79/$F$75)*Cronograma!BQ$15)*($H79/$G79)))</f>
        <v>0</v>
      </c>
      <c r="BT79" s="51">
        <f>IF( $G79=0,0,((($G79/$F$75)*Cronograma!BR$15)*($H79/$G79)))</f>
        <v>0</v>
      </c>
      <c r="BU79" s="51">
        <f>IF( $G79=0,0,((($G79/$F$75)*Cronograma!BS$15)*($H79/$G79)))</f>
        <v>0</v>
      </c>
      <c r="BV79" s="51">
        <f>IF( $G79=0,0,((($G79/$F$75)*Cronograma!BT$15)*($H79/$G79)))</f>
        <v>0</v>
      </c>
      <c r="BW79" s="51">
        <f>IF( $G79=0,0,((($G79/$F$75)*Cronograma!BU$15)*($H79/$G79)))</f>
        <v>0</v>
      </c>
      <c r="BX79" s="51">
        <f>IF( $G79=0,0,((($G79/$F$75)*Cronograma!BV$15)*($H79/$G79)))</f>
        <v>0</v>
      </c>
      <c r="BY79" s="51">
        <f>IF( $G79=0,0,((($G79/$F$75)*Cronograma!BW$15)*($H79/$G79)))</f>
        <v>0</v>
      </c>
      <c r="BZ79" s="51">
        <f>IF( $G79=0,0,((($G79/$F$75)*Cronograma!BX$15)*($H79/$G79)))</f>
        <v>0</v>
      </c>
      <c r="CA79" s="51">
        <f>IF( $G79=0,0,((($G79/$F$75)*Cronograma!BY$15)*($H79/$G79)))</f>
        <v>0</v>
      </c>
      <c r="CB79" s="51">
        <f>IF( $G79=0,0,((($G79/$F$75)*Cronograma!BZ$15)*($H79/$G79)))</f>
        <v>0</v>
      </c>
      <c r="CC79" s="51">
        <f>IF( $G79=0,0,((($G79/$F$75)*Cronograma!CA$15)*($H79/$G79)))</f>
        <v>0</v>
      </c>
      <c r="CD79" s="51">
        <f>IF( $G79=0,0,((($G79/$F$75)*Cronograma!CB$15)*($H79/$G79)))</f>
        <v>0</v>
      </c>
      <c r="CE79" s="51">
        <f>IF( $G79=0,0,((($G79/$F$75)*Cronograma!CC$15)*($H79/$G79)))</f>
        <v>0</v>
      </c>
      <c r="CF79" s="51">
        <f>IF( $G79=0,0,((($G79/$F$75)*Cronograma!CD$15)*($H79/$G79)))</f>
        <v>0</v>
      </c>
      <c r="CG79" s="51">
        <f>IF( $G79=0,0,((($G79/$F$75)*Cronograma!CE$15)*($H79/$G79)))</f>
        <v>0</v>
      </c>
      <c r="CH79" s="51">
        <f>IF( $G79=0,0,((($G79/$F$75)*Cronograma!CF$15)*($H79/$G79)))</f>
        <v>0</v>
      </c>
      <c r="CI79" s="51">
        <f>IF( $G79=0,0,((($G79/$F$75)*Cronograma!CG$15)*($H79/$G79)))</f>
        <v>0</v>
      </c>
      <c r="CJ79" s="51">
        <f>IF( $G79=0,0,((($G79/$F$75)*Cronograma!CH$15)*($H79/$G79)))</f>
        <v>0</v>
      </c>
      <c r="CK79" s="51">
        <f>IF( $G79=0,0,((($G79/$F$75)*Cronograma!CI$15)*($H79/$G79)))</f>
        <v>0</v>
      </c>
      <c r="CL79" s="51">
        <f>IF( $G79=0,0,((($G79/$F$75)*Cronograma!CJ$15)*($H79/$G79)))</f>
        <v>0</v>
      </c>
      <c r="CM79" s="51">
        <f>IF( $G79=0,0,((($G79/$F$75)*Cronograma!CK$15)*($H79/$G79)))</f>
        <v>0</v>
      </c>
      <c r="CN79" s="51">
        <f>IF( $G79=0,0,((($G79/$F$75)*Cronograma!CL$15)*($H79/$G79)))</f>
        <v>0</v>
      </c>
      <c r="CO79" s="51">
        <f>IF( $G79=0,0,((($G79/$F$75)*Cronograma!CM$15)*($H79/$G79)))</f>
        <v>0</v>
      </c>
      <c r="CP79" s="51">
        <f>IF( $G79=0,0,((($G79/$F$75)*Cronograma!CN$15)*($H79/$G79)))</f>
        <v>0</v>
      </c>
      <c r="CQ79" s="51">
        <f>IF( $G79=0,0,((($G79/$F$75)*Cronograma!CO$15)*($H79/$G79)))</f>
        <v>0</v>
      </c>
      <c r="CR79" s="51">
        <f>IF( $G79=0,0,((($G79/$F$75)*Cronograma!CP$15)*($H79/$G79)))</f>
        <v>0</v>
      </c>
      <c r="CS79" s="51">
        <f>IF( $G79=0,0,((($G79/$F$75)*Cronograma!CQ$15)*($H79/$G79)))</f>
        <v>0</v>
      </c>
      <c r="CT79" s="51">
        <f>IF( $G79=0,0,((($G79/$F$75)*Cronograma!CR$15)*($H79/$G79)))</f>
        <v>0</v>
      </c>
      <c r="CU79" s="51">
        <f>IF( $G79=0,0,((($G79/$F$75)*Cronograma!CS$15)*($H79/$G79)))</f>
        <v>0</v>
      </c>
      <c r="CV79" s="51">
        <f>IF( $G79=0,0,((($G79/$F$75)*Cronograma!CT$15)*($H79/$G79)))</f>
        <v>0</v>
      </c>
      <c r="CW79" s="51">
        <f>IF( $G79=0,0,((($G79/$F$75)*Cronograma!CU$15)*($H79/$G79)))</f>
        <v>0</v>
      </c>
      <c r="CX79" s="51">
        <f>IF( $G79=0,0,((($G79/$F$75)*Cronograma!CV$15)*($H79/$G79)))</f>
        <v>0</v>
      </c>
      <c r="CY79" s="51">
        <f>IF( $G79=0,0,((($G79/$F$75)*Cronograma!CW$15)*($H79/$G79)))</f>
        <v>0</v>
      </c>
      <c r="CZ79" s="51">
        <f>IF( $G79=0,0,((($G79/$F$75)*Cronograma!CX$15)*($H79/$G79)))</f>
        <v>0</v>
      </c>
      <c r="DA79" s="51">
        <f>IF( $G79=0,0,((($G79/$F$75)*Cronograma!CY$15)*($H79/$G79)))</f>
        <v>0</v>
      </c>
      <c r="DB79" s="51">
        <f>IF( $G79=0,0,((($G79/$F$75)*Cronograma!CZ$15)*($H79/$G79)))</f>
        <v>0</v>
      </c>
      <c r="DC79" s="51">
        <f>IF( $G79=0,0,((($G79/$F$75)*Cronograma!DA$15)*($H79/$G79)))</f>
        <v>0</v>
      </c>
      <c r="DD79" s="51">
        <f>IF( $G79=0,0,((($G79/$F$75)*Cronograma!DB$15)*($H79/$G79)))</f>
        <v>0</v>
      </c>
      <c r="DE79" s="51">
        <f>IF( $G79=0,0,((($G79/$F$75)*Cronograma!DC$15)*($H79/$G79)))</f>
        <v>0</v>
      </c>
      <c r="DF79" s="51">
        <f>IF( $G79=0,0,((($G79/$F$75)*Cronograma!DD$15)*($H79/$G79)))</f>
        <v>0</v>
      </c>
      <c r="DG79" s="51">
        <f>IF( $G79=0,0,((($G79/$F$75)*Cronograma!DE$15)*($H79/$G79)))</f>
        <v>0</v>
      </c>
      <c r="DH79" s="51">
        <f>IF( $G79=0,0,((($G79/$F$75)*Cronograma!DF$15)*($H79/$G79)))</f>
        <v>0</v>
      </c>
      <c r="DI79" s="51">
        <f>IF( $G79=0,0,((($G79/$F$75)*Cronograma!DG$15)*($H79/$G79)))</f>
        <v>0</v>
      </c>
      <c r="DJ79" s="51">
        <f>IF( $G79=0,0,((($G79/$F$75)*Cronograma!DH$15)*($H79/$G79)))</f>
        <v>0</v>
      </c>
      <c r="DK79" s="52">
        <f t="shared" si="47"/>
        <v>0</v>
      </c>
      <c r="DL79" s="53">
        <f t="shared" si="41"/>
        <v>0</v>
      </c>
      <c r="DM79" s="472"/>
      <c r="DN79" s="472"/>
      <c r="DO79" s="472"/>
    </row>
    <row r="80" spans="1:119" hidden="1" outlineLevel="1" x14ac:dyDescent="0.3">
      <c r="A80" s="472"/>
      <c r="B80" s="521" t="s">
        <v>237</v>
      </c>
      <c r="C80" s="589"/>
      <c r="D80" s="595"/>
      <c r="E80" s="591"/>
      <c r="F80" s="592"/>
      <c r="G80" s="593"/>
      <c r="H80" s="498">
        <f t="shared" si="46"/>
        <v>0</v>
      </c>
      <c r="I80" s="51">
        <f>IF( $G80=0,0,((($G80/$F$75)*Cronograma!G$15)*($H80/$G80)))</f>
        <v>0</v>
      </c>
      <c r="J80" s="51">
        <f>IF( $G80=0,0,((($G80/$F$75)*Cronograma!H$15)*($H80/$G80)))</f>
        <v>0</v>
      </c>
      <c r="K80" s="51">
        <f>IF( $G80=0,0,((($G80/$F$75)*Cronograma!I$15)*($H80/$G80)))</f>
        <v>0</v>
      </c>
      <c r="L80" s="51">
        <f>IF( $G80=0,0,((($G80/$F$75)*Cronograma!J$15)*($H80/$G80)))</f>
        <v>0</v>
      </c>
      <c r="M80" s="51">
        <f>IF( $G80=0,0,((($G80/$F$75)*Cronograma!K$15)*($H80/$G80)))</f>
        <v>0</v>
      </c>
      <c r="N80" s="51">
        <f>IF( $G80=0,0,((($G80/$F$75)*Cronograma!L$15)*($H80/$G80)))</f>
        <v>0</v>
      </c>
      <c r="O80" s="51">
        <f>IF( $G80=0,0,((($G80/$F$75)*Cronograma!M$15)*($H80/$G80)))</f>
        <v>0</v>
      </c>
      <c r="P80" s="51">
        <f>IF( $G80=0,0,((($G80/$F$75)*Cronograma!N$15)*($H80/$G80)))</f>
        <v>0</v>
      </c>
      <c r="Q80" s="51">
        <f>IF( $G80=0,0,((($G80/$F$75)*Cronograma!O$15)*($H80/$G80)))</f>
        <v>0</v>
      </c>
      <c r="R80" s="51">
        <f>IF( $G80=0,0,((($G80/$F$75)*Cronograma!P$15)*($H80/$G80)))</f>
        <v>0</v>
      </c>
      <c r="S80" s="51">
        <f>IF( $G80=0,0,((($G80/$F$75)*Cronograma!Q$15)*($H80/$G80)))</f>
        <v>0</v>
      </c>
      <c r="T80" s="51">
        <f>IF( $G80=0,0,((($G80/$F$75)*Cronograma!R$15)*($H80/$G80)))</f>
        <v>0</v>
      </c>
      <c r="U80" s="51">
        <f>IF( $G80=0,0,((($G80/$F$75)*Cronograma!S$15)*($H80/$G80)))</f>
        <v>0</v>
      </c>
      <c r="V80" s="51">
        <f>IF( $G80=0,0,((($G80/$F$75)*Cronograma!T$15)*($H80/$G80)))</f>
        <v>0</v>
      </c>
      <c r="W80" s="51">
        <f>IF( $G80=0,0,((($G80/$F$75)*Cronograma!U$15)*($H80/$G80)))</f>
        <v>0</v>
      </c>
      <c r="X80" s="51">
        <f>IF( $G80=0,0,((($G80/$F$75)*Cronograma!V$15)*($H80/$G80)))</f>
        <v>0</v>
      </c>
      <c r="Y80" s="51">
        <f>IF( $G80=0,0,((($G80/$F$75)*Cronograma!W$15)*($H80/$G80)))</f>
        <v>0</v>
      </c>
      <c r="Z80" s="51">
        <f>IF( $G80=0,0,((($G80/$F$75)*Cronograma!X$15)*($H80/$G80)))</f>
        <v>0</v>
      </c>
      <c r="AA80" s="51">
        <f>IF( $G80=0,0,((($G80/$F$75)*Cronograma!Y$15)*($H80/$G80)))</f>
        <v>0</v>
      </c>
      <c r="AB80" s="51">
        <f>IF( $G80=0,0,((($G80/$F$75)*Cronograma!Z$15)*($H80/$G80)))</f>
        <v>0</v>
      </c>
      <c r="AC80" s="51">
        <f>IF( $G80=0,0,((($G80/$F$75)*Cronograma!AA$15)*($H80/$G80)))</f>
        <v>0</v>
      </c>
      <c r="AD80" s="51">
        <f>IF( $G80=0,0,((($G80/$F$75)*Cronograma!AB$15)*($H80/$G80)))</f>
        <v>0</v>
      </c>
      <c r="AE80" s="51">
        <f>IF( $G80=0,0,((($G80/$F$75)*Cronograma!AC$15)*($H80/$G80)))</f>
        <v>0</v>
      </c>
      <c r="AF80" s="51">
        <f>IF( $G80=0,0,((($G80/$F$75)*Cronograma!AD$15)*($H80/$G80)))</f>
        <v>0</v>
      </c>
      <c r="AG80" s="51">
        <f>IF( $G80=0,0,((($G80/$F$75)*Cronograma!AE$15)*($H80/$G80)))</f>
        <v>0</v>
      </c>
      <c r="AH80" s="51">
        <f>IF( $G80=0,0,((($G80/$F$75)*Cronograma!AF$15)*($H80/$G80)))</f>
        <v>0</v>
      </c>
      <c r="AI80" s="51">
        <f>IF( $G80=0,0,((($G80/$F$75)*Cronograma!AG$15)*($H80/$G80)))</f>
        <v>0</v>
      </c>
      <c r="AJ80" s="51">
        <f>IF( $G80=0,0,((($G80/$F$75)*Cronograma!AH$15)*($H80/$G80)))</f>
        <v>0</v>
      </c>
      <c r="AK80" s="51">
        <f>IF( $G80=0,0,((($G80/$F$75)*Cronograma!AI$15)*($H80/$G80)))</f>
        <v>0</v>
      </c>
      <c r="AL80" s="51">
        <f>IF( $G80=0,0,((($G80/$F$75)*Cronograma!AJ$15)*($H80/$G80)))</f>
        <v>0</v>
      </c>
      <c r="AM80" s="51">
        <f>IF( $G80=0,0,((($G80/$F$75)*Cronograma!AK$15)*($H80/$G80)))</f>
        <v>0</v>
      </c>
      <c r="AN80" s="51">
        <f>IF( $G80=0,0,((($G80/$F$75)*Cronograma!AL$15)*($H80/$G80)))</f>
        <v>0</v>
      </c>
      <c r="AO80" s="51">
        <f>IF( $G80=0,0,((($G80/$F$75)*Cronograma!AM$15)*($H80/$G80)))</f>
        <v>0</v>
      </c>
      <c r="AP80" s="51">
        <f>IF( $G80=0,0,((($G80/$F$75)*Cronograma!AN$15)*($H80/$G80)))</f>
        <v>0</v>
      </c>
      <c r="AQ80" s="51">
        <f>IF( $G80=0,0,((($G80/$F$75)*Cronograma!AO$15)*($H80/$G80)))</f>
        <v>0</v>
      </c>
      <c r="AR80" s="51">
        <f>IF( $G80=0,0,((($G80/$F$75)*Cronograma!AP$15)*($H80/$G80)))</f>
        <v>0</v>
      </c>
      <c r="AS80" s="51">
        <f>IF( $G80=0,0,((($G80/$F$75)*Cronograma!AQ$15)*($H80/$G80)))</f>
        <v>0</v>
      </c>
      <c r="AT80" s="51">
        <f>IF( $G80=0,0,((($G80/$F$75)*Cronograma!AR$15)*($H80/$G80)))</f>
        <v>0</v>
      </c>
      <c r="AU80" s="51">
        <f>IF( $G80=0,0,((($G80/$F$75)*Cronograma!AS$15)*($H80/$G80)))</f>
        <v>0</v>
      </c>
      <c r="AV80" s="51">
        <f>IF( $G80=0,0,((($G80/$F$75)*Cronograma!AT$15)*($H80/$G80)))</f>
        <v>0</v>
      </c>
      <c r="AW80" s="51">
        <f>IF( $G80=0,0,((($G80/$F$75)*Cronograma!AU$15)*($H80/$G80)))</f>
        <v>0</v>
      </c>
      <c r="AX80" s="51">
        <f>IF( $G80=0,0,((($G80/$F$75)*Cronograma!AV$15)*($H80/$G80)))</f>
        <v>0</v>
      </c>
      <c r="AY80" s="51">
        <f>IF( $G80=0,0,((($G80/$F$75)*Cronograma!AW$15)*($H80/$G80)))</f>
        <v>0</v>
      </c>
      <c r="AZ80" s="51">
        <f>IF( $G80=0,0,((($G80/$F$75)*Cronograma!AX$15)*($H80/$G80)))</f>
        <v>0</v>
      </c>
      <c r="BA80" s="51">
        <f>IF( $G80=0,0,((($G80/$F$75)*Cronograma!AY$15)*($H80/$G80)))</f>
        <v>0</v>
      </c>
      <c r="BB80" s="51">
        <f>IF( $G80=0,0,((($G80/$F$75)*Cronograma!AZ$15)*($H80/$G80)))</f>
        <v>0</v>
      </c>
      <c r="BC80" s="51">
        <f>IF( $G80=0,0,((($G80/$F$75)*Cronograma!BA$15)*($H80/$G80)))</f>
        <v>0</v>
      </c>
      <c r="BD80" s="51">
        <f>IF( $G80=0,0,((($G80/$F$75)*Cronograma!BB$15)*($H80/$G80)))</f>
        <v>0</v>
      </c>
      <c r="BE80" s="51">
        <f>IF( $G80=0,0,((($G80/$F$75)*Cronograma!BC$15)*($H80/$G80)))</f>
        <v>0</v>
      </c>
      <c r="BF80" s="51">
        <f>IF( $G80=0,0,((($G80/$F$75)*Cronograma!BD$15)*($H80/$G80)))</f>
        <v>0</v>
      </c>
      <c r="BG80" s="51">
        <f>IF( $G80=0,0,((($G80/$F$75)*Cronograma!BE$15)*($H80/$G80)))</f>
        <v>0</v>
      </c>
      <c r="BH80" s="51">
        <f>IF( $G80=0,0,((($G80/$F$75)*Cronograma!BF$15)*($H80/$G80)))</f>
        <v>0</v>
      </c>
      <c r="BI80" s="51">
        <f>IF( $G80=0,0,((($G80/$F$75)*Cronograma!BG$15)*($H80/$G80)))</f>
        <v>0</v>
      </c>
      <c r="BJ80" s="51">
        <f>IF( $G80=0,0,((($G80/$F$75)*Cronograma!BH$15)*($H80/$G80)))</f>
        <v>0</v>
      </c>
      <c r="BK80" s="51">
        <f>IF( $G80=0,0,((($G80/$F$75)*Cronograma!BI$15)*($H80/$G80)))</f>
        <v>0</v>
      </c>
      <c r="BL80" s="51">
        <f>IF( $G80=0,0,((($G80/$F$75)*Cronograma!BJ$15)*($H80/$G80)))</f>
        <v>0</v>
      </c>
      <c r="BM80" s="51">
        <f>IF( $G80=0,0,((($G80/$F$75)*Cronograma!BK$15)*($H80/$G80)))</f>
        <v>0</v>
      </c>
      <c r="BN80" s="51">
        <f>IF( $G80=0,0,((($G80/$F$75)*Cronograma!BL$15)*($H80/$G80)))</f>
        <v>0</v>
      </c>
      <c r="BO80" s="51">
        <f>IF( $G80=0,0,((($G80/$F$75)*Cronograma!BM$15)*($H80/$G80)))</f>
        <v>0</v>
      </c>
      <c r="BP80" s="51">
        <f>IF( $G80=0,0,((($G80/$F$75)*Cronograma!BN$15)*($H80/$G80)))</f>
        <v>0</v>
      </c>
      <c r="BQ80" s="51">
        <f>IF( $G80=0,0,((($G80/$F$75)*Cronograma!BO$15)*($H80/$G80)))</f>
        <v>0</v>
      </c>
      <c r="BR80" s="51">
        <f>IF( $G80=0,0,((($G80/$F$75)*Cronograma!BP$15)*($H80/$G80)))</f>
        <v>0</v>
      </c>
      <c r="BS80" s="51">
        <f>IF( $G80=0,0,((($G80/$F$75)*Cronograma!BQ$15)*($H80/$G80)))</f>
        <v>0</v>
      </c>
      <c r="BT80" s="51">
        <f>IF( $G80=0,0,((($G80/$F$75)*Cronograma!BR$15)*($H80/$G80)))</f>
        <v>0</v>
      </c>
      <c r="BU80" s="51">
        <f>IF( $G80=0,0,((($G80/$F$75)*Cronograma!BS$15)*($H80/$G80)))</f>
        <v>0</v>
      </c>
      <c r="BV80" s="51">
        <f>IF( $G80=0,0,((($G80/$F$75)*Cronograma!BT$15)*($H80/$G80)))</f>
        <v>0</v>
      </c>
      <c r="BW80" s="51">
        <f>IF( $G80=0,0,((($G80/$F$75)*Cronograma!BU$15)*($H80/$G80)))</f>
        <v>0</v>
      </c>
      <c r="BX80" s="51">
        <f>IF( $G80=0,0,((($G80/$F$75)*Cronograma!BV$15)*($H80/$G80)))</f>
        <v>0</v>
      </c>
      <c r="BY80" s="51">
        <f>IF( $G80=0,0,((($G80/$F$75)*Cronograma!BW$15)*($H80/$G80)))</f>
        <v>0</v>
      </c>
      <c r="BZ80" s="51">
        <f>IF( $G80=0,0,((($G80/$F$75)*Cronograma!BX$15)*($H80/$G80)))</f>
        <v>0</v>
      </c>
      <c r="CA80" s="51">
        <f>IF( $G80=0,0,((($G80/$F$75)*Cronograma!BY$15)*($H80/$G80)))</f>
        <v>0</v>
      </c>
      <c r="CB80" s="51">
        <f>IF( $G80=0,0,((($G80/$F$75)*Cronograma!BZ$15)*($H80/$G80)))</f>
        <v>0</v>
      </c>
      <c r="CC80" s="51">
        <f>IF( $G80=0,0,((($G80/$F$75)*Cronograma!CA$15)*($H80/$G80)))</f>
        <v>0</v>
      </c>
      <c r="CD80" s="51">
        <f>IF( $G80=0,0,((($G80/$F$75)*Cronograma!CB$15)*($H80/$G80)))</f>
        <v>0</v>
      </c>
      <c r="CE80" s="51">
        <f>IF( $G80=0,0,((($G80/$F$75)*Cronograma!CC$15)*($H80/$G80)))</f>
        <v>0</v>
      </c>
      <c r="CF80" s="51">
        <f>IF( $G80=0,0,((($G80/$F$75)*Cronograma!CD$15)*($H80/$G80)))</f>
        <v>0</v>
      </c>
      <c r="CG80" s="51">
        <f>IF( $G80=0,0,((($G80/$F$75)*Cronograma!CE$15)*($H80/$G80)))</f>
        <v>0</v>
      </c>
      <c r="CH80" s="51">
        <f>IF( $G80=0,0,((($G80/$F$75)*Cronograma!CF$15)*($H80/$G80)))</f>
        <v>0</v>
      </c>
      <c r="CI80" s="51">
        <f>IF( $G80=0,0,((($G80/$F$75)*Cronograma!CG$15)*($H80/$G80)))</f>
        <v>0</v>
      </c>
      <c r="CJ80" s="51">
        <f>IF( $G80=0,0,((($G80/$F$75)*Cronograma!CH$15)*($H80/$G80)))</f>
        <v>0</v>
      </c>
      <c r="CK80" s="51">
        <f>IF( $G80=0,0,((($G80/$F$75)*Cronograma!CI$15)*($H80/$G80)))</f>
        <v>0</v>
      </c>
      <c r="CL80" s="51">
        <f>IF( $G80=0,0,((($G80/$F$75)*Cronograma!CJ$15)*($H80/$G80)))</f>
        <v>0</v>
      </c>
      <c r="CM80" s="51">
        <f>IF( $G80=0,0,((($G80/$F$75)*Cronograma!CK$15)*($H80/$G80)))</f>
        <v>0</v>
      </c>
      <c r="CN80" s="51">
        <f>IF( $G80=0,0,((($G80/$F$75)*Cronograma!CL$15)*($H80/$G80)))</f>
        <v>0</v>
      </c>
      <c r="CO80" s="51">
        <f>IF( $G80=0,0,((($G80/$F$75)*Cronograma!CM$15)*($H80/$G80)))</f>
        <v>0</v>
      </c>
      <c r="CP80" s="51">
        <f>IF( $G80=0,0,((($G80/$F$75)*Cronograma!CN$15)*($H80/$G80)))</f>
        <v>0</v>
      </c>
      <c r="CQ80" s="51">
        <f>IF( $G80=0,0,((($G80/$F$75)*Cronograma!CO$15)*($H80/$G80)))</f>
        <v>0</v>
      </c>
      <c r="CR80" s="51">
        <f>IF( $G80=0,0,((($G80/$F$75)*Cronograma!CP$15)*($H80/$G80)))</f>
        <v>0</v>
      </c>
      <c r="CS80" s="51">
        <f>IF( $G80=0,0,((($G80/$F$75)*Cronograma!CQ$15)*($H80/$G80)))</f>
        <v>0</v>
      </c>
      <c r="CT80" s="51">
        <f>IF( $G80=0,0,((($G80/$F$75)*Cronograma!CR$15)*($H80/$G80)))</f>
        <v>0</v>
      </c>
      <c r="CU80" s="51">
        <f>IF( $G80=0,0,((($G80/$F$75)*Cronograma!CS$15)*($H80/$G80)))</f>
        <v>0</v>
      </c>
      <c r="CV80" s="51">
        <f>IF( $G80=0,0,((($G80/$F$75)*Cronograma!CT$15)*($H80/$G80)))</f>
        <v>0</v>
      </c>
      <c r="CW80" s="51">
        <f>IF( $G80=0,0,((($G80/$F$75)*Cronograma!CU$15)*($H80/$G80)))</f>
        <v>0</v>
      </c>
      <c r="CX80" s="51">
        <f>IF( $G80=0,0,((($G80/$F$75)*Cronograma!CV$15)*($H80/$G80)))</f>
        <v>0</v>
      </c>
      <c r="CY80" s="51">
        <f>IF( $G80=0,0,((($G80/$F$75)*Cronograma!CW$15)*($H80/$G80)))</f>
        <v>0</v>
      </c>
      <c r="CZ80" s="51">
        <f>IF( $G80=0,0,((($G80/$F$75)*Cronograma!CX$15)*($H80/$G80)))</f>
        <v>0</v>
      </c>
      <c r="DA80" s="51">
        <f>IF( $G80=0,0,((($G80/$F$75)*Cronograma!CY$15)*($H80/$G80)))</f>
        <v>0</v>
      </c>
      <c r="DB80" s="51">
        <f>IF( $G80=0,0,((($G80/$F$75)*Cronograma!CZ$15)*($H80/$G80)))</f>
        <v>0</v>
      </c>
      <c r="DC80" s="51">
        <f>IF( $G80=0,0,((($G80/$F$75)*Cronograma!DA$15)*($H80/$G80)))</f>
        <v>0</v>
      </c>
      <c r="DD80" s="51">
        <f>IF( $G80=0,0,((($G80/$F$75)*Cronograma!DB$15)*($H80/$G80)))</f>
        <v>0</v>
      </c>
      <c r="DE80" s="51">
        <f>IF( $G80=0,0,((($G80/$F$75)*Cronograma!DC$15)*($H80/$G80)))</f>
        <v>0</v>
      </c>
      <c r="DF80" s="51">
        <f>IF( $G80=0,0,((($G80/$F$75)*Cronograma!DD$15)*($H80/$G80)))</f>
        <v>0</v>
      </c>
      <c r="DG80" s="51">
        <f>IF( $G80=0,0,((($G80/$F$75)*Cronograma!DE$15)*($H80/$G80)))</f>
        <v>0</v>
      </c>
      <c r="DH80" s="51">
        <f>IF( $G80=0,0,((($G80/$F$75)*Cronograma!DF$15)*($H80/$G80)))</f>
        <v>0</v>
      </c>
      <c r="DI80" s="51">
        <f>IF( $G80=0,0,((($G80/$F$75)*Cronograma!DG$15)*($H80/$G80)))</f>
        <v>0</v>
      </c>
      <c r="DJ80" s="51">
        <f>IF( $G80=0,0,((($G80/$F$75)*Cronograma!DH$15)*($H80/$G80)))</f>
        <v>0</v>
      </c>
      <c r="DK80" s="52">
        <f t="shared" si="47"/>
        <v>0</v>
      </c>
      <c r="DL80" s="53">
        <f t="shared" si="41"/>
        <v>0</v>
      </c>
      <c r="DM80" s="472"/>
      <c r="DN80" s="472"/>
      <c r="DO80" s="472"/>
    </row>
    <row r="81" spans="1:119" hidden="1" outlineLevel="1" x14ac:dyDescent="0.3">
      <c r="A81" s="472"/>
      <c r="B81" s="521" t="s">
        <v>238</v>
      </c>
      <c r="C81" s="589"/>
      <c r="D81" s="595"/>
      <c r="E81" s="591"/>
      <c r="F81" s="592"/>
      <c r="G81" s="593"/>
      <c r="H81" s="498">
        <f t="shared" si="46"/>
        <v>0</v>
      </c>
      <c r="I81" s="51">
        <f>IF( $G81=0,0,((($G81/$F$75)*Cronograma!G$15)*($H81/$G81)))</f>
        <v>0</v>
      </c>
      <c r="J81" s="51">
        <f>IF( $G81=0,0,((($G81/$F$75)*Cronograma!H$15)*($H81/$G81)))</f>
        <v>0</v>
      </c>
      <c r="K81" s="51">
        <f>IF( $G81=0,0,((($G81/$F$75)*Cronograma!I$15)*($H81/$G81)))</f>
        <v>0</v>
      </c>
      <c r="L81" s="51">
        <f>IF( $G81=0,0,((($G81/$F$75)*Cronograma!J$15)*($H81/$G81)))</f>
        <v>0</v>
      </c>
      <c r="M81" s="51">
        <f>IF( $G81=0,0,((($G81/$F$75)*Cronograma!K$15)*($H81/$G81)))</f>
        <v>0</v>
      </c>
      <c r="N81" s="51">
        <f>IF( $G81=0,0,((($G81/$F$75)*Cronograma!L$15)*($H81/$G81)))</f>
        <v>0</v>
      </c>
      <c r="O81" s="51">
        <f>IF( $G81=0,0,((($G81/$F$75)*Cronograma!M$15)*($H81/$G81)))</f>
        <v>0</v>
      </c>
      <c r="P81" s="51">
        <f>IF( $G81=0,0,((($G81/$F$75)*Cronograma!N$15)*($H81/$G81)))</f>
        <v>0</v>
      </c>
      <c r="Q81" s="51">
        <f>IF( $G81=0,0,((($G81/$F$75)*Cronograma!O$15)*($H81/$G81)))</f>
        <v>0</v>
      </c>
      <c r="R81" s="51">
        <f>IF( $G81=0,0,((($G81/$F$75)*Cronograma!P$15)*($H81/$G81)))</f>
        <v>0</v>
      </c>
      <c r="S81" s="51">
        <f>IF( $G81=0,0,((($G81/$F$75)*Cronograma!Q$15)*($H81/$G81)))</f>
        <v>0</v>
      </c>
      <c r="T81" s="51">
        <f>IF( $G81=0,0,((($G81/$F$75)*Cronograma!R$15)*($H81/$G81)))</f>
        <v>0</v>
      </c>
      <c r="U81" s="51">
        <f>IF( $G81=0,0,((($G81/$F$75)*Cronograma!S$15)*($H81/$G81)))</f>
        <v>0</v>
      </c>
      <c r="V81" s="51">
        <f>IF( $G81=0,0,((($G81/$F$75)*Cronograma!T$15)*($H81/$G81)))</f>
        <v>0</v>
      </c>
      <c r="W81" s="51">
        <f>IF( $G81=0,0,((($G81/$F$75)*Cronograma!U$15)*($H81/$G81)))</f>
        <v>0</v>
      </c>
      <c r="X81" s="51">
        <f>IF( $G81=0,0,((($G81/$F$75)*Cronograma!V$15)*($H81/$G81)))</f>
        <v>0</v>
      </c>
      <c r="Y81" s="51">
        <f>IF( $G81=0,0,((($G81/$F$75)*Cronograma!W$15)*($H81/$G81)))</f>
        <v>0</v>
      </c>
      <c r="Z81" s="51">
        <f>IF( $G81=0,0,((($G81/$F$75)*Cronograma!X$15)*($H81/$G81)))</f>
        <v>0</v>
      </c>
      <c r="AA81" s="51">
        <f>IF( $G81=0,0,((($G81/$F$75)*Cronograma!Y$15)*($H81/$G81)))</f>
        <v>0</v>
      </c>
      <c r="AB81" s="51">
        <f>IF( $G81=0,0,((($G81/$F$75)*Cronograma!Z$15)*($H81/$G81)))</f>
        <v>0</v>
      </c>
      <c r="AC81" s="51">
        <f>IF( $G81=0,0,((($G81/$F$75)*Cronograma!AA$15)*($H81/$G81)))</f>
        <v>0</v>
      </c>
      <c r="AD81" s="51">
        <f>IF( $G81=0,0,((($G81/$F$75)*Cronograma!AB$15)*($H81/$G81)))</f>
        <v>0</v>
      </c>
      <c r="AE81" s="51">
        <f>IF( $G81=0,0,((($G81/$F$75)*Cronograma!AC$15)*($H81/$G81)))</f>
        <v>0</v>
      </c>
      <c r="AF81" s="51">
        <f>IF( $G81=0,0,((($G81/$F$75)*Cronograma!AD$15)*($H81/$G81)))</f>
        <v>0</v>
      </c>
      <c r="AG81" s="51">
        <f>IF( $G81=0,0,((($G81/$F$75)*Cronograma!AE$15)*($H81/$G81)))</f>
        <v>0</v>
      </c>
      <c r="AH81" s="51">
        <f>IF( $G81=0,0,((($G81/$F$75)*Cronograma!AF$15)*($H81/$G81)))</f>
        <v>0</v>
      </c>
      <c r="AI81" s="51">
        <f>IF( $G81=0,0,((($G81/$F$75)*Cronograma!AG$15)*($H81/$G81)))</f>
        <v>0</v>
      </c>
      <c r="AJ81" s="51">
        <f>IF( $G81=0,0,((($G81/$F$75)*Cronograma!AH$15)*($H81/$G81)))</f>
        <v>0</v>
      </c>
      <c r="AK81" s="51">
        <f>IF( $G81=0,0,((($G81/$F$75)*Cronograma!AI$15)*($H81/$G81)))</f>
        <v>0</v>
      </c>
      <c r="AL81" s="51">
        <f>IF( $G81=0,0,((($G81/$F$75)*Cronograma!AJ$15)*($H81/$G81)))</f>
        <v>0</v>
      </c>
      <c r="AM81" s="51">
        <f>IF( $G81=0,0,((($G81/$F$75)*Cronograma!AK$15)*($H81/$G81)))</f>
        <v>0</v>
      </c>
      <c r="AN81" s="51">
        <f>IF( $G81=0,0,((($G81/$F$75)*Cronograma!AL$15)*($H81/$G81)))</f>
        <v>0</v>
      </c>
      <c r="AO81" s="51">
        <f>IF( $G81=0,0,((($G81/$F$75)*Cronograma!AM$15)*($H81/$G81)))</f>
        <v>0</v>
      </c>
      <c r="AP81" s="51">
        <f>IF( $G81=0,0,((($G81/$F$75)*Cronograma!AN$15)*($H81/$G81)))</f>
        <v>0</v>
      </c>
      <c r="AQ81" s="51">
        <f>IF( $G81=0,0,((($G81/$F$75)*Cronograma!AO$15)*($H81/$G81)))</f>
        <v>0</v>
      </c>
      <c r="AR81" s="51">
        <f>IF( $G81=0,0,((($G81/$F$75)*Cronograma!AP$15)*($H81/$G81)))</f>
        <v>0</v>
      </c>
      <c r="AS81" s="51">
        <f>IF( $G81=0,0,((($G81/$F$75)*Cronograma!AQ$15)*($H81/$G81)))</f>
        <v>0</v>
      </c>
      <c r="AT81" s="51">
        <f>IF( $G81=0,0,((($G81/$F$75)*Cronograma!AR$15)*($H81/$G81)))</f>
        <v>0</v>
      </c>
      <c r="AU81" s="51">
        <f>IF( $G81=0,0,((($G81/$F$75)*Cronograma!AS$15)*($H81/$G81)))</f>
        <v>0</v>
      </c>
      <c r="AV81" s="51">
        <f>IF( $G81=0,0,((($G81/$F$75)*Cronograma!AT$15)*($H81/$G81)))</f>
        <v>0</v>
      </c>
      <c r="AW81" s="51">
        <f>IF( $G81=0,0,((($G81/$F$75)*Cronograma!AU$15)*($H81/$G81)))</f>
        <v>0</v>
      </c>
      <c r="AX81" s="51">
        <f>IF( $G81=0,0,((($G81/$F$75)*Cronograma!AV$15)*($H81/$G81)))</f>
        <v>0</v>
      </c>
      <c r="AY81" s="51">
        <f>IF( $G81=0,0,((($G81/$F$75)*Cronograma!AW$15)*($H81/$G81)))</f>
        <v>0</v>
      </c>
      <c r="AZ81" s="51">
        <f>IF( $G81=0,0,((($G81/$F$75)*Cronograma!AX$15)*($H81/$G81)))</f>
        <v>0</v>
      </c>
      <c r="BA81" s="51">
        <f>IF( $G81=0,0,((($G81/$F$75)*Cronograma!AY$15)*($H81/$G81)))</f>
        <v>0</v>
      </c>
      <c r="BB81" s="51">
        <f>IF( $G81=0,0,((($G81/$F$75)*Cronograma!AZ$15)*($H81/$G81)))</f>
        <v>0</v>
      </c>
      <c r="BC81" s="51">
        <f>IF( $G81=0,0,((($G81/$F$75)*Cronograma!BA$15)*($H81/$G81)))</f>
        <v>0</v>
      </c>
      <c r="BD81" s="51">
        <f>IF( $G81=0,0,((($G81/$F$75)*Cronograma!BB$15)*($H81/$G81)))</f>
        <v>0</v>
      </c>
      <c r="BE81" s="51">
        <f>IF( $G81=0,0,((($G81/$F$75)*Cronograma!BC$15)*($H81/$G81)))</f>
        <v>0</v>
      </c>
      <c r="BF81" s="51">
        <f>IF( $G81=0,0,((($G81/$F$75)*Cronograma!BD$15)*($H81/$G81)))</f>
        <v>0</v>
      </c>
      <c r="BG81" s="51">
        <f>IF( $G81=0,0,((($G81/$F$75)*Cronograma!BE$15)*($H81/$G81)))</f>
        <v>0</v>
      </c>
      <c r="BH81" s="51">
        <f>IF( $G81=0,0,((($G81/$F$75)*Cronograma!BF$15)*($H81/$G81)))</f>
        <v>0</v>
      </c>
      <c r="BI81" s="51">
        <f>IF( $G81=0,0,((($G81/$F$75)*Cronograma!BG$15)*($H81/$G81)))</f>
        <v>0</v>
      </c>
      <c r="BJ81" s="51">
        <f>IF( $G81=0,0,((($G81/$F$75)*Cronograma!BH$15)*($H81/$G81)))</f>
        <v>0</v>
      </c>
      <c r="BK81" s="51">
        <f>IF( $G81=0,0,((($G81/$F$75)*Cronograma!BI$15)*($H81/$G81)))</f>
        <v>0</v>
      </c>
      <c r="BL81" s="51">
        <f>IF( $G81=0,0,((($G81/$F$75)*Cronograma!BJ$15)*($H81/$G81)))</f>
        <v>0</v>
      </c>
      <c r="BM81" s="51">
        <f>IF( $G81=0,0,((($G81/$F$75)*Cronograma!BK$15)*($H81/$G81)))</f>
        <v>0</v>
      </c>
      <c r="BN81" s="51">
        <f>IF( $G81=0,0,((($G81/$F$75)*Cronograma!BL$15)*($H81/$G81)))</f>
        <v>0</v>
      </c>
      <c r="BO81" s="51">
        <f>IF( $G81=0,0,((($G81/$F$75)*Cronograma!BM$15)*($H81/$G81)))</f>
        <v>0</v>
      </c>
      <c r="BP81" s="51">
        <f>IF( $G81=0,0,((($G81/$F$75)*Cronograma!BN$15)*($H81/$G81)))</f>
        <v>0</v>
      </c>
      <c r="BQ81" s="51">
        <f>IF( $G81=0,0,((($G81/$F$75)*Cronograma!BO$15)*($H81/$G81)))</f>
        <v>0</v>
      </c>
      <c r="BR81" s="51">
        <f>IF( $G81=0,0,((($G81/$F$75)*Cronograma!BP$15)*($H81/$G81)))</f>
        <v>0</v>
      </c>
      <c r="BS81" s="51">
        <f>IF( $G81=0,0,((($G81/$F$75)*Cronograma!BQ$15)*($H81/$G81)))</f>
        <v>0</v>
      </c>
      <c r="BT81" s="51">
        <f>IF( $G81=0,0,((($G81/$F$75)*Cronograma!BR$15)*($H81/$G81)))</f>
        <v>0</v>
      </c>
      <c r="BU81" s="51">
        <f>IF( $G81=0,0,((($G81/$F$75)*Cronograma!BS$15)*($H81/$G81)))</f>
        <v>0</v>
      </c>
      <c r="BV81" s="51">
        <f>IF( $G81=0,0,((($G81/$F$75)*Cronograma!BT$15)*($H81/$G81)))</f>
        <v>0</v>
      </c>
      <c r="BW81" s="51">
        <f>IF( $G81=0,0,((($G81/$F$75)*Cronograma!BU$15)*($H81/$G81)))</f>
        <v>0</v>
      </c>
      <c r="BX81" s="51">
        <f>IF( $G81=0,0,((($G81/$F$75)*Cronograma!BV$15)*($H81/$G81)))</f>
        <v>0</v>
      </c>
      <c r="BY81" s="51">
        <f>IF( $G81=0,0,((($G81/$F$75)*Cronograma!BW$15)*($H81/$G81)))</f>
        <v>0</v>
      </c>
      <c r="BZ81" s="51">
        <f>IF( $G81=0,0,((($G81/$F$75)*Cronograma!BX$15)*($H81/$G81)))</f>
        <v>0</v>
      </c>
      <c r="CA81" s="51">
        <f>IF( $G81=0,0,((($G81/$F$75)*Cronograma!BY$15)*($H81/$G81)))</f>
        <v>0</v>
      </c>
      <c r="CB81" s="51">
        <f>IF( $G81=0,0,((($G81/$F$75)*Cronograma!BZ$15)*($H81/$G81)))</f>
        <v>0</v>
      </c>
      <c r="CC81" s="51">
        <f>IF( $G81=0,0,((($G81/$F$75)*Cronograma!CA$15)*($H81/$G81)))</f>
        <v>0</v>
      </c>
      <c r="CD81" s="51">
        <f>IF( $G81=0,0,((($G81/$F$75)*Cronograma!CB$15)*($H81/$G81)))</f>
        <v>0</v>
      </c>
      <c r="CE81" s="51">
        <f>IF( $G81=0,0,((($G81/$F$75)*Cronograma!CC$15)*($H81/$G81)))</f>
        <v>0</v>
      </c>
      <c r="CF81" s="51">
        <f>IF( $G81=0,0,((($G81/$F$75)*Cronograma!CD$15)*($H81/$G81)))</f>
        <v>0</v>
      </c>
      <c r="CG81" s="51">
        <f>IF( $G81=0,0,((($G81/$F$75)*Cronograma!CE$15)*($H81/$G81)))</f>
        <v>0</v>
      </c>
      <c r="CH81" s="51">
        <f>IF( $G81=0,0,((($G81/$F$75)*Cronograma!CF$15)*($H81/$G81)))</f>
        <v>0</v>
      </c>
      <c r="CI81" s="51">
        <f>IF( $G81=0,0,((($G81/$F$75)*Cronograma!CG$15)*($H81/$G81)))</f>
        <v>0</v>
      </c>
      <c r="CJ81" s="51">
        <f>IF( $G81=0,0,((($G81/$F$75)*Cronograma!CH$15)*($H81/$G81)))</f>
        <v>0</v>
      </c>
      <c r="CK81" s="51">
        <f>IF( $G81=0,0,((($G81/$F$75)*Cronograma!CI$15)*($H81/$G81)))</f>
        <v>0</v>
      </c>
      <c r="CL81" s="51">
        <f>IF( $G81=0,0,((($G81/$F$75)*Cronograma!CJ$15)*($H81/$G81)))</f>
        <v>0</v>
      </c>
      <c r="CM81" s="51">
        <f>IF( $G81=0,0,((($G81/$F$75)*Cronograma!CK$15)*($H81/$G81)))</f>
        <v>0</v>
      </c>
      <c r="CN81" s="51">
        <f>IF( $G81=0,0,((($G81/$F$75)*Cronograma!CL$15)*($H81/$G81)))</f>
        <v>0</v>
      </c>
      <c r="CO81" s="51">
        <f>IF( $G81=0,0,((($G81/$F$75)*Cronograma!CM$15)*($H81/$G81)))</f>
        <v>0</v>
      </c>
      <c r="CP81" s="51">
        <f>IF( $G81=0,0,((($G81/$F$75)*Cronograma!CN$15)*($H81/$G81)))</f>
        <v>0</v>
      </c>
      <c r="CQ81" s="51">
        <f>IF( $G81=0,0,((($G81/$F$75)*Cronograma!CO$15)*($H81/$G81)))</f>
        <v>0</v>
      </c>
      <c r="CR81" s="51">
        <f>IF( $G81=0,0,((($G81/$F$75)*Cronograma!CP$15)*($H81/$G81)))</f>
        <v>0</v>
      </c>
      <c r="CS81" s="51">
        <f>IF( $G81=0,0,((($G81/$F$75)*Cronograma!CQ$15)*($H81/$G81)))</f>
        <v>0</v>
      </c>
      <c r="CT81" s="51">
        <f>IF( $G81=0,0,((($G81/$F$75)*Cronograma!CR$15)*($H81/$G81)))</f>
        <v>0</v>
      </c>
      <c r="CU81" s="51">
        <f>IF( $G81=0,0,((($G81/$F$75)*Cronograma!CS$15)*($H81/$G81)))</f>
        <v>0</v>
      </c>
      <c r="CV81" s="51">
        <f>IF( $G81=0,0,((($G81/$F$75)*Cronograma!CT$15)*($H81/$G81)))</f>
        <v>0</v>
      </c>
      <c r="CW81" s="51">
        <f>IF( $G81=0,0,((($G81/$F$75)*Cronograma!CU$15)*($H81/$G81)))</f>
        <v>0</v>
      </c>
      <c r="CX81" s="51">
        <f>IF( $G81=0,0,((($G81/$F$75)*Cronograma!CV$15)*($H81/$G81)))</f>
        <v>0</v>
      </c>
      <c r="CY81" s="51">
        <f>IF( $G81=0,0,((($G81/$F$75)*Cronograma!CW$15)*($H81/$G81)))</f>
        <v>0</v>
      </c>
      <c r="CZ81" s="51">
        <f>IF( $G81=0,0,((($G81/$F$75)*Cronograma!CX$15)*($H81/$G81)))</f>
        <v>0</v>
      </c>
      <c r="DA81" s="51">
        <f>IF( $G81=0,0,((($G81/$F$75)*Cronograma!CY$15)*($H81/$G81)))</f>
        <v>0</v>
      </c>
      <c r="DB81" s="51">
        <f>IF( $G81=0,0,((($G81/$F$75)*Cronograma!CZ$15)*($H81/$G81)))</f>
        <v>0</v>
      </c>
      <c r="DC81" s="51">
        <f>IF( $G81=0,0,((($G81/$F$75)*Cronograma!DA$15)*($H81/$G81)))</f>
        <v>0</v>
      </c>
      <c r="DD81" s="51">
        <f>IF( $G81=0,0,((($G81/$F$75)*Cronograma!DB$15)*($H81/$G81)))</f>
        <v>0</v>
      </c>
      <c r="DE81" s="51">
        <f>IF( $G81=0,0,((($G81/$F$75)*Cronograma!DC$15)*($H81/$G81)))</f>
        <v>0</v>
      </c>
      <c r="DF81" s="51">
        <f>IF( $G81=0,0,((($G81/$F$75)*Cronograma!DD$15)*($H81/$G81)))</f>
        <v>0</v>
      </c>
      <c r="DG81" s="51">
        <f>IF( $G81=0,0,((($G81/$F$75)*Cronograma!DE$15)*($H81/$G81)))</f>
        <v>0</v>
      </c>
      <c r="DH81" s="51">
        <f>IF( $G81=0,0,((($G81/$F$75)*Cronograma!DF$15)*($H81/$G81)))</f>
        <v>0</v>
      </c>
      <c r="DI81" s="51">
        <f>IF( $G81=0,0,((($G81/$F$75)*Cronograma!DG$15)*($H81/$G81)))</f>
        <v>0</v>
      </c>
      <c r="DJ81" s="51">
        <f>IF( $G81=0,0,((($G81/$F$75)*Cronograma!DH$15)*($H81/$G81)))</f>
        <v>0</v>
      </c>
      <c r="DK81" s="52">
        <f t="shared" si="47"/>
        <v>0</v>
      </c>
      <c r="DL81" s="53">
        <f t="shared" si="41"/>
        <v>0</v>
      </c>
      <c r="DM81" s="472"/>
      <c r="DN81" s="472"/>
      <c r="DO81" s="472"/>
    </row>
    <row r="82" spans="1:119" hidden="1" outlineLevel="1" x14ac:dyDescent="0.3">
      <c r="A82" s="472"/>
      <c r="B82" s="521" t="s">
        <v>239</v>
      </c>
      <c r="C82" s="589"/>
      <c r="D82" s="595"/>
      <c r="E82" s="591"/>
      <c r="F82" s="592"/>
      <c r="G82" s="593"/>
      <c r="H82" s="498">
        <f t="shared" si="46"/>
        <v>0</v>
      </c>
      <c r="I82" s="51">
        <f>IF( $G82=0,0,((($G82/$F$75)*Cronograma!G$15)*($H82/$G82)))</f>
        <v>0</v>
      </c>
      <c r="J82" s="51">
        <f>IF( $G82=0,0,((($G82/$F$75)*Cronograma!H$15)*($H82/$G82)))</f>
        <v>0</v>
      </c>
      <c r="K82" s="51">
        <f>IF( $G82=0,0,((($G82/$F$75)*Cronograma!I$15)*($H82/$G82)))</f>
        <v>0</v>
      </c>
      <c r="L82" s="51">
        <f>IF( $G82=0,0,((($G82/$F$75)*Cronograma!J$15)*($H82/$G82)))</f>
        <v>0</v>
      </c>
      <c r="M82" s="51">
        <f>IF( $G82=0,0,((($G82/$F$75)*Cronograma!K$15)*($H82/$G82)))</f>
        <v>0</v>
      </c>
      <c r="N82" s="51">
        <f>IF( $G82=0,0,((($G82/$F$75)*Cronograma!L$15)*($H82/$G82)))</f>
        <v>0</v>
      </c>
      <c r="O82" s="51">
        <f>IF( $G82=0,0,((($G82/$F$75)*Cronograma!M$15)*($H82/$G82)))</f>
        <v>0</v>
      </c>
      <c r="P82" s="51">
        <f>IF( $G82=0,0,((($G82/$F$75)*Cronograma!N$15)*($H82/$G82)))</f>
        <v>0</v>
      </c>
      <c r="Q82" s="51">
        <f>IF( $G82=0,0,((($G82/$F$75)*Cronograma!O$15)*($H82/$G82)))</f>
        <v>0</v>
      </c>
      <c r="R82" s="51">
        <f>IF( $G82=0,0,((($G82/$F$75)*Cronograma!P$15)*($H82/$G82)))</f>
        <v>0</v>
      </c>
      <c r="S82" s="51">
        <f>IF( $G82=0,0,((($G82/$F$75)*Cronograma!Q$15)*($H82/$G82)))</f>
        <v>0</v>
      </c>
      <c r="T82" s="51">
        <f>IF( $G82=0,0,((($G82/$F$75)*Cronograma!R$15)*($H82/$G82)))</f>
        <v>0</v>
      </c>
      <c r="U82" s="51">
        <f>IF( $G82=0,0,((($G82/$F$75)*Cronograma!S$15)*($H82/$G82)))</f>
        <v>0</v>
      </c>
      <c r="V82" s="51">
        <f>IF( $G82=0,0,((($G82/$F$75)*Cronograma!T$15)*($H82/$G82)))</f>
        <v>0</v>
      </c>
      <c r="W82" s="51">
        <f>IF( $G82=0,0,((($G82/$F$75)*Cronograma!U$15)*($H82/$G82)))</f>
        <v>0</v>
      </c>
      <c r="X82" s="51">
        <f>IF( $G82=0,0,((($G82/$F$75)*Cronograma!V$15)*($H82/$G82)))</f>
        <v>0</v>
      </c>
      <c r="Y82" s="51">
        <f>IF( $G82=0,0,((($G82/$F$75)*Cronograma!W$15)*($H82/$G82)))</f>
        <v>0</v>
      </c>
      <c r="Z82" s="51">
        <f>IF( $G82=0,0,((($G82/$F$75)*Cronograma!X$15)*($H82/$G82)))</f>
        <v>0</v>
      </c>
      <c r="AA82" s="51">
        <f>IF( $G82=0,0,((($G82/$F$75)*Cronograma!Y$15)*($H82/$G82)))</f>
        <v>0</v>
      </c>
      <c r="AB82" s="51">
        <f>IF( $G82=0,0,((($G82/$F$75)*Cronograma!Z$15)*($H82/$G82)))</f>
        <v>0</v>
      </c>
      <c r="AC82" s="51">
        <f>IF( $G82=0,0,((($G82/$F$75)*Cronograma!AA$15)*($H82/$G82)))</f>
        <v>0</v>
      </c>
      <c r="AD82" s="51">
        <f>IF( $G82=0,0,((($G82/$F$75)*Cronograma!AB$15)*($H82/$G82)))</f>
        <v>0</v>
      </c>
      <c r="AE82" s="51">
        <f>IF( $G82=0,0,((($G82/$F$75)*Cronograma!AC$15)*($H82/$G82)))</f>
        <v>0</v>
      </c>
      <c r="AF82" s="51">
        <f>IF( $G82=0,0,((($G82/$F$75)*Cronograma!AD$15)*($H82/$G82)))</f>
        <v>0</v>
      </c>
      <c r="AG82" s="51">
        <f>IF( $G82=0,0,((($G82/$F$75)*Cronograma!AE$15)*($H82/$G82)))</f>
        <v>0</v>
      </c>
      <c r="AH82" s="51">
        <f>IF( $G82=0,0,((($G82/$F$75)*Cronograma!AF$15)*($H82/$G82)))</f>
        <v>0</v>
      </c>
      <c r="AI82" s="51">
        <f>IF( $G82=0,0,((($G82/$F$75)*Cronograma!AG$15)*($H82/$G82)))</f>
        <v>0</v>
      </c>
      <c r="AJ82" s="51">
        <f>IF( $G82=0,0,((($G82/$F$75)*Cronograma!AH$15)*($H82/$G82)))</f>
        <v>0</v>
      </c>
      <c r="AK82" s="51">
        <f>IF( $G82=0,0,((($G82/$F$75)*Cronograma!AI$15)*($H82/$G82)))</f>
        <v>0</v>
      </c>
      <c r="AL82" s="51">
        <f>IF( $G82=0,0,((($G82/$F$75)*Cronograma!AJ$15)*($H82/$G82)))</f>
        <v>0</v>
      </c>
      <c r="AM82" s="51">
        <f>IF( $G82=0,0,((($G82/$F$75)*Cronograma!AK$15)*($H82/$G82)))</f>
        <v>0</v>
      </c>
      <c r="AN82" s="51">
        <f>IF( $G82=0,0,((($G82/$F$75)*Cronograma!AL$15)*($H82/$G82)))</f>
        <v>0</v>
      </c>
      <c r="AO82" s="51">
        <f>IF( $G82=0,0,((($G82/$F$75)*Cronograma!AM$15)*($H82/$G82)))</f>
        <v>0</v>
      </c>
      <c r="AP82" s="51">
        <f>IF( $G82=0,0,((($G82/$F$75)*Cronograma!AN$15)*($H82/$G82)))</f>
        <v>0</v>
      </c>
      <c r="AQ82" s="51">
        <f>IF( $G82=0,0,((($G82/$F$75)*Cronograma!AO$15)*($H82/$G82)))</f>
        <v>0</v>
      </c>
      <c r="AR82" s="51">
        <f>IF( $G82=0,0,((($G82/$F$75)*Cronograma!AP$15)*($H82/$G82)))</f>
        <v>0</v>
      </c>
      <c r="AS82" s="51">
        <f>IF( $G82=0,0,((($G82/$F$75)*Cronograma!AQ$15)*($H82/$G82)))</f>
        <v>0</v>
      </c>
      <c r="AT82" s="51">
        <f>IF( $G82=0,0,((($G82/$F$75)*Cronograma!AR$15)*($H82/$G82)))</f>
        <v>0</v>
      </c>
      <c r="AU82" s="51">
        <f>IF( $G82=0,0,((($G82/$F$75)*Cronograma!AS$15)*($H82/$G82)))</f>
        <v>0</v>
      </c>
      <c r="AV82" s="51">
        <f>IF( $G82=0,0,((($G82/$F$75)*Cronograma!AT$15)*($H82/$G82)))</f>
        <v>0</v>
      </c>
      <c r="AW82" s="51">
        <f>IF( $G82=0,0,((($G82/$F$75)*Cronograma!AU$15)*($H82/$G82)))</f>
        <v>0</v>
      </c>
      <c r="AX82" s="51">
        <f>IF( $G82=0,0,((($G82/$F$75)*Cronograma!AV$15)*($H82/$G82)))</f>
        <v>0</v>
      </c>
      <c r="AY82" s="51">
        <f>IF( $G82=0,0,((($G82/$F$75)*Cronograma!AW$15)*($H82/$G82)))</f>
        <v>0</v>
      </c>
      <c r="AZ82" s="51">
        <f>IF( $G82=0,0,((($G82/$F$75)*Cronograma!AX$15)*($H82/$G82)))</f>
        <v>0</v>
      </c>
      <c r="BA82" s="51">
        <f>IF( $G82=0,0,((($G82/$F$75)*Cronograma!AY$15)*($H82/$G82)))</f>
        <v>0</v>
      </c>
      <c r="BB82" s="51">
        <f>IF( $G82=0,0,((($G82/$F$75)*Cronograma!AZ$15)*($H82/$G82)))</f>
        <v>0</v>
      </c>
      <c r="BC82" s="51">
        <f>IF( $G82=0,0,((($G82/$F$75)*Cronograma!BA$15)*($H82/$G82)))</f>
        <v>0</v>
      </c>
      <c r="BD82" s="51">
        <f>IF( $G82=0,0,((($G82/$F$75)*Cronograma!BB$15)*($H82/$G82)))</f>
        <v>0</v>
      </c>
      <c r="BE82" s="51">
        <f>IF( $G82=0,0,((($G82/$F$75)*Cronograma!BC$15)*($H82/$G82)))</f>
        <v>0</v>
      </c>
      <c r="BF82" s="51">
        <f>IF( $G82=0,0,((($G82/$F$75)*Cronograma!BD$15)*($H82/$G82)))</f>
        <v>0</v>
      </c>
      <c r="BG82" s="51">
        <f>IF( $G82=0,0,((($G82/$F$75)*Cronograma!BE$15)*($H82/$G82)))</f>
        <v>0</v>
      </c>
      <c r="BH82" s="51">
        <f>IF( $G82=0,0,((($G82/$F$75)*Cronograma!BF$15)*($H82/$G82)))</f>
        <v>0</v>
      </c>
      <c r="BI82" s="51">
        <f>IF( $G82=0,0,((($G82/$F$75)*Cronograma!BG$15)*($H82/$G82)))</f>
        <v>0</v>
      </c>
      <c r="BJ82" s="51">
        <f>IF( $G82=0,0,((($G82/$F$75)*Cronograma!BH$15)*($H82/$G82)))</f>
        <v>0</v>
      </c>
      <c r="BK82" s="51">
        <f>IF( $G82=0,0,((($G82/$F$75)*Cronograma!BI$15)*($H82/$G82)))</f>
        <v>0</v>
      </c>
      <c r="BL82" s="51">
        <f>IF( $G82=0,0,((($G82/$F$75)*Cronograma!BJ$15)*($H82/$G82)))</f>
        <v>0</v>
      </c>
      <c r="BM82" s="51">
        <f>IF( $G82=0,0,((($G82/$F$75)*Cronograma!BK$15)*($H82/$G82)))</f>
        <v>0</v>
      </c>
      <c r="BN82" s="51">
        <f>IF( $G82=0,0,((($G82/$F$75)*Cronograma!BL$15)*($H82/$G82)))</f>
        <v>0</v>
      </c>
      <c r="BO82" s="51">
        <f>IF( $G82=0,0,((($G82/$F$75)*Cronograma!BM$15)*($H82/$G82)))</f>
        <v>0</v>
      </c>
      <c r="BP82" s="51">
        <f>IF( $G82=0,0,((($G82/$F$75)*Cronograma!BN$15)*($H82/$G82)))</f>
        <v>0</v>
      </c>
      <c r="BQ82" s="51">
        <f>IF( $G82=0,0,((($G82/$F$75)*Cronograma!BO$15)*($H82/$G82)))</f>
        <v>0</v>
      </c>
      <c r="BR82" s="51">
        <f>IF( $G82=0,0,((($G82/$F$75)*Cronograma!BP$15)*($H82/$G82)))</f>
        <v>0</v>
      </c>
      <c r="BS82" s="51">
        <f>IF( $G82=0,0,((($G82/$F$75)*Cronograma!BQ$15)*($H82/$G82)))</f>
        <v>0</v>
      </c>
      <c r="BT82" s="51">
        <f>IF( $G82=0,0,((($G82/$F$75)*Cronograma!BR$15)*($H82/$G82)))</f>
        <v>0</v>
      </c>
      <c r="BU82" s="51">
        <f>IF( $G82=0,0,((($G82/$F$75)*Cronograma!BS$15)*($H82/$G82)))</f>
        <v>0</v>
      </c>
      <c r="BV82" s="51">
        <f>IF( $G82=0,0,((($G82/$F$75)*Cronograma!BT$15)*($H82/$G82)))</f>
        <v>0</v>
      </c>
      <c r="BW82" s="51">
        <f>IF( $G82=0,0,((($G82/$F$75)*Cronograma!BU$15)*($H82/$G82)))</f>
        <v>0</v>
      </c>
      <c r="BX82" s="51">
        <f>IF( $G82=0,0,((($G82/$F$75)*Cronograma!BV$15)*($H82/$G82)))</f>
        <v>0</v>
      </c>
      <c r="BY82" s="51">
        <f>IF( $G82=0,0,((($G82/$F$75)*Cronograma!BW$15)*($H82/$G82)))</f>
        <v>0</v>
      </c>
      <c r="BZ82" s="51">
        <f>IF( $G82=0,0,((($G82/$F$75)*Cronograma!BX$15)*($H82/$G82)))</f>
        <v>0</v>
      </c>
      <c r="CA82" s="51">
        <f>IF( $G82=0,0,((($G82/$F$75)*Cronograma!BY$15)*($H82/$G82)))</f>
        <v>0</v>
      </c>
      <c r="CB82" s="51">
        <f>IF( $G82=0,0,((($G82/$F$75)*Cronograma!BZ$15)*($H82/$G82)))</f>
        <v>0</v>
      </c>
      <c r="CC82" s="51">
        <f>IF( $G82=0,0,((($G82/$F$75)*Cronograma!CA$15)*($H82/$G82)))</f>
        <v>0</v>
      </c>
      <c r="CD82" s="51">
        <f>IF( $G82=0,0,((($G82/$F$75)*Cronograma!CB$15)*($H82/$G82)))</f>
        <v>0</v>
      </c>
      <c r="CE82" s="51">
        <f>IF( $G82=0,0,((($G82/$F$75)*Cronograma!CC$15)*($H82/$G82)))</f>
        <v>0</v>
      </c>
      <c r="CF82" s="51">
        <f>IF( $G82=0,0,((($G82/$F$75)*Cronograma!CD$15)*($H82/$G82)))</f>
        <v>0</v>
      </c>
      <c r="CG82" s="51">
        <f>IF( $G82=0,0,((($G82/$F$75)*Cronograma!CE$15)*($H82/$G82)))</f>
        <v>0</v>
      </c>
      <c r="CH82" s="51">
        <f>IF( $G82=0,0,((($G82/$F$75)*Cronograma!CF$15)*($H82/$G82)))</f>
        <v>0</v>
      </c>
      <c r="CI82" s="51">
        <f>IF( $G82=0,0,((($G82/$F$75)*Cronograma!CG$15)*($H82/$G82)))</f>
        <v>0</v>
      </c>
      <c r="CJ82" s="51">
        <f>IF( $G82=0,0,((($G82/$F$75)*Cronograma!CH$15)*($H82/$G82)))</f>
        <v>0</v>
      </c>
      <c r="CK82" s="51">
        <f>IF( $G82=0,0,((($G82/$F$75)*Cronograma!CI$15)*($H82/$G82)))</f>
        <v>0</v>
      </c>
      <c r="CL82" s="51">
        <f>IF( $G82=0,0,((($G82/$F$75)*Cronograma!CJ$15)*($H82/$G82)))</f>
        <v>0</v>
      </c>
      <c r="CM82" s="51">
        <f>IF( $G82=0,0,((($G82/$F$75)*Cronograma!CK$15)*($H82/$G82)))</f>
        <v>0</v>
      </c>
      <c r="CN82" s="51">
        <f>IF( $G82=0,0,((($G82/$F$75)*Cronograma!CL$15)*($H82/$G82)))</f>
        <v>0</v>
      </c>
      <c r="CO82" s="51">
        <f>IF( $G82=0,0,((($G82/$F$75)*Cronograma!CM$15)*($H82/$G82)))</f>
        <v>0</v>
      </c>
      <c r="CP82" s="51">
        <f>IF( $G82=0,0,((($G82/$F$75)*Cronograma!CN$15)*($H82/$G82)))</f>
        <v>0</v>
      </c>
      <c r="CQ82" s="51">
        <f>IF( $G82=0,0,((($G82/$F$75)*Cronograma!CO$15)*($H82/$G82)))</f>
        <v>0</v>
      </c>
      <c r="CR82" s="51">
        <f>IF( $G82=0,0,((($G82/$F$75)*Cronograma!CP$15)*($H82/$G82)))</f>
        <v>0</v>
      </c>
      <c r="CS82" s="51">
        <f>IF( $G82=0,0,((($G82/$F$75)*Cronograma!CQ$15)*($H82/$G82)))</f>
        <v>0</v>
      </c>
      <c r="CT82" s="51">
        <f>IF( $G82=0,0,((($G82/$F$75)*Cronograma!CR$15)*($H82/$G82)))</f>
        <v>0</v>
      </c>
      <c r="CU82" s="51">
        <f>IF( $G82=0,0,((($G82/$F$75)*Cronograma!CS$15)*($H82/$G82)))</f>
        <v>0</v>
      </c>
      <c r="CV82" s="51">
        <f>IF( $G82=0,0,((($G82/$F$75)*Cronograma!CT$15)*($H82/$G82)))</f>
        <v>0</v>
      </c>
      <c r="CW82" s="51">
        <f>IF( $G82=0,0,((($G82/$F$75)*Cronograma!CU$15)*($H82/$G82)))</f>
        <v>0</v>
      </c>
      <c r="CX82" s="51">
        <f>IF( $G82=0,0,((($G82/$F$75)*Cronograma!CV$15)*($H82/$G82)))</f>
        <v>0</v>
      </c>
      <c r="CY82" s="51">
        <f>IF( $G82=0,0,((($G82/$F$75)*Cronograma!CW$15)*($H82/$G82)))</f>
        <v>0</v>
      </c>
      <c r="CZ82" s="51">
        <f>IF( $G82=0,0,((($G82/$F$75)*Cronograma!CX$15)*($H82/$G82)))</f>
        <v>0</v>
      </c>
      <c r="DA82" s="51">
        <f>IF( $G82=0,0,((($G82/$F$75)*Cronograma!CY$15)*($H82/$G82)))</f>
        <v>0</v>
      </c>
      <c r="DB82" s="51">
        <f>IF( $G82=0,0,((($G82/$F$75)*Cronograma!CZ$15)*($H82/$G82)))</f>
        <v>0</v>
      </c>
      <c r="DC82" s="51">
        <f>IF( $G82=0,0,((($G82/$F$75)*Cronograma!DA$15)*($H82/$G82)))</f>
        <v>0</v>
      </c>
      <c r="DD82" s="51">
        <f>IF( $G82=0,0,((($G82/$F$75)*Cronograma!DB$15)*($H82/$G82)))</f>
        <v>0</v>
      </c>
      <c r="DE82" s="51">
        <f>IF( $G82=0,0,((($G82/$F$75)*Cronograma!DC$15)*($H82/$G82)))</f>
        <v>0</v>
      </c>
      <c r="DF82" s="51">
        <f>IF( $G82=0,0,((($G82/$F$75)*Cronograma!DD$15)*($H82/$G82)))</f>
        <v>0</v>
      </c>
      <c r="DG82" s="51">
        <f>IF( $G82=0,0,((($G82/$F$75)*Cronograma!DE$15)*($H82/$G82)))</f>
        <v>0</v>
      </c>
      <c r="DH82" s="51">
        <f>IF( $G82=0,0,((($G82/$F$75)*Cronograma!DF$15)*($H82/$G82)))</f>
        <v>0</v>
      </c>
      <c r="DI82" s="51">
        <f>IF( $G82=0,0,((($G82/$F$75)*Cronograma!DG$15)*($H82/$G82)))</f>
        <v>0</v>
      </c>
      <c r="DJ82" s="51">
        <f>IF( $G82=0,0,((($G82/$F$75)*Cronograma!DH$15)*($H82/$G82)))</f>
        <v>0</v>
      </c>
      <c r="DK82" s="52">
        <f t="shared" si="47"/>
        <v>0</v>
      </c>
      <c r="DL82" s="53">
        <f t="shared" si="41"/>
        <v>0</v>
      </c>
      <c r="DM82" s="472"/>
      <c r="DN82" s="472"/>
      <c r="DO82" s="472"/>
    </row>
    <row r="83" spans="1:119" hidden="1" outlineLevel="1" x14ac:dyDescent="0.3">
      <c r="A83" s="472"/>
      <c r="B83" s="521" t="s">
        <v>240</v>
      </c>
      <c r="C83" s="589"/>
      <c r="D83" s="595"/>
      <c r="E83" s="591"/>
      <c r="F83" s="592"/>
      <c r="G83" s="593"/>
      <c r="H83" s="498">
        <f t="shared" si="46"/>
        <v>0</v>
      </c>
      <c r="I83" s="51">
        <f>IF( $G83=0,0,((($G83/$F$75)*Cronograma!G$15)*($H83/$G83)))</f>
        <v>0</v>
      </c>
      <c r="J83" s="51">
        <f>IF( $G83=0,0,((($G83/$F$75)*Cronograma!H$15)*($H83/$G83)))</f>
        <v>0</v>
      </c>
      <c r="K83" s="51">
        <f>IF( $G83=0,0,((($G83/$F$75)*Cronograma!I$15)*($H83/$G83)))</f>
        <v>0</v>
      </c>
      <c r="L83" s="51">
        <f>IF( $G83=0,0,((($G83/$F$75)*Cronograma!J$15)*($H83/$G83)))</f>
        <v>0</v>
      </c>
      <c r="M83" s="51">
        <f>IF( $G83=0,0,((($G83/$F$75)*Cronograma!K$15)*($H83/$G83)))</f>
        <v>0</v>
      </c>
      <c r="N83" s="51">
        <f>IF( $G83=0,0,((($G83/$F$75)*Cronograma!L$15)*($H83/$G83)))</f>
        <v>0</v>
      </c>
      <c r="O83" s="51">
        <f>IF( $G83=0,0,((($G83/$F$75)*Cronograma!M$15)*($H83/$G83)))</f>
        <v>0</v>
      </c>
      <c r="P83" s="51">
        <f>IF( $G83=0,0,((($G83/$F$75)*Cronograma!N$15)*($H83/$G83)))</f>
        <v>0</v>
      </c>
      <c r="Q83" s="51">
        <f>IF( $G83=0,0,((($G83/$F$75)*Cronograma!O$15)*($H83/$G83)))</f>
        <v>0</v>
      </c>
      <c r="R83" s="51">
        <f>IF( $G83=0,0,((($G83/$F$75)*Cronograma!P$15)*($H83/$G83)))</f>
        <v>0</v>
      </c>
      <c r="S83" s="51">
        <f>IF( $G83=0,0,((($G83/$F$75)*Cronograma!Q$15)*($H83/$G83)))</f>
        <v>0</v>
      </c>
      <c r="T83" s="51">
        <f>IF( $G83=0,0,((($G83/$F$75)*Cronograma!R$15)*($H83/$G83)))</f>
        <v>0</v>
      </c>
      <c r="U83" s="51">
        <f>IF( $G83=0,0,((($G83/$F$75)*Cronograma!S$15)*($H83/$G83)))</f>
        <v>0</v>
      </c>
      <c r="V83" s="51">
        <f>IF( $G83=0,0,((($G83/$F$75)*Cronograma!T$15)*($H83/$G83)))</f>
        <v>0</v>
      </c>
      <c r="W83" s="51">
        <f>IF( $G83=0,0,((($G83/$F$75)*Cronograma!U$15)*($H83/$G83)))</f>
        <v>0</v>
      </c>
      <c r="X83" s="51">
        <f>IF( $G83=0,0,((($G83/$F$75)*Cronograma!V$15)*($H83/$G83)))</f>
        <v>0</v>
      </c>
      <c r="Y83" s="51">
        <f>IF( $G83=0,0,((($G83/$F$75)*Cronograma!W$15)*($H83/$G83)))</f>
        <v>0</v>
      </c>
      <c r="Z83" s="51">
        <f>IF( $G83=0,0,((($G83/$F$75)*Cronograma!X$15)*($H83/$G83)))</f>
        <v>0</v>
      </c>
      <c r="AA83" s="51">
        <f>IF( $G83=0,0,((($G83/$F$75)*Cronograma!Y$15)*($H83/$G83)))</f>
        <v>0</v>
      </c>
      <c r="AB83" s="51">
        <f>IF( $G83=0,0,((($G83/$F$75)*Cronograma!Z$15)*($H83/$G83)))</f>
        <v>0</v>
      </c>
      <c r="AC83" s="51">
        <f>IF( $G83=0,0,((($G83/$F$75)*Cronograma!AA$15)*($H83/$G83)))</f>
        <v>0</v>
      </c>
      <c r="AD83" s="51">
        <f>IF( $G83=0,0,((($G83/$F$75)*Cronograma!AB$15)*($H83/$G83)))</f>
        <v>0</v>
      </c>
      <c r="AE83" s="51">
        <f>IF( $G83=0,0,((($G83/$F$75)*Cronograma!AC$15)*($H83/$G83)))</f>
        <v>0</v>
      </c>
      <c r="AF83" s="51">
        <f>IF( $G83=0,0,((($G83/$F$75)*Cronograma!AD$15)*($H83/$G83)))</f>
        <v>0</v>
      </c>
      <c r="AG83" s="51">
        <f>IF( $G83=0,0,((($G83/$F$75)*Cronograma!AE$15)*($H83/$G83)))</f>
        <v>0</v>
      </c>
      <c r="AH83" s="51">
        <f>IF( $G83=0,0,((($G83/$F$75)*Cronograma!AF$15)*($H83/$G83)))</f>
        <v>0</v>
      </c>
      <c r="AI83" s="51">
        <f>IF( $G83=0,0,((($G83/$F$75)*Cronograma!AG$15)*($H83/$G83)))</f>
        <v>0</v>
      </c>
      <c r="AJ83" s="51">
        <f>IF( $G83=0,0,((($G83/$F$75)*Cronograma!AH$15)*($H83/$G83)))</f>
        <v>0</v>
      </c>
      <c r="AK83" s="51">
        <f>IF( $G83=0,0,((($G83/$F$75)*Cronograma!AI$15)*($H83/$G83)))</f>
        <v>0</v>
      </c>
      <c r="AL83" s="51">
        <f>IF( $G83=0,0,((($G83/$F$75)*Cronograma!AJ$15)*($H83/$G83)))</f>
        <v>0</v>
      </c>
      <c r="AM83" s="51">
        <f>IF( $G83=0,0,((($G83/$F$75)*Cronograma!AK$15)*($H83/$G83)))</f>
        <v>0</v>
      </c>
      <c r="AN83" s="51">
        <f>IF( $G83=0,0,((($G83/$F$75)*Cronograma!AL$15)*($H83/$G83)))</f>
        <v>0</v>
      </c>
      <c r="AO83" s="51">
        <f>IF( $G83=0,0,((($G83/$F$75)*Cronograma!AM$15)*($H83/$G83)))</f>
        <v>0</v>
      </c>
      <c r="AP83" s="51">
        <f>IF( $G83=0,0,((($G83/$F$75)*Cronograma!AN$15)*($H83/$G83)))</f>
        <v>0</v>
      </c>
      <c r="AQ83" s="51">
        <f>IF( $G83=0,0,((($G83/$F$75)*Cronograma!AO$15)*($H83/$G83)))</f>
        <v>0</v>
      </c>
      <c r="AR83" s="51">
        <f>IF( $G83=0,0,((($G83/$F$75)*Cronograma!AP$15)*($H83/$G83)))</f>
        <v>0</v>
      </c>
      <c r="AS83" s="51">
        <f>IF( $G83=0,0,((($G83/$F$75)*Cronograma!AQ$15)*($H83/$G83)))</f>
        <v>0</v>
      </c>
      <c r="AT83" s="51">
        <f>IF( $G83=0,0,((($G83/$F$75)*Cronograma!AR$15)*($H83/$G83)))</f>
        <v>0</v>
      </c>
      <c r="AU83" s="51">
        <f>IF( $G83=0,0,((($G83/$F$75)*Cronograma!AS$15)*($H83/$G83)))</f>
        <v>0</v>
      </c>
      <c r="AV83" s="51">
        <f>IF( $G83=0,0,((($G83/$F$75)*Cronograma!AT$15)*($H83/$G83)))</f>
        <v>0</v>
      </c>
      <c r="AW83" s="51">
        <f>IF( $G83=0,0,((($G83/$F$75)*Cronograma!AU$15)*($H83/$G83)))</f>
        <v>0</v>
      </c>
      <c r="AX83" s="51">
        <f>IF( $G83=0,0,((($G83/$F$75)*Cronograma!AV$15)*($H83/$G83)))</f>
        <v>0</v>
      </c>
      <c r="AY83" s="51">
        <f>IF( $G83=0,0,((($G83/$F$75)*Cronograma!AW$15)*($H83/$G83)))</f>
        <v>0</v>
      </c>
      <c r="AZ83" s="51">
        <f>IF( $G83=0,0,((($G83/$F$75)*Cronograma!AX$15)*($H83/$G83)))</f>
        <v>0</v>
      </c>
      <c r="BA83" s="51">
        <f>IF( $G83=0,0,((($G83/$F$75)*Cronograma!AY$15)*($H83/$G83)))</f>
        <v>0</v>
      </c>
      <c r="BB83" s="51">
        <f>IF( $G83=0,0,((($G83/$F$75)*Cronograma!AZ$15)*($H83/$G83)))</f>
        <v>0</v>
      </c>
      <c r="BC83" s="51">
        <f>IF( $G83=0,0,((($G83/$F$75)*Cronograma!BA$15)*($H83/$G83)))</f>
        <v>0</v>
      </c>
      <c r="BD83" s="51">
        <f>IF( $G83=0,0,((($G83/$F$75)*Cronograma!BB$15)*($H83/$G83)))</f>
        <v>0</v>
      </c>
      <c r="BE83" s="51">
        <f>IF( $G83=0,0,((($G83/$F$75)*Cronograma!BC$15)*($H83/$G83)))</f>
        <v>0</v>
      </c>
      <c r="BF83" s="51">
        <f>IF( $G83=0,0,((($G83/$F$75)*Cronograma!BD$15)*($H83/$G83)))</f>
        <v>0</v>
      </c>
      <c r="BG83" s="51">
        <f>IF( $G83=0,0,((($G83/$F$75)*Cronograma!BE$15)*($H83/$G83)))</f>
        <v>0</v>
      </c>
      <c r="BH83" s="51">
        <f>IF( $G83=0,0,((($G83/$F$75)*Cronograma!BF$15)*($H83/$G83)))</f>
        <v>0</v>
      </c>
      <c r="BI83" s="51">
        <f>IF( $G83=0,0,((($G83/$F$75)*Cronograma!BG$15)*($H83/$G83)))</f>
        <v>0</v>
      </c>
      <c r="BJ83" s="51">
        <f>IF( $G83=0,0,((($G83/$F$75)*Cronograma!BH$15)*($H83/$G83)))</f>
        <v>0</v>
      </c>
      <c r="BK83" s="51">
        <f>IF( $G83=0,0,((($G83/$F$75)*Cronograma!BI$15)*($H83/$G83)))</f>
        <v>0</v>
      </c>
      <c r="BL83" s="51">
        <f>IF( $G83=0,0,((($G83/$F$75)*Cronograma!BJ$15)*($H83/$G83)))</f>
        <v>0</v>
      </c>
      <c r="BM83" s="51">
        <f>IF( $G83=0,0,((($G83/$F$75)*Cronograma!BK$15)*($H83/$G83)))</f>
        <v>0</v>
      </c>
      <c r="BN83" s="51">
        <f>IF( $G83=0,0,((($G83/$F$75)*Cronograma!BL$15)*($H83/$G83)))</f>
        <v>0</v>
      </c>
      <c r="BO83" s="51">
        <f>IF( $G83=0,0,((($G83/$F$75)*Cronograma!BM$15)*($H83/$G83)))</f>
        <v>0</v>
      </c>
      <c r="BP83" s="51">
        <f>IF( $G83=0,0,((($G83/$F$75)*Cronograma!BN$15)*($H83/$G83)))</f>
        <v>0</v>
      </c>
      <c r="BQ83" s="51">
        <f>IF( $G83=0,0,((($G83/$F$75)*Cronograma!BO$15)*($H83/$G83)))</f>
        <v>0</v>
      </c>
      <c r="BR83" s="51">
        <f>IF( $G83=0,0,((($G83/$F$75)*Cronograma!BP$15)*($H83/$G83)))</f>
        <v>0</v>
      </c>
      <c r="BS83" s="51">
        <f>IF( $G83=0,0,((($G83/$F$75)*Cronograma!BQ$15)*($H83/$G83)))</f>
        <v>0</v>
      </c>
      <c r="BT83" s="51">
        <f>IF( $G83=0,0,((($G83/$F$75)*Cronograma!BR$15)*($H83/$G83)))</f>
        <v>0</v>
      </c>
      <c r="BU83" s="51">
        <f>IF( $G83=0,0,((($G83/$F$75)*Cronograma!BS$15)*($H83/$G83)))</f>
        <v>0</v>
      </c>
      <c r="BV83" s="51">
        <f>IF( $G83=0,0,((($G83/$F$75)*Cronograma!BT$15)*($H83/$G83)))</f>
        <v>0</v>
      </c>
      <c r="BW83" s="51">
        <f>IF( $G83=0,0,((($G83/$F$75)*Cronograma!BU$15)*($H83/$G83)))</f>
        <v>0</v>
      </c>
      <c r="BX83" s="51">
        <f>IF( $G83=0,0,((($G83/$F$75)*Cronograma!BV$15)*($H83/$G83)))</f>
        <v>0</v>
      </c>
      <c r="BY83" s="51">
        <f>IF( $G83=0,0,((($G83/$F$75)*Cronograma!BW$15)*($H83/$G83)))</f>
        <v>0</v>
      </c>
      <c r="BZ83" s="51">
        <f>IF( $G83=0,0,((($G83/$F$75)*Cronograma!BX$15)*($H83/$G83)))</f>
        <v>0</v>
      </c>
      <c r="CA83" s="51">
        <f>IF( $G83=0,0,((($G83/$F$75)*Cronograma!BY$15)*($H83/$G83)))</f>
        <v>0</v>
      </c>
      <c r="CB83" s="51">
        <f>IF( $G83=0,0,((($G83/$F$75)*Cronograma!BZ$15)*($H83/$G83)))</f>
        <v>0</v>
      </c>
      <c r="CC83" s="51">
        <f>IF( $G83=0,0,((($G83/$F$75)*Cronograma!CA$15)*($H83/$G83)))</f>
        <v>0</v>
      </c>
      <c r="CD83" s="51">
        <f>IF( $G83=0,0,((($G83/$F$75)*Cronograma!CB$15)*($H83/$G83)))</f>
        <v>0</v>
      </c>
      <c r="CE83" s="51">
        <f>IF( $G83=0,0,((($G83/$F$75)*Cronograma!CC$15)*($H83/$G83)))</f>
        <v>0</v>
      </c>
      <c r="CF83" s="51">
        <f>IF( $G83=0,0,((($G83/$F$75)*Cronograma!CD$15)*($H83/$G83)))</f>
        <v>0</v>
      </c>
      <c r="CG83" s="51">
        <f>IF( $G83=0,0,((($G83/$F$75)*Cronograma!CE$15)*($H83/$G83)))</f>
        <v>0</v>
      </c>
      <c r="CH83" s="51">
        <f>IF( $G83=0,0,((($G83/$F$75)*Cronograma!CF$15)*($H83/$G83)))</f>
        <v>0</v>
      </c>
      <c r="CI83" s="51">
        <f>IF( $G83=0,0,((($G83/$F$75)*Cronograma!CG$15)*($H83/$G83)))</f>
        <v>0</v>
      </c>
      <c r="CJ83" s="51">
        <f>IF( $G83=0,0,((($G83/$F$75)*Cronograma!CH$15)*($H83/$G83)))</f>
        <v>0</v>
      </c>
      <c r="CK83" s="51">
        <f>IF( $G83=0,0,((($G83/$F$75)*Cronograma!CI$15)*($H83/$G83)))</f>
        <v>0</v>
      </c>
      <c r="CL83" s="51">
        <f>IF( $G83=0,0,((($G83/$F$75)*Cronograma!CJ$15)*($H83/$G83)))</f>
        <v>0</v>
      </c>
      <c r="CM83" s="51">
        <f>IF( $G83=0,0,((($G83/$F$75)*Cronograma!CK$15)*($H83/$G83)))</f>
        <v>0</v>
      </c>
      <c r="CN83" s="51">
        <f>IF( $G83=0,0,((($G83/$F$75)*Cronograma!CL$15)*($H83/$G83)))</f>
        <v>0</v>
      </c>
      <c r="CO83" s="51">
        <f>IF( $G83=0,0,((($G83/$F$75)*Cronograma!CM$15)*($H83/$G83)))</f>
        <v>0</v>
      </c>
      <c r="CP83" s="51">
        <f>IF( $G83=0,0,((($G83/$F$75)*Cronograma!CN$15)*($H83/$G83)))</f>
        <v>0</v>
      </c>
      <c r="CQ83" s="51">
        <f>IF( $G83=0,0,((($G83/$F$75)*Cronograma!CO$15)*($H83/$G83)))</f>
        <v>0</v>
      </c>
      <c r="CR83" s="51">
        <f>IF( $G83=0,0,((($G83/$F$75)*Cronograma!CP$15)*($H83/$G83)))</f>
        <v>0</v>
      </c>
      <c r="CS83" s="51">
        <f>IF( $G83=0,0,((($G83/$F$75)*Cronograma!CQ$15)*($H83/$G83)))</f>
        <v>0</v>
      </c>
      <c r="CT83" s="51">
        <f>IF( $G83=0,0,((($G83/$F$75)*Cronograma!CR$15)*($H83/$G83)))</f>
        <v>0</v>
      </c>
      <c r="CU83" s="51">
        <f>IF( $G83=0,0,((($G83/$F$75)*Cronograma!CS$15)*($H83/$G83)))</f>
        <v>0</v>
      </c>
      <c r="CV83" s="51">
        <f>IF( $G83=0,0,((($G83/$F$75)*Cronograma!CT$15)*($H83/$G83)))</f>
        <v>0</v>
      </c>
      <c r="CW83" s="51">
        <f>IF( $G83=0,0,((($G83/$F$75)*Cronograma!CU$15)*($H83/$G83)))</f>
        <v>0</v>
      </c>
      <c r="CX83" s="51">
        <f>IF( $G83=0,0,((($G83/$F$75)*Cronograma!CV$15)*($H83/$G83)))</f>
        <v>0</v>
      </c>
      <c r="CY83" s="51">
        <f>IF( $G83=0,0,((($G83/$F$75)*Cronograma!CW$15)*($H83/$G83)))</f>
        <v>0</v>
      </c>
      <c r="CZ83" s="51">
        <f>IF( $G83=0,0,((($G83/$F$75)*Cronograma!CX$15)*($H83/$G83)))</f>
        <v>0</v>
      </c>
      <c r="DA83" s="51">
        <f>IF( $G83=0,0,((($G83/$F$75)*Cronograma!CY$15)*($H83/$G83)))</f>
        <v>0</v>
      </c>
      <c r="DB83" s="51">
        <f>IF( $G83=0,0,((($G83/$F$75)*Cronograma!CZ$15)*($H83/$G83)))</f>
        <v>0</v>
      </c>
      <c r="DC83" s="51">
        <f>IF( $G83=0,0,((($G83/$F$75)*Cronograma!DA$15)*($H83/$G83)))</f>
        <v>0</v>
      </c>
      <c r="DD83" s="51">
        <f>IF( $G83=0,0,((($G83/$F$75)*Cronograma!DB$15)*($H83/$G83)))</f>
        <v>0</v>
      </c>
      <c r="DE83" s="51">
        <f>IF( $G83=0,0,((($G83/$F$75)*Cronograma!DC$15)*($H83/$G83)))</f>
        <v>0</v>
      </c>
      <c r="DF83" s="51">
        <f>IF( $G83=0,0,((($G83/$F$75)*Cronograma!DD$15)*($H83/$G83)))</f>
        <v>0</v>
      </c>
      <c r="DG83" s="51">
        <f>IF( $G83=0,0,((($G83/$F$75)*Cronograma!DE$15)*($H83/$G83)))</f>
        <v>0</v>
      </c>
      <c r="DH83" s="51">
        <f>IF( $G83=0,0,((($G83/$F$75)*Cronograma!DF$15)*($H83/$G83)))</f>
        <v>0</v>
      </c>
      <c r="DI83" s="51">
        <f>IF( $G83=0,0,((($G83/$F$75)*Cronograma!DG$15)*($H83/$G83)))</f>
        <v>0</v>
      </c>
      <c r="DJ83" s="51">
        <f>IF( $G83=0,0,((($G83/$F$75)*Cronograma!DH$15)*($H83/$G83)))</f>
        <v>0</v>
      </c>
      <c r="DK83" s="52">
        <f t="shared" si="47"/>
        <v>0</v>
      </c>
      <c r="DL83" s="53">
        <f t="shared" si="41"/>
        <v>0</v>
      </c>
      <c r="DM83" s="472"/>
      <c r="DN83" s="472"/>
      <c r="DO83" s="472"/>
    </row>
    <row r="84" spans="1:119" hidden="1" outlineLevel="1" x14ac:dyDescent="0.3">
      <c r="A84" s="472"/>
      <c r="B84" s="521" t="s">
        <v>241</v>
      </c>
      <c r="C84" s="589"/>
      <c r="D84" s="595"/>
      <c r="E84" s="591"/>
      <c r="F84" s="592"/>
      <c r="G84" s="593"/>
      <c r="H84" s="498">
        <f t="shared" si="46"/>
        <v>0</v>
      </c>
      <c r="I84" s="51">
        <f>IF( $G84=0,0,((($G84/$F$75)*Cronograma!G$15)*($H84/$G84)))</f>
        <v>0</v>
      </c>
      <c r="J84" s="51">
        <f>IF( $G84=0,0,((($G84/$F$75)*Cronograma!H$15)*($H84/$G84)))</f>
        <v>0</v>
      </c>
      <c r="K84" s="51">
        <f>IF( $G84=0,0,((($G84/$F$75)*Cronograma!I$15)*($H84/$G84)))</f>
        <v>0</v>
      </c>
      <c r="L84" s="51">
        <f>IF( $G84=0,0,((($G84/$F$75)*Cronograma!J$15)*($H84/$G84)))</f>
        <v>0</v>
      </c>
      <c r="M84" s="51">
        <f>IF( $G84=0,0,((($G84/$F$75)*Cronograma!K$15)*($H84/$G84)))</f>
        <v>0</v>
      </c>
      <c r="N84" s="51">
        <f>IF( $G84=0,0,((($G84/$F$75)*Cronograma!L$15)*($H84/$G84)))</f>
        <v>0</v>
      </c>
      <c r="O84" s="51">
        <f>IF( $G84=0,0,((($G84/$F$75)*Cronograma!M$15)*($H84/$G84)))</f>
        <v>0</v>
      </c>
      <c r="P84" s="51">
        <f>IF( $G84=0,0,((($G84/$F$75)*Cronograma!N$15)*($H84/$G84)))</f>
        <v>0</v>
      </c>
      <c r="Q84" s="51">
        <f>IF( $G84=0,0,((($G84/$F$75)*Cronograma!O$15)*($H84/$G84)))</f>
        <v>0</v>
      </c>
      <c r="R84" s="51">
        <f>IF( $G84=0,0,((($G84/$F$75)*Cronograma!P$15)*($H84/$G84)))</f>
        <v>0</v>
      </c>
      <c r="S84" s="51">
        <f>IF( $G84=0,0,((($G84/$F$75)*Cronograma!Q$15)*($H84/$G84)))</f>
        <v>0</v>
      </c>
      <c r="T84" s="51">
        <f>IF( $G84=0,0,((($G84/$F$75)*Cronograma!R$15)*($H84/$G84)))</f>
        <v>0</v>
      </c>
      <c r="U84" s="51">
        <f>IF( $G84=0,0,((($G84/$F$75)*Cronograma!S$15)*($H84/$G84)))</f>
        <v>0</v>
      </c>
      <c r="V84" s="51">
        <f>IF( $G84=0,0,((($G84/$F$75)*Cronograma!T$15)*($H84/$G84)))</f>
        <v>0</v>
      </c>
      <c r="W84" s="51">
        <f>IF( $G84=0,0,((($G84/$F$75)*Cronograma!U$15)*($H84/$G84)))</f>
        <v>0</v>
      </c>
      <c r="X84" s="51">
        <f>IF( $G84=0,0,((($G84/$F$75)*Cronograma!V$15)*($H84/$G84)))</f>
        <v>0</v>
      </c>
      <c r="Y84" s="51">
        <f>IF( $G84=0,0,((($G84/$F$75)*Cronograma!W$15)*($H84/$G84)))</f>
        <v>0</v>
      </c>
      <c r="Z84" s="51">
        <f>IF( $G84=0,0,((($G84/$F$75)*Cronograma!X$15)*($H84/$G84)))</f>
        <v>0</v>
      </c>
      <c r="AA84" s="51">
        <f>IF( $G84=0,0,((($G84/$F$75)*Cronograma!Y$15)*($H84/$G84)))</f>
        <v>0</v>
      </c>
      <c r="AB84" s="51">
        <f>IF( $G84=0,0,((($G84/$F$75)*Cronograma!Z$15)*($H84/$G84)))</f>
        <v>0</v>
      </c>
      <c r="AC84" s="51">
        <f>IF( $G84=0,0,((($G84/$F$75)*Cronograma!AA$15)*($H84/$G84)))</f>
        <v>0</v>
      </c>
      <c r="AD84" s="51">
        <f>IF( $G84=0,0,((($G84/$F$75)*Cronograma!AB$15)*($H84/$G84)))</f>
        <v>0</v>
      </c>
      <c r="AE84" s="51">
        <f>IF( $G84=0,0,((($G84/$F$75)*Cronograma!AC$15)*($H84/$G84)))</f>
        <v>0</v>
      </c>
      <c r="AF84" s="51">
        <f>IF( $G84=0,0,((($G84/$F$75)*Cronograma!AD$15)*($H84/$G84)))</f>
        <v>0</v>
      </c>
      <c r="AG84" s="51">
        <f>IF( $G84=0,0,((($G84/$F$75)*Cronograma!AE$15)*($H84/$G84)))</f>
        <v>0</v>
      </c>
      <c r="AH84" s="51">
        <f>IF( $G84=0,0,((($G84/$F$75)*Cronograma!AF$15)*($H84/$G84)))</f>
        <v>0</v>
      </c>
      <c r="AI84" s="51">
        <f>IF( $G84=0,0,((($G84/$F$75)*Cronograma!AG$15)*($H84/$G84)))</f>
        <v>0</v>
      </c>
      <c r="AJ84" s="51">
        <f>IF( $G84=0,0,((($G84/$F$75)*Cronograma!AH$15)*($H84/$G84)))</f>
        <v>0</v>
      </c>
      <c r="AK84" s="51">
        <f>IF( $G84=0,0,((($G84/$F$75)*Cronograma!AI$15)*($H84/$G84)))</f>
        <v>0</v>
      </c>
      <c r="AL84" s="51">
        <f>IF( $G84=0,0,((($G84/$F$75)*Cronograma!AJ$15)*($H84/$G84)))</f>
        <v>0</v>
      </c>
      <c r="AM84" s="51">
        <f>IF( $G84=0,0,((($G84/$F$75)*Cronograma!AK$15)*($H84/$G84)))</f>
        <v>0</v>
      </c>
      <c r="AN84" s="51">
        <f>IF( $G84=0,0,((($G84/$F$75)*Cronograma!AL$15)*($H84/$G84)))</f>
        <v>0</v>
      </c>
      <c r="AO84" s="51">
        <f>IF( $G84=0,0,((($G84/$F$75)*Cronograma!AM$15)*($H84/$G84)))</f>
        <v>0</v>
      </c>
      <c r="AP84" s="51">
        <f>IF( $G84=0,0,((($G84/$F$75)*Cronograma!AN$15)*($H84/$G84)))</f>
        <v>0</v>
      </c>
      <c r="AQ84" s="51">
        <f>IF( $G84=0,0,((($G84/$F$75)*Cronograma!AO$15)*($H84/$G84)))</f>
        <v>0</v>
      </c>
      <c r="AR84" s="51">
        <f>IF( $G84=0,0,((($G84/$F$75)*Cronograma!AP$15)*($H84/$G84)))</f>
        <v>0</v>
      </c>
      <c r="AS84" s="51">
        <f>IF( $G84=0,0,((($G84/$F$75)*Cronograma!AQ$15)*($H84/$G84)))</f>
        <v>0</v>
      </c>
      <c r="AT84" s="51">
        <f>IF( $G84=0,0,((($G84/$F$75)*Cronograma!AR$15)*($H84/$G84)))</f>
        <v>0</v>
      </c>
      <c r="AU84" s="51">
        <f>IF( $G84=0,0,((($G84/$F$75)*Cronograma!AS$15)*($H84/$G84)))</f>
        <v>0</v>
      </c>
      <c r="AV84" s="51">
        <f>IF( $G84=0,0,((($G84/$F$75)*Cronograma!AT$15)*($H84/$G84)))</f>
        <v>0</v>
      </c>
      <c r="AW84" s="51">
        <f>IF( $G84=0,0,((($G84/$F$75)*Cronograma!AU$15)*($H84/$G84)))</f>
        <v>0</v>
      </c>
      <c r="AX84" s="51">
        <f>IF( $G84=0,0,((($G84/$F$75)*Cronograma!AV$15)*($H84/$G84)))</f>
        <v>0</v>
      </c>
      <c r="AY84" s="51">
        <f>IF( $G84=0,0,((($G84/$F$75)*Cronograma!AW$15)*($H84/$G84)))</f>
        <v>0</v>
      </c>
      <c r="AZ84" s="51">
        <f>IF( $G84=0,0,((($G84/$F$75)*Cronograma!AX$15)*($H84/$G84)))</f>
        <v>0</v>
      </c>
      <c r="BA84" s="51">
        <f>IF( $G84=0,0,((($G84/$F$75)*Cronograma!AY$15)*($H84/$G84)))</f>
        <v>0</v>
      </c>
      <c r="BB84" s="51">
        <f>IF( $G84=0,0,((($G84/$F$75)*Cronograma!AZ$15)*($H84/$G84)))</f>
        <v>0</v>
      </c>
      <c r="BC84" s="51">
        <f>IF( $G84=0,0,((($G84/$F$75)*Cronograma!BA$15)*($H84/$G84)))</f>
        <v>0</v>
      </c>
      <c r="BD84" s="51">
        <f>IF( $G84=0,0,((($G84/$F$75)*Cronograma!BB$15)*($H84/$G84)))</f>
        <v>0</v>
      </c>
      <c r="BE84" s="51">
        <f>IF( $G84=0,0,((($G84/$F$75)*Cronograma!BC$15)*($H84/$G84)))</f>
        <v>0</v>
      </c>
      <c r="BF84" s="51">
        <f>IF( $G84=0,0,((($G84/$F$75)*Cronograma!BD$15)*($H84/$G84)))</f>
        <v>0</v>
      </c>
      <c r="BG84" s="51">
        <f>IF( $G84=0,0,((($G84/$F$75)*Cronograma!BE$15)*($H84/$G84)))</f>
        <v>0</v>
      </c>
      <c r="BH84" s="51">
        <f>IF( $G84=0,0,((($G84/$F$75)*Cronograma!BF$15)*($H84/$G84)))</f>
        <v>0</v>
      </c>
      <c r="BI84" s="51">
        <f>IF( $G84=0,0,((($G84/$F$75)*Cronograma!BG$15)*($H84/$G84)))</f>
        <v>0</v>
      </c>
      <c r="BJ84" s="51">
        <f>IF( $G84=0,0,((($G84/$F$75)*Cronograma!BH$15)*($H84/$G84)))</f>
        <v>0</v>
      </c>
      <c r="BK84" s="51">
        <f>IF( $G84=0,0,((($G84/$F$75)*Cronograma!BI$15)*($H84/$G84)))</f>
        <v>0</v>
      </c>
      <c r="BL84" s="51">
        <f>IF( $G84=0,0,((($G84/$F$75)*Cronograma!BJ$15)*($H84/$G84)))</f>
        <v>0</v>
      </c>
      <c r="BM84" s="51">
        <f>IF( $G84=0,0,((($G84/$F$75)*Cronograma!BK$15)*($H84/$G84)))</f>
        <v>0</v>
      </c>
      <c r="BN84" s="51">
        <f>IF( $G84=0,0,((($G84/$F$75)*Cronograma!BL$15)*($H84/$G84)))</f>
        <v>0</v>
      </c>
      <c r="BO84" s="51">
        <f>IF( $G84=0,0,((($G84/$F$75)*Cronograma!BM$15)*($H84/$G84)))</f>
        <v>0</v>
      </c>
      <c r="BP84" s="51">
        <f>IF( $G84=0,0,((($G84/$F$75)*Cronograma!BN$15)*($H84/$G84)))</f>
        <v>0</v>
      </c>
      <c r="BQ84" s="51">
        <f>IF( $G84=0,0,((($G84/$F$75)*Cronograma!BO$15)*($H84/$G84)))</f>
        <v>0</v>
      </c>
      <c r="BR84" s="51">
        <f>IF( $G84=0,0,((($G84/$F$75)*Cronograma!BP$15)*($H84/$G84)))</f>
        <v>0</v>
      </c>
      <c r="BS84" s="51">
        <f>IF( $G84=0,0,((($G84/$F$75)*Cronograma!BQ$15)*($H84/$G84)))</f>
        <v>0</v>
      </c>
      <c r="BT84" s="51">
        <f>IF( $G84=0,0,((($G84/$F$75)*Cronograma!BR$15)*($H84/$G84)))</f>
        <v>0</v>
      </c>
      <c r="BU84" s="51">
        <f>IF( $G84=0,0,((($G84/$F$75)*Cronograma!BS$15)*($H84/$G84)))</f>
        <v>0</v>
      </c>
      <c r="BV84" s="51">
        <f>IF( $G84=0,0,((($G84/$F$75)*Cronograma!BT$15)*($H84/$G84)))</f>
        <v>0</v>
      </c>
      <c r="BW84" s="51">
        <f>IF( $G84=0,0,((($G84/$F$75)*Cronograma!BU$15)*($H84/$G84)))</f>
        <v>0</v>
      </c>
      <c r="BX84" s="51">
        <f>IF( $G84=0,0,((($G84/$F$75)*Cronograma!BV$15)*($H84/$G84)))</f>
        <v>0</v>
      </c>
      <c r="BY84" s="51">
        <f>IF( $G84=0,0,((($G84/$F$75)*Cronograma!BW$15)*($H84/$G84)))</f>
        <v>0</v>
      </c>
      <c r="BZ84" s="51">
        <f>IF( $G84=0,0,((($G84/$F$75)*Cronograma!BX$15)*($H84/$G84)))</f>
        <v>0</v>
      </c>
      <c r="CA84" s="51">
        <f>IF( $G84=0,0,((($G84/$F$75)*Cronograma!BY$15)*($H84/$G84)))</f>
        <v>0</v>
      </c>
      <c r="CB84" s="51">
        <f>IF( $G84=0,0,((($G84/$F$75)*Cronograma!BZ$15)*($H84/$G84)))</f>
        <v>0</v>
      </c>
      <c r="CC84" s="51">
        <f>IF( $G84=0,0,((($G84/$F$75)*Cronograma!CA$15)*($H84/$G84)))</f>
        <v>0</v>
      </c>
      <c r="CD84" s="51">
        <f>IF( $G84=0,0,((($G84/$F$75)*Cronograma!CB$15)*($H84/$G84)))</f>
        <v>0</v>
      </c>
      <c r="CE84" s="51">
        <f>IF( $G84=0,0,((($G84/$F$75)*Cronograma!CC$15)*($H84/$G84)))</f>
        <v>0</v>
      </c>
      <c r="CF84" s="51">
        <f>IF( $G84=0,0,((($G84/$F$75)*Cronograma!CD$15)*($H84/$G84)))</f>
        <v>0</v>
      </c>
      <c r="CG84" s="51">
        <f>IF( $G84=0,0,((($G84/$F$75)*Cronograma!CE$15)*($H84/$G84)))</f>
        <v>0</v>
      </c>
      <c r="CH84" s="51">
        <f>IF( $G84=0,0,((($G84/$F$75)*Cronograma!CF$15)*($H84/$G84)))</f>
        <v>0</v>
      </c>
      <c r="CI84" s="51">
        <f>IF( $G84=0,0,((($G84/$F$75)*Cronograma!CG$15)*($H84/$G84)))</f>
        <v>0</v>
      </c>
      <c r="CJ84" s="51">
        <f>IF( $G84=0,0,((($G84/$F$75)*Cronograma!CH$15)*($H84/$G84)))</f>
        <v>0</v>
      </c>
      <c r="CK84" s="51">
        <f>IF( $G84=0,0,((($G84/$F$75)*Cronograma!CI$15)*($H84/$G84)))</f>
        <v>0</v>
      </c>
      <c r="CL84" s="51">
        <f>IF( $G84=0,0,((($G84/$F$75)*Cronograma!CJ$15)*($H84/$G84)))</f>
        <v>0</v>
      </c>
      <c r="CM84" s="51">
        <f>IF( $G84=0,0,((($G84/$F$75)*Cronograma!CK$15)*($H84/$G84)))</f>
        <v>0</v>
      </c>
      <c r="CN84" s="51">
        <f>IF( $G84=0,0,((($G84/$F$75)*Cronograma!CL$15)*($H84/$G84)))</f>
        <v>0</v>
      </c>
      <c r="CO84" s="51">
        <f>IF( $G84=0,0,((($G84/$F$75)*Cronograma!CM$15)*($H84/$G84)))</f>
        <v>0</v>
      </c>
      <c r="CP84" s="51">
        <f>IF( $G84=0,0,((($G84/$F$75)*Cronograma!CN$15)*($H84/$G84)))</f>
        <v>0</v>
      </c>
      <c r="CQ84" s="51">
        <f>IF( $G84=0,0,((($G84/$F$75)*Cronograma!CO$15)*($H84/$G84)))</f>
        <v>0</v>
      </c>
      <c r="CR84" s="51">
        <f>IF( $G84=0,0,((($G84/$F$75)*Cronograma!CP$15)*($H84/$G84)))</f>
        <v>0</v>
      </c>
      <c r="CS84" s="51">
        <f>IF( $G84=0,0,((($G84/$F$75)*Cronograma!CQ$15)*($H84/$G84)))</f>
        <v>0</v>
      </c>
      <c r="CT84" s="51">
        <f>IF( $G84=0,0,((($G84/$F$75)*Cronograma!CR$15)*($H84/$G84)))</f>
        <v>0</v>
      </c>
      <c r="CU84" s="51">
        <f>IF( $G84=0,0,((($G84/$F$75)*Cronograma!CS$15)*($H84/$G84)))</f>
        <v>0</v>
      </c>
      <c r="CV84" s="51">
        <f>IF( $G84=0,0,((($G84/$F$75)*Cronograma!CT$15)*($H84/$G84)))</f>
        <v>0</v>
      </c>
      <c r="CW84" s="51">
        <f>IF( $G84=0,0,((($G84/$F$75)*Cronograma!CU$15)*($H84/$G84)))</f>
        <v>0</v>
      </c>
      <c r="CX84" s="51">
        <f>IF( $G84=0,0,((($G84/$F$75)*Cronograma!CV$15)*($H84/$G84)))</f>
        <v>0</v>
      </c>
      <c r="CY84" s="51">
        <f>IF( $G84=0,0,((($G84/$F$75)*Cronograma!CW$15)*($H84/$G84)))</f>
        <v>0</v>
      </c>
      <c r="CZ84" s="51">
        <f>IF( $G84=0,0,((($G84/$F$75)*Cronograma!CX$15)*($H84/$G84)))</f>
        <v>0</v>
      </c>
      <c r="DA84" s="51">
        <f>IF( $G84=0,0,((($G84/$F$75)*Cronograma!CY$15)*($H84/$G84)))</f>
        <v>0</v>
      </c>
      <c r="DB84" s="51">
        <f>IF( $G84=0,0,((($G84/$F$75)*Cronograma!CZ$15)*($H84/$G84)))</f>
        <v>0</v>
      </c>
      <c r="DC84" s="51">
        <f>IF( $G84=0,0,((($G84/$F$75)*Cronograma!DA$15)*($H84/$G84)))</f>
        <v>0</v>
      </c>
      <c r="DD84" s="51">
        <f>IF( $G84=0,0,((($G84/$F$75)*Cronograma!DB$15)*($H84/$G84)))</f>
        <v>0</v>
      </c>
      <c r="DE84" s="51">
        <f>IF( $G84=0,0,((($G84/$F$75)*Cronograma!DC$15)*($H84/$G84)))</f>
        <v>0</v>
      </c>
      <c r="DF84" s="51">
        <f>IF( $G84=0,0,((($G84/$F$75)*Cronograma!DD$15)*($H84/$G84)))</f>
        <v>0</v>
      </c>
      <c r="DG84" s="51">
        <f>IF( $G84=0,0,((($G84/$F$75)*Cronograma!DE$15)*($H84/$G84)))</f>
        <v>0</v>
      </c>
      <c r="DH84" s="51">
        <f>IF( $G84=0,0,((($G84/$F$75)*Cronograma!DF$15)*($H84/$G84)))</f>
        <v>0</v>
      </c>
      <c r="DI84" s="51">
        <f>IF( $G84=0,0,((($G84/$F$75)*Cronograma!DG$15)*($H84/$G84)))</f>
        <v>0</v>
      </c>
      <c r="DJ84" s="51">
        <f>IF( $G84=0,0,((($G84/$F$75)*Cronograma!DH$15)*($H84/$G84)))</f>
        <v>0</v>
      </c>
      <c r="DK84" s="52">
        <f t="shared" si="47"/>
        <v>0</v>
      </c>
      <c r="DL84" s="53">
        <f t="shared" si="41"/>
        <v>0</v>
      </c>
      <c r="DM84" s="472"/>
      <c r="DN84" s="472"/>
      <c r="DO84" s="472"/>
    </row>
    <row r="85" spans="1:119" ht="24" hidden="1" outlineLevel="1" x14ac:dyDescent="0.3">
      <c r="A85" s="472"/>
      <c r="B85" s="521" t="s">
        <v>242</v>
      </c>
      <c r="C85" s="589"/>
      <c r="D85" s="595"/>
      <c r="E85" s="591"/>
      <c r="F85" s="592"/>
      <c r="G85" s="593"/>
      <c r="H85" s="498">
        <f t="shared" si="46"/>
        <v>0</v>
      </c>
      <c r="I85" s="51">
        <f>IF( $G85=0,0,((($G85/$F$75)*Cronograma!G$15)*($H85/$G85)))</f>
        <v>0</v>
      </c>
      <c r="J85" s="51">
        <f>IF( $G85=0,0,((($G85/$F$75)*Cronograma!H$15)*($H85/$G85)))</f>
        <v>0</v>
      </c>
      <c r="K85" s="51">
        <f>IF( $G85=0,0,((($G85/$F$75)*Cronograma!I$15)*($H85/$G85)))</f>
        <v>0</v>
      </c>
      <c r="L85" s="51">
        <f>IF( $G85=0,0,((($G85/$F$75)*Cronograma!J$15)*($H85/$G85)))</f>
        <v>0</v>
      </c>
      <c r="M85" s="51">
        <f>IF( $G85=0,0,((($G85/$F$75)*Cronograma!K$15)*($H85/$G85)))</f>
        <v>0</v>
      </c>
      <c r="N85" s="51">
        <f>IF( $G85=0,0,((($G85/$F$75)*Cronograma!L$15)*($H85/$G85)))</f>
        <v>0</v>
      </c>
      <c r="O85" s="51">
        <f>IF( $G85=0,0,((($G85/$F$75)*Cronograma!M$15)*($H85/$G85)))</f>
        <v>0</v>
      </c>
      <c r="P85" s="51">
        <f>IF( $G85=0,0,((($G85/$F$75)*Cronograma!N$15)*($H85/$G85)))</f>
        <v>0</v>
      </c>
      <c r="Q85" s="51">
        <f>IF( $G85=0,0,((($G85/$F$75)*Cronograma!O$15)*($H85/$G85)))</f>
        <v>0</v>
      </c>
      <c r="R85" s="51">
        <f>IF( $G85=0,0,((($G85/$F$75)*Cronograma!P$15)*($H85/$G85)))</f>
        <v>0</v>
      </c>
      <c r="S85" s="51">
        <f>IF( $G85=0,0,((($G85/$F$75)*Cronograma!Q$15)*($H85/$G85)))</f>
        <v>0</v>
      </c>
      <c r="T85" s="51">
        <f>IF( $G85=0,0,((($G85/$F$75)*Cronograma!R$15)*($H85/$G85)))</f>
        <v>0</v>
      </c>
      <c r="U85" s="51">
        <f>IF( $G85=0,0,((($G85/$F$75)*Cronograma!S$15)*($H85/$G85)))</f>
        <v>0</v>
      </c>
      <c r="V85" s="51">
        <f>IF( $G85=0,0,((($G85/$F$75)*Cronograma!T$15)*($H85/$G85)))</f>
        <v>0</v>
      </c>
      <c r="W85" s="51">
        <f>IF( $G85=0,0,((($G85/$F$75)*Cronograma!U$15)*($H85/$G85)))</f>
        <v>0</v>
      </c>
      <c r="X85" s="51">
        <f>IF( $G85=0,0,((($G85/$F$75)*Cronograma!V$15)*($H85/$G85)))</f>
        <v>0</v>
      </c>
      <c r="Y85" s="51">
        <f>IF( $G85=0,0,((($G85/$F$75)*Cronograma!W$15)*($H85/$G85)))</f>
        <v>0</v>
      </c>
      <c r="Z85" s="51">
        <f>IF( $G85=0,0,((($G85/$F$75)*Cronograma!X$15)*($H85/$G85)))</f>
        <v>0</v>
      </c>
      <c r="AA85" s="51">
        <f>IF( $G85=0,0,((($G85/$F$75)*Cronograma!Y$15)*($H85/$G85)))</f>
        <v>0</v>
      </c>
      <c r="AB85" s="51">
        <f>IF( $G85=0,0,((($G85/$F$75)*Cronograma!Z$15)*($H85/$G85)))</f>
        <v>0</v>
      </c>
      <c r="AC85" s="51">
        <f>IF( $G85=0,0,((($G85/$F$75)*Cronograma!AA$15)*($H85/$G85)))</f>
        <v>0</v>
      </c>
      <c r="AD85" s="51">
        <f>IF( $G85=0,0,((($G85/$F$75)*Cronograma!AB$15)*($H85/$G85)))</f>
        <v>0</v>
      </c>
      <c r="AE85" s="51">
        <f>IF( $G85=0,0,((($G85/$F$75)*Cronograma!AC$15)*($H85/$G85)))</f>
        <v>0</v>
      </c>
      <c r="AF85" s="51">
        <f>IF( $G85=0,0,((($G85/$F$75)*Cronograma!AD$15)*($H85/$G85)))</f>
        <v>0</v>
      </c>
      <c r="AG85" s="51">
        <f>IF( $G85=0,0,((($G85/$F$75)*Cronograma!AE$15)*($H85/$G85)))</f>
        <v>0</v>
      </c>
      <c r="AH85" s="51">
        <f>IF( $G85=0,0,((($G85/$F$75)*Cronograma!AF$15)*($H85/$G85)))</f>
        <v>0</v>
      </c>
      <c r="AI85" s="51">
        <f>IF( $G85=0,0,((($G85/$F$75)*Cronograma!AG$15)*($H85/$G85)))</f>
        <v>0</v>
      </c>
      <c r="AJ85" s="51">
        <f>IF( $G85=0,0,((($G85/$F$75)*Cronograma!AH$15)*($H85/$G85)))</f>
        <v>0</v>
      </c>
      <c r="AK85" s="51">
        <f>IF( $G85=0,0,((($G85/$F$75)*Cronograma!AI$15)*($H85/$G85)))</f>
        <v>0</v>
      </c>
      <c r="AL85" s="51">
        <f>IF( $G85=0,0,((($G85/$F$75)*Cronograma!AJ$15)*($H85/$G85)))</f>
        <v>0</v>
      </c>
      <c r="AM85" s="51">
        <f>IF( $G85=0,0,((($G85/$F$75)*Cronograma!AK$15)*($H85/$G85)))</f>
        <v>0</v>
      </c>
      <c r="AN85" s="51">
        <f>IF( $G85=0,0,((($G85/$F$75)*Cronograma!AL$15)*($H85/$G85)))</f>
        <v>0</v>
      </c>
      <c r="AO85" s="51">
        <f>IF( $G85=0,0,((($G85/$F$75)*Cronograma!AM$15)*($H85/$G85)))</f>
        <v>0</v>
      </c>
      <c r="AP85" s="51">
        <f>IF( $G85=0,0,((($G85/$F$75)*Cronograma!AN$15)*($H85/$G85)))</f>
        <v>0</v>
      </c>
      <c r="AQ85" s="51">
        <f>IF( $G85=0,0,((($G85/$F$75)*Cronograma!AO$15)*($H85/$G85)))</f>
        <v>0</v>
      </c>
      <c r="AR85" s="51">
        <f>IF( $G85=0,0,((($G85/$F$75)*Cronograma!AP$15)*($H85/$G85)))</f>
        <v>0</v>
      </c>
      <c r="AS85" s="51">
        <f>IF( $G85=0,0,((($G85/$F$75)*Cronograma!AQ$15)*($H85/$G85)))</f>
        <v>0</v>
      </c>
      <c r="AT85" s="51">
        <f>IF( $G85=0,0,((($G85/$F$75)*Cronograma!AR$15)*($H85/$G85)))</f>
        <v>0</v>
      </c>
      <c r="AU85" s="51">
        <f>IF( $G85=0,0,((($G85/$F$75)*Cronograma!AS$15)*($H85/$G85)))</f>
        <v>0</v>
      </c>
      <c r="AV85" s="51">
        <f>IF( $G85=0,0,((($G85/$F$75)*Cronograma!AT$15)*($H85/$G85)))</f>
        <v>0</v>
      </c>
      <c r="AW85" s="51">
        <f>IF( $G85=0,0,((($G85/$F$75)*Cronograma!AU$15)*($H85/$G85)))</f>
        <v>0</v>
      </c>
      <c r="AX85" s="51">
        <f>IF( $G85=0,0,((($G85/$F$75)*Cronograma!AV$15)*($H85/$G85)))</f>
        <v>0</v>
      </c>
      <c r="AY85" s="51">
        <f>IF( $G85=0,0,((($G85/$F$75)*Cronograma!AW$15)*($H85/$G85)))</f>
        <v>0</v>
      </c>
      <c r="AZ85" s="51">
        <f>IF( $G85=0,0,((($G85/$F$75)*Cronograma!AX$15)*($H85/$G85)))</f>
        <v>0</v>
      </c>
      <c r="BA85" s="51">
        <f>IF( $G85=0,0,((($G85/$F$75)*Cronograma!AY$15)*($H85/$G85)))</f>
        <v>0</v>
      </c>
      <c r="BB85" s="51">
        <f>IF( $G85=0,0,((($G85/$F$75)*Cronograma!AZ$15)*($H85/$G85)))</f>
        <v>0</v>
      </c>
      <c r="BC85" s="51">
        <f>IF( $G85=0,0,((($G85/$F$75)*Cronograma!BA$15)*($H85/$G85)))</f>
        <v>0</v>
      </c>
      <c r="BD85" s="51">
        <f>IF( $G85=0,0,((($G85/$F$75)*Cronograma!BB$15)*($H85/$G85)))</f>
        <v>0</v>
      </c>
      <c r="BE85" s="51">
        <f>IF( $G85=0,0,((($G85/$F$75)*Cronograma!BC$15)*($H85/$G85)))</f>
        <v>0</v>
      </c>
      <c r="BF85" s="51">
        <f>IF( $G85=0,0,((($G85/$F$75)*Cronograma!BD$15)*($H85/$G85)))</f>
        <v>0</v>
      </c>
      <c r="BG85" s="51">
        <f>IF( $G85=0,0,((($G85/$F$75)*Cronograma!BE$15)*($H85/$G85)))</f>
        <v>0</v>
      </c>
      <c r="BH85" s="51">
        <f>IF( $G85=0,0,((($G85/$F$75)*Cronograma!BF$15)*($H85/$G85)))</f>
        <v>0</v>
      </c>
      <c r="BI85" s="51">
        <f>IF( $G85=0,0,((($G85/$F$75)*Cronograma!BG$15)*($H85/$G85)))</f>
        <v>0</v>
      </c>
      <c r="BJ85" s="51">
        <f>IF( $G85=0,0,((($G85/$F$75)*Cronograma!BH$15)*($H85/$G85)))</f>
        <v>0</v>
      </c>
      <c r="BK85" s="51">
        <f>IF( $G85=0,0,((($G85/$F$75)*Cronograma!BI$15)*($H85/$G85)))</f>
        <v>0</v>
      </c>
      <c r="BL85" s="51">
        <f>IF( $G85=0,0,((($G85/$F$75)*Cronograma!BJ$15)*($H85/$G85)))</f>
        <v>0</v>
      </c>
      <c r="BM85" s="51">
        <f>IF( $G85=0,0,((($G85/$F$75)*Cronograma!BK$15)*($H85/$G85)))</f>
        <v>0</v>
      </c>
      <c r="BN85" s="51">
        <f>IF( $G85=0,0,((($G85/$F$75)*Cronograma!BL$15)*($H85/$G85)))</f>
        <v>0</v>
      </c>
      <c r="BO85" s="51">
        <f>IF( $G85=0,0,((($G85/$F$75)*Cronograma!BM$15)*($H85/$G85)))</f>
        <v>0</v>
      </c>
      <c r="BP85" s="51">
        <f>IF( $G85=0,0,((($G85/$F$75)*Cronograma!BN$15)*($H85/$G85)))</f>
        <v>0</v>
      </c>
      <c r="BQ85" s="51">
        <f>IF( $G85=0,0,((($G85/$F$75)*Cronograma!BO$15)*($H85/$G85)))</f>
        <v>0</v>
      </c>
      <c r="BR85" s="51">
        <f>IF( $G85=0,0,((($G85/$F$75)*Cronograma!BP$15)*($H85/$G85)))</f>
        <v>0</v>
      </c>
      <c r="BS85" s="51">
        <f>IF( $G85=0,0,((($G85/$F$75)*Cronograma!BQ$15)*($H85/$G85)))</f>
        <v>0</v>
      </c>
      <c r="BT85" s="51">
        <f>IF( $G85=0,0,((($G85/$F$75)*Cronograma!BR$15)*($H85/$G85)))</f>
        <v>0</v>
      </c>
      <c r="BU85" s="51">
        <f>IF( $G85=0,0,((($G85/$F$75)*Cronograma!BS$15)*($H85/$G85)))</f>
        <v>0</v>
      </c>
      <c r="BV85" s="51">
        <f>IF( $G85=0,0,((($G85/$F$75)*Cronograma!BT$15)*($H85/$G85)))</f>
        <v>0</v>
      </c>
      <c r="BW85" s="51">
        <f>IF( $G85=0,0,((($G85/$F$75)*Cronograma!BU$15)*($H85/$G85)))</f>
        <v>0</v>
      </c>
      <c r="BX85" s="51">
        <f>IF( $G85=0,0,((($G85/$F$75)*Cronograma!BV$15)*($H85/$G85)))</f>
        <v>0</v>
      </c>
      <c r="BY85" s="51">
        <f>IF( $G85=0,0,((($G85/$F$75)*Cronograma!BW$15)*($H85/$G85)))</f>
        <v>0</v>
      </c>
      <c r="BZ85" s="51">
        <f>IF( $G85=0,0,((($G85/$F$75)*Cronograma!BX$15)*($H85/$G85)))</f>
        <v>0</v>
      </c>
      <c r="CA85" s="51">
        <f>IF( $G85=0,0,((($G85/$F$75)*Cronograma!BY$15)*($H85/$G85)))</f>
        <v>0</v>
      </c>
      <c r="CB85" s="51">
        <f>IF( $G85=0,0,((($G85/$F$75)*Cronograma!BZ$15)*($H85/$G85)))</f>
        <v>0</v>
      </c>
      <c r="CC85" s="51">
        <f>IF( $G85=0,0,((($G85/$F$75)*Cronograma!CA$15)*($H85/$G85)))</f>
        <v>0</v>
      </c>
      <c r="CD85" s="51">
        <f>IF( $G85=0,0,((($G85/$F$75)*Cronograma!CB$15)*($H85/$G85)))</f>
        <v>0</v>
      </c>
      <c r="CE85" s="51">
        <f>IF( $G85=0,0,((($G85/$F$75)*Cronograma!CC$15)*($H85/$G85)))</f>
        <v>0</v>
      </c>
      <c r="CF85" s="51">
        <f>IF( $G85=0,0,((($G85/$F$75)*Cronograma!CD$15)*($H85/$G85)))</f>
        <v>0</v>
      </c>
      <c r="CG85" s="51">
        <f>IF( $G85=0,0,((($G85/$F$75)*Cronograma!CE$15)*($H85/$G85)))</f>
        <v>0</v>
      </c>
      <c r="CH85" s="51">
        <f>IF( $G85=0,0,((($G85/$F$75)*Cronograma!CF$15)*($H85/$G85)))</f>
        <v>0</v>
      </c>
      <c r="CI85" s="51">
        <f>IF( $G85=0,0,((($G85/$F$75)*Cronograma!CG$15)*($H85/$G85)))</f>
        <v>0</v>
      </c>
      <c r="CJ85" s="51">
        <f>IF( $G85=0,0,((($G85/$F$75)*Cronograma!CH$15)*($H85/$G85)))</f>
        <v>0</v>
      </c>
      <c r="CK85" s="51">
        <f>IF( $G85=0,0,((($G85/$F$75)*Cronograma!CI$15)*($H85/$G85)))</f>
        <v>0</v>
      </c>
      <c r="CL85" s="51">
        <f>IF( $G85=0,0,((($G85/$F$75)*Cronograma!CJ$15)*($H85/$G85)))</f>
        <v>0</v>
      </c>
      <c r="CM85" s="51">
        <f>IF( $G85=0,0,((($G85/$F$75)*Cronograma!CK$15)*($H85/$G85)))</f>
        <v>0</v>
      </c>
      <c r="CN85" s="51">
        <f>IF( $G85=0,0,((($G85/$F$75)*Cronograma!CL$15)*($H85/$G85)))</f>
        <v>0</v>
      </c>
      <c r="CO85" s="51">
        <f>IF( $G85=0,0,((($G85/$F$75)*Cronograma!CM$15)*($H85/$G85)))</f>
        <v>0</v>
      </c>
      <c r="CP85" s="51">
        <f>IF( $G85=0,0,((($G85/$F$75)*Cronograma!CN$15)*($H85/$G85)))</f>
        <v>0</v>
      </c>
      <c r="CQ85" s="51">
        <f>IF( $G85=0,0,((($G85/$F$75)*Cronograma!CO$15)*($H85/$G85)))</f>
        <v>0</v>
      </c>
      <c r="CR85" s="51">
        <f>IF( $G85=0,0,((($G85/$F$75)*Cronograma!CP$15)*($H85/$G85)))</f>
        <v>0</v>
      </c>
      <c r="CS85" s="51">
        <f>IF( $G85=0,0,((($G85/$F$75)*Cronograma!CQ$15)*($H85/$G85)))</f>
        <v>0</v>
      </c>
      <c r="CT85" s="51">
        <f>IF( $G85=0,0,((($G85/$F$75)*Cronograma!CR$15)*($H85/$G85)))</f>
        <v>0</v>
      </c>
      <c r="CU85" s="51">
        <f>IF( $G85=0,0,((($G85/$F$75)*Cronograma!CS$15)*($H85/$G85)))</f>
        <v>0</v>
      </c>
      <c r="CV85" s="51">
        <f>IF( $G85=0,0,((($G85/$F$75)*Cronograma!CT$15)*($H85/$G85)))</f>
        <v>0</v>
      </c>
      <c r="CW85" s="51">
        <f>IF( $G85=0,0,((($G85/$F$75)*Cronograma!CU$15)*($H85/$G85)))</f>
        <v>0</v>
      </c>
      <c r="CX85" s="51">
        <f>IF( $G85=0,0,((($G85/$F$75)*Cronograma!CV$15)*($H85/$G85)))</f>
        <v>0</v>
      </c>
      <c r="CY85" s="51">
        <f>IF( $G85=0,0,((($G85/$F$75)*Cronograma!CW$15)*($H85/$G85)))</f>
        <v>0</v>
      </c>
      <c r="CZ85" s="51">
        <f>IF( $G85=0,0,((($G85/$F$75)*Cronograma!CX$15)*($H85/$G85)))</f>
        <v>0</v>
      </c>
      <c r="DA85" s="51">
        <f>IF( $G85=0,0,((($G85/$F$75)*Cronograma!CY$15)*($H85/$G85)))</f>
        <v>0</v>
      </c>
      <c r="DB85" s="51">
        <f>IF( $G85=0,0,((($G85/$F$75)*Cronograma!CZ$15)*($H85/$G85)))</f>
        <v>0</v>
      </c>
      <c r="DC85" s="51">
        <f>IF( $G85=0,0,((($G85/$F$75)*Cronograma!DA$15)*($H85/$G85)))</f>
        <v>0</v>
      </c>
      <c r="DD85" s="51">
        <f>IF( $G85=0,0,((($G85/$F$75)*Cronograma!DB$15)*($H85/$G85)))</f>
        <v>0</v>
      </c>
      <c r="DE85" s="51">
        <f>IF( $G85=0,0,((($G85/$F$75)*Cronograma!DC$15)*($H85/$G85)))</f>
        <v>0</v>
      </c>
      <c r="DF85" s="51">
        <f>IF( $G85=0,0,((($G85/$F$75)*Cronograma!DD$15)*($H85/$G85)))</f>
        <v>0</v>
      </c>
      <c r="DG85" s="51">
        <f>IF( $G85=0,0,((($G85/$F$75)*Cronograma!DE$15)*($H85/$G85)))</f>
        <v>0</v>
      </c>
      <c r="DH85" s="51">
        <f>IF( $G85=0,0,((($G85/$F$75)*Cronograma!DF$15)*($H85/$G85)))</f>
        <v>0</v>
      </c>
      <c r="DI85" s="51">
        <f>IF( $G85=0,0,((($G85/$F$75)*Cronograma!DG$15)*($H85/$G85)))</f>
        <v>0</v>
      </c>
      <c r="DJ85" s="51">
        <f>IF( $G85=0,0,((($G85/$F$75)*Cronograma!DH$15)*($H85/$G85)))</f>
        <v>0</v>
      </c>
      <c r="DK85" s="52">
        <f t="shared" si="47"/>
        <v>0</v>
      </c>
      <c r="DL85" s="53">
        <f t="shared" si="41"/>
        <v>0</v>
      </c>
      <c r="DM85" s="472"/>
      <c r="DN85" s="472"/>
      <c r="DO85" s="472"/>
    </row>
    <row r="86" spans="1:119" collapsed="1" x14ac:dyDescent="0.3">
      <c r="A86" s="472"/>
      <c r="B86" s="521">
        <v>1.8</v>
      </c>
      <c r="C86" s="515" t="s">
        <v>147</v>
      </c>
      <c r="D86" s="516">
        <f>Identificación!C79</f>
        <v>0</v>
      </c>
      <c r="E86" s="517">
        <f>Identificación!F79</f>
        <v>0</v>
      </c>
      <c r="F86" s="518">
        <f>Identificación!G79</f>
        <v>0</v>
      </c>
      <c r="G86" s="497"/>
      <c r="H86" s="498">
        <f t="shared" ref="H86:AM86" si="48">SUM(H87:H96)</f>
        <v>0</v>
      </c>
      <c r="I86" s="499">
        <f t="shared" si="48"/>
        <v>0</v>
      </c>
      <c r="J86" s="499">
        <f t="shared" si="48"/>
        <v>0</v>
      </c>
      <c r="K86" s="499">
        <f t="shared" si="48"/>
        <v>0</v>
      </c>
      <c r="L86" s="499">
        <f t="shared" si="48"/>
        <v>0</v>
      </c>
      <c r="M86" s="499">
        <f t="shared" si="48"/>
        <v>0</v>
      </c>
      <c r="N86" s="499">
        <f t="shared" si="48"/>
        <v>0</v>
      </c>
      <c r="O86" s="499">
        <f t="shared" si="48"/>
        <v>0</v>
      </c>
      <c r="P86" s="499">
        <f t="shared" si="48"/>
        <v>0</v>
      </c>
      <c r="Q86" s="499">
        <f t="shared" si="48"/>
        <v>0</v>
      </c>
      <c r="R86" s="499">
        <f t="shared" si="48"/>
        <v>0</v>
      </c>
      <c r="S86" s="499">
        <f t="shared" si="48"/>
        <v>0</v>
      </c>
      <c r="T86" s="499">
        <f t="shared" si="48"/>
        <v>0</v>
      </c>
      <c r="U86" s="499">
        <f t="shared" si="48"/>
        <v>0</v>
      </c>
      <c r="V86" s="499">
        <f t="shared" si="48"/>
        <v>0</v>
      </c>
      <c r="W86" s="499">
        <f t="shared" si="48"/>
        <v>0</v>
      </c>
      <c r="X86" s="499">
        <f t="shared" si="48"/>
        <v>0</v>
      </c>
      <c r="Y86" s="499">
        <f t="shared" si="48"/>
        <v>0</v>
      </c>
      <c r="Z86" s="499">
        <f t="shared" si="48"/>
        <v>0</v>
      </c>
      <c r="AA86" s="499">
        <f t="shared" si="48"/>
        <v>0</v>
      </c>
      <c r="AB86" s="499">
        <f t="shared" si="48"/>
        <v>0</v>
      </c>
      <c r="AC86" s="499">
        <f t="shared" si="48"/>
        <v>0</v>
      </c>
      <c r="AD86" s="499">
        <f t="shared" si="48"/>
        <v>0</v>
      </c>
      <c r="AE86" s="499">
        <f t="shared" si="48"/>
        <v>0</v>
      </c>
      <c r="AF86" s="499">
        <f t="shared" si="48"/>
        <v>0</v>
      </c>
      <c r="AG86" s="499">
        <f t="shared" si="48"/>
        <v>0</v>
      </c>
      <c r="AH86" s="499">
        <f t="shared" si="48"/>
        <v>0</v>
      </c>
      <c r="AI86" s="499">
        <f t="shared" si="48"/>
        <v>0</v>
      </c>
      <c r="AJ86" s="499">
        <f t="shared" si="48"/>
        <v>0</v>
      </c>
      <c r="AK86" s="499">
        <f t="shared" si="48"/>
        <v>0</v>
      </c>
      <c r="AL86" s="499">
        <f t="shared" si="48"/>
        <v>0</v>
      </c>
      <c r="AM86" s="499">
        <f t="shared" si="48"/>
        <v>0</v>
      </c>
      <c r="AN86" s="499">
        <f t="shared" ref="AN86:BS86" si="49">SUM(AN87:AN96)</f>
        <v>0</v>
      </c>
      <c r="AO86" s="499">
        <f t="shared" si="49"/>
        <v>0</v>
      </c>
      <c r="AP86" s="499">
        <f t="shared" si="49"/>
        <v>0</v>
      </c>
      <c r="AQ86" s="499">
        <f t="shared" si="49"/>
        <v>0</v>
      </c>
      <c r="AR86" s="499">
        <f t="shared" si="49"/>
        <v>0</v>
      </c>
      <c r="AS86" s="499">
        <f t="shared" si="49"/>
        <v>0</v>
      </c>
      <c r="AT86" s="499">
        <f t="shared" si="49"/>
        <v>0</v>
      </c>
      <c r="AU86" s="499">
        <f t="shared" si="49"/>
        <v>0</v>
      </c>
      <c r="AV86" s="499">
        <f t="shared" si="49"/>
        <v>0</v>
      </c>
      <c r="AW86" s="499">
        <f t="shared" si="49"/>
        <v>0</v>
      </c>
      <c r="AX86" s="499">
        <f t="shared" si="49"/>
        <v>0</v>
      </c>
      <c r="AY86" s="499">
        <f t="shared" si="49"/>
        <v>0</v>
      </c>
      <c r="AZ86" s="499">
        <f t="shared" si="49"/>
        <v>0</v>
      </c>
      <c r="BA86" s="499">
        <f t="shared" si="49"/>
        <v>0</v>
      </c>
      <c r="BB86" s="499">
        <f t="shared" si="49"/>
        <v>0</v>
      </c>
      <c r="BC86" s="499">
        <f t="shared" si="49"/>
        <v>0</v>
      </c>
      <c r="BD86" s="499">
        <f t="shared" si="49"/>
        <v>0</v>
      </c>
      <c r="BE86" s="499">
        <f t="shared" si="49"/>
        <v>0</v>
      </c>
      <c r="BF86" s="499">
        <f t="shared" si="49"/>
        <v>0</v>
      </c>
      <c r="BG86" s="499">
        <f t="shared" si="49"/>
        <v>0</v>
      </c>
      <c r="BH86" s="499">
        <f t="shared" si="49"/>
        <v>0</v>
      </c>
      <c r="BI86" s="499">
        <f t="shared" si="49"/>
        <v>0</v>
      </c>
      <c r="BJ86" s="499">
        <f t="shared" si="49"/>
        <v>0</v>
      </c>
      <c r="BK86" s="499">
        <f t="shared" si="49"/>
        <v>0</v>
      </c>
      <c r="BL86" s="499">
        <f t="shared" si="49"/>
        <v>0</v>
      </c>
      <c r="BM86" s="499">
        <f t="shared" si="49"/>
        <v>0</v>
      </c>
      <c r="BN86" s="499">
        <f t="shared" si="49"/>
        <v>0</v>
      </c>
      <c r="BO86" s="499">
        <f t="shared" si="49"/>
        <v>0</v>
      </c>
      <c r="BP86" s="499">
        <f t="shared" si="49"/>
        <v>0</v>
      </c>
      <c r="BQ86" s="499">
        <f t="shared" si="49"/>
        <v>0</v>
      </c>
      <c r="BR86" s="499">
        <f t="shared" si="49"/>
        <v>0</v>
      </c>
      <c r="BS86" s="499">
        <f t="shared" si="49"/>
        <v>0</v>
      </c>
      <c r="BT86" s="499">
        <f t="shared" ref="BT86:CG86" si="50">SUM(BT87:BT96)</f>
        <v>0</v>
      </c>
      <c r="BU86" s="499">
        <f t="shared" si="50"/>
        <v>0</v>
      </c>
      <c r="BV86" s="499">
        <f t="shared" si="50"/>
        <v>0</v>
      </c>
      <c r="BW86" s="499">
        <f t="shared" si="50"/>
        <v>0</v>
      </c>
      <c r="BX86" s="499">
        <f t="shared" si="50"/>
        <v>0</v>
      </c>
      <c r="BY86" s="499">
        <f t="shared" si="50"/>
        <v>0</v>
      </c>
      <c r="BZ86" s="499">
        <f t="shared" si="50"/>
        <v>0</v>
      </c>
      <c r="CA86" s="499">
        <f t="shared" si="50"/>
        <v>0</v>
      </c>
      <c r="CB86" s="499">
        <f t="shared" si="50"/>
        <v>0</v>
      </c>
      <c r="CC86" s="499">
        <f t="shared" si="50"/>
        <v>0</v>
      </c>
      <c r="CD86" s="499">
        <f t="shared" si="50"/>
        <v>0</v>
      </c>
      <c r="CE86" s="499">
        <f t="shared" si="50"/>
        <v>0</v>
      </c>
      <c r="CF86" s="499">
        <f t="shared" si="50"/>
        <v>0</v>
      </c>
      <c r="CG86" s="499">
        <f t="shared" si="50"/>
        <v>0</v>
      </c>
      <c r="CH86" s="499">
        <f t="shared" ref="CH86:DJ86" si="51">SUM(CH87:CH96)</f>
        <v>0</v>
      </c>
      <c r="CI86" s="499">
        <f t="shared" si="51"/>
        <v>0</v>
      </c>
      <c r="CJ86" s="499">
        <f t="shared" si="51"/>
        <v>0</v>
      </c>
      <c r="CK86" s="499">
        <f t="shared" si="51"/>
        <v>0</v>
      </c>
      <c r="CL86" s="499">
        <f t="shared" si="51"/>
        <v>0</v>
      </c>
      <c r="CM86" s="499">
        <f t="shared" si="51"/>
        <v>0</v>
      </c>
      <c r="CN86" s="499">
        <f t="shared" si="51"/>
        <v>0</v>
      </c>
      <c r="CO86" s="499">
        <f t="shared" si="51"/>
        <v>0</v>
      </c>
      <c r="CP86" s="499">
        <f t="shared" si="51"/>
        <v>0</v>
      </c>
      <c r="CQ86" s="499">
        <f t="shared" si="51"/>
        <v>0</v>
      </c>
      <c r="CR86" s="499">
        <f t="shared" si="51"/>
        <v>0</v>
      </c>
      <c r="CS86" s="499">
        <f t="shared" si="51"/>
        <v>0</v>
      </c>
      <c r="CT86" s="499">
        <f t="shared" si="51"/>
        <v>0</v>
      </c>
      <c r="CU86" s="499">
        <f t="shared" si="51"/>
        <v>0</v>
      </c>
      <c r="CV86" s="499">
        <f t="shared" si="51"/>
        <v>0</v>
      </c>
      <c r="CW86" s="499">
        <f t="shared" si="51"/>
        <v>0</v>
      </c>
      <c r="CX86" s="499">
        <f t="shared" si="51"/>
        <v>0</v>
      </c>
      <c r="CY86" s="499">
        <f t="shared" si="51"/>
        <v>0</v>
      </c>
      <c r="CZ86" s="499">
        <f t="shared" si="51"/>
        <v>0</v>
      </c>
      <c r="DA86" s="499">
        <f t="shared" si="51"/>
        <v>0</v>
      </c>
      <c r="DB86" s="499">
        <f t="shared" si="51"/>
        <v>0</v>
      </c>
      <c r="DC86" s="499">
        <f t="shared" si="51"/>
        <v>0</v>
      </c>
      <c r="DD86" s="499">
        <f t="shared" si="51"/>
        <v>0</v>
      </c>
      <c r="DE86" s="499">
        <f t="shared" si="51"/>
        <v>0</v>
      </c>
      <c r="DF86" s="499">
        <f t="shared" si="51"/>
        <v>0</v>
      </c>
      <c r="DG86" s="499">
        <f t="shared" si="51"/>
        <v>0</v>
      </c>
      <c r="DH86" s="499">
        <f t="shared" si="51"/>
        <v>0</v>
      </c>
      <c r="DI86" s="499">
        <f t="shared" si="51"/>
        <v>0</v>
      </c>
      <c r="DJ86" s="499">
        <f t="shared" si="51"/>
        <v>0</v>
      </c>
      <c r="DK86" s="519">
        <f>SUM(DK87:DK96)</f>
        <v>0</v>
      </c>
      <c r="DL86" s="520">
        <f t="shared" si="41"/>
        <v>0</v>
      </c>
      <c r="DM86" s="472"/>
      <c r="DN86" s="472"/>
      <c r="DO86" s="472"/>
    </row>
    <row r="87" spans="1:119" hidden="1" outlineLevel="1" x14ac:dyDescent="0.3">
      <c r="A87" s="472"/>
      <c r="B87" s="521" t="s">
        <v>243</v>
      </c>
      <c r="C87" s="589"/>
      <c r="D87" s="595"/>
      <c r="E87" s="591"/>
      <c r="F87" s="592"/>
      <c r="G87" s="593"/>
      <c r="H87" s="498">
        <f t="shared" ref="H87:H96" si="52">G87*F87</f>
        <v>0</v>
      </c>
      <c r="I87" s="51">
        <f>IF( $G87=0,0,((($G87/$F$86)*Cronograma!G$16)*($H87/$G87)))</f>
        <v>0</v>
      </c>
      <c r="J87" s="51">
        <f>IF( $G87=0,0,((($G87/$F$86)*Cronograma!H$16)*($H87/$G87)))</f>
        <v>0</v>
      </c>
      <c r="K87" s="51">
        <f>IF( $G87=0,0,((($G87/$F$86)*Cronograma!I$16)*($H87/$G87)))</f>
        <v>0</v>
      </c>
      <c r="L87" s="51">
        <f>IF( $G87=0,0,((($G87/$F$86)*Cronograma!J$16)*($H87/$G87)))</f>
        <v>0</v>
      </c>
      <c r="M87" s="51">
        <f>IF( $G87=0,0,((($G87/$F$86)*Cronograma!K$16)*($H87/$G87)))</f>
        <v>0</v>
      </c>
      <c r="N87" s="51">
        <f>IF( $G87=0,0,((($G87/$F$86)*Cronograma!L$16)*($H87/$G87)))</f>
        <v>0</v>
      </c>
      <c r="O87" s="51">
        <f>IF( $G87=0,0,((($G87/$F$86)*Cronograma!M$16)*($H87/$G87)))</f>
        <v>0</v>
      </c>
      <c r="P87" s="51">
        <f>IF( $G87=0,0,((($G87/$F$86)*Cronograma!N$16)*($H87/$G87)))</f>
        <v>0</v>
      </c>
      <c r="Q87" s="51">
        <f>IF( $G87=0,0,((($G87/$F$86)*Cronograma!O$16)*($H87/$G87)))</f>
        <v>0</v>
      </c>
      <c r="R87" s="51">
        <f>IF( $G87=0,0,((($G87/$F$86)*Cronograma!P$16)*($H87/$G87)))</f>
        <v>0</v>
      </c>
      <c r="S87" s="51">
        <f>IF( $G87=0,0,((($G87/$F$86)*Cronograma!Q$16)*($H87/$G87)))</f>
        <v>0</v>
      </c>
      <c r="T87" s="51">
        <f>IF( $G87=0,0,((($G87/$F$86)*Cronograma!R$16)*($H87/$G87)))</f>
        <v>0</v>
      </c>
      <c r="U87" s="51">
        <f>IF( $G87=0,0,((($G87/$F$86)*Cronograma!S$16)*($H87/$G87)))</f>
        <v>0</v>
      </c>
      <c r="V87" s="51">
        <f>IF( $G87=0,0,((($G87/$F$86)*Cronograma!T$16)*($H87/$G87)))</f>
        <v>0</v>
      </c>
      <c r="W87" s="51">
        <f>IF( $G87=0,0,((($G87/$F$86)*Cronograma!U$16)*($H87/$G87)))</f>
        <v>0</v>
      </c>
      <c r="X87" s="51">
        <f>IF( $G87=0,0,((($G87/$F$86)*Cronograma!V$16)*($H87/$G87)))</f>
        <v>0</v>
      </c>
      <c r="Y87" s="51">
        <f>IF( $G87=0,0,((($G87/$F$86)*Cronograma!W$16)*($H87/$G87)))</f>
        <v>0</v>
      </c>
      <c r="Z87" s="51">
        <f>IF( $G87=0,0,((($G87/$F$86)*Cronograma!X$16)*($H87/$G87)))</f>
        <v>0</v>
      </c>
      <c r="AA87" s="51">
        <f>IF( $G87=0,0,((($G87/$F$86)*Cronograma!Y$16)*($H87/$G87)))</f>
        <v>0</v>
      </c>
      <c r="AB87" s="51">
        <f>IF( $G87=0,0,((($G87/$F$86)*Cronograma!Z$16)*($H87/$G87)))</f>
        <v>0</v>
      </c>
      <c r="AC87" s="51">
        <f>IF( $G87=0,0,((($G87/$F$86)*Cronograma!AA$16)*($H87/$G87)))</f>
        <v>0</v>
      </c>
      <c r="AD87" s="51">
        <f>IF( $G87=0,0,((($G87/$F$86)*Cronograma!AB$16)*($H87/$G87)))</f>
        <v>0</v>
      </c>
      <c r="AE87" s="51">
        <f>IF( $G87=0,0,((($G87/$F$86)*Cronograma!AC$16)*($H87/$G87)))</f>
        <v>0</v>
      </c>
      <c r="AF87" s="51">
        <f>IF( $G87=0,0,((($G87/$F$86)*Cronograma!AD$16)*($H87/$G87)))</f>
        <v>0</v>
      </c>
      <c r="AG87" s="51">
        <f>IF( $G87=0,0,((($G87/$F$86)*Cronograma!AE$16)*($H87/$G87)))</f>
        <v>0</v>
      </c>
      <c r="AH87" s="51">
        <f>IF( $G87=0,0,((($G87/$F$86)*Cronograma!AF$16)*($H87/$G87)))</f>
        <v>0</v>
      </c>
      <c r="AI87" s="51">
        <f>IF( $G87=0,0,((($G87/$F$86)*Cronograma!AG$16)*($H87/$G87)))</f>
        <v>0</v>
      </c>
      <c r="AJ87" s="51">
        <f>IF( $G87=0,0,((($G87/$F$86)*Cronograma!AH$16)*($H87/$G87)))</f>
        <v>0</v>
      </c>
      <c r="AK87" s="51">
        <f>IF( $G87=0,0,((($G87/$F$86)*Cronograma!AI$16)*($H87/$G87)))</f>
        <v>0</v>
      </c>
      <c r="AL87" s="51">
        <f>IF( $G87=0,0,((($G87/$F$86)*Cronograma!AJ$16)*($H87/$G87)))</f>
        <v>0</v>
      </c>
      <c r="AM87" s="51">
        <f>IF( $G87=0,0,((($G87/$F$86)*Cronograma!AK$16)*($H87/$G87)))</f>
        <v>0</v>
      </c>
      <c r="AN87" s="51">
        <f>IF( $G87=0,0,((($G87/$F$86)*Cronograma!AL$16)*($H87/$G87)))</f>
        <v>0</v>
      </c>
      <c r="AO87" s="51">
        <f>IF( $G87=0,0,((($G87/$F$86)*Cronograma!AM$16)*($H87/$G87)))</f>
        <v>0</v>
      </c>
      <c r="AP87" s="51">
        <f>IF( $G87=0,0,((($G87/$F$86)*Cronograma!AN$16)*($H87/$G87)))</f>
        <v>0</v>
      </c>
      <c r="AQ87" s="51">
        <f>IF( $G87=0,0,((($G87/$F$86)*Cronograma!AO$16)*($H87/$G87)))</f>
        <v>0</v>
      </c>
      <c r="AR87" s="51">
        <f>IF( $G87=0,0,((($G87/$F$86)*Cronograma!AP$16)*($H87/$G87)))</f>
        <v>0</v>
      </c>
      <c r="AS87" s="51">
        <f>IF( $G87=0,0,((($G87/$F$86)*Cronograma!AQ$16)*($H87/$G87)))</f>
        <v>0</v>
      </c>
      <c r="AT87" s="51">
        <f>IF( $G87=0,0,((($G87/$F$86)*Cronograma!AR$16)*($H87/$G87)))</f>
        <v>0</v>
      </c>
      <c r="AU87" s="51">
        <f>IF( $G87=0,0,((($G87/$F$86)*Cronograma!AS$16)*($H87/$G87)))</f>
        <v>0</v>
      </c>
      <c r="AV87" s="51">
        <f>IF( $G87=0,0,((($G87/$F$86)*Cronograma!AT$16)*($H87/$G87)))</f>
        <v>0</v>
      </c>
      <c r="AW87" s="51">
        <f>IF( $G87=0,0,((($G87/$F$86)*Cronograma!AU$16)*($H87/$G87)))</f>
        <v>0</v>
      </c>
      <c r="AX87" s="51">
        <f>IF( $G87=0,0,((($G87/$F$86)*Cronograma!AV$16)*($H87/$G87)))</f>
        <v>0</v>
      </c>
      <c r="AY87" s="51">
        <f>IF( $G87=0,0,((($G87/$F$86)*Cronograma!AW$16)*($H87/$G87)))</f>
        <v>0</v>
      </c>
      <c r="AZ87" s="51">
        <f>IF( $G87=0,0,((($G87/$F$86)*Cronograma!AX$16)*($H87/$G87)))</f>
        <v>0</v>
      </c>
      <c r="BA87" s="51">
        <f>IF( $G87=0,0,((($G87/$F$86)*Cronograma!AY$16)*($H87/$G87)))</f>
        <v>0</v>
      </c>
      <c r="BB87" s="51">
        <f>IF( $G87=0,0,((($G87/$F$86)*Cronograma!AZ$16)*($H87/$G87)))</f>
        <v>0</v>
      </c>
      <c r="BC87" s="51">
        <f>IF( $G87=0,0,((($G87/$F$86)*Cronograma!BA$16)*($H87/$G87)))</f>
        <v>0</v>
      </c>
      <c r="BD87" s="51">
        <f>IF( $G87=0,0,((($G87/$F$86)*Cronograma!BB$16)*($H87/$G87)))</f>
        <v>0</v>
      </c>
      <c r="BE87" s="51">
        <f>IF( $G87=0,0,((($G87/$F$86)*Cronograma!BC$16)*($H87/$G87)))</f>
        <v>0</v>
      </c>
      <c r="BF87" s="51">
        <f>IF( $G87=0,0,((($G87/$F$86)*Cronograma!BD$16)*($H87/$G87)))</f>
        <v>0</v>
      </c>
      <c r="BG87" s="51">
        <f>IF( $G87=0,0,((($G87/$F$86)*Cronograma!BE$16)*($H87/$G87)))</f>
        <v>0</v>
      </c>
      <c r="BH87" s="51">
        <f>IF( $G87=0,0,((($G87/$F$86)*Cronograma!BF$16)*($H87/$G87)))</f>
        <v>0</v>
      </c>
      <c r="BI87" s="51">
        <f>IF( $G87=0,0,((($G87/$F$86)*Cronograma!BG$16)*($H87/$G87)))</f>
        <v>0</v>
      </c>
      <c r="BJ87" s="51">
        <f>IF( $G87=0,0,((($G87/$F$86)*Cronograma!BH$16)*($H87/$G87)))</f>
        <v>0</v>
      </c>
      <c r="BK87" s="51">
        <f>IF( $G87=0,0,((($G87/$F$86)*Cronograma!BI$16)*($H87/$G87)))</f>
        <v>0</v>
      </c>
      <c r="BL87" s="51">
        <f>IF( $G87=0,0,((($G87/$F$86)*Cronograma!BJ$16)*($H87/$G87)))</f>
        <v>0</v>
      </c>
      <c r="BM87" s="51">
        <f>IF( $G87=0,0,((($G87/$F$86)*Cronograma!BK$16)*($H87/$G87)))</f>
        <v>0</v>
      </c>
      <c r="BN87" s="51">
        <f>IF( $G87=0,0,((($G87/$F$86)*Cronograma!BL$16)*($H87/$G87)))</f>
        <v>0</v>
      </c>
      <c r="BO87" s="51">
        <f>IF( $G87=0,0,((($G87/$F$86)*Cronograma!BM$16)*($H87/$G87)))</f>
        <v>0</v>
      </c>
      <c r="BP87" s="51">
        <f>IF( $G87=0,0,((($G87/$F$86)*Cronograma!BN$16)*($H87/$G87)))</f>
        <v>0</v>
      </c>
      <c r="BQ87" s="51">
        <f>IF( $G87=0,0,((($G87/$F$86)*Cronograma!BO$16)*($H87/$G87)))</f>
        <v>0</v>
      </c>
      <c r="BR87" s="51">
        <f>IF( $G87=0,0,((($G87/$F$86)*Cronograma!BP$16)*($H87/$G87)))</f>
        <v>0</v>
      </c>
      <c r="BS87" s="51">
        <f>IF( $G87=0,0,((($G87/$F$86)*Cronograma!BQ$16)*($H87/$G87)))</f>
        <v>0</v>
      </c>
      <c r="BT87" s="51">
        <f>IF( $G87=0,0,((($G87/$F$86)*Cronograma!BR$16)*($H87/$G87)))</f>
        <v>0</v>
      </c>
      <c r="BU87" s="51">
        <f>IF( $G87=0,0,((($G87/$F$86)*Cronograma!BS$16)*($H87/$G87)))</f>
        <v>0</v>
      </c>
      <c r="BV87" s="51">
        <f>IF( $G87=0,0,((($G87/$F$86)*Cronograma!BT$16)*($H87/$G87)))</f>
        <v>0</v>
      </c>
      <c r="BW87" s="51">
        <f>IF( $G87=0,0,((($G87/$F$86)*Cronograma!BU$16)*($H87/$G87)))</f>
        <v>0</v>
      </c>
      <c r="BX87" s="51">
        <f>IF( $G87=0,0,((($G87/$F$86)*Cronograma!BV$16)*($H87/$G87)))</f>
        <v>0</v>
      </c>
      <c r="BY87" s="51">
        <f>IF( $G87=0,0,((($G87/$F$86)*Cronograma!BW$16)*($H87/$G87)))</f>
        <v>0</v>
      </c>
      <c r="BZ87" s="51">
        <f>IF( $G87=0,0,((($G87/$F$86)*Cronograma!BX$16)*($H87/$G87)))</f>
        <v>0</v>
      </c>
      <c r="CA87" s="51">
        <f>IF( $G87=0,0,((($G87/$F$86)*Cronograma!BY$16)*($H87/$G87)))</f>
        <v>0</v>
      </c>
      <c r="CB87" s="51">
        <f>IF( $G87=0,0,((($G87/$F$86)*Cronograma!BZ$16)*($H87/$G87)))</f>
        <v>0</v>
      </c>
      <c r="CC87" s="51">
        <f>IF( $G87=0,0,((($G87/$F$86)*Cronograma!CA$16)*($H87/$G87)))</f>
        <v>0</v>
      </c>
      <c r="CD87" s="51">
        <f>IF( $G87=0,0,((($G87/$F$86)*Cronograma!CB$16)*($H87/$G87)))</f>
        <v>0</v>
      </c>
      <c r="CE87" s="51">
        <f>IF( $G87=0,0,((($G87/$F$86)*Cronograma!CC$16)*($H87/$G87)))</f>
        <v>0</v>
      </c>
      <c r="CF87" s="51">
        <f>IF( $G87=0,0,((($G87/$F$86)*Cronograma!CD$16)*($H87/$G87)))</f>
        <v>0</v>
      </c>
      <c r="CG87" s="51">
        <f>IF( $G87=0,0,((($G87/$F$86)*Cronograma!CE$16)*($H87/$G87)))</f>
        <v>0</v>
      </c>
      <c r="CH87" s="51">
        <f>IF( $G87=0,0,((($G87/$F$86)*Cronograma!CF$16)*($H87/$G87)))</f>
        <v>0</v>
      </c>
      <c r="CI87" s="51">
        <f>IF( $G87=0,0,((($G87/$F$86)*Cronograma!CG$16)*($H87/$G87)))</f>
        <v>0</v>
      </c>
      <c r="CJ87" s="51">
        <f>IF( $G87=0,0,((($G87/$F$86)*Cronograma!CH$16)*($H87/$G87)))</f>
        <v>0</v>
      </c>
      <c r="CK87" s="51">
        <f>IF( $G87=0,0,((($G87/$F$86)*Cronograma!CI$16)*($H87/$G87)))</f>
        <v>0</v>
      </c>
      <c r="CL87" s="51">
        <f>IF( $G87=0,0,((($G87/$F$86)*Cronograma!CJ$16)*($H87/$G87)))</f>
        <v>0</v>
      </c>
      <c r="CM87" s="51">
        <f>IF( $G87=0,0,((($G87/$F$86)*Cronograma!CK$16)*($H87/$G87)))</f>
        <v>0</v>
      </c>
      <c r="CN87" s="51">
        <f>IF( $G87=0,0,((($G87/$F$86)*Cronograma!CL$16)*($H87/$G87)))</f>
        <v>0</v>
      </c>
      <c r="CO87" s="51">
        <f>IF( $G87=0,0,((($G87/$F$86)*Cronograma!CM$16)*($H87/$G87)))</f>
        <v>0</v>
      </c>
      <c r="CP87" s="51">
        <f>IF( $G87=0,0,((($G87/$F$86)*Cronograma!CN$16)*($H87/$G87)))</f>
        <v>0</v>
      </c>
      <c r="CQ87" s="51">
        <f>IF( $G87=0,0,((($G87/$F$86)*Cronograma!CO$16)*($H87/$G87)))</f>
        <v>0</v>
      </c>
      <c r="CR87" s="51">
        <f>IF( $G87=0,0,((($G87/$F$86)*Cronograma!CP$16)*($H87/$G87)))</f>
        <v>0</v>
      </c>
      <c r="CS87" s="51">
        <f>IF( $G87=0,0,((($G87/$F$86)*Cronograma!CQ$16)*($H87/$G87)))</f>
        <v>0</v>
      </c>
      <c r="CT87" s="51">
        <f>IF( $G87=0,0,((($G87/$F$86)*Cronograma!CR$16)*($H87/$G87)))</f>
        <v>0</v>
      </c>
      <c r="CU87" s="51">
        <f>IF( $G87=0,0,((($G87/$F$86)*Cronograma!CS$16)*($H87/$G87)))</f>
        <v>0</v>
      </c>
      <c r="CV87" s="51">
        <f>IF( $G87=0,0,((($G87/$F$86)*Cronograma!CT$16)*($H87/$G87)))</f>
        <v>0</v>
      </c>
      <c r="CW87" s="51">
        <f>IF( $G87=0,0,((($G87/$F$86)*Cronograma!CU$16)*($H87/$G87)))</f>
        <v>0</v>
      </c>
      <c r="CX87" s="51">
        <f>IF( $G87=0,0,((($G87/$F$86)*Cronograma!CV$16)*($H87/$G87)))</f>
        <v>0</v>
      </c>
      <c r="CY87" s="51">
        <f>IF( $G87=0,0,((($G87/$F$86)*Cronograma!CW$16)*($H87/$G87)))</f>
        <v>0</v>
      </c>
      <c r="CZ87" s="51">
        <f>IF( $G87=0,0,((($G87/$F$86)*Cronograma!CX$16)*($H87/$G87)))</f>
        <v>0</v>
      </c>
      <c r="DA87" s="51">
        <f>IF( $G87=0,0,((($G87/$F$86)*Cronograma!CY$16)*($H87/$G87)))</f>
        <v>0</v>
      </c>
      <c r="DB87" s="51">
        <f>IF( $G87=0,0,((($G87/$F$86)*Cronograma!CZ$16)*($H87/$G87)))</f>
        <v>0</v>
      </c>
      <c r="DC87" s="51">
        <f>IF( $G87=0,0,((($G87/$F$86)*Cronograma!DA$16)*($H87/$G87)))</f>
        <v>0</v>
      </c>
      <c r="DD87" s="51">
        <f>IF( $G87=0,0,((($G87/$F$86)*Cronograma!DB$16)*($H87/$G87)))</f>
        <v>0</v>
      </c>
      <c r="DE87" s="51">
        <f>IF( $G87=0,0,((($G87/$F$86)*Cronograma!DC$16)*($H87/$G87)))</f>
        <v>0</v>
      </c>
      <c r="DF87" s="51">
        <f>IF( $G87=0,0,((($G87/$F$86)*Cronograma!DD$16)*($H87/$G87)))</f>
        <v>0</v>
      </c>
      <c r="DG87" s="51">
        <f>IF( $G87=0,0,((($G87/$F$86)*Cronograma!DE$16)*($H87/$G87)))</f>
        <v>0</v>
      </c>
      <c r="DH87" s="51">
        <f>IF( $G87=0,0,((($G87/$F$86)*Cronograma!DF$16)*($H87/$G87)))</f>
        <v>0</v>
      </c>
      <c r="DI87" s="51">
        <f>IF( $G87=0,0,((($G87/$F$86)*Cronograma!DG$16)*($H87/$G87)))</f>
        <v>0</v>
      </c>
      <c r="DJ87" s="51">
        <f>IF( $G87=0,0,((($G87/$F$86)*Cronograma!DH$16)*($H87/$G87)))</f>
        <v>0</v>
      </c>
      <c r="DK87" s="52">
        <f t="shared" ref="DK87:DK96" si="53">SUM(I87:DJ87)</f>
        <v>0</v>
      </c>
      <c r="DL87" s="53">
        <f t="shared" si="41"/>
        <v>0</v>
      </c>
      <c r="DM87" s="472"/>
      <c r="DN87" s="472"/>
      <c r="DO87" s="472"/>
    </row>
    <row r="88" spans="1:119" hidden="1" outlineLevel="1" x14ac:dyDescent="0.3">
      <c r="A88" s="472"/>
      <c r="B88" s="521" t="s">
        <v>244</v>
      </c>
      <c r="C88" s="589"/>
      <c r="D88" s="595"/>
      <c r="E88" s="591"/>
      <c r="F88" s="592"/>
      <c r="G88" s="593"/>
      <c r="H88" s="498">
        <f t="shared" si="52"/>
        <v>0</v>
      </c>
      <c r="I88" s="51">
        <f>IF( $G88=0,0,((($G88/$F$86)*Cronograma!G$16)*($H88/$G88)))</f>
        <v>0</v>
      </c>
      <c r="J88" s="51">
        <f>IF( $G88=0,0,((($G88/$F$86)*Cronograma!H$16)*($H88/$G88)))</f>
        <v>0</v>
      </c>
      <c r="K88" s="51">
        <f>IF( $G88=0,0,((($G88/$F$86)*Cronograma!I$16)*($H88/$G88)))</f>
        <v>0</v>
      </c>
      <c r="L88" s="51">
        <f>IF( $G88=0,0,((($G88/$F$86)*Cronograma!J$16)*($H88/$G88)))</f>
        <v>0</v>
      </c>
      <c r="M88" s="51">
        <f>IF( $G88=0,0,((($G88/$F$86)*Cronograma!K$16)*($H88/$G88)))</f>
        <v>0</v>
      </c>
      <c r="N88" s="51">
        <f>IF( $G88=0,0,((($G88/$F$86)*Cronograma!L$16)*($H88/$G88)))</f>
        <v>0</v>
      </c>
      <c r="O88" s="51">
        <f>IF( $G88=0,0,((($G88/$F$86)*Cronograma!M$16)*($H88/$G88)))</f>
        <v>0</v>
      </c>
      <c r="P88" s="51">
        <f>IF( $G88=0,0,((($G88/$F$86)*Cronograma!N$16)*($H88/$G88)))</f>
        <v>0</v>
      </c>
      <c r="Q88" s="51">
        <f>IF( $G88=0,0,((($G88/$F$86)*Cronograma!O$16)*($H88/$G88)))</f>
        <v>0</v>
      </c>
      <c r="R88" s="51">
        <f>IF( $G88=0,0,((($G88/$F$86)*Cronograma!P$16)*($H88/$G88)))</f>
        <v>0</v>
      </c>
      <c r="S88" s="51">
        <f>IF( $G88=0,0,((($G88/$F$86)*Cronograma!Q$16)*($H88/$G88)))</f>
        <v>0</v>
      </c>
      <c r="T88" s="51">
        <f>IF( $G88=0,0,((($G88/$F$86)*Cronograma!R$16)*($H88/$G88)))</f>
        <v>0</v>
      </c>
      <c r="U88" s="51">
        <f>IF( $G88=0,0,((($G88/$F$86)*Cronograma!S$16)*($H88/$G88)))</f>
        <v>0</v>
      </c>
      <c r="V88" s="51">
        <f>IF( $G88=0,0,((($G88/$F$86)*Cronograma!T$16)*($H88/$G88)))</f>
        <v>0</v>
      </c>
      <c r="W88" s="51">
        <f>IF( $G88=0,0,((($G88/$F$86)*Cronograma!U$16)*($H88/$G88)))</f>
        <v>0</v>
      </c>
      <c r="X88" s="51">
        <f>IF( $G88=0,0,((($G88/$F$86)*Cronograma!V$16)*($H88/$G88)))</f>
        <v>0</v>
      </c>
      <c r="Y88" s="51">
        <f>IF( $G88=0,0,((($G88/$F$86)*Cronograma!W$16)*($H88/$G88)))</f>
        <v>0</v>
      </c>
      <c r="Z88" s="51">
        <f>IF( $G88=0,0,((($G88/$F$86)*Cronograma!X$16)*($H88/$G88)))</f>
        <v>0</v>
      </c>
      <c r="AA88" s="51">
        <f>IF( $G88=0,0,((($G88/$F$86)*Cronograma!Y$16)*($H88/$G88)))</f>
        <v>0</v>
      </c>
      <c r="AB88" s="51">
        <f>IF( $G88=0,0,((($G88/$F$86)*Cronograma!Z$16)*($H88/$G88)))</f>
        <v>0</v>
      </c>
      <c r="AC88" s="51">
        <f>IF( $G88=0,0,((($G88/$F$86)*Cronograma!AA$16)*($H88/$G88)))</f>
        <v>0</v>
      </c>
      <c r="AD88" s="51">
        <f>IF( $G88=0,0,((($G88/$F$86)*Cronograma!AB$16)*($H88/$G88)))</f>
        <v>0</v>
      </c>
      <c r="AE88" s="51">
        <f>IF( $G88=0,0,((($G88/$F$86)*Cronograma!AC$16)*($H88/$G88)))</f>
        <v>0</v>
      </c>
      <c r="AF88" s="51">
        <f>IF( $G88=0,0,((($G88/$F$86)*Cronograma!AD$16)*($H88/$G88)))</f>
        <v>0</v>
      </c>
      <c r="AG88" s="51">
        <f>IF( $G88=0,0,((($G88/$F$86)*Cronograma!AE$16)*($H88/$G88)))</f>
        <v>0</v>
      </c>
      <c r="AH88" s="51">
        <f>IF( $G88=0,0,((($G88/$F$86)*Cronograma!AF$16)*($H88/$G88)))</f>
        <v>0</v>
      </c>
      <c r="AI88" s="51">
        <f>IF( $G88=0,0,((($G88/$F$86)*Cronograma!AG$16)*($H88/$G88)))</f>
        <v>0</v>
      </c>
      <c r="AJ88" s="51">
        <f>IF( $G88=0,0,((($G88/$F$86)*Cronograma!AH$16)*($H88/$G88)))</f>
        <v>0</v>
      </c>
      <c r="AK88" s="51">
        <f>IF( $G88=0,0,((($G88/$F$86)*Cronograma!AI$16)*($H88/$G88)))</f>
        <v>0</v>
      </c>
      <c r="AL88" s="51">
        <f>IF( $G88=0,0,((($G88/$F$86)*Cronograma!AJ$16)*($H88/$G88)))</f>
        <v>0</v>
      </c>
      <c r="AM88" s="51">
        <f>IF( $G88=0,0,((($G88/$F$86)*Cronograma!AK$16)*($H88/$G88)))</f>
        <v>0</v>
      </c>
      <c r="AN88" s="51">
        <f>IF( $G88=0,0,((($G88/$F$86)*Cronograma!AL$16)*($H88/$G88)))</f>
        <v>0</v>
      </c>
      <c r="AO88" s="51">
        <f>IF( $G88=0,0,((($G88/$F$86)*Cronograma!AM$16)*($H88/$G88)))</f>
        <v>0</v>
      </c>
      <c r="AP88" s="51">
        <f>IF( $G88=0,0,((($G88/$F$86)*Cronograma!AN$16)*($H88/$G88)))</f>
        <v>0</v>
      </c>
      <c r="AQ88" s="51">
        <f>IF( $G88=0,0,((($G88/$F$86)*Cronograma!AO$16)*($H88/$G88)))</f>
        <v>0</v>
      </c>
      <c r="AR88" s="51">
        <f>IF( $G88=0,0,((($G88/$F$86)*Cronograma!AP$16)*($H88/$G88)))</f>
        <v>0</v>
      </c>
      <c r="AS88" s="51">
        <f>IF( $G88=0,0,((($G88/$F$86)*Cronograma!AQ$16)*($H88/$G88)))</f>
        <v>0</v>
      </c>
      <c r="AT88" s="51">
        <f>IF( $G88=0,0,((($G88/$F$86)*Cronograma!AR$16)*($H88/$G88)))</f>
        <v>0</v>
      </c>
      <c r="AU88" s="51">
        <f>IF( $G88=0,0,((($G88/$F$86)*Cronograma!AS$16)*($H88/$G88)))</f>
        <v>0</v>
      </c>
      <c r="AV88" s="51">
        <f>IF( $G88=0,0,((($G88/$F$86)*Cronograma!AT$16)*($H88/$G88)))</f>
        <v>0</v>
      </c>
      <c r="AW88" s="51">
        <f>IF( $G88=0,0,((($G88/$F$86)*Cronograma!AU$16)*($H88/$G88)))</f>
        <v>0</v>
      </c>
      <c r="AX88" s="51">
        <f>IF( $G88=0,0,((($G88/$F$86)*Cronograma!AV$16)*($H88/$G88)))</f>
        <v>0</v>
      </c>
      <c r="AY88" s="51">
        <f>IF( $G88=0,0,((($G88/$F$86)*Cronograma!AW$16)*($H88/$G88)))</f>
        <v>0</v>
      </c>
      <c r="AZ88" s="51">
        <f>IF( $G88=0,0,((($G88/$F$86)*Cronograma!AX$16)*($H88/$G88)))</f>
        <v>0</v>
      </c>
      <c r="BA88" s="51">
        <f>IF( $G88=0,0,((($G88/$F$86)*Cronograma!AY$16)*($H88/$G88)))</f>
        <v>0</v>
      </c>
      <c r="BB88" s="51">
        <f>IF( $G88=0,0,((($G88/$F$86)*Cronograma!AZ$16)*($H88/$G88)))</f>
        <v>0</v>
      </c>
      <c r="BC88" s="51">
        <f>IF( $G88=0,0,((($G88/$F$86)*Cronograma!BA$16)*($H88/$G88)))</f>
        <v>0</v>
      </c>
      <c r="BD88" s="51">
        <f>IF( $G88=0,0,((($G88/$F$86)*Cronograma!BB$16)*($H88/$G88)))</f>
        <v>0</v>
      </c>
      <c r="BE88" s="51">
        <f>IF( $G88=0,0,((($G88/$F$86)*Cronograma!BC$16)*($H88/$G88)))</f>
        <v>0</v>
      </c>
      <c r="BF88" s="51">
        <f>IF( $G88=0,0,((($G88/$F$86)*Cronograma!BD$16)*($H88/$G88)))</f>
        <v>0</v>
      </c>
      <c r="BG88" s="51">
        <f>IF( $G88=0,0,((($G88/$F$86)*Cronograma!BE$16)*($H88/$G88)))</f>
        <v>0</v>
      </c>
      <c r="BH88" s="51">
        <f>IF( $G88=0,0,((($G88/$F$86)*Cronograma!BF$16)*($H88/$G88)))</f>
        <v>0</v>
      </c>
      <c r="BI88" s="51">
        <f>IF( $G88=0,0,((($G88/$F$86)*Cronograma!BG$16)*($H88/$G88)))</f>
        <v>0</v>
      </c>
      <c r="BJ88" s="51">
        <f>IF( $G88=0,0,((($G88/$F$86)*Cronograma!BH$16)*($H88/$G88)))</f>
        <v>0</v>
      </c>
      <c r="BK88" s="51">
        <f>IF( $G88=0,0,((($G88/$F$86)*Cronograma!BI$16)*($H88/$G88)))</f>
        <v>0</v>
      </c>
      <c r="BL88" s="51">
        <f>IF( $G88=0,0,((($G88/$F$86)*Cronograma!BJ$16)*($H88/$G88)))</f>
        <v>0</v>
      </c>
      <c r="BM88" s="51">
        <f>IF( $G88=0,0,((($G88/$F$86)*Cronograma!BK$16)*($H88/$G88)))</f>
        <v>0</v>
      </c>
      <c r="BN88" s="51">
        <f>IF( $G88=0,0,((($G88/$F$86)*Cronograma!BL$16)*($H88/$G88)))</f>
        <v>0</v>
      </c>
      <c r="BO88" s="51">
        <f>IF( $G88=0,0,((($G88/$F$86)*Cronograma!BM$16)*($H88/$G88)))</f>
        <v>0</v>
      </c>
      <c r="BP88" s="51">
        <f>IF( $G88=0,0,((($G88/$F$86)*Cronograma!BN$16)*($H88/$G88)))</f>
        <v>0</v>
      </c>
      <c r="BQ88" s="51">
        <f>IF( $G88=0,0,((($G88/$F$86)*Cronograma!BO$16)*($H88/$G88)))</f>
        <v>0</v>
      </c>
      <c r="BR88" s="51">
        <f>IF( $G88=0,0,((($G88/$F$86)*Cronograma!BP$16)*($H88/$G88)))</f>
        <v>0</v>
      </c>
      <c r="BS88" s="51">
        <f>IF( $G88=0,0,((($G88/$F$86)*Cronograma!BQ$16)*($H88/$G88)))</f>
        <v>0</v>
      </c>
      <c r="BT88" s="51">
        <f>IF( $G88=0,0,((($G88/$F$86)*Cronograma!BR$16)*($H88/$G88)))</f>
        <v>0</v>
      </c>
      <c r="BU88" s="51">
        <f>IF( $G88=0,0,((($G88/$F$86)*Cronograma!BS$16)*($H88/$G88)))</f>
        <v>0</v>
      </c>
      <c r="BV88" s="51">
        <f>IF( $G88=0,0,((($G88/$F$86)*Cronograma!BT$16)*($H88/$G88)))</f>
        <v>0</v>
      </c>
      <c r="BW88" s="51">
        <f>IF( $G88=0,0,((($G88/$F$86)*Cronograma!BU$16)*($H88/$G88)))</f>
        <v>0</v>
      </c>
      <c r="BX88" s="51">
        <f>IF( $G88=0,0,((($G88/$F$86)*Cronograma!BV$16)*($H88/$G88)))</f>
        <v>0</v>
      </c>
      <c r="BY88" s="51">
        <f>IF( $G88=0,0,((($G88/$F$86)*Cronograma!BW$16)*($H88/$G88)))</f>
        <v>0</v>
      </c>
      <c r="BZ88" s="51">
        <f>IF( $G88=0,0,((($G88/$F$86)*Cronograma!BX$16)*($H88/$G88)))</f>
        <v>0</v>
      </c>
      <c r="CA88" s="51">
        <f>IF( $G88=0,0,((($G88/$F$86)*Cronograma!BY$16)*($H88/$G88)))</f>
        <v>0</v>
      </c>
      <c r="CB88" s="51">
        <f>IF( $G88=0,0,((($G88/$F$86)*Cronograma!BZ$16)*($H88/$G88)))</f>
        <v>0</v>
      </c>
      <c r="CC88" s="51">
        <f>IF( $G88=0,0,((($G88/$F$86)*Cronograma!CA$16)*($H88/$G88)))</f>
        <v>0</v>
      </c>
      <c r="CD88" s="51">
        <f>IF( $G88=0,0,((($G88/$F$86)*Cronograma!CB$16)*($H88/$G88)))</f>
        <v>0</v>
      </c>
      <c r="CE88" s="51">
        <f>IF( $G88=0,0,((($G88/$F$86)*Cronograma!CC$16)*($H88/$G88)))</f>
        <v>0</v>
      </c>
      <c r="CF88" s="51">
        <f>IF( $G88=0,0,((($G88/$F$86)*Cronograma!CD$16)*($H88/$G88)))</f>
        <v>0</v>
      </c>
      <c r="CG88" s="51">
        <f>IF( $G88=0,0,((($G88/$F$86)*Cronograma!CE$16)*($H88/$G88)))</f>
        <v>0</v>
      </c>
      <c r="CH88" s="51">
        <f>IF( $G88=0,0,((($G88/$F$86)*Cronograma!CF$16)*($H88/$G88)))</f>
        <v>0</v>
      </c>
      <c r="CI88" s="51">
        <f>IF( $G88=0,0,((($G88/$F$86)*Cronograma!CG$16)*($H88/$G88)))</f>
        <v>0</v>
      </c>
      <c r="CJ88" s="51">
        <f>IF( $G88=0,0,((($G88/$F$86)*Cronograma!CH$16)*($H88/$G88)))</f>
        <v>0</v>
      </c>
      <c r="CK88" s="51">
        <f>IF( $G88=0,0,((($G88/$F$86)*Cronograma!CI$16)*($H88/$G88)))</f>
        <v>0</v>
      </c>
      <c r="CL88" s="51">
        <f>IF( $G88=0,0,((($G88/$F$86)*Cronograma!CJ$16)*($H88/$G88)))</f>
        <v>0</v>
      </c>
      <c r="CM88" s="51">
        <f>IF( $G88=0,0,((($G88/$F$86)*Cronograma!CK$16)*($H88/$G88)))</f>
        <v>0</v>
      </c>
      <c r="CN88" s="51">
        <f>IF( $G88=0,0,((($G88/$F$86)*Cronograma!CL$16)*($H88/$G88)))</f>
        <v>0</v>
      </c>
      <c r="CO88" s="51">
        <f>IF( $G88=0,0,((($G88/$F$86)*Cronograma!CM$16)*($H88/$G88)))</f>
        <v>0</v>
      </c>
      <c r="CP88" s="51">
        <f>IF( $G88=0,0,((($G88/$F$86)*Cronograma!CN$16)*($H88/$G88)))</f>
        <v>0</v>
      </c>
      <c r="CQ88" s="51">
        <f>IF( $G88=0,0,((($G88/$F$86)*Cronograma!CO$16)*($H88/$G88)))</f>
        <v>0</v>
      </c>
      <c r="CR88" s="51">
        <f>IF( $G88=0,0,((($G88/$F$86)*Cronograma!CP$16)*($H88/$G88)))</f>
        <v>0</v>
      </c>
      <c r="CS88" s="51">
        <f>IF( $G88=0,0,((($G88/$F$86)*Cronograma!CQ$16)*($H88/$G88)))</f>
        <v>0</v>
      </c>
      <c r="CT88" s="51">
        <f>IF( $G88=0,0,((($G88/$F$86)*Cronograma!CR$16)*($H88/$G88)))</f>
        <v>0</v>
      </c>
      <c r="CU88" s="51">
        <f>IF( $G88=0,0,((($G88/$F$86)*Cronograma!CS$16)*($H88/$G88)))</f>
        <v>0</v>
      </c>
      <c r="CV88" s="51">
        <f>IF( $G88=0,0,((($G88/$F$86)*Cronograma!CT$16)*($H88/$G88)))</f>
        <v>0</v>
      </c>
      <c r="CW88" s="51">
        <f>IF( $G88=0,0,((($G88/$F$86)*Cronograma!CU$16)*($H88/$G88)))</f>
        <v>0</v>
      </c>
      <c r="CX88" s="51">
        <f>IF( $G88=0,0,((($G88/$F$86)*Cronograma!CV$16)*($H88/$G88)))</f>
        <v>0</v>
      </c>
      <c r="CY88" s="51">
        <f>IF( $G88=0,0,((($G88/$F$86)*Cronograma!CW$16)*($H88/$G88)))</f>
        <v>0</v>
      </c>
      <c r="CZ88" s="51">
        <f>IF( $G88=0,0,((($G88/$F$86)*Cronograma!CX$16)*($H88/$G88)))</f>
        <v>0</v>
      </c>
      <c r="DA88" s="51">
        <f>IF( $G88=0,0,((($G88/$F$86)*Cronograma!CY$16)*($H88/$G88)))</f>
        <v>0</v>
      </c>
      <c r="DB88" s="51">
        <f>IF( $G88=0,0,((($G88/$F$86)*Cronograma!CZ$16)*($H88/$G88)))</f>
        <v>0</v>
      </c>
      <c r="DC88" s="51">
        <f>IF( $G88=0,0,((($G88/$F$86)*Cronograma!DA$16)*($H88/$G88)))</f>
        <v>0</v>
      </c>
      <c r="DD88" s="51">
        <f>IF( $G88=0,0,((($G88/$F$86)*Cronograma!DB$16)*($H88/$G88)))</f>
        <v>0</v>
      </c>
      <c r="DE88" s="51">
        <f>IF( $G88=0,0,((($G88/$F$86)*Cronograma!DC$16)*($H88/$G88)))</f>
        <v>0</v>
      </c>
      <c r="DF88" s="51">
        <f>IF( $G88=0,0,((($G88/$F$86)*Cronograma!DD$16)*($H88/$G88)))</f>
        <v>0</v>
      </c>
      <c r="DG88" s="51">
        <f>IF( $G88=0,0,((($G88/$F$86)*Cronograma!DE$16)*($H88/$G88)))</f>
        <v>0</v>
      </c>
      <c r="DH88" s="51">
        <f>IF( $G88=0,0,((($G88/$F$86)*Cronograma!DF$16)*($H88/$G88)))</f>
        <v>0</v>
      </c>
      <c r="DI88" s="51">
        <f>IF( $G88=0,0,((($G88/$F$86)*Cronograma!DG$16)*($H88/$G88)))</f>
        <v>0</v>
      </c>
      <c r="DJ88" s="51">
        <f>IF( $G88=0,0,((($G88/$F$86)*Cronograma!DH$16)*($H88/$G88)))</f>
        <v>0</v>
      </c>
      <c r="DK88" s="52">
        <f t="shared" si="53"/>
        <v>0</v>
      </c>
      <c r="DL88" s="53">
        <f t="shared" si="41"/>
        <v>0</v>
      </c>
      <c r="DM88" s="472"/>
      <c r="DN88" s="472"/>
      <c r="DO88" s="472"/>
    </row>
    <row r="89" spans="1:119" hidden="1" outlineLevel="1" x14ac:dyDescent="0.3">
      <c r="A89" s="472"/>
      <c r="B89" s="521" t="s">
        <v>245</v>
      </c>
      <c r="C89" s="589"/>
      <c r="D89" s="595"/>
      <c r="E89" s="591"/>
      <c r="F89" s="592"/>
      <c r="G89" s="593"/>
      <c r="H89" s="498">
        <f t="shared" si="52"/>
        <v>0</v>
      </c>
      <c r="I89" s="51">
        <f>IF( $G89=0,0,((($G89/$F$86)*Cronograma!G$16)*($H89/$G89)))</f>
        <v>0</v>
      </c>
      <c r="J89" s="51">
        <f>IF( $G89=0,0,((($G89/$F$86)*Cronograma!H$16)*($H89/$G89)))</f>
        <v>0</v>
      </c>
      <c r="K89" s="51">
        <f>IF( $G89=0,0,((($G89/$F$86)*Cronograma!I$16)*($H89/$G89)))</f>
        <v>0</v>
      </c>
      <c r="L89" s="51">
        <f>IF( $G89=0,0,((($G89/$F$86)*Cronograma!J$16)*($H89/$G89)))</f>
        <v>0</v>
      </c>
      <c r="M89" s="51">
        <f>IF( $G89=0,0,((($G89/$F$86)*Cronograma!K$16)*($H89/$G89)))</f>
        <v>0</v>
      </c>
      <c r="N89" s="51">
        <f>IF( $G89=0,0,((($G89/$F$86)*Cronograma!L$16)*($H89/$G89)))</f>
        <v>0</v>
      </c>
      <c r="O89" s="51">
        <f>IF( $G89=0,0,((($G89/$F$86)*Cronograma!M$16)*($H89/$G89)))</f>
        <v>0</v>
      </c>
      <c r="P89" s="51">
        <f>IF( $G89=0,0,((($G89/$F$86)*Cronograma!N$16)*($H89/$G89)))</f>
        <v>0</v>
      </c>
      <c r="Q89" s="51">
        <f>IF( $G89=0,0,((($G89/$F$86)*Cronograma!O$16)*($H89/$G89)))</f>
        <v>0</v>
      </c>
      <c r="R89" s="51">
        <f>IF( $G89=0,0,((($G89/$F$86)*Cronograma!P$16)*($H89/$G89)))</f>
        <v>0</v>
      </c>
      <c r="S89" s="51">
        <f>IF( $G89=0,0,((($G89/$F$86)*Cronograma!Q$16)*($H89/$G89)))</f>
        <v>0</v>
      </c>
      <c r="T89" s="51">
        <f>IF( $G89=0,0,((($G89/$F$86)*Cronograma!R$16)*($H89/$G89)))</f>
        <v>0</v>
      </c>
      <c r="U89" s="51">
        <f>IF( $G89=0,0,((($G89/$F$86)*Cronograma!S$16)*($H89/$G89)))</f>
        <v>0</v>
      </c>
      <c r="V89" s="51">
        <f>IF( $G89=0,0,((($G89/$F$86)*Cronograma!T$16)*($H89/$G89)))</f>
        <v>0</v>
      </c>
      <c r="W89" s="51">
        <f>IF( $G89=0,0,((($G89/$F$86)*Cronograma!U$16)*($H89/$G89)))</f>
        <v>0</v>
      </c>
      <c r="X89" s="51">
        <f>IF( $G89=0,0,((($G89/$F$86)*Cronograma!V$16)*($H89/$G89)))</f>
        <v>0</v>
      </c>
      <c r="Y89" s="51">
        <f>IF( $G89=0,0,((($G89/$F$86)*Cronograma!W$16)*($H89/$G89)))</f>
        <v>0</v>
      </c>
      <c r="Z89" s="51">
        <f>IF( $G89=0,0,((($G89/$F$86)*Cronograma!X$16)*($H89/$G89)))</f>
        <v>0</v>
      </c>
      <c r="AA89" s="51">
        <f>IF( $G89=0,0,((($G89/$F$86)*Cronograma!Y$16)*($H89/$G89)))</f>
        <v>0</v>
      </c>
      <c r="AB89" s="51">
        <f>IF( $G89=0,0,((($G89/$F$86)*Cronograma!Z$16)*($H89/$G89)))</f>
        <v>0</v>
      </c>
      <c r="AC89" s="51">
        <f>IF( $G89=0,0,((($G89/$F$86)*Cronograma!AA$16)*($H89/$G89)))</f>
        <v>0</v>
      </c>
      <c r="AD89" s="51">
        <f>IF( $G89=0,0,((($G89/$F$86)*Cronograma!AB$16)*($H89/$G89)))</f>
        <v>0</v>
      </c>
      <c r="AE89" s="51">
        <f>IF( $G89=0,0,((($G89/$F$86)*Cronograma!AC$16)*($H89/$G89)))</f>
        <v>0</v>
      </c>
      <c r="AF89" s="51">
        <f>IF( $G89=0,0,((($G89/$F$86)*Cronograma!AD$16)*($H89/$G89)))</f>
        <v>0</v>
      </c>
      <c r="AG89" s="51">
        <f>IF( $G89=0,0,((($G89/$F$86)*Cronograma!AE$16)*($H89/$G89)))</f>
        <v>0</v>
      </c>
      <c r="AH89" s="51">
        <f>IF( $G89=0,0,((($G89/$F$86)*Cronograma!AF$16)*($H89/$G89)))</f>
        <v>0</v>
      </c>
      <c r="AI89" s="51">
        <f>IF( $G89=0,0,((($G89/$F$86)*Cronograma!AG$16)*($H89/$G89)))</f>
        <v>0</v>
      </c>
      <c r="AJ89" s="51">
        <f>IF( $G89=0,0,((($G89/$F$86)*Cronograma!AH$16)*($H89/$G89)))</f>
        <v>0</v>
      </c>
      <c r="AK89" s="51">
        <f>IF( $G89=0,0,((($G89/$F$86)*Cronograma!AI$16)*($H89/$G89)))</f>
        <v>0</v>
      </c>
      <c r="AL89" s="51">
        <f>IF( $G89=0,0,((($G89/$F$86)*Cronograma!AJ$16)*($H89/$G89)))</f>
        <v>0</v>
      </c>
      <c r="AM89" s="51">
        <f>IF( $G89=0,0,((($G89/$F$86)*Cronograma!AK$16)*($H89/$G89)))</f>
        <v>0</v>
      </c>
      <c r="AN89" s="51">
        <f>IF( $G89=0,0,((($G89/$F$86)*Cronograma!AL$16)*($H89/$G89)))</f>
        <v>0</v>
      </c>
      <c r="AO89" s="51">
        <f>IF( $G89=0,0,((($G89/$F$86)*Cronograma!AM$16)*($H89/$G89)))</f>
        <v>0</v>
      </c>
      <c r="AP89" s="51">
        <f>IF( $G89=0,0,((($G89/$F$86)*Cronograma!AN$16)*($H89/$G89)))</f>
        <v>0</v>
      </c>
      <c r="AQ89" s="51">
        <f>IF( $G89=0,0,((($G89/$F$86)*Cronograma!AO$16)*($H89/$G89)))</f>
        <v>0</v>
      </c>
      <c r="AR89" s="51">
        <f>IF( $G89=0,0,((($G89/$F$86)*Cronograma!AP$16)*($H89/$G89)))</f>
        <v>0</v>
      </c>
      <c r="AS89" s="51">
        <f>IF( $G89=0,0,((($G89/$F$86)*Cronograma!AQ$16)*($H89/$G89)))</f>
        <v>0</v>
      </c>
      <c r="AT89" s="51">
        <f>IF( $G89=0,0,((($G89/$F$86)*Cronograma!AR$16)*($H89/$G89)))</f>
        <v>0</v>
      </c>
      <c r="AU89" s="51">
        <f>IF( $G89=0,0,((($G89/$F$86)*Cronograma!AS$16)*($H89/$G89)))</f>
        <v>0</v>
      </c>
      <c r="AV89" s="51">
        <f>IF( $G89=0,0,((($G89/$F$86)*Cronograma!AT$16)*($H89/$G89)))</f>
        <v>0</v>
      </c>
      <c r="AW89" s="51">
        <f>IF( $G89=0,0,((($G89/$F$86)*Cronograma!AU$16)*($H89/$G89)))</f>
        <v>0</v>
      </c>
      <c r="AX89" s="51">
        <f>IF( $G89=0,0,((($G89/$F$86)*Cronograma!AV$16)*($H89/$G89)))</f>
        <v>0</v>
      </c>
      <c r="AY89" s="51">
        <f>IF( $G89=0,0,((($G89/$F$86)*Cronograma!AW$16)*($H89/$G89)))</f>
        <v>0</v>
      </c>
      <c r="AZ89" s="51">
        <f>IF( $G89=0,0,((($G89/$F$86)*Cronograma!AX$16)*($H89/$G89)))</f>
        <v>0</v>
      </c>
      <c r="BA89" s="51">
        <f>IF( $G89=0,0,((($G89/$F$86)*Cronograma!AY$16)*($H89/$G89)))</f>
        <v>0</v>
      </c>
      <c r="BB89" s="51">
        <f>IF( $G89=0,0,((($G89/$F$86)*Cronograma!AZ$16)*($H89/$G89)))</f>
        <v>0</v>
      </c>
      <c r="BC89" s="51">
        <f>IF( $G89=0,0,((($G89/$F$86)*Cronograma!BA$16)*($H89/$G89)))</f>
        <v>0</v>
      </c>
      <c r="BD89" s="51">
        <f>IF( $G89=0,0,((($G89/$F$86)*Cronograma!BB$16)*($H89/$G89)))</f>
        <v>0</v>
      </c>
      <c r="BE89" s="51">
        <f>IF( $G89=0,0,((($G89/$F$86)*Cronograma!BC$16)*($H89/$G89)))</f>
        <v>0</v>
      </c>
      <c r="BF89" s="51">
        <f>IF( $G89=0,0,((($G89/$F$86)*Cronograma!BD$16)*($H89/$G89)))</f>
        <v>0</v>
      </c>
      <c r="BG89" s="51">
        <f>IF( $G89=0,0,((($G89/$F$86)*Cronograma!BE$16)*($H89/$G89)))</f>
        <v>0</v>
      </c>
      <c r="BH89" s="51">
        <f>IF( $G89=0,0,((($G89/$F$86)*Cronograma!BF$16)*($H89/$G89)))</f>
        <v>0</v>
      </c>
      <c r="BI89" s="51">
        <f>IF( $G89=0,0,((($G89/$F$86)*Cronograma!BG$16)*($H89/$G89)))</f>
        <v>0</v>
      </c>
      <c r="BJ89" s="51">
        <f>IF( $G89=0,0,((($G89/$F$86)*Cronograma!BH$16)*($H89/$G89)))</f>
        <v>0</v>
      </c>
      <c r="BK89" s="51">
        <f>IF( $G89=0,0,((($G89/$F$86)*Cronograma!BI$16)*($H89/$G89)))</f>
        <v>0</v>
      </c>
      <c r="BL89" s="51">
        <f>IF( $G89=0,0,((($G89/$F$86)*Cronograma!BJ$16)*($H89/$G89)))</f>
        <v>0</v>
      </c>
      <c r="BM89" s="51">
        <f>IF( $G89=0,0,((($G89/$F$86)*Cronograma!BK$16)*($H89/$G89)))</f>
        <v>0</v>
      </c>
      <c r="BN89" s="51">
        <f>IF( $G89=0,0,((($G89/$F$86)*Cronograma!BL$16)*($H89/$G89)))</f>
        <v>0</v>
      </c>
      <c r="BO89" s="51">
        <f>IF( $G89=0,0,((($G89/$F$86)*Cronograma!BM$16)*($H89/$G89)))</f>
        <v>0</v>
      </c>
      <c r="BP89" s="51">
        <f>IF( $G89=0,0,((($G89/$F$86)*Cronograma!BN$16)*($H89/$G89)))</f>
        <v>0</v>
      </c>
      <c r="BQ89" s="51">
        <f>IF( $G89=0,0,((($G89/$F$86)*Cronograma!BO$16)*($H89/$G89)))</f>
        <v>0</v>
      </c>
      <c r="BR89" s="51">
        <f>IF( $G89=0,0,((($G89/$F$86)*Cronograma!BP$16)*($H89/$G89)))</f>
        <v>0</v>
      </c>
      <c r="BS89" s="51">
        <f>IF( $G89=0,0,((($G89/$F$86)*Cronograma!BQ$16)*($H89/$G89)))</f>
        <v>0</v>
      </c>
      <c r="BT89" s="51">
        <f>IF( $G89=0,0,((($G89/$F$86)*Cronograma!BR$16)*($H89/$G89)))</f>
        <v>0</v>
      </c>
      <c r="BU89" s="51">
        <f>IF( $G89=0,0,((($G89/$F$86)*Cronograma!BS$16)*($H89/$G89)))</f>
        <v>0</v>
      </c>
      <c r="BV89" s="51">
        <f>IF( $G89=0,0,((($G89/$F$86)*Cronograma!BT$16)*($H89/$G89)))</f>
        <v>0</v>
      </c>
      <c r="BW89" s="51">
        <f>IF( $G89=0,0,((($G89/$F$86)*Cronograma!BU$16)*($H89/$G89)))</f>
        <v>0</v>
      </c>
      <c r="BX89" s="51">
        <f>IF( $G89=0,0,((($G89/$F$86)*Cronograma!BV$16)*($H89/$G89)))</f>
        <v>0</v>
      </c>
      <c r="BY89" s="51">
        <f>IF( $G89=0,0,((($G89/$F$86)*Cronograma!BW$16)*($H89/$G89)))</f>
        <v>0</v>
      </c>
      <c r="BZ89" s="51">
        <f>IF( $G89=0,0,((($G89/$F$86)*Cronograma!BX$16)*($H89/$G89)))</f>
        <v>0</v>
      </c>
      <c r="CA89" s="51">
        <f>IF( $G89=0,0,((($G89/$F$86)*Cronograma!BY$16)*($H89/$G89)))</f>
        <v>0</v>
      </c>
      <c r="CB89" s="51">
        <f>IF( $G89=0,0,((($G89/$F$86)*Cronograma!BZ$16)*($H89/$G89)))</f>
        <v>0</v>
      </c>
      <c r="CC89" s="51">
        <f>IF( $G89=0,0,((($G89/$F$86)*Cronograma!CA$16)*($H89/$G89)))</f>
        <v>0</v>
      </c>
      <c r="CD89" s="51">
        <f>IF( $G89=0,0,((($G89/$F$86)*Cronograma!CB$16)*($H89/$G89)))</f>
        <v>0</v>
      </c>
      <c r="CE89" s="51">
        <f>IF( $G89=0,0,((($G89/$F$86)*Cronograma!CC$16)*($H89/$G89)))</f>
        <v>0</v>
      </c>
      <c r="CF89" s="51">
        <f>IF( $G89=0,0,((($G89/$F$86)*Cronograma!CD$16)*($H89/$G89)))</f>
        <v>0</v>
      </c>
      <c r="CG89" s="51">
        <f>IF( $G89=0,0,((($G89/$F$86)*Cronograma!CE$16)*($H89/$G89)))</f>
        <v>0</v>
      </c>
      <c r="CH89" s="51">
        <f>IF( $G89=0,0,((($G89/$F$86)*Cronograma!CF$16)*($H89/$G89)))</f>
        <v>0</v>
      </c>
      <c r="CI89" s="51">
        <f>IF( $G89=0,0,((($G89/$F$86)*Cronograma!CG$16)*($H89/$G89)))</f>
        <v>0</v>
      </c>
      <c r="CJ89" s="51">
        <f>IF( $G89=0,0,((($G89/$F$86)*Cronograma!CH$16)*($H89/$G89)))</f>
        <v>0</v>
      </c>
      <c r="CK89" s="51">
        <f>IF( $G89=0,0,((($G89/$F$86)*Cronograma!CI$16)*($H89/$G89)))</f>
        <v>0</v>
      </c>
      <c r="CL89" s="51">
        <f>IF( $G89=0,0,((($G89/$F$86)*Cronograma!CJ$16)*($H89/$G89)))</f>
        <v>0</v>
      </c>
      <c r="CM89" s="51">
        <f>IF( $G89=0,0,((($G89/$F$86)*Cronograma!CK$16)*($H89/$G89)))</f>
        <v>0</v>
      </c>
      <c r="CN89" s="51">
        <f>IF( $G89=0,0,((($G89/$F$86)*Cronograma!CL$16)*($H89/$G89)))</f>
        <v>0</v>
      </c>
      <c r="CO89" s="51">
        <f>IF( $G89=0,0,((($G89/$F$86)*Cronograma!CM$16)*($H89/$G89)))</f>
        <v>0</v>
      </c>
      <c r="CP89" s="51">
        <f>IF( $G89=0,0,((($G89/$F$86)*Cronograma!CN$16)*($H89/$G89)))</f>
        <v>0</v>
      </c>
      <c r="CQ89" s="51">
        <f>IF( $G89=0,0,((($G89/$F$86)*Cronograma!CO$16)*($H89/$G89)))</f>
        <v>0</v>
      </c>
      <c r="CR89" s="51">
        <f>IF( $G89=0,0,((($G89/$F$86)*Cronograma!CP$16)*($H89/$G89)))</f>
        <v>0</v>
      </c>
      <c r="CS89" s="51">
        <f>IF( $G89=0,0,((($G89/$F$86)*Cronograma!CQ$16)*($H89/$G89)))</f>
        <v>0</v>
      </c>
      <c r="CT89" s="51">
        <f>IF( $G89=0,0,((($G89/$F$86)*Cronograma!CR$16)*($H89/$G89)))</f>
        <v>0</v>
      </c>
      <c r="CU89" s="51">
        <f>IF( $G89=0,0,((($G89/$F$86)*Cronograma!CS$16)*($H89/$G89)))</f>
        <v>0</v>
      </c>
      <c r="CV89" s="51">
        <f>IF( $G89=0,0,((($G89/$F$86)*Cronograma!CT$16)*($H89/$G89)))</f>
        <v>0</v>
      </c>
      <c r="CW89" s="51">
        <f>IF( $G89=0,0,((($G89/$F$86)*Cronograma!CU$16)*($H89/$G89)))</f>
        <v>0</v>
      </c>
      <c r="CX89" s="51">
        <f>IF( $G89=0,0,((($G89/$F$86)*Cronograma!CV$16)*($H89/$G89)))</f>
        <v>0</v>
      </c>
      <c r="CY89" s="51">
        <f>IF( $G89=0,0,((($G89/$F$86)*Cronograma!CW$16)*($H89/$G89)))</f>
        <v>0</v>
      </c>
      <c r="CZ89" s="51">
        <f>IF( $G89=0,0,((($G89/$F$86)*Cronograma!CX$16)*($H89/$G89)))</f>
        <v>0</v>
      </c>
      <c r="DA89" s="51">
        <f>IF( $G89=0,0,((($G89/$F$86)*Cronograma!CY$16)*($H89/$G89)))</f>
        <v>0</v>
      </c>
      <c r="DB89" s="51">
        <f>IF( $G89=0,0,((($G89/$F$86)*Cronograma!CZ$16)*($H89/$G89)))</f>
        <v>0</v>
      </c>
      <c r="DC89" s="51">
        <f>IF( $G89=0,0,((($G89/$F$86)*Cronograma!DA$16)*($H89/$G89)))</f>
        <v>0</v>
      </c>
      <c r="DD89" s="51">
        <f>IF( $G89=0,0,((($G89/$F$86)*Cronograma!DB$16)*($H89/$G89)))</f>
        <v>0</v>
      </c>
      <c r="DE89" s="51">
        <f>IF( $G89=0,0,((($G89/$F$86)*Cronograma!DC$16)*($H89/$G89)))</f>
        <v>0</v>
      </c>
      <c r="DF89" s="51">
        <f>IF( $G89=0,0,((($G89/$F$86)*Cronograma!DD$16)*($H89/$G89)))</f>
        <v>0</v>
      </c>
      <c r="DG89" s="51">
        <f>IF( $G89=0,0,((($G89/$F$86)*Cronograma!DE$16)*($H89/$G89)))</f>
        <v>0</v>
      </c>
      <c r="DH89" s="51">
        <f>IF( $G89=0,0,((($G89/$F$86)*Cronograma!DF$16)*($H89/$G89)))</f>
        <v>0</v>
      </c>
      <c r="DI89" s="51">
        <f>IF( $G89=0,0,((($G89/$F$86)*Cronograma!DG$16)*($H89/$G89)))</f>
        <v>0</v>
      </c>
      <c r="DJ89" s="51">
        <f>IF( $G89=0,0,((($G89/$F$86)*Cronograma!DH$16)*($H89/$G89)))</f>
        <v>0</v>
      </c>
      <c r="DK89" s="52">
        <f t="shared" si="53"/>
        <v>0</v>
      </c>
      <c r="DL89" s="53">
        <f t="shared" si="41"/>
        <v>0</v>
      </c>
      <c r="DM89" s="472"/>
      <c r="DN89" s="472"/>
      <c r="DO89" s="472"/>
    </row>
    <row r="90" spans="1:119" hidden="1" outlineLevel="1" x14ac:dyDescent="0.3">
      <c r="A90" s="472"/>
      <c r="B90" s="521" t="s">
        <v>246</v>
      </c>
      <c r="C90" s="589"/>
      <c r="D90" s="595"/>
      <c r="E90" s="591"/>
      <c r="F90" s="592"/>
      <c r="G90" s="593"/>
      <c r="H90" s="498">
        <f t="shared" si="52"/>
        <v>0</v>
      </c>
      <c r="I90" s="51">
        <f>IF( $G90=0,0,((($G90/$F$86)*Cronograma!G$16)*($H90/$G90)))</f>
        <v>0</v>
      </c>
      <c r="J90" s="51">
        <f>IF( $G90=0,0,((($G90/$F$86)*Cronograma!H$16)*($H90/$G90)))</f>
        <v>0</v>
      </c>
      <c r="K90" s="51">
        <f>IF( $G90=0,0,((($G90/$F$86)*Cronograma!I$16)*($H90/$G90)))</f>
        <v>0</v>
      </c>
      <c r="L90" s="51">
        <f>IF( $G90=0,0,((($G90/$F$86)*Cronograma!J$16)*($H90/$G90)))</f>
        <v>0</v>
      </c>
      <c r="M90" s="51">
        <f>IF( $G90=0,0,((($G90/$F$86)*Cronograma!K$16)*($H90/$G90)))</f>
        <v>0</v>
      </c>
      <c r="N90" s="51">
        <f>IF( $G90=0,0,((($G90/$F$86)*Cronograma!L$16)*($H90/$G90)))</f>
        <v>0</v>
      </c>
      <c r="O90" s="51">
        <f>IF( $G90=0,0,((($G90/$F$86)*Cronograma!M$16)*($H90/$G90)))</f>
        <v>0</v>
      </c>
      <c r="P90" s="51">
        <f>IF( $G90=0,0,((($G90/$F$86)*Cronograma!N$16)*($H90/$G90)))</f>
        <v>0</v>
      </c>
      <c r="Q90" s="51">
        <f>IF( $G90=0,0,((($G90/$F$86)*Cronograma!O$16)*($H90/$G90)))</f>
        <v>0</v>
      </c>
      <c r="R90" s="51">
        <f>IF( $G90=0,0,((($G90/$F$86)*Cronograma!P$16)*($H90/$G90)))</f>
        <v>0</v>
      </c>
      <c r="S90" s="51">
        <f>IF( $G90=0,0,((($G90/$F$86)*Cronograma!Q$16)*($H90/$G90)))</f>
        <v>0</v>
      </c>
      <c r="T90" s="51">
        <f>IF( $G90=0,0,((($G90/$F$86)*Cronograma!R$16)*($H90/$G90)))</f>
        <v>0</v>
      </c>
      <c r="U90" s="51">
        <f>IF( $G90=0,0,((($G90/$F$86)*Cronograma!S$16)*($H90/$G90)))</f>
        <v>0</v>
      </c>
      <c r="V90" s="51">
        <f>IF( $G90=0,0,((($G90/$F$86)*Cronograma!T$16)*($H90/$G90)))</f>
        <v>0</v>
      </c>
      <c r="W90" s="51">
        <f>IF( $G90=0,0,((($G90/$F$86)*Cronograma!U$16)*($H90/$G90)))</f>
        <v>0</v>
      </c>
      <c r="X90" s="51">
        <f>IF( $G90=0,0,((($G90/$F$86)*Cronograma!V$16)*($H90/$G90)))</f>
        <v>0</v>
      </c>
      <c r="Y90" s="51">
        <f>IF( $G90=0,0,((($G90/$F$86)*Cronograma!W$16)*($H90/$G90)))</f>
        <v>0</v>
      </c>
      <c r="Z90" s="51">
        <f>IF( $G90=0,0,((($G90/$F$86)*Cronograma!X$16)*($H90/$G90)))</f>
        <v>0</v>
      </c>
      <c r="AA90" s="51">
        <f>IF( $G90=0,0,((($G90/$F$86)*Cronograma!Y$16)*($H90/$G90)))</f>
        <v>0</v>
      </c>
      <c r="AB90" s="51">
        <f>IF( $G90=0,0,((($G90/$F$86)*Cronograma!Z$16)*($H90/$G90)))</f>
        <v>0</v>
      </c>
      <c r="AC90" s="51">
        <f>IF( $G90=0,0,((($G90/$F$86)*Cronograma!AA$16)*($H90/$G90)))</f>
        <v>0</v>
      </c>
      <c r="AD90" s="51">
        <f>IF( $G90=0,0,((($G90/$F$86)*Cronograma!AB$16)*($H90/$G90)))</f>
        <v>0</v>
      </c>
      <c r="AE90" s="51">
        <f>IF( $G90=0,0,((($G90/$F$86)*Cronograma!AC$16)*($H90/$G90)))</f>
        <v>0</v>
      </c>
      <c r="AF90" s="51">
        <f>IF( $G90=0,0,((($G90/$F$86)*Cronograma!AD$16)*($H90/$G90)))</f>
        <v>0</v>
      </c>
      <c r="AG90" s="51">
        <f>IF( $G90=0,0,((($G90/$F$86)*Cronograma!AE$16)*($H90/$G90)))</f>
        <v>0</v>
      </c>
      <c r="AH90" s="51">
        <f>IF( $G90=0,0,((($G90/$F$86)*Cronograma!AF$16)*($H90/$G90)))</f>
        <v>0</v>
      </c>
      <c r="AI90" s="51">
        <f>IF( $G90=0,0,((($G90/$F$86)*Cronograma!AG$16)*($H90/$G90)))</f>
        <v>0</v>
      </c>
      <c r="AJ90" s="51">
        <f>IF( $G90=0,0,((($G90/$F$86)*Cronograma!AH$16)*($H90/$G90)))</f>
        <v>0</v>
      </c>
      <c r="AK90" s="51">
        <f>IF( $G90=0,0,((($G90/$F$86)*Cronograma!AI$16)*($H90/$G90)))</f>
        <v>0</v>
      </c>
      <c r="AL90" s="51">
        <f>IF( $G90=0,0,((($G90/$F$86)*Cronograma!AJ$16)*($H90/$G90)))</f>
        <v>0</v>
      </c>
      <c r="AM90" s="51">
        <f>IF( $G90=0,0,((($G90/$F$86)*Cronograma!AK$16)*($H90/$G90)))</f>
        <v>0</v>
      </c>
      <c r="AN90" s="51">
        <f>IF( $G90=0,0,((($G90/$F$86)*Cronograma!AL$16)*($H90/$G90)))</f>
        <v>0</v>
      </c>
      <c r="AO90" s="51">
        <f>IF( $G90=0,0,((($G90/$F$86)*Cronograma!AM$16)*($H90/$G90)))</f>
        <v>0</v>
      </c>
      <c r="AP90" s="51">
        <f>IF( $G90=0,0,((($G90/$F$86)*Cronograma!AN$16)*($H90/$G90)))</f>
        <v>0</v>
      </c>
      <c r="AQ90" s="51">
        <f>IF( $G90=0,0,((($G90/$F$86)*Cronograma!AO$16)*($H90/$G90)))</f>
        <v>0</v>
      </c>
      <c r="AR90" s="51">
        <f>IF( $G90=0,0,((($G90/$F$86)*Cronograma!AP$16)*($H90/$G90)))</f>
        <v>0</v>
      </c>
      <c r="AS90" s="51">
        <f>IF( $G90=0,0,((($G90/$F$86)*Cronograma!AQ$16)*($H90/$G90)))</f>
        <v>0</v>
      </c>
      <c r="AT90" s="51">
        <f>IF( $G90=0,0,((($G90/$F$86)*Cronograma!AR$16)*($H90/$G90)))</f>
        <v>0</v>
      </c>
      <c r="AU90" s="51">
        <f>IF( $G90=0,0,((($G90/$F$86)*Cronograma!AS$16)*($H90/$G90)))</f>
        <v>0</v>
      </c>
      <c r="AV90" s="51">
        <f>IF( $G90=0,0,((($G90/$F$86)*Cronograma!AT$16)*($H90/$G90)))</f>
        <v>0</v>
      </c>
      <c r="AW90" s="51">
        <f>IF( $G90=0,0,((($G90/$F$86)*Cronograma!AU$16)*($H90/$G90)))</f>
        <v>0</v>
      </c>
      <c r="AX90" s="51">
        <f>IF( $G90=0,0,((($G90/$F$86)*Cronograma!AV$16)*($H90/$G90)))</f>
        <v>0</v>
      </c>
      <c r="AY90" s="51">
        <f>IF( $G90=0,0,((($G90/$F$86)*Cronograma!AW$16)*($H90/$G90)))</f>
        <v>0</v>
      </c>
      <c r="AZ90" s="51">
        <f>IF( $G90=0,0,((($G90/$F$86)*Cronograma!AX$16)*($H90/$G90)))</f>
        <v>0</v>
      </c>
      <c r="BA90" s="51">
        <f>IF( $G90=0,0,((($G90/$F$86)*Cronograma!AY$16)*($H90/$G90)))</f>
        <v>0</v>
      </c>
      <c r="BB90" s="51">
        <f>IF( $G90=0,0,((($G90/$F$86)*Cronograma!AZ$16)*($H90/$G90)))</f>
        <v>0</v>
      </c>
      <c r="BC90" s="51">
        <f>IF( $G90=0,0,((($G90/$F$86)*Cronograma!BA$16)*($H90/$G90)))</f>
        <v>0</v>
      </c>
      <c r="BD90" s="51">
        <f>IF( $G90=0,0,((($G90/$F$86)*Cronograma!BB$16)*($H90/$G90)))</f>
        <v>0</v>
      </c>
      <c r="BE90" s="51">
        <f>IF( $G90=0,0,((($G90/$F$86)*Cronograma!BC$16)*($H90/$G90)))</f>
        <v>0</v>
      </c>
      <c r="BF90" s="51">
        <f>IF( $G90=0,0,((($G90/$F$86)*Cronograma!BD$16)*($H90/$G90)))</f>
        <v>0</v>
      </c>
      <c r="BG90" s="51">
        <f>IF( $G90=0,0,((($G90/$F$86)*Cronograma!BE$16)*($H90/$G90)))</f>
        <v>0</v>
      </c>
      <c r="BH90" s="51">
        <f>IF( $G90=0,0,((($G90/$F$86)*Cronograma!BF$16)*($H90/$G90)))</f>
        <v>0</v>
      </c>
      <c r="BI90" s="51">
        <f>IF( $G90=0,0,((($G90/$F$86)*Cronograma!BG$16)*($H90/$G90)))</f>
        <v>0</v>
      </c>
      <c r="BJ90" s="51">
        <f>IF( $G90=0,0,((($G90/$F$86)*Cronograma!BH$16)*($H90/$G90)))</f>
        <v>0</v>
      </c>
      <c r="BK90" s="51">
        <f>IF( $G90=0,0,((($G90/$F$86)*Cronograma!BI$16)*($H90/$G90)))</f>
        <v>0</v>
      </c>
      <c r="BL90" s="51">
        <f>IF( $G90=0,0,((($G90/$F$86)*Cronograma!BJ$16)*($H90/$G90)))</f>
        <v>0</v>
      </c>
      <c r="BM90" s="51">
        <f>IF( $G90=0,0,((($G90/$F$86)*Cronograma!BK$16)*($H90/$G90)))</f>
        <v>0</v>
      </c>
      <c r="BN90" s="51">
        <f>IF( $G90=0,0,((($G90/$F$86)*Cronograma!BL$16)*($H90/$G90)))</f>
        <v>0</v>
      </c>
      <c r="BO90" s="51">
        <f>IF( $G90=0,0,((($G90/$F$86)*Cronograma!BM$16)*($H90/$G90)))</f>
        <v>0</v>
      </c>
      <c r="BP90" s="51">
        <f>IF( $G90=0,0,((($G90/$F$86)*Cronograma!BN$16)*($H90/$G90)))</f>
        <v>0</v>
      </c>
      <c r="BQ90" s="51">
        <f>IF( $G90=0,0,((($G90/$F$86)*Cronograma!BO$16)*($H90/$G90)))</f>
        <v>0</v>
      </c>
      <c r="BR90" s="51">
        <f>IF( $G90=0,0,((($G90/$F$86)*Cronograma!BP$16)*($H90/$G90)))</f>
        <v>0</v>
      </c>
      <c r="BS90" s="51">
        <f>IF( $G90=0,0,((($G90/$F$86)*Cronograma!BQ$16)*($H90/$G90)))</f>
        <v>0</v>
      </c>
      <c r="BT90" s="51">
        <f>IF( $G90=0,0,((($G90/$F$86)*Cronograma!BR$16)*($H90/$G90)))</f>
        <v>0</v>
      </c>
      <c r="BU90" s="51">
        <f>IF( $G90=0,0,((($G90/$F$86)*Cronograma!BS$16)*($H90/$G90)))</f>
        <v>0</v>
      </c>
      <c r="BV90" s="51">
        <f>IF( $G90=0,0,((($G90/$F$86)*Cronograma!BT$16)*($H90/$G90)))</f>
        <v>0</v>
      </c>
      <c r="BW90" s="51">
        <f>IF( $G90=0,0,((($G90/$F$86)*Cronograma!BU$16)*($H90/$G90)))</f>
        <v>0</v>
      </c>
      <c r="BX90" s="51">
        <f>IF( $G90=0,0,((($G90/$F$86)*Cronograma!BV$16)*($H90/$G90)))</f>
        <v>0</v>
      </c>
      <c r="BY90" s="51">
        <f>IF( $G90=0,0,((($G90/$F$86)*Cronograma!BW$16)*($H90/$G90)))</f>
        <v>0</v>
      </c>
      <c r="BZ90" s="51">
        <f>IF( $G90=0,0,((($G90/$F$86)*Cronograma!BX$16)*($H90/$G90)))</f>
        <v>0</v>
      </c>
      <c r="CA90" s="51">
        <f>IF( $G90=0,0,((($G90/$F$86)*Cronograma!BY$16)*($H90/$G90)))</f>
        <v>0</v>
      </c>
      <c r="CB90" s="51">
        <f>IF( $G90=0,0,((($G90/$F$86)*Cronograma!BZ$16)*($H90/$G90)))</f>
        <v>0</v>
      </c>
      <c r="CC90" s="51">
        <f>IF( $G90=0,0,((($G90/$F$86)*Cronograma!CA$16)*($H90/$G90)))</f>
        <v>0</v>
      </c>
      <c r="CD90" s="51">
        <f>IF( $G90=0,0,((($G90/$F$86)*Cronograma!CB$16)*($H90/$G90)))</f>
        <v>0</v>
      </c>
      <c r="CE90" s="51">
        <f>IF( $G90=0,0,((($G90/$F$86)*Cronograma!CC$16)*($H90/$G90)))</f>
        <v>0</v>
      </c>
      <c r="CF90" s="51">
        <f>IF( $G90=0,0,((($G90/$F$86)*Cronograma!CD$16)*($H90/$G90)))</f>
        <v>0</v>
      </c>
      <c r="CG90" s="51">
        <f>IF( $G90=0,0,((($G90/$F$86)*Cronograma!CE$16)*($H90/$G90)))</f>
        <v>0</v>
      </c>
      <c r="CH90" s="51">
        <f>IF( $G90=0,0,((($G90/$F$86)*Cronograma!CF$16)*($H90/$G90)))</f>
        <v>0</v>
      </c>
      <c r="CI90" s="51">
        <f>IF( $G90=0,0,((($G90/$F$86)*Cronograma!CG$16)*($H90/$G90)))</f>
        <v>0</v>
      </c>
      <c r="CJ90" s="51">
        <f>IF( $G90=0,0,((($G90/$F$86)*Cronograma!CH$16)*($H90/$G90)))</f>
        <v>0</v>
      </c>
      <c r="CK90" s="51">
        <f>IF( $G90=0,0,((($G90/$F$86)*Cronograma!CI$16)*($H90/$G90)))</f>
        <v>0</v>
      </c>
      <c r="CL90" s="51">
        <f>IF( $G90=0,0,((($G90/$F$86)*Cronograma!CJ$16)*($H90/$G90)))</f>
        <v>0</v>
      </c>
      <c r="CM90" s="51">
        <f>IF( $G90=0,0,((($G90/$F$86)*Cronograma!CK$16)*($H90/$G90)))</f>
        <v>0</v>
      </c>
      <c r="CN90" s="51">
        <f>IF( $G90=0,0,((($G90/$F$86)*Cronograma!CL$16)*($H90/$G90)))</f>
        <v>0</v>
      </c>
      <c r="CO90" s="51">
        <f>IF( $G90=0,0,((($G90/$F$86)*Cronograma!CM$16)*($H90/$G90)))</f>
        <v>0</v>
      </c>
      <c r="CP90" s="51">
        <f>IF( $G90=0,0,((($G90/$F$86)*Cronograma!CN$16)*($H90/$G90)))</f>
        <v>0</v>
      </c>
      <c r="CQ90" s="51">
        <f>IF( $G90=0,0,((($G90/$F$86)*Cronograma!CO$16)*($H90/$G90)))</f>
        <v>0</v>
      </c>
      <c r="CR90" s="51">
        <f>IF( $G90=0,0,((($G90/$F$86)*Cronograma!CP$16)*($H90/$G90)))</f>
        <v>0</v>
      </c>
      <c r="CS90" s="51">
        <f>IF( $G90=0,0,((($G90/$F$86)*Cronograma!CQ$16)*($H90/$G90)))</f>
        <v>0</v>
      </c>
      <c r="CT90" s="51">
        <f>IF( $G90=0,0,((($G90/$F$86)*Cronograma!CR$16)*($H90/$G90)))</f>
        <v>0</v>
      </c>
      <c r="CU90" s="51">
        <f>IF( $G90=0,0,((($G90/$F$86)*Cronograma!CS$16)*($H90/$G90)))</f>
        <v>0</v>
      </c>
      <c r="CV90" s="51">
        <f>IF( $G90=0,0,((($G90/$F$86)*Cronograma!CT$16)*($H90/$G90)))</f>
        <v>0</v>
      </c>
      <c r="CW90" s="51">
        <f>IF( $G90=0,0,((($G90/$F$86)*Cronograma!CU$16)*($H90/$G90)))</f>
        <v>0</v>
      </c>
      <c r="CX90" s="51">
        <f>IF( $G90=0,0,((($G90/$F$86)*Cronograma!CV$16)*($H90/$G90)))</f>
        <v>0</v>
      </c>
      <c r="CY90" s="51">
        <f>IF( $G90=0,0,((($G90/$F$86)*Cronograma!CW$16)*($H90/$G90)))</f>
        <v>0</v>
      </c>
      <c r="CZ90" s="51">
        <f>IF( $G90=0,0,((($G90/$F$86)*Cronograma!CX$16)*($H90/$G90)))</f>
        <v>0</v>
      </c>
      <c r="DA90" s="51">
        <f>IF( $G90=0,0,((($G90/$F$86)*Cronograma!CY$16)*($H90/$G90)))</f>
        <v>0</v>
      </c>
      <c r="DB90" s="51">
        <f>IF( $G90=0,0,((($G90/$F$86)*Cronograma!CZ$16)*($H90/$G90)))</f>
        <v>0</v>
      </c>
      <c r="DC90" s="51">
        <f>IF( $G90=0,0,((($G90/$F$86)*Cronograma!DA$16)*($H90/$G90)))</f>
        <v>0</v>
      </c>
      <c r="DD90" s="51">
        <f>IF( $G90=0,0,((($G90/$F$86)*Cronograma!DB$16)*($H90/$G90)))</f>
        <v>0</v>
      </c>
      <c r="DE90" s="51">
        <f>IF( $G90=0,0,((($G90/$F$86)*Cronograma!DC$16)*($H90/$G90)))</f>
        <v>0</v>
      </c>
      <c r="DF90" s="51">
        <f>IF( $G90=0,0,((($G90/$F$86)*Cronograma!DD$16)*($H90/$G90)))</f>
        <v>0</v>
      </c>
      <c r="DG90" s="51">
        <f>IF( $G90=0,0,((($G90/$F$86)*Cronograma!DE$16)*($H90/$G90)))</f>
        <v>0</v>
      </c>
      <c r="DH90" s="51">
        <f>IF( $G90=0,0,((($G90/$F$86)*Cronograma!DF$16)*($H90/$G90)))</f>
        <v>0</v>
      </c>
      <c r="DI90" s="51">
        <f>IF( $G90=0,0,((($G90/$F$86)*Cronograma!DG$16)*($H90/$G90)))</f>
        <v>0</v>
      </c>
      <c r="DJ90" s="51">
        <f>IF( $G90=0,0,((($G90/$F$86)*Cronograma!DH$16)*($H90/$G90)))</f>
        <v>0</v>
      </c>
      <c r="DK90" s="52">
        <f t="shared" si="53"/>
        <v>0</v>
      </c>
      <c r="DL90" s="53">
        <f t="shared" si="41"/>
        <v>0</v>
      </c>
      <c r="DM90" s="472"/>
      <c r="DN90" s="472"/>
      <c r="DO90" s="472"/>
    </row>
    <row r="91" spans="1:119" hidden="1" outlineLevel="1" x14ac:dyDescent="0.3">
      <c r="A91" s="472"/>
      <c r="B91" s="521" t="s">
        <v>247</v>
      </c>
      <c r="C91" s="589"/>
      <c r="D91" s="595"/>
      <c r="E91" s="591"/>
      <c r="F91" s="592"/>
      <c r="G91" s="593"/>
      <c r="H91" s="498">
        <f t="shared" si="52"/>
        <v>0</v>
      </c>
      <c r="I91" s="51">
        <f>IF( $G91=0,0,((($G91/$F$86)*Cronograma!G$16)*($H91/$G91)))</f>
        <v>0</v>
      </c>
      <c r="J91" s="51">
        <f>IF( $G91=0,0,((($G91/$F$86)*Cronograma!H$16)*($H91/$G91)))</f>
        <v>0</v>
      </c>
      <c r="K91" s="51">
        <f>IF( $G91=0,0,((($G91/$F$86)*Cronograma!I$16)*($H91/$G91)))</f>
        <v>0</v>
      </c>
      <c r="L91" s="51">
        <f>IF( $G91=0,0,((($G91/$F$86)*Cronograma!J$16)*($H91/$G91)))</f>
        <v>0</v>
      </c>
      <c r="M91" s="51">
        <f>IF( $G91=0,0,((($G91/$F$86)*Cronograma!K$16)*($H91/$G91)))</f>
        <v>0</v>
      </c>
      <c r="N91" s="51">
        <f>IF( $G91=0,0,((($G91/$F$86)*Cronograma!L$16)*($H91/$G91)))</f>
        <v>0</v>
      </c>
      <c r="O91" s="51">
        <f>IF( $G91=0,0,((($G91/$F$86)*Cronograma!M$16)*($H91/$G91)))</f>
        <v>0</v>
      </c>
      <c r="P91" s="51">
        <f>IF( $G91=0,0,((($G91/$F$86)*Cronograma!N$16)*($H91/$G91)))</f>
        <v>0</v>
      </c>
      <c r="Q91" s="51">
        <f>IF( $G91=0,0,((($G91/$F$86)*Cronograma!O$16)*($H91/$G91)))</f>
        <v>0</v>
      </c>
      <c r="R91" s="51">
        <f>IF( $G91=0,0,((($G91/$F$86)*Cronograma!P$16)*($H91/$G91)))</f>
        <v>0</v>
      </c>
      <c r="S91" s="51">
        <f>IF( $G91=0,0,((($G91/$F$86)*Cronograma!Q$16)*($H91/$G91)))</f>
        <v>0</v>
      </c>
      <c r="T91" s="51">
        <f>IF( $G91=0,0,((($G91/$F$86)*Cronograma!R$16)*($H91/$G91)))</f>
        <v>0</v>
      </c>
      <c r="U91" s="51">
        <f>IF( $G91=0,0,((($G91/$F$86)*Cronograma!S$16)*($H91/$G91)))</f>
        <v>0</v>
      </c>
      <c r="V91" s="51">
        <f>IF( $G91=0,0,((($G91/$F$86)*Cronograma!T$16)*($H91/$G91)))</f>
        <v>0</v>
      </c>
      <c r="W91" s="51">
        <f>IF( $G91=0,0,((($G91/$F$86)*Cronograma!U$16)*($H91/$G91)))</f>
        <v>0</v>
      </c>
      <c r="X91" s="51">
        <f>IF( $G91=0,0,((($G91/$F$86)*Cronograma!V$16)*($H91/$G91)))</f>
        <v>0</v>
      </c>
      <c r="Y91" s="51">
        <f>IF( $G91=0,0,((($G91/$F$86)*Cronograma!W$16)*($H91/$G91)))</f>
        <v>0</v>
      </c>
      <c r="Z91" s="51">
        <f>IF( $G91=0,0,((($G91/$F$86)*Cronograma!X$16)*($H91/$G91)))</f>
        <v>0</v>
      </c>
      <c r="AA91" s="51">
        <f>IF( $G91=0,0,((($G91/$F$86)*Cronograma!Y$16)*($H91/$G91)))</f>
        <v>0</v>
      </c>
      <c r="AB91" s="51">
        <f>IF( $G91=0,0,((($G91/$F$86)*Cronograma!Z$16)*($H91/$G91)))</f>
        <v>0</v>
      </c>
      <c r="AC91" s="51">
        <f>IF( $G91=0,0,((($G91/$F$86)*Cronograma!AA$16)*($H91/$G91)))</f>
        <v>0</v>
      </c>
      <c r="AD91" s="51">
        <f>IF( $G91=0,0,((($G91/$F$86)*Cronograma!AB$16)*($H91/$G91)))</f>
        <v>0</v>
      </c>
      <c r="AE91" s="51">
        <f>IF( $G91=0,0,((($G91/$F$86)*Cronograma!AC$16)*($H91/$G91)))</f>
        <v>0</v>
      </c>
      <c r="AF91" s="51">
        <f>IF( $G91=0,0,((($G91/$F$86)*Cronograma!AD$16)*($H91/$G91)))</f>
        <v>0</v>
      </c>
      <c r="AG91" s="51">
        <f>IF( $G91=0,0,((($G91/$F$86)*Cronograma!AE$16)*($H91/$G91)))</f>
        <v>0</v>
      </c>
      <c r="AH91" s="51">
        <f>IF( $G91=0,0,((($G91/$F$86)*Cronograma!AF$16)*($H91/$G91)))</f>
        <v>0</v>
      </c>
      <c r="AI91" s="51">
        <f>IF( $G91=0,0,((($G91/$F$86)*Cronograma!AG$16)*($H91/$G91)))</f>
        <v>0</v>
      </c>
      <c r="AJ91" s="51">
        <f>IF( $G91=0,0,((($G91/$F$86)*Cronograma!AH$16)*($H91/$G91)))</f>
        <v>0</v>
      </c>
      <c r="AK91" s="51">
        <f>IF( $G91=0,0,((($G91/$F$86)*Cronograma!AI$16)*($H91/$G91)))</f>
        <v>0</v>
      </c>
      <c r="AL91" s="51">
        <f>IF( $G91=0,0,((($G91/$F$86)*Cronograma!AJ$16)*($H91/$G91)))</f>
        <v>0</v>
      </c>
      <c r="AM91" s="51">
        <f>IF( $G91=0,0,((($G91/$F$86)*Cronograma!AK$16)*($H91/$G91)))</f>
        <v>0</v>
      </c>
      <c r="AN91" s="51">
        <f>IF( $G91=0,0,((($G91/$F$86)*Cronograma!AL$16)*($H91/$G91)))</f>
        <v>0</v>
      </c>
      <c r="AO91" s="51">
        <f>IF( $G91=0,0,((($G91/$F$86)*Cronograma!AM$16)*($H91/$G91)))</f>
        <v>0</v>
      </c>
      <c r="AP91" s="51">
        <f>IF( $G91=0,0,((($G91/$F$86)*Cronograma!AN$16)*($H91/$G91)))</f>
        <v>0</v>
      </c>
      <c r="AQ91" s="51">
        <f>IF( $G91=0,0,((($G91/$F$86)*Cronograma!AO$16)*($H91/$G91)))</f>
        <v>0</v>
      </c>
      <c r="AR91" s="51">
        <f>IF( $G91=0,0,((($G91/$F$86)*Cronograma!AP$16)*($H91/$G91)))</f>
        <v>0</v>
      </c>
      <c r="AS91" s="51">
        <f>IF( $G91=0,0,((($G91/$F$86)*Cronograma!AQ$16)*($H91/$G91)))</f>
        <v>0</v>
      </c>
      <c r="AT91" s="51">
        <f>IF( $G91=0,0,((($G91/$F$86)*Cronograma!AR$16)*($H91/$G91)))</f>
        <v>0</v>
      </c>
      <c r="AU91" s="51">
        <f>IF( $G91=0,0,((($G91/$F$86)*Cronograma!AS$16)*($H91/$G91)))</f>
        <v>0</v>
      </c>
      <c r="AV91" s="51">
        <f>IF( $G91=0,0,((($G91/$F$86)*Cronograma!AT$16)*($H91/$G91)))</f>
        <v>0</v>
      </c>
      <c r="AW91" s="51">
        <f>IF( $G91=0,0,((($G91/$F$86)*Cronograma!AU$16)*($H91/$G91)))</f>
        <v>0</v>
      </c>
      <c r="AX91" s="51">
        <f>IF( $G91=0,0,((($G91/$F$86)*Cronograma!AV$16)*($H91/$G91)))</f>
        <v>0</v>
      </c>
      <c r="AY91" s="51">
        <f>IF( $G91=0,0,((($G91/$F$86)*Cronograma!AW$16)*($H91/$G91)))</f>
        <v>0</v>
      </c>
      <c r="AZ91" s="51">
        <f>IF( $G91=0,0,((($G91/$F$86)*Cronograma!AX$16)*($H91/$G91)))</f>
        <v>0</v>
      </c>
      <c r="BA91" s="51">
        <f>IF( $G91=0,0,((($G91/$F$86)*Cronograma!AY$16)*($H91/$G91)))</f>
        <v>0</v>
      </c>
      <c r="BB91" s="51">
        <f>IF( $G91=0,0,((($G91/$F$86)*Cronograma!AZ$16)*($H91/$G91)))</f>
        <v>0</v>
      </c>
      <c r="BC91" s="51">
        <f>IF( $G91=0,0,((($G91/$F$86)*Cronograma!BA$16)*($H91/$G91)))</f>
        <v>0</v>
      </c>
      <c r="BD91" s="51">
        <f>IF( $G91=0,0,((($G91/$F$86)*Cronograma!BB$16)*($H91/$G91)))</f>
        <v>0</v>
      </c>
      <c r="BE91" s="51">
        <f>IF( $G91=0,0,((($G91/$F$86)*Cronograma!BC$16)*($H91/$G91)))</f>
        <v>0</v>
      </c>
      <c r="BF91" s="51">
        <f>IF( $G91=0,0,((($G91/$F$86)*Cronograma!BD$16)*($H91/$G91)))</f>
        <v>0</v>
      </c>
      <c r="BG91" s="51">
        <f>IF( $G91=0,0,((($G91/$F$86)*Cronograma!BE$16)*($H91/$G91)))</f>
        <v>0</v>
      </c>
      <c r="BH91" s="51">
        <f>IF( $G91=0,0,((($G91/$F$86)*Cronograma!BF$16)*($H91/$G91)))</f>
        <v>0</v>
      </c>
      <c r="BI91" s="51">
        <f>IF( $G91=0,0,((($G91/$F$86)*Cronograma!BG$16)*($H91/$G91)))</f>
        <v>0</v>
      </c>
      <c r="BJ91" s="51">
        <f>IF( $G91=0,0,((($G91/$F$86)*Cronograma!BH$16)*($H91/$G91)))</f>
        <v>0</v>
      </c>
      <c r="BK91" s="51">
        <f>IF( $G91=0,0,((($G91/$F$86)*Cronograma!BI$16)*($H91/$G91)))</f>
        <v>0</v>
      </c>
      <c r="BL91" s="51">
        <f>IF( $G91=0,0,((($G91/$F$86)*Cronograma!BJ$16)*($H91/$G91)))</f>
        <v>0</v>
      </c>
      <c r="BM91" s="51">
        <f>IF( $G91=0,0,((($G91/$F$86)*Cronograma!BK$16)*($H91/$G91)))</f>
        <v>0</v>
      </c>
      <c r="BN91" s="51">
        <f>IF( $G91=0,0,((($G91/$F$86)*Cronograma!BL$16)*($H91/$G91)))</f>
        <v>0</v>
      </c>
      <c r="BO91" s="51">
        <f>IF( $G91=0,0,((($G91/$F$86)*Cronograma!BM$16)*($H91/$G91)))</f>
        <v>0</v>
      </c>
      <c r="BP91" s="51">
        <f>IF( $G91=0,0,((($G91/$F$86)*Cronograma!BN$16)*($H91/$G91)))</f>
        <v>0</v>
      </c>
      <c r="BQ91" s="51">
        <f>IF( $G91=0,0,((($G91/$F$86)*Cronograma!BO$16)*($H91/$G91)))</f>
        <v>0</v>
      </c>
      <c r="BR91" s="51">
        <f>IF( $G91=0,0,((($G91/$F$86)*Cronograma!BP$16)*($H91/$G91)))</f>
        <v>0</v>
      </c>
      <c r="BS91" s="51">
        <f>IF( $G91=0,0,((($G91/$F$86)*Cronograma!BQ$16)*($H91/$G91)))</f>
        <v>0</v>
      </c>
      <c r="BT91" s="51">
        <f>IF( $G91=0,0,((($G91/$F$86)*Cronograma!BR$16)*($H91/$G91)))</f>
        <v>0</v>
      </c>
      <c r="BU91" s="51">
        <f>IF( $G91=0,0,((($G91/$F$86)*Cronograma!BS$16)*($H91/$G91)))</f>
        <v>0</v>
      </c>
      <c r="BV91" s="51">
        <f>IF( $G91=0,0,((($G91/$F$86)*Cronograma!BT$16)*($H91/$G91)))</f>
        <v>0</v>
      </c>
      <c r="BW91" s="51">
        <f>IF( $G91=0,0,((($G91/$F$86)*Cronograma!BU$16)*($H91/$G91)))</f>
        <v>0</v>
      </c>
      <c r="BX91" s="51">
        <f>IF( $G91=0,0,((($G91/$F$86)*Cronograma!BV$16)*($H91/$G91)))</f>
        <v>0</v>
      </c>
      <c r="BY91" s="51">
        <f>IF( $G91=0,0,((($G91/$F$86)*Cronograma!BW$16)*($H91/$G91)))</f>
        <v>0</v>
      </c>
      <c r="BZ91" s="51">
        <f>IF( $G91=0,0,((($G91/$F$86)*Cronograma!BX$16)*($H91/$G91)))</f>
        <v>0</v>
      </c>
      <c r="CA91" s="51">
        <f>IF( $G91=0,0,((($G91/$F$86)*Cronograma!BY$16)*($H91/$G91)))</f>
        <v>0</v>
      </c>
      <c r="CB91" s="51">
        <f>IF( $G91=0,0,((($G91/$F$86)*Cronograma!BZ$16)*($H91/$G91)))</f>
        <v>0</v>
      </c>
      <c r="CC91" s="51">
        <f>IF( $G91=0,0,((($G91/$F$86)*Cronograma!CA$16)*($H91/$G91)))</f>
        <v>0</v>
      </c>
      <c r="CD91" s="51">
        <f>IF( $G91=0,0,((($G91/$F$86)*Cronograma!CB$16)*($H91/$G91)))</f>
        <v>0</v>
      </c>
      <c r="CE91" s="51">
        <f>IF( $G91=0,0,((($G91/$F$86)*Cronograma!CC$16)*($H91/$G91)))</f>
        <v>0</v>
      </c>
      <c r="CF91" s="51">
        <f>IF( $G91=0,0,((($G91/$F$86)*Cronograma!CD$16)*($H91/$G91)))</f>
        <v>0</v>
      </c>
      <c r="CG91" s="51">
        <f>IF( $G91=0,0,((($G91/$F$86)*Cronograma!CE$16)*($H91/$G91)))</f>
        <v>0</v>
      </c>
      <c r="CH91" s="51">
        <f>IF( $G91=0,0,((($G91/$F$86)*Cronograma!CF$16)*($H91/$G91)))</f>
        <v>0</v>
      </c>
      <c r="CI91" s="51">
        <f>IF( $G91=0,0,((($G91/$F$86)*Cronograma!CG$16)*($H91/$G91)))</f>
        <v>0</v>
      </c>
      <c r="CJ91" s="51">
        <f>IF( $G91=0,0,((($G91/$F$86)*Cronograma!CH$16)*($H91/$G91)))</f>
        <v>0</v>
      </c>
      <c r="CK91" s="51">
        <f>IF( $G91=0,0,((($G91/$F$86)*Cronograma!CI$16)*($H91/$G91)))</f>
        <v>0</v>
      </c>
      <c r="CL91" s="51">
        <f>IF( $G91=0,0,((($G91/$F$86)*Cronograma!CJ$16)*($H91/$G91)))</f>
        <v>0</v>
      </c>
      <c r="CM91" s="51">
        <f>IF( $G91=0,0,((($G91/$F$86)*Cronograma!CK$16)*($H91/$G91)))</f>
        <v>0</v>
      </c>
      <c r="CN91" s="51">
        <f>IF( $G91=0,0,((($G91/$F$86)*Cronograma!CL$16)*($H91/$G91)))</f>
        <v>0</v>
      </c>
      <c r="CO91" s="51">
        <f>IF( $G91=0,0,((($G91/$F$86)*Cronograma!CM$16)*($H91/$G91)))</f>
        <v>0</v>
      </c>
      <c r="CP91" s="51">
        <f>IF( $G91=0,0,((($G91/$F$86)*Cronograma!CN$16)*($H91/$G91)))</f>
        <v>0</v>
      </c>
      <c r="CQ91" s="51">
        <f>IF( $G91=0,0,((($G91/$F$86)*Cronograma!CO$16)*($H91/$G91)))</f>
        <v>0</v>
      </c>
      <c r="CR91" s="51">
        <f>IF( $G91=0,0,((($G91/$F$86)*Cronograma!CP$16)*($H91/$G91)))</f>
        <v>0</v>
      </c>
      <c r="CS91" s="51">
        <f>IF( $G91=0,0,((($G91/$F$86)*Cronograma!CQ$16)*($H91/$G91)))</f>
        <v>0</v>
      </c>
      <c r="CT91" s="51">
        <f>IF( $G91=0,0,((($G91/$F$86)*Cronograma!CR$16)*($H91/$G91)))</f>
        <v>0</v>
      </c>
      <c r="CU91" s="51">
        <f>IF( $G91=0,0,((($G91/$F$86)*Cronograma!CS$16)*($H91/$G91)))</f>
        <v>0</v>
      </c>
      <c r="CV91" s="51">
        <f>IF( $G91=0,0,((($G91/$F$86)*Cronograma!CT$16)*($H91/$G91)))</f>
        <v>0</v>
      </c>
      <c r="CW91" s="51">
        <f>IF( $G91=0,0,((($G91/$F$86)*Cronograma!CU$16)*($H91/$G91)))</f>
        <v>0</v>
      </c>
      <c r="CX91" s="51">
        <f>IF( $G91=0,0,((($G91/$F$86)*Cronograma!CV$16)*($H91/$G91)))</f>
        <v>0</v>
      </c>
      <c r="CY91" s="51">
        <f>IF( $G91=0,0,((($G91/$F$86)*Cronograma!CW$16)*($H91/$G91)))</f>
        <v>0</v>
      </c>
      <c r="CZ91" s="51">
        <f>IF( $G91=0,0,((($G91/$F$86)*Cronograma!CX$16)*($H91/$G91)))</f>
        <v>0</v>
      </c>
      <c r="DA91" s="51">
        <f>IF( $G91=0,0,((($G91/$F$86)*Cronograma!CY$16)*($H91/$G91)))</f>
        <v>0</v>
      </c>
      <c r="DB91" s="51">
        <f>IF( $G91=0,0,((($G91/$F$86)*Cronograma!CZ$16)*($H91/$G91)))</f>
        <v>0</v>
      </c>
      <c r="DC91" s="51">
        <f>IF( $G91=0,0,((($G91/$F$86)*Cronograma!DA$16)*($H91/$G91)))</f>
        <v>0</v>
      </c>
      <c r="DD91" s="51">
        <f>IF( $G91=0,0,((($G91/$F$86)*Cronograma!DB$16)*($H91/$G91)))</f>
        <v>0</v>
      </c>
      <c r="DE91" s="51">
        <f>IF( $G91=0,0,((($G91/$F$86)*Cronograma!DC$16)*($H91/$G91)))</f>
        <v>0</v>
      </c>
      <c r="DF91" s="51">
        <f>IF( $G91=0,0,((($G91/$F$86)*Cronograma!DD$16)*($H91/$G91)))</f>
        <v>0</v>
      </c>
      <c r="DG91" s="51">
        <f>IF( $G91=0,0,((($G91/$F$86)*Cronograma!DE$16)*($H91/$G91)))</f>
        <v>0</v>
      </c>
      <c r="DH91" s="51">
        <f>IF( $G91=0,0,((($G91/$F$86)*Cronograma!DF$16)*($H91/$G91)))</f>
        <v>0</v>
      </c>
      <c r="DI91" s="51">
        <f>IF( $G91=0,0,((($G91/$F$86)*Cronograma!DG$16)*($H91/$G91)))</f>
        <v>0</v>
      </c>
      <c r="DJ91" s="51">
        <f>IF( $G91=0,0,((($G91/$F$86)*Cronograma!DH$16)*($H91/$G91)))</f>
        <v>0</v>
      </c>
      <c r="DK91" s="52">
        <f t="shared" si="53"/>
        <v>0</v>
      </c>
      <c r="DL91" s="53">
        <f t="shared" si="41"/>
        <v>0</v>
      </c>
      <c r="DM91" s="472"/>
      <c r="DN91" s="472"/>
      <c r="DO91" s="472"/>
    </row>
    <row r="92" spans="1:119" hidden="1" outlineLevel="1" x14ac:dyDescent="0.3">
      <c r="A92" s="472"/>
      <c r="B92" s="521" t="s">
        <v>248</v>
      </c>
      <c r="C92" s="589"/>
      <c r="D92" s="595"/>
      <c r="E92" s="591"/>
      <c r="F92" s="592"/>
      <c r="G92" s="593"/>
      <c r="H92" s="498">
        <f t="shared" si="52"/>
        <v>0</v>
      </c>
      <c r="I92" s="51">
        <f>IF( $G92=0,0,((($G92/$F$86)*Cronograma!G$16)*($H92/$G92)))</f>
        <v>0</v>
      </c>
      <c r="J92" s="51">
        <f>IF( $G92=0,0,((($G92/$F$86)*Cronograma!H$16)*($H92/$G92)))</f>
        <v>0</v>
      </c>
      <c r="K92" s="51">
        <f>IF( $G92=0,0,((($G92/$F$86)*Cronograma!I$16)*($H92/$G92)))</f>
        <v>0</v>
      </c>
      <c r="L92" s="51">
        <f>IF( $G92=0,0,((($G92/$F$86)*Cronograma!J$16)*($H92/$G92)))</f>
        <v>0</v>
      </c>
      <c r="M92" s="51">
        <f>IF( $G92=0,0,((($G92/$F$86)*Cronograma!K$16)*($H92/$G92)))</f>
        <v>0</v>
      </c>
      <c r="N92" s="51">
        <f>IF( $G92=0,0,((($G92/$F$86)*Cronograma!L$16)*($H92/$G92)))</f>
        <v>0</v>
      </c>
      <c r="O92" s="51">
        <f>IF( $G92=0,0,((($G92/$F$86)*Cronograma!M$16)*($H92/$G92)))</f>
        <v>0</v>
      </c>
      <c r="P92" s="51">
        <f>IF( $G92=0,0,((($G92/$F$86)*Cronograma!N$16)*($H92/$G92)))</f>
        <v>0</v>
      </c>
      <c r="Q92" s="51">
        <f>IF( $G92=0,0,((($G92/$F$86)*Cronograma!O$16)*($H92/$G92)))</f>
        <v>0</v>
      </c>
      <c r="R92" s="51">
        <f>IF( $G92=0,0,((($G92/$F$86)*Cronograma!P$16)*($H92/$G92)))</f>
        <v>0</v>
      </c>
      <c r="S92" s="51">
        <f>IF( $G92=0,0,((($G92/$F$86)*Cronograma!Q$16)*($H92/$G92)))</f>
        <v>0</v>
      </c>
      <c r="T92" s="51">
        <f>IF( $G92=0,0,((($G92/$F$86)*Cronograma!R$16)*($H92/$G92)))</f>
        <v>0</v>
      </c>
      <c r="U92" s="51">
        <f>IF( $G92=0,0,((($G92/$F$86)*Cronograma!S$16)*($H92/$G92)))</f>
        <v>0</v>
      </c>
      <c r="V92" s="51">
        <f>IF( $G92=0,0,((($G92/$F$86)*Cronograma!T$16)*($H92/$G92)))</f>
        <v>0</v>
      </c>
      <c r="W92" s="51">
        <f>IF( $G92=0,0,((($G92/$F$86)*Cronograma!U$16)*($H92/$G92)))</f>
        <v>0</v>
      </c>
      <c r="X92" s="51">
        <f>IF( $G92=0,0,((($G92/$F$86)*Cronograma!V$16)*($H92/$G92)))</f>
        <v>0</v>
      </c>
      <c r="Y92" s="51">
        <f>IF( $G92=0,0,((($G92/$F$86)*Cronograma!W$16)*($H92/$G92)))</f>
        <v>0</v>
      </c>
      <c r="Z92" s="51">
        <f>IF( $G92=0,0,((($G92/$F$86)*Cronograma!X$16)*($H92/$G92)))</f>
        <v>0</v>
      </c>
      <c r="AA92" s="51">
        <f>IF( $G92=0,0,((($G92/$F$86)*Cronograma!Y$16)*($H92/$G92)))</f>
        <v>0</v>
      </c>
      <c r="AB92" s="51">
        <f>IF( $G92=0,0,((($G92/$F$86)*Cronograma!Z$16)*($H92/$G92)))</f>
        <v>0</v>
      </c>
      <c r="AC92" s="51">
        <f>IF( $G92=0,0,((($G92/$F$86)*Cronograma!AA$16)*($H92/$G92)))</f>
        <v>0</v>
      </c>
      <c r="AD92" s="51">
        <f>IF( $G92=0,0,((($G92/$F$86)*Cronograma!AB$16)*($H92/$G92)))</f>
        <v>0</v>
      </c>
      <c r="AE92" s="51">
        <f>IF( $G92=0,0,((($G92/$F$86)*Cronograma!AC$16)*($H92/$G92)))</f>
        <v>0</v>
      </c>
      <c r="AF92" s="51">
        <f>IF( $G92=0,0,((($G92/$F$86)*Cronograma!AD$16)*($H92/$G92)))</f>
        <v>0</v>
      </c>
      <c r="AG92" s="51">
        <f>IF( $G92=0,0,((($G92/$F$86)*Cronograma!AE$16)*($H92/$G92)))</f>
        <v>0</v>
      </c>
      <c r="AH92" s="51">
        <f>IF( $G92=0,0,((($G92/$F$86)*Cronograma!AF$16)*($H92/$G92)))</f>
        <v>0</v>
      </c>
      <c r="AI92" s="51">
        <f>IF( $G92=0,0,((($G92/$F$86)*Cronograma!AG$16)*($H92/$G92)))</f>
        <v>0</v>
      </c>
      <c r="AJ92" s="51">
        <f>IF( $G92=0,0,((($G92/$F$86)*Cronograma!AH$16)*($H92/$G92)))</f>
        <v>0</v>
      </c>
      <c r="AK92" s="51">
        <f>IF( $G92=0,0,((($G92/$F$86)*Cronograma!AI$16)*($H92/$G92)))</f>
        <v>0</v>
      </c>
      <c r="AL92" s="51">
        <f>IF( $G92=0,0,((($G92/$F$86)*Cronograma!AJ$16)*($H92/$G92)))</f>
        <v>0</v>
      </c>
      <c r="AM92" s="51">
        <f>IF( $G92=0,0,((($G92/$F$86)*Cronograma!AK$16)*($H92/$G92)))</f>
        <v>0</v>
      </c>
      <c r="AN92" s="51">
        <f>IF( $G92=0,0,((($G92/$F$86)*Cronograma!AL$16)*($H92/$G92)))</f>
        <v>0</v>
      </c>
      <c r="AO92" s="51">
        <f>IF( $G92=0,0,((($G92/$F$86)*Cronograma!AM$16)*($H92/$G92)))</f>
        <v>0</v>
      </c>
      <c r="AP92" s="51">
        <f>IF( $G92=0,0,((($G92/$F$86)*Cronograma!AN$16)*($H92/$G92)))</f>
        <v>0</v>
      </c>
      <c r="AQ92" s="51">
        <f>IF( $G92=0,0,((($G92/$F$86)*Cronograma!AO$16)*($H92/$G92)))</f>
        <v>0</v>
      </c>
      <c r="AR92" s="51">
        <f>IF( $G92=0,0,((($G92/$F$86)*Cronograma!AP$16)*($H92/$G92)))</f>
        <v>0</v>
      </c>
      <c r="AS92" s="51">
        <f>IF( $G92=0,0,((($G92/$F$86)*Cronograma!AQ$16)*($H92/$G92)))</f>
        <v>0</v>
      </c>
      <c r="AT92" s="51">
        <f>IF( $G92=0,0,((($G92/$F$86)*Cronograma!AR$16)*($H92/$G92)))</f>
        <v>0</v>
      </c>
      <c r="AU92" s="51">
        <f>IF( $G92=0,0,((($G92/$F$86)*Cronograma!AS$16)*($H92/$G92)))</f>
        <v>0</v>
      </c>
      <c r="AV92" s="51">
        <f>IF( $G92=0,0,((($G92/$F$86)*Cronograma!AT$16)*($H92/$G92)))</f>
        <v>0</v>
      </c>
      <c r="AW92" s="51">
        <f>IF( $G92=0,0,((($G92/$F$86)*Cronograma!AU$16)*($H92/$G92)))</f>
        <v>0</v>
      </c>
      <c r="AX92" s="51">
        <f>IF( $G92=0,0,((($G92/$F$86)*Cronograma!AV$16)*($H92/$G92)))</f>
        <v>0</v>
      </c>
      <c r="AY92" s="51">
        <f>IF( $G92=0,0,((($G92/$F$86)*Cronograma!AW$16)*($H92/$G92)))</f>
        <v>0</v>
      </c>
      <c r="AZ92" s="51">
        <f>IF( $G92=0,0,((($G92/$F$86)*Cronograma!AX$16)*($H92/$G92)))</f>
        <v>0</v>
      </c>
      <c r="BA92" s="51">
        <f>IF( $G92=0,0,((($G92/$F$86)*Cronograma!AY$16)*($H92/$G92)))</f>
        <v>0</v>
      </c>
      <c r="BB92" s="51">
        <f>IF( $G92=0,0,((($G92/$F$86)*Cronograma!AZ$16)*($H92/$G92)))</f>
        <v>0</v>
      </c>
      <c r="BC92" s="51">
        <f>IF( $G92=0,0,((($G92/$F$86)*Cronograma!BA$16)*($H92/$G92)))</f>
        <v>0</v>
      </c>
      <c r="BD92" s="51">
        <f>IF( $G92=0,0,((($G92/$F$86)*Cronograma!BB$16)*($H92/$G92)))</f>
        <v>0</v>
      </c>
      <c r="BE92" s="51">
        <f>IF( $G92=0,0,((($G92/$F$86)*Cronograma!BC$16)*($H92/$G92)))</f>
        <v>0</v>
      </c>
      <c r="BF92" s="51">
        <f>IF( $G92=0,0,((($G92/$F$86)*Cronograma!BD$16)*($H92/$G92)))</f>
        <v>0</v>
      </c>
      <c r="BG92" s="51">
        <f>IF( $G92=0,0,((($G92/$F$86)*Cronograma!BE$16)*($H92/$G92)))</f>
        <v>0</v>
      </c>
      <c r="BH92" s="51">
        <f>IF( $G92=0,0,((($G92/$F$86)*Cronograma!BF$16)*($H92/$G92)))</f>
        <v>0</v>
      </c>
      <c r="BI92" s="51">
        <f>IF( $G92=0,0,((($G92/$F$86)*Cronograma!BG$16)*($H92/$G92)))</f>
        <v>0</v>
      </c>
      <c r="BJ92" s="51">
        <f>IF( $G92=0,0,((($G92/$F$86)*Cronograma!BH$16)*($H92/$G92)))</f>
        <v>0</v>
      </c>
      <c r="BK92" s="51">
        <f>IF( $G92=0,0,((($G92/$F$86)*Cronograma!BI$16)*($H92/$G92)))</f>
        <v>0</v>
      </c>
      <c r="BL92" s="51">
        <f>IF( $G92=0,0,((($G92/$F$86)*Cronograma!BJ$16)*($H92/$G92)))</f>
        <v>0</v>
      </c>
      <c r="BM92" s="51">
        <f>IF( $G92=0,0,((($G92/$F$86)*Cronograma!BK$16)*($H92/$G92)))</f>
        <v>0</v>
      </c>
      <c r="BN92" s="51">
        <f>IF( $G92=0,0,((($G92/$F$86)*Cronograma!BL$16)*($H92/$G92)))</f>
        <v>0</v>
      </c>
      <c r="BO92" s="51">
        <f>IF( $G92=0,0,((($G92/$F$86)*Cronograma!BM$16)*($H92/$G92)))</f>
        <v>0</v>
      </c>
      <c r="BP92" s="51">
        <f>IF( $G92=0,0,((($G92/$F$86)*Cronograma!BN$16)*($H92/$G92)))</f>
        <v>0</v>
      </c>
      <c r="BQ92" s="51">
        <f>IF( $G92=0,0,((($G92/$F$86)*Cronograma!BO$16)*($H92/$G92)))</f>
        <v>0</v>
      </c>
      <c r="BR92" s="51">
        <f>IF( $G92=0,0,((($G92/$F$86)*Cronograma!BP$16)*($H92/$G92)))</f>
        <v>0</v>
      </c>
      <c r="BS92" s="51">
        <f>IF( $G92=0,0,((($G92/$F$86)*Cronograma!BQ$16)*($H92/$G92)))</f>
        <v>0</v>
      </c>
      <c r="BT92" s="51">
        <f>IF( $G92=0,0,((($G92/$F$86)*Cronograma!BR$16)*($H92/$G92)))</f>
        <v>0</v>
      </c>
      <c r="BU92" s="51">
        <f>IF( $G92=0,0,((($G92/$F$86)*Cronograma!BS$16)*($H92/$G92)))</f>
        <v>0</v>
      </c>
      <c r="BV92" s="51">
        <f>IF( $G92=0,0,((($G92/$F$86)*Cronograma!BT$16)*($H92/$G92)))</f>
        <v>0</v>
      </c>
      <c r="BW92" s="51">
        <f>IF( $G92=0,0,((($G92/$F$86)*Cronograma!BU$16)*($H92/$G92)))</f>
        <v>0</v>
      </c>
      <c r="BX92" s="51">
        <f>IF( $G92=0,0,((($G92/$F$86)*Cronograma!BV$16)*($H92/$G92)))</f>
        <v>0</v>
      </c>
      <c r="BY92" s="51">
        <f>IF( $G92=0,0,((($G92/$F$86)*Cronograma!BW$16)*($H92/$G92)))</f>
        <v>0</v>
      </c>
      <c r="BZ92" s="51">
        <f>IF( $G92=0,0,((($G92/$F$86)*Cronograma!BX$16)*($H92/$G92)))</f>
        <v>0</v>
      </c>
      <c r="CA92" s="51">
        <f>IF( $G92=0,0,((($G92/$F$86)*Cronograma!BY$16)*($H92/$G92)))</f>
        <v>0</v>
      </c>
      <c r="CB92" s="51">
        <f>IF( $G92=0,0,((($G92/$F$86)*Cronograma!BZ$16)*($H92/$G92)))</f>
        <v>0</v>
      </c>
      <c r="CC92" s="51">
        <f>IF( $G92=0,0,((($G92/$F$86)*Cronograma!CA$16)*($H92/$G92)))</f>
        <v>0</v>
      </c>
      <c r="CD92" s="51">
        <f>IF( $G92=0,0,((($G92/$F$86)*Cronograma!CB$16)*($H92/$G92)))</f>
        <v>0</v>
      </c>
      <c r="CE92" s="51">
        <f>IF( $G92=0,0,((($G92/$F$86)*Cronograma!CC$16)*($H92/$G92)))</f>
        <v>0</v>
      </c>
      <c r="CF92" s="51">
        <f>IF( $G92=0,0,((($G92/$F$86)*Cronograma!CD$16)*($H92/$G92)))</f>
        <v>0</v>
      </c>
      <c r="CG92" s="51">
        <f>IF( $G92=0,0,((($G92/$F$86)*Cronograma!CE$16)*($H92/$G92)))</f>
        <v>0</v>
      </c>
      <c r="CH92" s="51">
        <f>IF( $G92=0,0,((($G92/$F$86)*Cronograma!CF$16)*($H92/$G92)))</f>
        <v>0</v>
      </c>
      <c r="CI92" s="51">
        <f>IF( $G92=0,0,((($G92/$F$86)*Cronograma!CG$16)*($H92/$G92)))</f>
        <v>0</v>
      </c>
      <c r="CJ92" s="51">
        <f>IF( $G92=0,0,((($G92/$F$86)*Cronograma!CH$16)*($H92/$G92)))</f>
        <v>0</v>
      </c>
      <c r="CK92" s="51">
        <f>IF( $G92=0,0,((($G92/$F$86)*Cronograma!CI$16)*($H92/$G92)))</f>
        <v>0</v>
      </c>
      <c r="CL92" s="51">
        <f>IF( $G92=0,0,((($G92/$F$86)*Cronograma!CJ$16)*($H92/$G92)))</f>
        <v>0</v>
      </c>
      <c r="CM92" s="51">
        <f>IF( $G92=0,0,((($G92/$F$86)*Cronograma!CK$16)*($H92/$G92)))</f>
        <v>0</v>
      </c>
      <c r="CN92" s="51">
        <f>IF( $G92=0,0,((($G92/$F$86)*Cronograma!CL$16)*($H92/$G92)))</f>
        <v>0</v>
      </c>
      <c r="CO92" s="51">
        <f>IF( $G92=0,0,((($G92/$F$86)*Cronograma!CM$16)*($H92/$G92)))</f>
        <v>0</v>
      </c>
      <c r="CP92" s="51">
        <f>IF( $G92=0,0,((($G92/$F$86)*Cronograma!CN$16)*($H92/$G92)))</f>
        <v>0</v>
      </c>
      <c r="CQ92" s="51">
        <f>IF( $G92=0,0,((($G92/$F$86)*Cronograma!CO$16)*($H92/$G92)))</f>
        <v>0</v>
      </c>
      <c r="CR92" s="51">
        <f>IF( $G92=0,0,((($G92/$F$86)*Cronograma!CP$16)*($H92/$G92)))</f>
        <v>0</v>
      </c>
      <c r="CS92" s="51">
        <f>IF( $G92=0,0,((($G92/$F$86)*Cronograma!CQ$16)*($H92/$G92)))</f>
        <v>0</v>
      </c>
      <c r="CT92" s="51">
        <f>IF( $G92=0,0,((($G92/$F$86)*Cronograma!CR$16)*($H92/$G92)))</f>
        <v>0</v>
      </c>
      <c r="CU92" s="51">
        <f>IF( $G92=0,0,((($G92/$F$86)*Cronograma!CS$16)*($H92/$G92)))</f>
        <v>0</v>
      </c>
      <c r="CV92" s="51">
        <f>IF( $G92=0,0,((($G92/$F$86)*Cronograma!CT$16)*($H92/$G92)))</f>
        <v>0</v>
      </c>
      <c r="CW92" s="51">
        <f>IF( $G92=0,0,((($G92/$F$86)*Cronograma!CU$16)*($H92/$G92)))</f>
        <v>0</v>
      </c>
      <c r="CX92" s="51">
        <f>IF( $G92=0,0,((($G92/$F$86)*Cronograma!CV$16)*($H92/$G92)))</f>
        <v>0</v>
      </c>
      <c r="CY92" s="51">
        <f>IF( $G92=0,0,((($G92/$F$86)*Cronograma!CW$16)*($H92/$G92)))</f>
        <v>0</v>
      </c>
      <c r="CZ92" s="51">
        <f>IF( $G92=0,0,((($G92/$F$86)*Cronograma!CX$16)*($H92/$G92)))</f>
        <v>0</v>
      </c>
      <c r="DA92" s="51">
        <f>IF( $G92=0,0,((($G92/$F$86)*Cronograma!CY$16)*($H92/$G92)))</f>
        <v>0</v>
      </c>
      <c r="DB92" s="51">
        <f>IF( $G92=0,0,((($G92/$F$86)*Cronograma!CZ$16)*($H92/$G92)))</f>
        <v>0</v>
      </c>
      <c r="DC92" s="51">
        <f>IF( $G92=0,0,((($G92/$F$86)*Cronograma!DA$16)*($H92/$G92)))</f>
        <v>0</v>
      </c>
      <c r="DD92" s="51">
        <f>IF( $G92=0,0,((($G92/$F$86)*Cronograma!DB$16)*($H92/$G92)))</f>
        <v>0</v>
      </c>
      <c r="DE92" s="51">
        <f>IF( $G92=0,0,((($G92/$F$86)*Cronograma!DC$16)*($H92/$G92)))</f>
        <v>0</v>
      </c>
      <c r="DF92" s="51">
        <f>IF( $G92=0,0,((($G92/$F$86)*Cronograma!DD$16)*($H92/$G92)))</f>
        <v>0</v>
      </c>
      <c r="DG92" s="51">
        <f>IF( $G92=0,0,((($G92/$F$86)*Cronograma!DE$16)*($H92/$G92)))</f>
        <v>0</v>
      </c>
      <c r="DH92" s="51">
        <f>IF( $G92=0,0,((($G92/$F$86)*Cronograma!DF$16)*($H92/$G92)))</f>
        <v>0</v>
      </c>
      <c r="DI92" s="51">
        <f>IF( $G92=0,0,((($G92/$F$86)*Cronograma!DG$16)*($H92/$G92)))</f>
        <v>0</v>
      </c>
      <c r="DJ92" s="51">
        <f>IF( $G92=0,0,((($G92/$F$86)*Cronograma!DH$16)*($H92/$G92)))</f>
        <v>0</v>
      </c>
      <c r="DK92" s="52">
        <f t="shared" si="53"/>
        <v>0</v>
      </c>
      <c r="DL92" s="53">
        <f t="shared" si="41"/>
        <v>0</v>
      </c>
      <c r="DM92" s="472"/>
      <c r="DN92" s="472"/>
      <c r="DO92" s="472"/>
    </row>
    <row r="93" spans="1:119" hidden="1" outlineLevel="1" x14ac:dyDescent="0.3">
      <c r="A93" s="472"/>
      <c r="B93" s="521" t="s">
        <v>249</v>
      </c>
      <c r="C93" s="589"/>
      <c r="D93" s="595"/>
      <c r="E93" s="591"/>
      <c r="F93" s="592"/>
      <c r="G93" s="593"/>
      <c r="H93" s="498">
        <f t="shared" si="52"/>
        <v>0</v>
      </c>
      <c r="I93" s="51">
        <f>IF( $G93=0,0,((($G93/$F$86)*Cronograma!G$16)*($H93/$G93)))</f>
        <v>0</v>
      </c>
      <c r="J93" s="51">
        <f>IF( $G93=0,0,((($G93/$F$86)*Cronograma!H$16)*($H93/$G93)))</f>
        <v>0</v>
      </c>
      <c r="K93" s="51">
        <f>IF( $G93=0,0,((($G93/$F$86)*Cronograma!I$16)*($H93/$G93)))</f>
        <v>0</v>
      </c>
      <c r="L93" s="51">
        <f>IF( $G93=0,0,((($G93/$F$86)*Cronograma!J$16)*($H93/$G93)))</f>
        <v>0</v>
      </c>
      <c r="M93" s="51">
        <f>IF( $G93=0,0,((($G93/$F$86)*Cronograma!K$16)*($H93/$G93)))</f>
        <v>0</v>
      </c>
      <c r="N93" s="51">
        <f>IF( $G93=0,0,((($G93/$F$86)*Cronograma!L$16)*($H93/$G93)))</f>
        <v>0</v>
      </c>
      <c r="O93" s="51">
        <f>IF( $G93=0,0,((($G93/$F$86)*Cronograma!M$16)*($H93/$G93)))</f>
        <v>0</v>
      </c>
      <c r="P93" s="51">
        <f>IF( $G93=0,0,((($G93/$F$86)*Cronograma!N$16)*($H93/$G93)))</f>
        <v>0</v>
      </c>
      <c r="Q93" s="51">
        <f>IF( $G93=0,0,((($G93/$F$86)*Cronograma!O$16)*($H93/$G93)))</f>
        <v>0</v>
      </c>
      <c r="R93" s="51">
        <f>IF( $G93=0,0,((($G93/$F$86)*Cronograma!P$16)*($H93/$G93)))</f>
        <v>0</v>
      </c>
      <c r="S93" s="51">
        <f>IF( $G93=0,0,((($G93/$F$86)*Cronograma!Q$16)*($H93/$G93)))</f>
        <v>0</v>
      </c>
      <c r="T93" s="51">
        <f>IF( $G93=0,0,((($G93/$F$86)*Cronograma!R$16)*($H93/$G93)))</f>
        <v>0</v>
      </c>
      <c r="U93" s="51">
        <f>IF( $G93=0,0,((($G93/$F$86)*Cronograma!S$16)*($H93/$G93)))</f>
        <v>0</v>
      </c>
      <c r="V93" s="51">
        <f>IF( $G93=0,0,((($G93/$F$86)*Cronograma!T$16)*($H93/$G93)))</f>
        <v>0</v>
      </c>
      <c r="W93" s="51">
        <f>IF( $G93=0,0,((($G93/$F$86)*Cronograma!U$16)*($H93/$G93)))</f>
        <v>0</v>
      </c>
      <c r="X93" s="51">
        <f>IF( $G93=0,0,((($G93/$F$86)*Cronograma!V$16)*($H93/$G93)))</f>
        <v>0</v>
      </c>
      <c r="Y93" s="51">
        <f>IF( $G93=0,0,((($G93/$F$86)*Cronograma!W$16)*($H93/$G93)))</f>
        <v>0</v>
      </c>
      <c r="Z93" s="51">
        <f>IF( $G93=0,0,((($G93/$F$86)*Cronograma!X$16)*($H93/$G93)))</f>
        <v>0</v>
      </c>
      <c r="AA93" s="51">
        <f>IF( $G93=0,0,((($G93/$F$86)*Cronograma!Y$16)*($H93/$G93)))</f>
        <v>0</v>
      </c>
      <c r="AB93" s="51">
        <f>IF( $G93=0,0,((($G93/$F$86)*Cronograma!Z$16)*($H93/$G93)))</f>
        <v>0</v>
      </c>
      <c r="AC93" s="51">
        <f>IF( $G93=0,0,((($G93/$F$86)*Cronograma!AA$16)*($H93/$G93)))</f>
        <v>0</v>
      </c>
      <c r="AD93" s="51">
        <f>IF( $G93=0,0,((($G93/$F$86)*Cronograma!AB$16)*($H93/$G93)))</f>
        <v>0</v>
      </c>
      <c r="AE93" s="51">
        <f>IF( $G93=0,0,((($G93/$F$86)*Cronograma!AC$16)*($H93/$G93)))</f>
        <v>0</v>
      </c>
      <c r="AF93" s="51">
        <f>IF( $G93=0,0,((($G93/$F$86)*Cronograma!AD$16)*($H93/$G93)))</f>
        <v>0</v>
      </c>
      <c r="AG93" s="51">
        <f>IF( $G93=0,0,((($G93/$F$86)*Cronograma!AE$16)*($H93/$G93)))</f>
        <v>0</v>
      </c>
      <c r="AH93" s="51">
        <f>IF( $G93=0,0,((($G93/$F$86)*Cronograma!AF$16)*($H93/$G93)))</f>
        <v>0</v>
      </c>
      <c r="AI93" s="51">
        <f>IF( $G93=0,0,((($G93/$F$86)*Cronograma!AG$16)*($H93/$G93)))</f>
        <v>0</v>
      </c>
      <c r="AJ93" s="51">
        <f>IF( $G93=0,0,((($G93/$F$86)*Cronograma!AH$16)*($H93/$G93)))</f>
        <v>0</v>
      </c>
      <c r="AK93" s="51">
        <f>IF( $G93=0,0,((($G93/$F$86)*Cronograma!AI$16)*($H93/$G93)))</f>
        <v>0</v>
      </c>
      <c r="AL93" s="51">
        <f>IF( $G93=0,0,((($G93/$F$86)*Cronograma!AJ$16)*($H93/$G93)))</f>
        <v>0</v>
      </c>
      <c r="AM93" s="51">
        <f>IF( $G93=0,0,((($G93/$F$86)*Cronograma!AK$16)*($H93/$G93)))</f>
        <v>0</v>
      </c>
      <c r="AN93" s="51">
        <f>IF( $G93=0,0,((($G93/$F$86)*Cronograma!AL$16)*($H93/$G93)))</f>
        <v>0</v>
      </c>
      <c r="AO93" s="51">
        <f>IF( $G93=0,0,((($G93/$F$86)*Cronograma!AM$16)*($H93/$G93)))</f>
        <v>0</v>
      </c>
      <c r="AP93" s="51">
        <f>IF( $G93=0,0,((($G93/$F$86)*Cronograma!AN$16)*($H93/$G93)))</f>
        <v>0</v>
      </c>
      <c r="AQ93" s="51">
        <f>IF( $G93=0,0,((($G93/$F$86)*Cronograma!AO$16)*($H93/$G93)))</f>
        <v>0</v>
      </c>
      <c r="AR93" s="51">
        <f>IF( $G93=0,0,((($G93/$F$86)*Cronograma!AP$16)*($H93/$G93)))</f>
        <v>0</v>
      </c>
      <c r="AS93" s="51">
        <f>IF( $G93=0,0,((($G93/$F$86)*Cronograma!AQ$16)*($H93/$G93)))</f>
        <v>0</v>
      </c>
      <c r="AT93" s="51">
        <f>IF( $G93=0,0,((($G93/$F$86)*Cronograma!AR$16)*($H93/$G93)))</f>
        <v>0</v>
      </c>
      <c r="AU93" s="51">
        <f>IF( $G93=0,0,((($G93/$F$86)*Cronograma!AS$16)*($H93/$G93)))</f>
        <v>0</v>
      </c>
      <c r="AV93" s="51">
        <f>IF( $G93=0,0,((($G93/$F$86)*Cronograma!AT$16)*($H93/$G93)))</f>
        <v>0</v>
      </c>
      <c r="AW93" s="51">
        <f>IF( $G93=0,0,((($G93/$F$86)*Cronograma!AU$16)*($H93/$G93)))</f>
        <v>0</v>
      </c>
      <c r="AX93" s="51">
        <f>IF( $G93=0,0,((($G93/$F$86)*Cronograma!AV$16)*($H93/$G93)))</f>
        <v>0</v>
      </c>
      <c r="AY93" s="51">
        <f>IF( $G93=0,0,((($G93/$F$86)*Cronograma!AW$16)*($H93/$G93)))</f>
        <v>0</v>
      </c>
      <c r="AZ93" s="51">
        <f>IF( $G93=0,0,((($G93/$F$86)*Cronograma!AX$16)*($H93/$G93)))</f>
        <v>0</v>
      </c>
      <c r="BA93" s="51">
        <f>IF( $G93=0,0,((($G93/$F$86)*Cronograma!AY$16)*($H93/$G93)))</f>
        <v>0</v>
      </c>
      <c r="BB93" s="51">
        <f>IF( $G93=0,0,((($G93/$F$86)*Cronograma!AZ$16)*($H93/$G93)))</f>
        <v>0</v>
      </c>
      <c r="BC93" s="51">
        <f>IF( $G93=0,0,((($G93/$F$86)*Cronograma!BA$16)*($H93/$G93)))</f>
        <v>0</v>
      </c>
      <c r="BD93" s="51">
        <f>IF( $G93=0,0,((($G93/$F$86)*Cronograma!BB$16)*($H93/$G93)))</f>
        <v>0</v>
      </c>
      <c r="BE93" s="51">
        <f>IF( $G93=0,0,((($G93/$F$86)*Cronograma!BC$16)*($H93/$G93)))</f>
        <v>0</v>
      </c>
      <c r="BF93" s="51">
        <f>IF( $G93=0,0,((($G93/$F$86)*Cronograma!BD$16)*($H93/$G93)))</f>
        <v>0</v>
      </c>
      <c r="BG93" s="51">
        <f>IF( $G93=0,0,((($G93/$F$86)*Cronograma!BE$16)*($H93/$G93)))</f>
        <v>0</v>
      </c>
      <c r="BH93" s="51">
        <f>IF( $G93=0,0,((($G93/$F$86)*Cronograma!BF$16)*($H93/$G93)))</f>
        <v>0</v>
      </c>
      <c r="BI93" s="51">
        <f>IF( $G93=0,0,((($G93/$F$86)*Cronograma!BG$16)*($H93/$G93)))</f>
        <v>0</v>
      </c>
      <c r="BJ93" s="51">
        <f>IF( $G93=0,0,((($G93/$F$86)*Cronograma!BH$16)*($H93/$G93)))</f>
        <v>0</v>
      </c>
      <c r="BK93" s="51">
        <f>IF( $G93=0,0,((($G93/$F$86)*Cronograma!BI$16)*($H93/$G93)))</f>
        <v>0</v>
      </c>
      <c r="BL93" s="51">
        <f>IF( $G93=0,0,((($G93/$F$86)*Cronograma!BJ$16)*($H93/$G93)))</f>
        <v>0</v>
      </c>
      <c r="BM93" s="51">
        <f>IF( $G93=0,0,((($G93/$F$86)*Cronograma!BK$16)*($H93/$G93)))</f>
        <v>0</v>
      </c>
      <c r="BN93" s="51">
        <f>IF( $G93=0,0,((($G93/$F$86)*Cronograma!BL$16)*($H93/$G93)))</f>
        <v>0</v>
      </c>
      <c r="BO93" s="51">
        <f>IF( $G93=0,0,((($G93/$F$86)*Cronograma!BM$16)*($H93/$G93)))</f>
        <v>0</v>
      </c>
      <c r="BP93" s="51">
        <f>IF( $G93=0,0,((($G93/$F$86)*Cronograma!BN$16)*($H93/$G93)))</f>
        <v>0</v>
      </c>
      <c r="BQ93" s="51">
        <f>IF( $G93=0,0,((($G93/$F$86)*Cronograma!BO$16)*($H93/$G93)))</f>
        <v>0</v>
      </c>
      <c r="BR93" s="51">
        <f>IF( $G93=0,0,((($G93/$F$86)*Cronograma!BP$16)*($H93/$G93)))</f>
        <v>0</v>
      </c>
      <c r="BS93" s="51">
        <f>IF( $G93=0,0,((($G93/$F$86)*Cronograma!BQ$16)*($H93/$G93)))</f>
        <v>0</v>
      </c>
      <c r="BT93" s="51">
        <f>IF( $G93=0,0,((($G93/$F$86)*Cronograma!BR$16)*($H93/$G93)))</f>
        <v>0</v>
      </c>
      <c r="BU93" s="51">
        <f>IF( $G93=0,0,((($G93/$F$86)*Cronograma!BS$16)*($H93/$G93)))</f>
        <v>0</v>
      </c>
      <c r="BV93" s="51">
        <f>IF( $G93=0,0,((($G93/$F$86)*Cronograma!BT$16)*($H93/$G93)))</f>
        <v>0</v>
      </c>
      <c r="BW93" s="51">
        <f>IF( $G93=0,0,((($G93/$F$86)*Cronograma!BU$16)*($H93/$G93)))</f>
        <v>0</v>
      </c>
      <c r="BX93" s="51">
        <f>IF( $G93=0,0,((($G93/$F$86)*Cronograma!BV$16)*($H93/$G93)))</f>
        <v>0</v>
      </c>
      <c r="BY93" s="51">
        <f>IF( $G93=0,0,((($G93/$F$86)*Cronograma!BW$16)*($H93/$G93)))</f>
        <v>0</v>
      </c>
      <c r="BZ93" s="51">
        <f>IF( $G93=0,0,((($G93/$F$86)*Cronograma!BX$16)*($H93/$G93)))</f>
        <v>0</v>
      </c>
      <c r="CA93" s="51">
        <f>IF( $G93=0,0,((($G93/$F$86)*Cronograma!BY$16)*($H93/$G93)))</f>
        <v>0</v>
      </c>
      <c r="CB93" s="51">
        <f>IF( $G93=0,0,((($G93/$F$86)*Cronograma!BZ$16)*($H93/$G93)))</f>
        <v>0</v>
      </c>
      <c r="CC93" s="51">
        <f>IF( $G93=0,0,((($G93/$F$86)*Cronograma!CA$16)*($H93/$G93)))</f>
        <v>0</v>
      </c>
      <c r="CD93" s="51">
        <f>IF( $G93=0,0,((($G93/$F$86)*Cronograma!CB$16)*($H93/$G93)))</f>
        <v>0</v>
      </c>
      <c r="CE93" s="51">
        <f>IF( $G93=0,0,((($G93/$F$86)*Cronograma!CC$16)*($H93/$G93)))</f>
        <v>0</v>
      </c>
      <c r="CF93" s="51">
        <f>IF( $G93=0,0,((($G93/$F$86)*Cronograma!CD$16)*($H93/$G93)))</f>
        <v>0</v>
      </c>
      <c r="CG93" s="51">
        <f>IF( $G93=0,0,((($G93/$F$86)*Cronograma!CE$16)*($H93/$G93)))</f>
        <v>0</v>
      </c>
      <c r="CH93" s="51">
        <f>IF( $G93=0,0,((($G93/$F$86)*Cronograma!CF$16)*($H93/$G93)))</f>
        <v>0</v>
      </c>
      <c r="CI93" s="51">
        <f>IF( $G93=0,0,((($G93/$F$86)*Cronograma!CG$16)*($H93/$G93)))</f>
        <v>0</v>
      </c>
      <c r="CJ93" s="51">
        <f>IF( $G93=0,0,((($G93/$F$86)*Cronograma!CH$16)*($H93/$G93)))</f>
        <v>0</v>
      </c>
      <c r="CK93" s="51">
        <f>IF( $G93=0,0,((($G93/$F$86)*Cronograma!CI$16)*($H93/$G93)))</f>
        <v>0</v>
      </c>
      <c r="CL93" s="51">
        <f>IF( $G93=0,0,((($G93/$F$86)*Cronograma!CJ$16)*($H93/$G93)))</f>
        <v>0</v>
      </c>
      <c r="CM93" s="51">
        <f>IF( $G93=0,0,((($G93/$F$86)*Cronograma!CK$16)*($H93/$G93)))</f>
        <v>0</v>
      </c>
      <c r="CN93" s="51">
        <f>IF( $G93=0,0,((($G93/$F$86)*Cronograma!CL$16)*($H93/$G93)))</f>
        <v>0</v>
      </c>
      <c r="CO93" s="51">
        <f>IF( $G93=0,0,((($G93/$F$86)*Cronograma!CM$16)*($H93/$G93)))</f>
        <v>0</v>
      </c>
      <c r="CP93" s="51">
        <f>IF( $G93=0,0,((($G93/$F$86)*Cronograma!CN$16)*($H93/$G93)))</f>
        <v>0</v>
      </c>
      <c r="CQ93" s="51">
        <f>IF( $G93=0,0,((($G93/$F$86)*Cronograma!CO$16)*($H93/$G93)))</f>
        <v>0</v>
      </c>
      <c r="CR93" s="51">
        <f>IF( $G93=0,0,((($G93/$F$86)*Cronograma!CP$16)*($H93/$G93)))</f>
        <v>0</v>
      </c>
      <c r="CS93" s="51">
        <f>IF( $G93=0,0,((($G93/$F$86)*Cronograma!CQ$16)*($H93/$G93)))</f>
        <v>0</v>
      </c>
      <c r="CT93" s="51">
        <f>IF( $G93=0,0,((($G93/$F$86)*Cronograma!CR$16)*($H93/$G93)))</f>
        <v>0</v>
      </c>
      <c r="CU93" s="51">
        <f>IF( $G93=0,0,((($G93/$F$86)*Cronograma!CS$16)*($H93/$G93)))</f>
        <v>0</v>
      </c>
      <c r="CV93" s="51">
        <f>IF( $G93=0,0,((($G93/$F$86)*Cronograma!CT$16)*($H93/$G93)))</f>
        <v>0</v>
      </c>
      <c r="CW93" s="51">
        <f>IF( $G93=0,0,((($G93/$F$86)*Cronograma!CU$16)*($H93/$G93)))</f>
        <v>0</v>
      </c>
      <c r="CX93" s="51">
        <f>IF( $G93=0,0,((($G93/$F$86)*Cronograma!CV$16)*($H93/$G93)))</f>
        <v>0</v>
      </c>
      <c r="CY93" s="51">
        <f>IF( $G93=0,0,((($G93/$F$86)*Cronograma!CW$16)*($H93/$G93)))</f>
        <v>0</v>
      </c>
      <c r="CZ93" s="51">
        <f>IF( $G93=0,0,((($G93/$F$86)*Cronograma!CX$16)*($H93/$G93)))</f>
        <v>0</v>
      </c>
      <c r="DA93" s="51">
        <f>IF( $G93=0,0,((($G93/$F$86)*Cronograma!CY$16)*($H93/$G93)))</f>
        <v>0</v>
      </c>
      <c r="DB93" s="51">
        <f>IF( $G93=0,0,((($G93/$F$86)*Cronograma!CZ$16)*($H93/$G93)))</f>
        <v>0</v>
      </c>
      <c r="DC93" s="51">
        <f>IF( $G93=0,0,((($G93/$F$86)*Cronograma!DA$16)*($H93/$G93)))</f>
        <v>0</v>
      </c>
      <c r="DD93" s="51">
        <f>IF( $G93=0,0,((($G93/$F$86)*Cronograma!DB$16)*($H93/$G93)))</f>
        <v>0</v>
      </c>
      <c r="DE93" s="51">
        <f>IF( $G93=0,0,((($G93/$F$86)*Cronograma!DC$16)*($H93/$G93)))</f>
        <v>0</v>
      </c>
      <c r="DF93" s="51">
        <f>IF( $G93=0,0,((($G93/$F$86)*Cronograma!DD$16)*($H93/$G93)))</f>
        <v>0</v>
      </c>
      <c r="DG93" s="51">
        <f>IF( $G93=0,0,((($G93/$F$86)*Cronograma!DE$16)*($H93/$G93)))</f>
        <v>0</v>
      </c>
      <c r="DH93" s="51">
        <f>IF( $G93=0,0,((($G93/$F$86)*Cronograma!DF$16)*($H93/$G93)))</f>
        <v>0</v>
      </c>
      <c r="DI93" s="51">
        <f>IF( $G93=0,0,((($G93/$F$86)*Cronograma!DG$16)*($H93/$G93)))</f>
        <v>0</v>
      </c>
      <c r="DJ93" s="51">
        <f>IF( $G93=0,0,((($G93/$F$86)*Cronograma!DH$16)*($H93/$G93)))</f>
        <v>0</v>
      </c>
      <c r="DK93" s="52">
        <f t="shared" si="53"/>
        <v>0</v>
      </c>
      <c r="DL93" s="53">
        <f t="shared" si="41"/>
        <v>0</v>
      </c>
      <c r="DM93" s="472"/>
      <c r="DN93" s="472"/>
      <c r="DO93" s="472"/>
    </row>
    <row r="94" spans="1:119" hidden="1" outlineLevel="1" x14ac:dyDescent="0.3">
      <c r="A94" s="472"/>
      <c r="B94" s="521" t="s">
        <v>250</v>
      </c>
      <c r="C94" s="589"/>
      <c r="D94" s="595"/>
      <c r="E94" s="591"/>
      <c r="F94" s="592"/>
      <c r="G94" s="593"/>
      <c r="H94" s="498">
        <f t="shared" si="52"/>
        <v>0</v>
      </c>
      <c r="I94" s="51">
        <f>IF( $G94=0,0,((($G94/$F$86)*Cronograma!G$16)*($H94/$G94)))</f>
        <v>0</v>
      </c>
      <c r="J94" s="51">
        <f>IF( $G94=0,0,((($G94/$F$86)*Cronograma!H$16)*($H94/$G94)))</f>
        <v>0</v>
      </c>
      <c r="K94" s="51">
        <f>IF( $G94=0,0,((($G94/$F$86)*Cronograma!I$16)*($H94/$G94)))</f>
        <v>0</v>
      </c>
      <c r="L94" s="51">
        <f>IF( $G94=0,0,((($G94/$F$86)*Cronograma!J$16)*($H94/$G94)))</f>
        <v>0</v>
      </c>
      <c r="M94" s="51">
        <f>IF( $G94=0,0,((($G94/$F$86)*Cronograma!K$16)*($H94/$G94)))</f>
        <v>0</v>
      </c>
      <c r="N94" s="51">
        <f>IF( $G94=0,0,((($G94/$F$86)*Cronograma!L$16)*($H94/$G94)))</f>
        <v>0</v>
      </c>
      <c r="O94" s="51">
        <f>IF( $G94=0,0,((($G94/$F$86)*Cronograma!M$16)*($H94/$G94)))</f>
        <v>0</v>
      </c>
      <c r="P94" s="51">
        <f>IF( $G94=0,0,((($G94/$F$86)*Cronograma!N$16)*($H94/$G94)))</f>
        <v>0</v>
      </c>
      <c r="Q94" s="51">
        <f>IF( $G94=0,0,((($G94/$F$86)*Cronograma!O$16)*($H94/$G94)))</f>
        <v>0</v>
      </c>
      <c r="R94" s="51">
        <f>IF( $G94=0,0,((($G94/$F$86)*Cronograma!P$16)*($H94/$G94)))</f>
        <v>0</v>
      </c>
      <c r="S94" s="51">
        <f>IF( $G94=0,0,((($G94/$F$86)*Cronograma!Q$16)*($H94/$G94)))</f>
        <v>0</v>
      </c>
      <c r="T94" s="51">
        <f>IF( $G94=0,0,((($G94/$F$86)*Cronograma!R$16)*($H94/$G94)))</f>
        <v>0</v>
      </c>
      <c r="U94" s="51">
        <f>IF( $G94=0,0,((($G94/$F$86)*Cronograma!S$16)*($H94/$G94)))</f>
        <v>0</v>
      </c>
      <c r="V94" s="51">
        <f>IF( $G94=0,0,((($G94/$F$86)*Cronograma!T$16)*($H94/$G94)))</f>
        <v>0</v>
      </c>
      <c r="W94" s="51">
        <f>IF( $G94=0,0,((($G94/$F$86)*Cronograma!U$16)*($H94/$G94)))</f>
        <v>0</v>
      </c>
      <c r="X94" s="51">
        <f>IF( $G94=0,0,((($G94/$F$86)*Cronograma!V$16)*($H94/$G94)))</f>
        <v>0</v>
      </c>
      <c r="Y94" s="51">
        <f>IF( $G94=0,0,((($G94/$F$86)*Cronograma!W$16)*($H94/$G94)))</f>
        <v>0</v>
      </c>
      <c r="Z94" s="51">
        <f>IF( $G94=0,0,((($G94/$F$86)*Cronograma!X$16)*($H94/$G94)))</f>
        <v>0</v>
      </c>
      <c r="AA94" s="51">
        <f>IF( $G94=0,0,((($G94/$F$86)*Cronograma!Y$16)*($H94/$G94)))</f>
        <v>0</v>
      </c>
      <c r="AB94" s="51">
        <f>IF( $G94=0,0,((($G94/$F$86)*Cronograma!Z$16)*($H94/$G94)))</f>
        <v>0</v>
      </c>
      <c r="AC94" s="51">
        <f>IF( $G94=0,0,((($G94/$F$86)*Cronograma!AA$16)*($H94/$G94)))</f>
        <v>0</v>
      </c>
      <c r="AD94" s="51">
        <f>IF( $G94=0,0,((($G94/$F$86)*Cronograma!AB$16)*($H94/$G94)))</f>
        <v>0</v>
      </c>
      <c r="AE94" s="51">
        <f>IF( $G94=0,0,((($G94/$F$86)*Cronograma!AC$16)*($H94/$G94)))</f>
        <v>0</v>
      </c>
      <c r="AF94" s="51">
        <f>IF( $G94=0,0,((($G94/$F$86)*Cronograma!AD$16)*($H94/$G94)))</f>
        <v>0</v>
      </c>
      <c r="AG94" s="51">
        <f>IF( $G94=0,0,((($G94/$F$86)*Cronograma!AE$16)*($H94/$G94)))</f>
        <v>0</v>
      </c>
      <c r="AH94" s="51">
        <f>IF( $G94=0,0,((($G94/$F$86)*Cronograma!AF$16)*($H94/$G94)))</f>
        <v>0</v>
      </c>
      <c r="AI94" s="51">
        <f>IF( $G94=0,0,((($G94/$F$86)*Cronograma!AG$16)*($H94/$G94)))</f>
        <v>0</v>
      </c>
      <c r="AJ94" s="51">
        <f>IF( $G94=0,0,((($G94/$F$86)*Cronograma!AH$16)*($H94/$G94)))</f>
        <v>0</v>
      </c>
      <c r="AK94" s="51">
        <f>IF( $G94=0,0,((($G94/$F$86)*Cronograma!AI$16)*($H94/$G94)))</f>
        <v>0</v>
      </c>
      <c r="AL94" s="51">
        <f>IF( $G94=0,0,((($G94/$F$86)*Cronograma!AJ$16)*($H94/$G94)))</f>
        <v>0</v>
      </c>
      <c r="AM94" s="51">
        <f>IF( $G94=0,0,((($G94/$F$86)*Cronograma!AK$16)*($H94/$G94)))</f>
        <v>0</v>
      </c>
      <c r="AN94" s="51">
        <f>IF( $G94=0,0,((($G94/$F$86)*Cronograma!AL$16)*($H94/$G94)))</f>
        <v>0</v>
      </c>
      <c r="AO94" s="51">
        <f>IF( $G94=0,0,((($G94/$F$86)*Cronograma!AM$16)*($H94/$G94)))</f>
        <v>0</v>
      </c>
      <c r="AP94" s="51">
        <f>IF( $G94=0,0,((($G94/$F$86)*Cronograma!AN$16)*($H94/$G94)))</f>
        <v>0</v>
      </c>
      <c r="AQ94" s="51">
        <f>IF( $G94=0,0,((($G94/$F$86)*Cronograma!AO$16)*($H94/$G94)))</f>
        <v>0</v>
      </c>
      <c r="AR94" s="51">
        <f>IF( $G94=0,0,((($G94/$F$86)*Cronograma!AP$16)*($H94/$G94)))</f>
        <v>0</v>
      </c>
      <c r="AS94" s="51">
        <f>IF( $G94=0,0,((($G94/$F$86)*Cronograma!AQ$16)*($H94/$G94)))</f>
        <v>0</v>
      </c>
      <c r="AT94" s="51">
        <f>IF( $G94=0,0,((($G94/$F$86)*Cronograma!AR$16)*($H94/$G94)))</f>
        <v>0</v>
      </c>
      <c r="AU94" s="51">
        <f>IF( $G94=0,0,((($G94/$F$86)*Cronograma!AS$16)*($H94/$G94)))</f>
        <v>0</v>
      </c>
      <c r="AV94" s="51">
        <f>IF( $G94=0,0,((($G94/$F$86)*Cronograma!AT$16)*($H94/$G94)))</f>
        <v>0</v>
      </c>
      <c r="AW94" s="51">
        <f>IF( $G94=0,0,((($G94/$F$86)*Cronograma!AU$16)*($H94/$G94)))</f>
        <v>0</v>
      </c>
      <c r="AX94" s="51">
        <f>IF( $G94=0,0,((($G94/$F$86)*Cronograma!AV$16)*($H94/$G94)))</f>
        <v>0</v>
      </c>
      <c r="AY94" s="51">
        <f>IF( $G94=0,0,((($G94/$F$86)*Cronograma!AW$16)*($H94/$G94)))</f>
        <v>0</v>
      </c>
      <c r="AZ94" s="51">
        <f>IF( $G94=0,0,((($G94/$F$86)*Cronograma!AX$16)*($H94/$G94)))</f>
        <v>0</v>
      </c>
      <c r="BA94" s="51">
        <f>IF( $G94=0,0,((($G94/$F$86)*Cronograma!AY$16)*($H94/$G94)))</f>
        <v>0</v>
      </c>
      <c r="BB94" s="51">
        <f>IF( $G94=0,0,((($G94/$F$86)*Cronograma!AZ$16)*($H94/$G94)))</f>
        <v>0</v>
      </c>
      <c r="BC94" s="51">
        <f>IF( $G94=0,0,((($G94/$F$86)*Cronograma!BA$16)*($H94/$G94)))</f>
        <v>0</v>
      </c>
      <c r="BD94" s="51">
        <f>IF( $G94=0,0,((($G94/$F$86)*Cronograma!BB$16)*($H94/$G94)))</f>
        <v>0</v>
      </c>
      <c r="BE94" s="51">
        <f>IF( $G94=0,0,((($G94/$F$86)*Cronograma!BC$16)*($H94/$G94)))</f>
        <v>0</v>
      </c>
      <c r="BF94" s="51">
        <f>IF( $G94=0,0,((($G94/$F$86)*Cronograma!BD$16)*($H94/$G94)))</f>
        <v>0</v>
      </c>
      <c r="BG94" s="51">
        <f>IF( $G94=0,0,((($G94/$F$86)*Cronograma!BE$16)*($H94/$G94)))</f>
        <v>0</v>
      </c>
      <c r="BH94" s="51">
        <f>IF( $G94=0,0,((($G94/$F$86)*Cronograma!BF$16)*($H94/$G94)))</f>
        <v>0</v>
      </c>
      <c r="BI94" s="51">
        <f>IF( $G94=0,0,((($G94/$F$86)*Cronograma!BG$16)*($H94/$G94)))</f>
        <v>0</v>
      </c>
      <c r="BJ94" s="51">
        <f>IF( $G94=0,0,((($G94/$F$86)*Cronograma!BH$16)*($H94/$G94)))</f>
        <v>0</v>
      </c>
      <c r="BK94" s="51">
        <f>IF( $G94=0,0,((($G94/$F$86)*Cronograma!BI$16)*($H94/$G94)))</f>
        <v>0</v>
      </c>
      <c r="BL94" s="51">
        <f>IF( $G94=0,0,((($G94/$F$86)*Cronograma!BJ$16)*($H94/$G94)))</f>
        <v>0</v>
      </c>
      <c r="BM94" s="51">
        <f>IF( $G94=0,0,((($G94/$F$86)*Cronograma!BK$16)*($H94/$G94)))</f>
        <v>0</v>
      </c>
      <c r="BN94" s="51">
        <f>IF( $G94=0,0,((($G94/$F$86)*Cronograma!BL$16)*($H94/$G94)))</f>
        <v>0</v>
      </c>
      <c r="BO94" s="51">
        <f>IF( $G94=0,0,((($G94/$F$86)*Cronograma!BM$16)*($H94/$G94)))</f>
        <v>0</v>
      </c>
      <c r="BP94" s="51">
        <f>IF( $G94=0,0,((($G94/$F$86)*Cronograma!BN$16)*($H94/$G94)))</f>
        <v>0</v>
      </c>
      <c r="BQ94" s="51">
        <f>IF( $G94=0,0,((($G94/$F$86)*Cronograma!BO$16)*($H94/$G94)))</f>
        <v>0</v>
      </c>
      <c r="BR94" s="51">
        <f>IF( $G94=0,0,((($G94/$F$86)*Cronograma!BP$16)*($H94/$G94)))</f>
        <v>0</v>
      </c>
      <c r="BS94" s="51">
        <f>IF( $G94=0,0,((($G94/$F$86)*Cronograma!BQ$16)*($H94/$G94)))</f>
        <v>0</v>
      </c>
      <c r="BT94" s="51">
        <f>IF( $G94=0,0,((($G94/$F$86)*Cronograma!BR$16)*($H94/$G94)))</f>
        <v>0</v>
      </c>
      <c r="BU94" s="51">
        <f>IF( $G94=0,0,((($G94/$F$86)*Cronograma!BS$16)*($H94/$G94)))</f>
        <v>0</v>
      </c>
      <c r="BV94" s="51">
        <f>IF( $G94=0,0,((($G94/$F$86)*Cronograma!BT$16)*($H94/$G94)))</f>
        <v>0</v>
      </c>
      <c r="BW94" s="51">
        <f>IF( $G94=0,0,((($G94/$F$86)*Cronograma!BU$16)*($H94/$G94)))</f>
        <v>0</v>
      </c>
      <c r="BX94" s="51">
        <f>IF( $G94=0,0,((($G94/$F$86)*Cronograma!BV$16)*($H94/$G94)))</f>
        <v>0</v>
      </c>
      <c r="BY94" s="51">
        <f>IF( $G94=0,0,((($G94/$F$86)*Cronograma!BW$16)*($H94/$G94)))</f>
        <v>0</v>
      </c>
      <c r="BZ94" s="51">
        <f>IF( $G94=0,0,((($G94/$F$86)*Cronograma!BX$16)*($H94/$G94)))</f>
        <v>0</v>
      </c>
      <c r="CA94" s="51">
        <f>IF( $G94=0,0,((($G94/$F$86)*Cronograma!BY$16)*($H94/$G94)))</f>
        <v>0</v>
      </c>
      <c r="CB94" s="51">
        <f>IF( $G94=0,0,((($G94/$F$86)*Cronograma!BZ$16)*($H94/$G94)))</f>
        <v>0</v>
      </c>
      <c r="CC94" s="51">
        <f>IF( $G94=0,0,((($G94/$F$86)*Cronograma!CA$16)*($H94/$G94)))</f>
        <v>0</v>
      </c>
      <c r="CD94" s="51">
        <f>IF( $G94=0,0,((($G94/$F$86)*Cronograma!CB$16)*($H94/$G94)))</f>
        <v>0</v>
      </c>
      <c r="CE94" s="51">
        <f>IF( $G94=0,0,((($G94/$F$86)*Cronograma!CC$16)*($H94/$G94)))</f>
        <v>0</v>
      </c>
      <c r="CF94" s="51">
        <f>IF( $G94=0,0,((($G94/$F$86)*Cronograma!CD$16)*($H94/$G94)))</f>
        <v>0</v>
      </c>
      <c r="CG94" s="51">
        <f>IF( $G94=0,0,((($G94/$F$86)*Cronograma!CE$16)*($H94/$G94)))</f>
        <v>0</v>
      </c>
      <c r="CH94" s="51">
        <f>IF( $G94=0,0,((($G94/$F$86)*Cronograma!CF$16)*($H94/$G94)))</f>
        <v>0</v>
      </c>
      <c r="CI94" s="51">
        <f>IF( $G94=0,0,((($G94/$F$86)*Cronograma!CG$16)*($H94/$G94)))</f>
        <v>0</v>
      </c>
      <c r="CJ94" s="51">
        <f>IF( $G94=0,0,((($G94/$F$86)*Cronograma!CH$16)*($H94/$G94)))</f>
        <v>0</v>
      </c>
      <c r="CK94" s="51">
        <f>IF( $G94=0,0,((($G94/$F$86)*Cronograma!CI$16)*($H94/$G94)))</f>
        <v>0</v>
      </c>
      <c r="CL94" s="51">
        <f>IF( $G94=0,0,((($G94/$F$86)*Cronograma!CJ$16)*($H94/$G94)))</f>
        <v>0</v>
      </c>
      <c r="CM94" s="51">
        <f>IF( $G94=0,0,((($G94/$F$86)*Cronograma!CK$16)*($H94/$G94)))</f>
        <v>0</v>
      </c>
      <c r="CN94" s="51">
        <f>IF( $G94=0,0,((($G94/$F$86)*Cronograma!CL$16)*($H94/$G94)))</f>
        <v>0</v>
      </c>
      <c r="CO94" s="51">
        <f>IF( $G94=0,0,((($G94/$F$86)*Cronograma!CM$16)*($H94/$G94)))</f>
        <v>0</v>
      </c>
      <c r="CP94" s="51">
        <f>IF( $G94=0,0,((($G94/$F$86)*Cronograma!CN$16)*($H94/$G94)))</f>
        <v>0</v>
      </c>
      <c r="CQ94" s="51">
        <f>IF( $G94=0,0,((($G94/$F$86)*Cronograma!CO$16)*($H94/$G94)))</f>
        <v>0</v>
      </c>
      <c r="CR94" s="51">
        <f>IF( $G94=0,0,((($G94/$F$86)*Cronograma!CP$16)*($H94/$G94)))</f>
        <v>0</v>
      </c>
      <c r="CS94" s="51">
        <f>IF( $G94=0,0,((($G94/$F$86)*Cronograma!CQ$16)*($H94/$G94)))</f>
        <v>0</v>
      </c>
      <c r="CT94" s="51">
        <f>IF( $G94=0,0,((($G94/$F$86)*Cronograma!CR$16)*($H94/$G94)))</f>
        <v>0</v>
      </c>
      <c r="CU94" s="51">
        <f>IF( $G94=0,0,((($G94/$F$86)*Cronograma!CS$16)*($H94/$G94)))</f>
        <v>0</v>
      </c>
      <c r="CV94" s="51">
        <f>IF( $G94=0,0,((($G94/$F$86)*Cronograma!CT$16)*($H94/$G94)))</f>
        <v>0</v>
      </c>
      <c r="CW94" s="51">
        <f>IF( $G94=0,0,((($G94/$F$86)*Cronograma!CU$16)*($H94/$G94)))</f>
        <v>0</v>
      </c>
      <c r="CX94" s="51">
        <f>IF( $G94=0,0,((($G94/$F$86)*Cronograma!CV$16)*($H94/$G94)))</f>
        <v>0</v>
      </c>
      <c r="CY94" s="51">
        <f>IF( $G94=0,0,((($G94/$F$86)*Cronograma!CW$16)*($H94/$G94)))</f>
        <v>0</v>
      </c>
      <c r="CZ94" s="51">
        <f>IF( $G94=0,0,((($G94/$F$86)*Cronograma!CX$16)*($H94/$G94)))</f>
        <v>0</v>
      </c>
      <c r="DA94" s="51">
        <f>IF( $G94=0,0,((($G94/$F$86)*Cronograma!CY$16)*($H94/$G94)))</f>
        <v>0</v>
      </c>
      <c r="DB94" s="51">
        <f>IF( $G94=0,0,((($G94/$F$86)*Cronograma!CZ$16)*($H94/$G94)))</f>
        <v>0</v>
      </c>
      <c r="DC94" s="51">
        <f>IF( $G94=0,0,((($G94/$F$86)*Cronograma!DA$16)*($H94/$G94)))</f>
        <v>0</v>
      </c>
      <c r="DD94" s="51">
        <f>IF( $G94=0,0,((($G94/$F$86)*Cronograma!DB$16)*($H94/$G94)))</f>
        <v>0</v>
      </c>
      <c r="DE94" s="51">
        <f>IF( $G94=0,0,((($G94/$F$86)*Cronograma!DC$16)*($H94/$G94)))</f>
        <v>0</v>
      </c>
      <c r="DF94" s="51">
        <f>IF( $G94=0,0,((($G94/$F$86)*Cronograma!DD$16)*($H94/$G94)))</f>
        <v>0</v>
      </c>
      <c r="DG94" s="51">
        <f>IF( $G94=0,0,((($G94/$F$86)*Cronograma!DE$16)*($H94/$G94)))</f>
        <v>0</v>
      </c>
      <c r="DH94" s="51">
        <f>IF( $G94=0,0,((($G94/$F$86)*Cronograma!DF$16)*($H94/$G94)))</f>
        <v>0</v>
      </c>
      <c r="DI94" s="51">
        <f>IF( $G94=0,0,((($G94/$F$86)*Cronograma!DG$16)*($H94/$G94)))</f>
        <v>0</v>
      </c>
      <c r="DJ94" s="51">
        <f>IF( $G94=0,0,((($G94/$F$86)*Cronograma!DH$16)*($H94/$G94)))</f>
        <v>0</v>
      </c>
      <c r="DK94" s="52">
        <f t="shared" si="53"/>
        <v>0</v>
      </c>
      <c r="DL94" s="53">
        <f t="shared" si="41"/>
        <v>0</v>
      </c>
      <c r="DM94" s="472"/>
      <c r="DN94" s="472"/>
      <c r="DO94" s="472"/>
    </row>
    <row r="95" spans="1:119" hidden="1" outlineLevel="1" x14ac:dyDescent="0.3">
      <c r="A95" s="472"/>
      <c r="B95" s="521" t="s">
        <v>251</v>
      </c>
      <c r="C95" s="589"/>
      <c r="D95" s="595"/>
      <c r="E95" s="591"/>
      <c r="F95" s="592"/>
      <c r="G95" s="593"/>
      <c r="H95" s="498">
        <f t="shared" si="52"/>
        <v>0</v>
      </c>
      <c r="I95" s="51">
        <f>IF( $G95=0,0,((($G95/$F$86)*Cronograma!G$16)*($H95/$G95)))</f>
        <v>0</v>
      </c>
      <c r="J95" s="51">
        <f>IF( $G95=0,0,((($G95/$F$86)*Cronograma!H$16)*($H95/$G95)))</f>
        <v>0</v>
      </c>
      <c r="K95" s="51">
        <f>IF( $G95=0,0,((($G95/$F$86)*Cronograma!I$16)*($H95/$G95)))</f>
        <v>0</v>
      </c>
      <c r="L95" s="51">
        <f>IF( $G95=0,0,((($G95/$F$86)*Cronograma!J$16)*($H95/$G95)))</f>
        <v>0</v>
      </c>
      <c r="M95" s="51">
        <f>IF( $G95=0,0,((($G95/$F$86)*Cronograma!K$16)*($H95/$G95)))</f>
        <v>0</v>
      </c>
      <c r="N95" s="51">
        <f>IF( $G95=0,0,((($G95/$F$86)*Cronograma!L$16)*($H95/$G95)))</f>
        <v>0</v>
      </c>
      <c r="O95" s="51">
        <f>IF( $G95=0,0,((($G95/$F$86)*Cronograma!M$16)*($H95/$G95)))</f>
        <v>0</v>
      </c>
      <c r="P95" s="51">
        <f>IF( $G95=0,0,((($G95/$F$86)*Cronograma!N$16)*($H95/$G95)))</f>
        <v>0</v>
      </c>
      <c r="Q95" s="51">
        <f>IF( $G95=0,0,((($G95/$F$86)*Cronograma!O$16)*($H95/$G95)))</f>
        <v>0</v>
      </c>
      <c r="R95" s="51">
        <f>IF( $G95=0,0,((($G95/$F$86)*Cronograma!P$16)*($H95/$G95)))</f>
        <v>0</v>
      </c>
      <c r="S95" s="51">
        <f>IF( $G95=0,0,((($G95/$F$86)*Cronograma!Q$16)*($H95/$G95)))</f>
        <v>0</v>
      </c>
      <c r="T95" s="51">
        <f>IF( $G95=0,0,((($G95/$F$86)*Cronograma!R$16)*($H95/$G95)))</f>
        <v>0</v>
      </c>
      <c r="U95" s="51">
        <f>IF( $G95=0,0,((($G95/$F$86)*Cronograma!S$16)*($H95/$G95)))</f>
        <v>0</v>
      </c>
      <c r="V95" s="51">
        <f>IF( $G95=0,0,((($G95/$F$86)*Cronograma!T$16)*($H95/$G95)))</f>
        <v>0</v>
      </c>
      <c r="W95" s="51">
        <f>IF( $G95=0,0,((($G95/$F$86)*Cronograma!U$16)*($H95/$G95)))</f>
        <v>0</v>
      </c>
      <c r="X95" s="51">
        <f>IF( $G95=0,0,((($G95/$F$86)*Cronograma!V$16)*($H95/$G95)))</f>
        <v>0</v>
      </c>
      <c r="Y95" s="51">
        <f>IF( $G95=0,0,((($G95/$F$86)*Cronograma!W$16)*($H95/$G95)))</f>
        <v>0</v>
      </c>
      <c r="Z95" s="51">
        <f>IF( $G95=0,0,((($G95/$F$86)*Cronograma!X$16)*($H95/$G95)))</f>
        <v>0</v>
      </c>
      <c r="AA95" s="51">
        <f>IF( $G95=0,0,((($G95/$F$86)*Cronograma!Y$16)*($H95/$G95)))</f>
        <v>0</v>
      </c>
      <c r="AB95" s="51">
        <f>IF( $G95=0,0,((($G95/$F$86)*Cronograma!Z$16)*($H95/$G95)))</f>
        <v>0</v>
      </c>
      <c r="AC95" s="51">
        <f>IF( $G95=0,0,((($G95/$F$86)*Cronograma!AA$16)*($H95/$G95)))</f>
        <v>0</v>
      </c>
      <c r="AD95" s="51">
        <f>IF( $G95=0,0,((($G95/$F$86)*Cronograma!AB$16)*($H95/$G95)))</f>
        <v>0</v>
      </c>
      <c r="AE95" s="51">
        <f>IF( $G95=0,0,((($G95/$F$86)*Cronograma!AC$16)*($H95/$G95)))</f>
        <v>0</v>
      </c>
      <c r="AF95" s="51">
        <f>IF( $G95=0,0,((($G95/$F$86)*Cronograma!AD$16)*($H95/$G95)))</f>
        <v>0</v>
      </c>
      <c r="AG95" s="51">
        <f>IF( $G95=0,0,((($G95/$F$86)*Cronograma!AE$16)*($H95/$G95)))</f>
        <v>0</v>
      </c>
      <c r="AH95" s="51">
        <f>IF( $G95=0,0,((($G95/$F$86)*Cronograma!AF$16)*($H95/$G95)))</f>
        <v>0</v>
      </c>
      <c r="AI95" s="51">
        <f>IF( $G95=0,0,((($G95/$F$86)*Cronograma!AG$16)*($H95/$G95)))</f>
        <v>0</v>
      </c>
      <c r="AJ95" s="51">
        <f>IF( $G95=0,0,((($G95/$F$86)*Cronograma!AH$16)*($H95/$G95)))</f>
        <v>0</v>
      </c>
      <c r="AK95" s="51">
        <f>IF( $G95=0,0,((($G95/$F$86)*Cronograma!AI$16)*($H95/$G95)))</f>
        <v>0</v>
      </c>
      <c r="AL95" s="51">
        <f>IF( $G95=0,0,((($G95/$F$86)*Cronograma!AJ$16)*($H95/$G95)))</f>
        <v>0</v>
      </c>
      <c r="AM95" s="51">
        <f>IF( $G95=0,0,((($G95/$F$86)*Cronograma!AK$16)*($H95/$G95)))</f>
        <v>0</v>
      </c>
      <c r="AN95" s="51">
        <f>IF( $G95=0,0,((($G95/$F$86)*Cronograma!AL$16)*($H95/$G95)))</f>
        <v>0</v>
      </c>
      <c r="AO95" s="51">
        <f>IF( $G95=0,0,((($G95/$F$86)*Cronograma!AM$16)*($H95/$G95)))</f>
        <v>0</v>
      </c>
      <c r="AP95" s="51">
        <f>IF( $G95=0,0,((($G95/$F$86)*Cronograma!AN$16)*($H95/$G95)))</f>
        <v>0</v>
      </c>
      <c r="AQ95" s="51">
        <f>IF( $G95=0,0,((($G95/$F$86)*Cronograma!AO$16)*($H95/$G95)))</f>
        <v>0</v>
      </c>
      <c r="AR95" s="51">
        <f>IF( $G95=0,0,((($G95/$F$86)*Cronograma!AP$16)*($H95/$G95)))</f>
        <v>0</v>
      </c>
      <c r="AS95" s="51">
        <f>IF( $G95=0,0,((($G95/$F$86)*Cronograma!AQ$16)*($H95/$G95)))</f>
        <v>0</v>
      </c>
      <c r="AT95" s="51">
        <f>IF( $G95=0,0,((($G95/$F$86)*Cronograma!AR$16)*($H95/$G95)))</f>
        <v>0</v>
      </c>
      <c r="AU95" s="51">
        <f>IF( $G95=0,0,((($G95/$F$86)*Cronograma!AS$16)*($H95/$G95)))</f>
        <v>0</v>
      </c>
      <c r="AV95" s="51">
        <f>IF( $G95=0,0,((($G95/$F$86)*Cronograma!AT$16)*($H95/$G95)))</f>
        <v>0</v>
      </c>
      <c r="AW95" s="51">
        <f>IF( $G95=0,0,((($G95/$F$86)*Cronograma!AU$16)*($H95/$G95)))</f>
        <v>0</v>
      </c>
      <c r="AX95" s="51">
        <f>IF( $G95=0,0,((($G95/$F$86)*Cronograma!AV$16)*($H95/$G95)))</f>
        <v>0</v>
      </c>
      <c r="AY95" s="51">
        <f>IF( $G95=0,0,((($G95/$F$86)*Cronograma!AW$16)*($H95/$G95)))</f>
        <v>0</v>
      </c>
      <c r="AZ95" s="51">
        <f>IF( $G95=0,0,((($G95/$F$86)*Cronograma!AX$16)*($H95/$G95)))</f>
        <v>0</v>
      </c>
      <c r="BA95" s="51">
        <f>IF( $G95=0,0,((($G95/$F$86)*Cronograma!AY$16)*($H95/$G95)))</f>
        <v>0</v>
      </c>
      <c r="BB95" s="51">
        <f>IF( $G95=0,0,((($G95/$F$86)*Cronograma!AZ$16)*($H95/$G95)))</f>
        <v>0</v>
      </c>
      <c r="BC95" s="51">
        <f>IF( $G95=0,0,((($G95/$F$86)*Cronograma!BA$16)*($H95/$G95)))</f>
        <v>0</v>
      </c>
      <c r="BD95" s="51">
        <f>IF( $G95=0,0,((($G95/$F$86)*Cronograma!BB$16)*($H95/$G95)))</f>
        <v>0</v>
      </c>
      <c r="BE95" s="51">
        <f>IF( $G95=0,0,((($G95/$F$86)*Cronograma!BC$16)*($H95/$G95)))</f>
        <v>0</v>
      </c>
      <c r="BF95" s="51">
        <f>IF( $G95=0,0,((($G95/$F$86)*Cronograma!BD$16)*($H95/$G95)))</f>
        <v>0</v>
      </c>
      <c r="BG95" s="51">
        <f>IF( $G95=0,0,((($G95/$F$86)*Cronograma!BE$16)*($H95/$G95)))</f>
        <v>0</v>
      </c>
      <c r="BH95" s="51">
        <f>IF( $G95=0,0,((($G95/$F$86)*Cronograma!BF$16)*($H95/$G95)))</f>
        <v>0</v>
      </c>
      <c r="BI95" s="51">
        <f>IF( $G95=0,0,((($G95/$F$86)*Cronograma!BG$16)*($H95/$G95)))</f>
        <v>0</v>
      </c>
      <c r="BJ95" s="51">
        <f>IF( $G95=0,0,((($G95/$F$86)*Cronograma!BH$16)*($H95/$G95)))</f>
        <v>0</v>
      </c>
      <c r="BK95" s="51">
        <f>IF( $G95=0,0,((($G95/$F$86)*Cronograma!BI$16)*($H95/$G95)))</f>
        <v>0</v>
      </c>
      <c r="BL95" s="51">
        <f>IF( $G95=0,0,((($G95/$F$86)*Cronograma!BJ$16)*($H95/$G95)))</f>
        <v>0</v>
      </c>
      <c r="BM95" s="51">
        <f>IF( $G95=0,0,((($G95/$F$86)*Cronograma!BK$16)*($H95/$G95)))</f>
        <v>0</v>
      </c>
      <c r="BN95" s="51">
        <f>IF( $G95=0,0,((($G95/$F$86)*Cronograma!BL$16)*($H95/$G95)))</f>
        <v>0</v>
      </c>
      <c r="BO95" s="51">
        <f>IF( $G95=0,0,((($G95/$F$86)*Cronograma!BM$16)*($H95/$G95)))</f>
        <v>0</v>
      </c>
      <c r="BP95" s="51">
        <f>IF( $G95=0,0,((($G95/$F$86)*Cronograma!BN$16)*($H95/$G95)))</f>
        <v>0</v>
      </c>
      <c r="BQ95" s="51">
        <f>IF( $G95=0,0,((($G95/$F$86)*Cronograma!BO$16)*($H95/$G95)))</f>
        <v>0</v>
      </c>
      <c r="BR95" s="51">
        <f>IF( $G95=0,0,((($G95/$F$86)*Cronograma!BP$16)*($H95/$G95)))</f>
        <v>0</v>
      </c>
      <c r="BS95" s="51">
        <f>IF( $G95=0,0,((($G95/$F$86)*Cronograma!BQ$16)*($H95/$G95)))</f>
        <v>0</v>
      </c>
      <c r="BT95" s="51">
        <f>IF( $G95=0,0,((($G95/$F$86)*Cronograma!BR$16)*($H95/$G95)))</f>
        <v>0</v>
      </c>
      <c r="BU95" s="51">
        <f>IF( $G95=0,0,((($G95/$F$86)*Cronograma!BS$16)*($H95/$G95)))</f>
        <v>0</v>
      </c>
      <c r="BV95" s="51">
        <f>IF( $G95=0,0,((($G95/$F$86)*Cronograma!BT$16)*($H95/$G95)))</f>
        <v>0</v>
      </c>
      <c r="BW95" s="51">
        <f>IF( $G95=0,0,((($G95/$F$86)*Cronograma!BU$16)*($H95/$G95)))</f>
        <v>0</v>
      </c>
      <c r="BX95" s="51">
        <f>IF( $G95=0,0,((($G95/$F$86)*Cronograma!BV$16)*($H95/$G95)))</f>
        <v>0</v>
      </c>
      <c r="BY95" s="51">
        <f>IF( $G95=0,0,((($G95/$F$86)*Cronograma!BW$16)*($H95/$G95)))</f>
        <v>0</v>
      </c>
      <c r="BZ95" s="51">
        <f>IF( $G95=0,0,((($G95/$F$86)*Cronograma!BX$16)*($H95/$G95)))</f>
        <v>0</v>
      </c>
      <c r="CA95" s="51">
        <f>IF( $G95=0,0,((($G95/$F$86)*Cronograma!BY$16)*($H95/$G95)))</f>
        <v>0</v>
      </c>
      <c r="CB95" s="51">
        <f>IF( $G95=0,0,((($G95/$F$86)*Cronograma!BZ$16)*($H95/$G95)))</f>
        <v>0</v>
      </c>
      <c r="CC95" s="51">
        <f>IF( $G95=0,0,((($G95/$F$86)*Cronograma!CA$16)*($H95/$G95)))</f>
        <v>0</v>
      </c>
      <c r="CD95" s="51">
        <f>IF( $G95=0,0,((($G95/$F$86)*Cronograma!CB$16)*($H95/$G95)))</f>
        <v>0</v>
      </c>
      <c r="CE95" s="51">
        <f>IF( $G95=0,0,((($G95/$F$86)*Cronograma!CC$16)*($H95/$G95)))</f>
        <v>0</v>
      </c>
      <c r="CF95" s="51">
        <f>IF( $G95=0,0,((($G95/$F$86)*Cronograma!CD$16)*($H95/$G95)))</f>
        <v>0</v>
      </c>
      <c r="CG95" s="51">
        <f>IF( $G95=0,0,((($G95/$F$86)*Cronograma!CE$16)*($H95/$G95)))</f>
        <v>0</v>
      </c>
      <c r="CH95" s="51">
        <f>IF( $G95=0,0,((($G95/$F$86)*Cronograma!CF$16)*($H95/$G95)))</f>
        <v>0</v>
      </c>
      <c r="CI95" s="51">
        <f>IF( $G95=0,0,((($G95/$F$86)*Cronograma!CG$16)*($H95/$G95)))</f>
        <v>0</v>
      </c>
      <c r="CJ95" s="51">
        <f>IF( $G95=0,0,((($G95/$F$86)*Cronograma!CH$16)*($H95/$G95)))</f>
        <v>0</v>
      </c>
      <c r="CK95" s="51">
        <f>IF( $G95=0,0,((($G95/$F$86)*Cronograma!CI$16)*($H95/$G95)))</f>
        <v>0</v>
      </c>
      <c r="CL95" s="51">
        <f>IF( $G95=0,0,((($G95/$F$86)*Cronograma!CJ$16)*($H95/$G95)))</f>
        <v>0</v>
      </c>
      <c r="CM95" s="51">
        <f>IF( $G95=0,0,((($G95/$F$86)*Cronograma!CK$16)*($H95/$G95)))</f>
        <v>0</v>
      </c>
      <c r="CN95" s="51">
        <f>IF( $G95=0,0,((($G95/$F$86)*Cronograma!CL$16)*($H95/$G95)))</f>
        <v>0</v>
      </c>
      <c r="CO95" s="51">
        <f>IF( $G95=0,0,((($G95/$F$86)*Cronograma!CM$16)*($H95/$G95)))</f>
        <v>0</v>
      </c>
      <c r="CP95" s="51">
        <f>IF( $G95=0,0,((($G95/$F$86)*Cronograma!CN$16)*($H95/$G95)))</f>
        <v>0</v>
      </c>
      <c r="CQ95" s="51">
        <f>IF( $G95=0,0,((($G95/$F$86)*Cronograma!CO$16)*($H95/$G95)))</f>
        <v>0</v>
      </c>
      <c r="CR95" s="51">
        <f>IF( $G95=0,0,((($G95/$F$86)*Cronograma!CP$16)*($H95/$G95)))</f>
        <v>0</v>
      </c>
      <c r="CS95" s="51">
        <f>IF( $G95=0,0,((($G95/$F$86)*Cronograma!CQ$16)*($H95/$G95)))</f>
        <v>0</v>
      </c>
      <c r="CT95" s="51">
        <f>IF( $G95=0,0,((($G95/$F$86)*Cronograma!CR$16)*($H95/$G95)))</f>
        <v>0</v>
      </c>
      <c r="CU95" s="51">
        <f>IF( $G95=0,0,((($G95/$F$86)*Cronograma!CS$16)*($H95/$G95)))</f>
        <v>0</v>
      </c>
      <c r="CV95" s="51">
        <f>IF( $G95=0,0,((($G95/$F$86)*Cronograma!CT$16)*($H95/$G95)))</f>
        <v>0</v>
      </c>
      <c r="CW95" s="51">
        <f>IF( $G95=0,0,((($G95/$F$86)*Cronograma!CU$16)*($H95/$G95)))</f>
        <v>0</v>
      </c>
      <c r="CX95" s="51">
        <f>IF( $G95=0,0,((($G95/$F$86)*Cronograma!CV$16)*($H95/$G95)))</f>
        <v>0</v>
      </c>
      <c r="CY95" s="51">
        <f>IF( $G95=0,0,((($G95/$F$86)*Cronograma!CW$16)*($H95/$G95)))</f>
        <v>0</v>
      </c>
      <c r="CZ95" s="51">
        <f>IF( $G95=0,0,((($G95/$F$86)*Cronograma!CX$16)*($H95/$G95)))</f>
        <v>0</v>
      </c>
      <c r="DA95" s="51">
        <f>IF( $G95=0,0,((($G95/$F$86)*Cronograma!CY$16)*($H95/$G95)))</f>
        <v>0</v>
      </c>
      <c r="DB95" s="51">
        <f>IF( $G95=0,0,((($G95/$F$86)*Cronograma!CZ$16)*($H95/$G95)))</f>
        <v>0</v>
      </c>
      <c r="DC95" s="51">
        <f>IF( $G95=0,0,((($G95/$F$86)*Cronograma!DA$16)*($H95/$G95)))</f>
        <v>0</v>
      </c>
      <c r="DD95" s="51">
        <f>IF( $G95=0,0,((($G95/$F$86)*Cronograma!DB$16)*($H95/$G95)))</f>
        <v>0</v>
      </c>
      <c r="DE95" s="51">
        <f>IF( $G95=0,0,((($G95/$F$86)*Cronograma!DC$16)*($H95/$G95)))</f>
        <v>0</v>
      </c>
      <c r="DF95" s="51">
        <f>IF( $G95=0,0,((($G95/$F$86)*Cronograma!DD$16)*($H95/$G95)))</f>
        <v>0</v>
      </c>
      <c r="DG95" s="51">
        <f>IF( $G95=0,0,((($G95/$F$86)*Cronograma!DE$16)*($H95/$G95)))</f>
        <v>0</v>
      </c>
      <c r="DH95" s="51">
        <f>IF( $G95=0,0,((($G95/$F$86)*Cronograma!DF$16)*($H95/$G95)))</f>
        <v>0</v>
      </c>
      <c r="DI95" s="51">
        <f>IF( $G95=0,0,((($G95/$F$86)*Cronograma!DG$16)*($H95/$G95)))</f>
        <v>0</v>
      </c>
      <c r="DJ95" s="51">
        <f>IF( $G95=0,0,((($G95/$F$86)*Cronograma!DH$16)*($H95/$G95)))</f>
        <v>0</v>
      </c>
      <c r="DK95" s="52">
        <f t="shared" si="53"/>
        <v>0</v>
      </c>
      <c r="DL95" s="53">
        <f t="shared" si="41"/>
        <v>0</v>
      </c>
      <c r="DM95" s="472"/>
      <c r="DN95" s="472"/>
      <c r="DO95" s="472"/>
    </row>
    <row r="96" spans="1:119" ht="24" hidden="1" outlineLevel="1" x14ac:dyDescent="0.3">
      <c r="A96" s="472"/>
      <c r="B96" s="521" t="s">
        <v>252</v>
      </c>
      <c r="C96" s="589"/>
      <c r="D96" s="595"/>
      <c r="E96" s="591"/>
      <c r="F96" s="592"/>
      <c r="G96" s="593"/>
      <c r="H96" s="498">
        <f t="shared" si="52"/>
        <v>0</v>
      </c>
      <c r="I96" s="51">
        <f>IF( $G96=0,0,((($G96/$F$86)*Cronograma!G$16)*($H96/$G96)))</f>
        <v>0</v>
      </c>
      <c r="J96" s="51">
        <f>IF( $G96=0,0,((($G96/$F$86)*Cronograma!H$16)*($H96/$G96)))</f>
        <v>0</v>
      </c>
      <c r="K96" s="51">
        <f>IF( $G96=0,0,((($G96/$F$86)*Cronograma!I$16)*($H96/$G96)))</f>
        <v>0</v>
      </c>
      <c r="L96" s="51">
        <f>IF( $G96=0,0,((($G96/$F$86)*Cronograma!J$16)*($H96/$G96)))</f>
        <v>0</v>
      </c>
      <c r="M96" s="51">
        <f>IF( $G96=0,0,((($G96/$F$86)*Cronograma!K$16)*($H96/$G96)))</f>
        <v>0</v>
      </c>
      <c r="N96" s="51">
        <f>IF( $G96=0,0,((($G96/$F$86)*Cronograma!L$16)*($H96/$G96)))</f>
        <v>0</v>
      </c>
      <c r="O96" s="51">
        <f>IF( $G96=0,0,((($G96/$F$86)*Cronograma!M$16)*($H96/$G96)))</f>
        <v>0</v>
      </c>
      <c r="P96" s="51">
        <f>IF( $G96=0,0,((($G96/$F$86)*Cronograma!N$16)*($H96/$G96)))</f>
        <v>0</v>
      </c>
      <c r="Q96" s="51">
        <f>IF( $G96=0,0,((($G96/$F$86)*Cronograma!O$16)*($H96/$G96)))</f>
        <v>0</v>
      </c>
      <c r="R96" s="51">
        <f>IF( $G96=0,0,((($G96/$F$86)*Cronograma!P$16)*($H96/$G96)))</f>
        <v>0</v>
      </c>
      <c r="S96" s="51">
        <f>IF( $G96=0,0,((($G96/$F$86)*Cronograma!Q$16)*($H96/$G96)))</f>
        <v>0</v>
      </c>
      <c r="T96" s="51">
        <f>IF( $G96=0,0,((($G96/$F$86)*Cronograma!R$16)*($H96/$G96)))</f>
        <v>0</v>
      </c>
      <c r="U96" s="51">
        <f>IF( $G96=0,0,((($G96/$F$86)*Cronograma!S$16)*($H96/$G96)))</f>
        <v>0</v>
      </c>
      <c r="V96" s="51">
        <f>IF( $G96=0,0,((($G96/$F$86)*Cronograma!T$16)*($H96/$G96)))</f>
        <v>0</v>
      </c>
      <c r="W96" s="51">
        <f>IF( $G96=0,0,((($G96/$F$86)*Cronograma!U$16)*($H96/$G96)))</f>
        <v>0</v>
      </c>
      <c r="X96" s="51">
        <f>IF( $G96=0,0,((($G96/$F$86)*Cronograma!V$16)*($H96/$G96)))</f>
        <v>0</v>
      </c>
      <c r="Y96" s="51">
        <f>IF( $G96=0,0,((($G96/$F$86)*Cronograma!W$16)*($H96/$G96)))</f>
        <v>0</v>
      </c>
      <c r="Z96" s="51">
        <f>IF( $G96=0,0,((($G96/$F$86)*Cronograma!X$16)*($H96/$G96)))</f>
        <v>0</v>
      </c>
      <c r="AA96" s="51">
        <f>IF( $G96=0,0,((($G96/$F$86)*Cronograma!Y$16)*($H96/$G96)))</f>
        <v>0</v>
      </c>
      <c r="AB96" s="51">
        <f>IF( $G96=0,0,((($G96/$F$86)*Cronograma!Z$16)*($H96/$G96)))</f>
        <v>0</v>
      </c>
      <c r="AC96" s="51">
        <f>IF( $G96=0,0,((($G96/$F$86)*Cronograma!AA$16)*($H96/$G96)))</f>
        <v>0</v>
      </c>
      <c r="AD96" s="51">
        <f>IF( $G96=0,0,((($G96/$F$86)*Cronograma!AB$16)*($H96/$G96)))</f>
        <v>0</v>
      </c>
      <c r="AE96" s="51">
        <f>IF( $G96=0,0,((($G96/$F$86)*Cronograma!AC$16)*($H96/$G96)))</f>
        <v>0</v>
      </c>
      <c r="AF96" s="51">
        <f>IF( $G96=0,0,((($G96/$F$86)*Cronograma!AD$16)*($H96/$G96)))</f>
        <v>0</v>
      </c>
      <c r="AG96" s="51">
        <f>IF( $G96=0,0,((($G96/$F$86)*Cronograma!AE$16)*($H96/$G96)))</f>
        <v>0</v>
      </c>
      <c r="AH96" s="51">
        <f>IF( $G96=0,0,((($G96/$F$86)*Cronograma!AF$16)*($H96/$G96)))</f>
        <v>0</v>
      </c>
      <c r="AI96" s="51">
        <f>IF( $G96=0,0,((($G96/$F$86)*Cronograma!AG$16)*($H96/$G96)))</f>
        <v>0</v>
      </c>
      <c r="AJ96" s="51">
        <f>IF( $G96=0,0,((($G96/$F$86)*Cronograma!AH$16)*($H96/$G96)))</f>
        <v>0</v>
      </c>
      <c r="AK96" s="51">
        <f>IF( $G96=0,0,((($G96/$F$86)*Cronograma!AI$16)*($H96/$G96)))</f>
        <v>0</v>
      </c>
      <c r="AL96" s="51">
        <f>IF( $G96=0,0,((($G96/$F$86)*Cronograma!AJ$16)*($H96/$G96)))</f>
        <v>0</v>
      </c>
      <c r="AM96" s="51">
        <f>IF( $G96=0,0,((($G96/$F$86)*Cronograma!AK$16)*($H96/$G96)))</f>
        <v>0</v>
      </c>
      <c r="AN96" s="51">
        <f>IF( $G96=0,0,((($G96/$F$86)*Cronograma!AL$16)*($H96/$G96)))</f>
        <v>0</v>
      </c>
      <c r="AO96" s="51">
        <f>IF( $G96=0,0,((($G96/$F$86)*Cronograma!AM$16)*($H96/$G96)))</f>
        <v>0</v>
      </c>
      <c r="AP96" s="51">
        <f>IF( $G96=0,0,((($G96/$F$86)*Cronograma!AN$16)*($H96/$G96)))</f>
        <v>0</v>
      </c>
      <c r="AQ96" s="51">
        <f>IF( $G96=0,0,((($G96/$F$86)*Cronograma!AO$16)*($H96/$G96)))</f>
        <v>0</v>
      </c>
      <c r="AR96" s="51">
        <f>IF( $G96=0,0,((($G96/$F$86)*Cronograma!AP$16)*($H96/$G96)))</f>
        <v>0</v>
      </c>
      <c r="AS96" s="51">
        <f>IF( $G96=0,0,((($G96/$F$86)*Cronograma!AQ$16)*($H96/$G96)))</f>
        <v>0</v>
      </c>
      <c r="AT96" s="51">
        <f>IF( $G96=0,0,((($G96/$F$86)*Cronograma!AR$16)*($H96/$G96)))</f>
        <v>0</v>
      </c>
      <c r="AU96" s="51">
        <f>IF( $G96=0,0,((($G96/$F$86)*Cronograma!AS$16)*($H96/$G96)))</f>
        <v>0</v>
      </c>
      <c r="AV96" s="51">
        <f>IF( $G96=0,0,((($G96/$F$86)*Cronograma!AT$16)*($H96/$G96)))</f>
        <v>0</v>
      </c>
      <c r="AW96" s="51">
        <f>IF( $G96=0,0,((($G96/$F$86)*Cronograma!AU$16)*($H96/$G96)))</f>
        <v>0</v>
      </c>
      <c r="AX96" s="51">
        <f>IF( $G96=0,0,((($G96/$F$86)*Cronograma!AV$16)*($H96/$G96)))</f>
        <v>0</v>
      </c>
      <c r="AY96" s="51">
        <f>IF( $G96=0,0,((($G96/$F$86)*Cronograma!AW$16)*($H96/$G96)))</f>
        <v>0</v>
      </c>
      <c r="AZ96" s="51">
        <f>IF( $G96=0,0,((($G96/$F$86)*Cronograma!AX$16)*($H96/$G96)))</f>
        <v>0</v>
      </c>
      <c r="BA96" s="51">
        <f>IF( $G96=0,0,((($G96/$F$86)*Cronograma!AY$16)*($H96/$G96)))</f>
        <v>0</v>
      </c>
      <c r="BB96" s="51">
        <f>IF( $G96=0,0,((($G96/$F$86)*Cronograma!AZ$16)*($H96/$G96)))</f>
        <v>0</v>
      </c>
      <c r="BC96" s="51">
        <f>IF( $G96=0,0,((($G96/$F$86)*Cronograma!BA$16)*($H96/$G96)))</f>
        <v>0</v>
      </c>
      <c r="BD96" s="51">
        <f>IF( $G96=0,0,((($G96/$F$86)*Cronograma!BB$16)*($H96/$G96)))</f>
        <v>0</v>
      </c>
      <c r="BE96" s="51">
        <f>IF( $G96=0,0,((($G96/$F$86)*Cronograma!BC$16)*($H96/$G96)))</f>
        <v>0</v>
      </c>
      <c r="BF96" s="51">
        <f>IF( $G96=0,0,((($G96/$F$86)*Cronograma!BD$16)*($H96/$G96)))</f>
        <v>0</v>
      </c>
      <c r="BG96" s="51">
        <f>IF( $G96=0,0,((($G96/$F$86)*Cronograma!BE$16)*($H96/$G96)))</f>
        <v>0</v>
      </c>
      <c r="BH96" s="51">
        <f>IF( $G96=0,0,((($G96/$F$86)*Cronograma!BF$16)*($H96/$G96)))</f>
        <v>0</v>
      </c>
      <c r="BI96" s="51">
        <f>IF( $G96=0,0,((($G96/$F$86)*Cronograma!BG$16)*($H96/$G96)))</f>
        <v>0</v>
      </c>
      <c r="BJ96" s="51">
        <f>IF( $G96=0,0,((($G96/$F$86)*Cronograma!BH$16)*($H96/$G96)))</f>
        <v>0</v>
      </c>
      <c r="BK96" s="51">
        <f>IF( $G96=0,0,((($G96/$F$86)*Cronograma!BI$16)*($H96/$G96)))</f>
        <v>0</v>
      </c>
      <c r="BL96" s="51">
        <f>IF( $G96=0,0,((($G96/$F$86)*Cronograma!BJ$16)*($H96/$G96)))</f>
        <v>0</v>
      </c>
      <c r="BM96" s="51">
        <f>IF( $G96=0,0,((($G96/$F$86)*Cronograma!BK$16)*($H96/$G96)))</f>
        <v>0</v>
      </c>
      <c r="BN96" s="51">
        <f>IF( $G96=0,0,((($G96/$F$86)*Cronograma!BL$16)*($H96/$G96)))</f>
        <v>0</v>
      </c>
      <c r="BO96" s="51">
        <f>IF( $G96=0,0,((($G96/$F$86)*Cronograma!BM$16)*($H96/$G96)))</f>
        <v>0</v>
      </c>
      <c r="BP96" s="51">
        <f>IF( $G96=0,0,((($G96/$F$86)*Cronograma!BN$16)*($H96/$G96)))</f>
        <v>0</v>
      </c>
      <c r="BQ96" s="51">
        <f>IF( $G96=0,0,((($G96/$F$86)*Cronograma!BO$16)*($H96/$G96)))</f>
        <v>0</v>
      </c>
      <c r="BR96" s="51">
        <f>IF( $G96=0,0,((($G96/$F$86)*Cronograma!BP$16)*($H96/$G96)))</f>
        <v>0</v>
      </c>
      <c r="BS96" s="51">
        <f>IF( $G96=0,0,((($G96/$F$86)*Cronograma!BQ$16)*($H96/$G96)))</f>
        <v>0</v>
      </c>
      <c r="BT96" s="51">
        <f>IF( $G96=0,0,((($G96/$F$86)*Cronograma!BR$16)*($H96/$G96)))</f>
        <v>0</v>
      </c>
      <c r="BU96" s="51">
        <f>IF( $G96=0,0,((($G96/$F$86)*Cronograma!BS$16)*($H96/$G96)))</f>
        <v>0</v>
      </c>
      <c r="BV96" s="51">
        <f>IF( $G96=0,0,((($G96/$F$86)*Cronograma!BT$16)*($H96/$G96)))</f>
        <v>0</v>
      </c>
      <c r="BW96" s="51">
        <f>IF( $G96=0,0,((($G96/$F$86)*Cronograma!BU$16)*($H96/$G96)))</f>
        <v>0</v>
      </c>
      <c r="BX96" s="51">
        <f>IF( $G96=0,0,((($G96/$F$86)*Cronograma!BV$16)*($H96/$G96)))</f>
        <v>0</v>
      </c>
      <c r="BY96" s="51">
        <f>IF( $G96=0,0,((($G96/$F$86)*Cronograma!BW$16)*($H96/$G96)))</f>
        <v>0</v>
      </c>
      <c r="BZ96" s="51">
        <f>IF( $G96=0,0,((($G96/$F$86)*Cronograma!BX$16)*($H96/$G96)))</f>
        <v>0</v>
      </c>
      <c r="CA96" s="51">
        <f>IF( $G96=0,0,((($G96/$F$86)*Cronograma!BY$16)*($H96/$G96)))</f>
        <v>0</v>
      </c>
      <c r="CB96" s="51">
        <f>IF( $G96=0,0,((($G96/$F$86)*Cronograma!BZ$16)*($H96/$G96)))</f>
        <v>0</v>
      </c>
      <c r="CC96" s="51">
        <f>IF( $G96=0,0,((($G96/$F$86)*Cronograma!CA$16)*($H96/$G96)))</f>
        <v>0</v>
      </c>
      <c r="CD96" s="51">
        <f>IF( $G96=0,0,((($G96/$F$86)*Cronograma!CB$16)*($H96/$G96)))</f>
        <v>0</v>
      </c>
      <c r="CE96" s="51">
        <f>IF( $G96=0,0,((($G96/$F$86)*Cronograma!CC$16)*($H96/$G96)))</f>
        <v>0</v>
      </c>
      <c r="CF96" s="51">
        <f>IF( $G96=0,0,((($G96/$F$86)*Cronograma!CD$16)*($H96/$G96)))</f>
        <v>0</v>
      </c>
      <c r="CG96" s="51">
        <f>IF( $G96=0,0,((($G96/$F$86)*Cronograma!CE$16)*($H96/$G96)))</f>
        <v>0</v>
      </c>
      <c r="CH96" s="51">
        <f>IF( $G96=0,0,((($G96/$F$86)*Cronograma!CF$16)*($H96/$G96)))</f>
        <v>0</v>
      </c>
      <c r="CI96" s="51">
        <f>IF( $G96=0,0,((($G96/$F$86)*Cronograma!CG$16)*($H96/$G96)))</f>
        <v>0</v>
      </c>
      <c r="CJ96" s="51">
        <f>IF( $G96=0,0,((($G96/$F$86)*Cronograma!CH$16)*($H96/$G96)))</f>
        <v>0</v>
      </c>
      <c r="CK96" s="51">
        <f>IF( $G96=0,0,((($G96/$F$86)*Cronograma!CI$16)*($H96/$G96)))</f>
        <v>0</v>
      </c>
      <c r="CL96" s="51">
        <f>IF( $G96=0,0,((($G96/$F$86)*Cronograma!CJ$16)*($H96/$G96)))</f>
        <v>0</v>
      </c>
      <c r="CM96" s="51">
        <f>IF( $G96=0,0,((($G96/$F$86)*Cronograma!CK$16)*($H96/$G96)))</f>
        <v>0</v>
      </c>
      <c r="CN96" s="51">
        <f>IF( $G96=0,0,((($G96/$F$86)*Cronograma!CL$16)*($H96/$G96)))</f>
        <v>0</v>
      </c>
      <c r="CO96" s="51">
        <f>IF( $G96=0,0,((($G96/$F$86)*Cronograma!CM$16)*($H96/$G96)))</f>
        <v>0</v>
      </c>
      <c r="CP96" s="51">
        <f>IF( $G96=0,0,((($G96/$F$86)*Cronograma!CN$16)*($H96/$G96)))</f>
        <v>0</v>
      </c>
      <c r="CQ96" s="51">
        <f>IF( $G96=0,0,((($G96/$F$86)*Cronograma!CO$16)*($H96/$G96)))</f>
        <v>0</v>
      </c>
      <c r="CR96" s="51">
        <f>IF( $G96=0,0,((($G96/$F$86)*Cronograma!CP$16)*($H96/$G96)))</f>
        <v>0</v>
      </c>
      <c r="CS96" s="51">
        <f>IF( $G96=0,0,((($G96/$F$86)*Cronograma!CQ$16)*($H96/$G96)))</f>
        <v>0</v>
      </c>
      <c r="CT96" s="51">
        <f>IF( $G96=0,0,((($G96/$F$86)*Cronograma!CR$16)*($H96/$G96)))</f>
        <v>0</v>
      </c>
      <c r="CU96" s="51">
        <f>IF( $G96=0,0,((($G96/$F$86)*Cronograma!CS$16)*($H96/$G96)))</f>
        <v>0</v>
      </c>
      <c r="CV96" s="51">
        <f>IF( $G96=0,0,((($G96/$F$86)*Cronograma!CT$16)*($H96/$G96)))</f>
        <v>0</v>
      </c>
      <c r="CW96" s="51">
        <f>IF( $G96=0,0,((($G96/$F$86)*Cronograma!CU$16)*($H96/$G96)))</f>
        <v>0</v>
      </c>
      <c r="CX96" s="51">
        <f>IF( $G96=0,0,((($G96/$F$86)*Cronograma!CV$16)*($H96/$G96)))</f>
        <v>0</v>
      </c>
      <c r="CY96" s="51">
        <f>IF( $G96=0,0,((($G96/$F$86)*Cronograma!CW$16)*($H96/$G96)))</f>
        <v>0</v>
      </c>
      <c r="CZ96" s="51">
        <f>IF( $G96=0,0,((($G96/$F$86)*Cronograma!CX$16)*($H96/$G96)))</f>
        <v>0</v>
      </c>
      <c r="DA96" s="51">
        <f>IF( $G96=0,0,((($G96/$F$86)*Cronograma!CY$16)*($H96/$G96)))</f>
        <v>0</v>
      </c>
      <c r="DB96" s="51">
        <f>IF( $G96=0,0,((($G96/$F$86)*Cronograma!CZ$16)*($H96/$G96)))</f>
        <v>0</v>
      </c>
      <c r="DC96" s="51">
        <f>IF( $G96=0,0,((($G96/$F$86)*Cronograma!DA$16)*($H96/$G96)))</f>
        <v>0</v>
      </c>
      <c r="DD96" s="51">
        <f>IF( $G96=0,0,((($G96/$F$86)*Cronograma!DB$16)*($H96/$G96)))</f>
        <v>0</v>
      </c>
      <c r="DE96" s="51">
        <f>IF( $G96=0,0,((($G96/$F$86)*Cronograma!DC$16)*($H96/$G96)))</f>
        <v>0</v>
      </c>
      <c r="DF96" s="51">
        <f>IF( $G96=0,0,((($G96/$F$86)*Cronograma!DD$16)*($H96/$G96)))</f>
        <v>0</v>
      </c>
      <c r="DG96" s="51">
        <f>IF( $G96=0,0,((($G96/$F$86)*Cronograma!DE$16)*($H96/$G96)))</f>
        <v>0</v>
      </c>
      <c r="DH96" s="51">
        <f>IF( $G96=0,0,((($G96/$F$86)*Cronograma!DF$16)*($H96/$G96)))</f>
        <v>0</v>
      </c>
      <c r="DI96" s="51">
        <f>IF( $G96=0,0,((($G96/$F$86)*Cronograma!DG$16)*($H96/$G96)))</f>
        <v>0</v>
      </c>
      <c r="DJ96" s="51">
        <f>IF( $G96=0,0,((($G96/$F$86)*Cronograma!DH$16)*($H96/$G96)))</f>
        <v>0</v>
      </c>
      <c r="DK96" s="52">
        <f t="shared" si="53"/>
        <v>0</v>
      </c>
      <c r="DL96" s="53">
        <f t="shared" si="41"/>
        <v>0</v>
      </c>
      <c r="DM96" s="472"/>
      <c r="DN96" s="472"/>
      <c r="DO96" s="472"/>
    </row>
    <row r="97" spans="1:119" collapsed="1" x14ac:dyDescent="0.3">
      <c r="A97" s="472"/>
      <c r="B97" s="521">
        <v>1.9</v>
      </c>
      <c r="C97" s="515" t="s">
        <v>148</v>
      </c>
      <c r="D97" s="516" t="str">
        <f>Identificación!C80</f>
        <v xml:space="preserve"> </v>
      </c>
      <c r="E97" s="517">
        <f>Identificación!F80</f>
        <v>0</v>
      </c>
      <c r="F97" s="518">
        <f>Identificación!G80</f>
        <v>0</v>
      </c>
      <c r="G97" s="497"/>
      <c r="H97" s="498">
        <f t="shared" ref="H97:AM97" si="54">SUM(H98:H107)</f>
        <v>0</v>
      </c>
      <c r="I97" s="499">
        <f t="shared" si="54"/>
        <v>0</v>
      </c>
      <c r="J97" s="499">
        <f t="shared" si="54"/>
        <v>0</v>
      </c>
      <c r="K97" s="499">
        <f t="shared" si="54"/>
        <v>0</v>
      </c>
      <c r="L97" s="499">
        <f t="shared" si="54"/>
        <v>0</v>
      </c>
      <c r="M97" s="499">
        <f t="shared" si="54"/>
        <v>0</v>
      </c>
      <c r="N97" s="499">
        <f t="shared" si="54"/>
        <v>0</v>
      </c>
      <c r="O97" s="499">
        <f t="shared" si="54"/>
        <v>0</v>
      </c>
      <c r="P97" s="499">
        <f t="shared" si="54"/>
        <v>0</v>
      </c>
      <c r="Q97" s="499">
        <f t="shared" si="54"/>
        <v>0</v>
      </c>
      <c r="R97" s="499">
        <f t="shared" si="54"/>
        <v>0</v>
      </c>
      <c r="S97" s="499">
        <f t="shared" si="54"/>
        <v>0</v>
      </c>
      <c r="T97" s="499">
        <f t="shared" si="54"/>
        <v>0</v>
      </c>
      <c r="U97" s="499">
        <f t="shared" si="54"/>
        <v>0</v>
      </c>
      <c r="V97" s="499">
        <f t="shared" si="54"/>
        <v>0</v>
      </c>
      <c r="W97" s="499">
        <f t="shared" si="54"/>
        <v>0</v>
      </c>
      <c r="X97" s="499">
        <f t="shared" si="54"/>
        <v>0</v>
      </c>
      <c r="Y97" s="499">
        <f t="shared" si="54"/>
        <v>0</v>
      </c>
      <c r="Z97" s="499">
        <f t="shared" si="54"/>
        <v>0</v>
      </c>
      <c r="AA97" s="499">
        <f t="shared" si="54"/>
        <v>0</v>
      </c>
      <c r="AB97" s="499">
        <f t="shared" si="54"/>
        <v>0</v>
      </c>
      <c r="AC97" s="499">
        <f t="shared" si="54"/>
        <v>0</v>
      </c>
      <c r="AD97" s="499">
        <f t="shared" si="54"/>
        <v>0</v>
      </c>
      <c r="AE97" s="499">
        <f t="shared" si="54"/>
        <v>0</v>
      </c>
      <c r="AF97" s="499">
        <f t="shared" si="54"/>
        <v>0</v>
      </c>
      <c r="AG97" s="499">
        <f t="shared" si="54"/>
        <v>0</v>
      </c>
      <c r="AH97" s="499">
        <f t="shared" si="54"/>
        <v>0</v>
      </c>
      <c r="AI97" s="499">
        <f t="shared" si="54"/>
        <v>0</v>
      </c>
      <c r="AJ97" s="499">
        <f t="shared" si="54"/>
        <v>0</v>
      </c>
      <c r="AK97" s="499">
        <f t="shared" si="54"/>
        <v>0</v>
      </c>
      <c r="AL97" s="499">
        <f t="shared" si="54"/>
        <v>0</v>
      </c>
      <c r="AM97" s="499">
        <f t="shared" si="54"/>
        <v>0</v>
      </c>
      <c r="AN97" s="499">
        <f t="shared" ref="AN97:BS97" si="55">SUM(AN98:AN107)</f>
        <v>0</v>
      </c>
      <c r="AO97" s="499">
        <f t="shared" si="55"/>
        <v>0</v>
      </c>
      <c r="AP97" s="499">
        <f t="shared" si="55"/>
        <v>0</v>
      </c>
      <c r="AQ97" s="499">
        <f t="shared" si="55"/>
        <v>0</v>
      </c>
      <c r="AR97" s="499">
        <f t="shared" si="55"/>
        <v>0</v>
      </c>
      <c r="AS97" s="499">
        <f t="shared" si="55"/>
        <v>0</v>
      </c>
      <c r="AT97" s="499">
        <f t="shared" si="55"/>
        <v>0</v>
      </c>
      <c r="AU97" s="499">
        <f t="shared" si="55"/>
        <v>0</v>
      </c>
      <c r="AV97" s="499">
        <f t="shared" si="55"/>
        <v>0</v>
      </c>
      <c r="AW97" s="499">
        <f t="shared" si="55"/>
        <v>0</v>
      </c>
      <c r="AX97" s="499">
        <f t="shared" si="55"/>
        <v>0</v>
      </c>
      <c r="AY97" s="499">
        <f t="shared" si="55"/>
        <v>0</v>
      </c>
      <c r="AZ97" s="499">
        <f t="shared" si="55"/>
        <v>0</v>
      </c>
      <c r="BA97" s="499">
        <f t="shared" si="55"/>
        <v>0</v>
      </c>
      <c r="BB97" s="499">
        <f t="shared" si="55"/>
        <v>0</v>
      </c>
      <c r="BC97" s="499">
        <f t="shared" si="55"/>
        <v>0</v>
      </c>
      <c r="BD97" s="499">
        <f t="shared" si="55"/>
        <v>0</v>
      </c>
      <c r="BE97" s="499">
        <f t="shared" si="55"/>
        <v>0</v>
      </c>
      <c r="BF97" s="499">
        <f t="shared" si="55"/>
        <v>0</v>
      </c>
      <c r="BG97" s="499">
        <f t="shared" si="55"/>
        <v>0</v>
      </c>
      <c r="BH97" s="499">
        <f t="shared" si="55"/>
        <v>0</v>
      </c>
      <c r="BI97" s="499">
        <f t="shared" si="55"/>
        <v>0</v>
      </c>
      <c r="BJ97" s="499">
        <f t="shared" si="55"/>
        <v>0</v>
      </c>
      <c r="BK97" s="499">
        <f t="shared" si="55"/>
        <v>0</v>
      </c>
      <c r="BL97" s="499">
        <f t="shared" si="55"/>
        <v>0</v>
      </c>
      <c r="BM97" s="499">
        <f t="shared" si="55"/>
        <v>0</v>
      </c>
      <c r="BN97" s="499">
        <f t="shared" si="55"/>
        <v>0</v>
      </c>
      <c r="BO97" s="499">
        <f t="shared" si="55"/>
        <v>0</v>
      </c>
      <c r="BP97" s="499">
        <f t="shared" si="55"/>
        <v>0</v>
      </c>
      <c r="BQ97" s="499">
        <f t="shared" si="55"/>
        <v>0</v>
      </c>
      <c r="BR97" s="499">
        <f t="shared" si="55"/>
        <v>0</v>
      </c>
      <c r="BS97" s="499">
        <f t="shared" si="55"/>
        <v>0</v>
      </c>
      <c r="BT97" s="499">
        <f t="shared" ref="BT97:CG97" si="56">SUM(BT98:BT107)</f>
        <v>0</v>
      </c>
      <c r="BU97" s="499">
        <f t="shared" si="56"/>
        <v>0</v>
      </c>
      <c r="BV97" s="499">
        <f t="shared" si="56"/>
        <v>0</v>
      </c>
      <c r="BW97" s="499">
        <f t="shared" si="56"/>
        <v>0</v>
      </c>
      <c r="BX97" s="499">
        <f t="shared" si="56"/>
        <v>0</v>
      </c>
      <c r="BY97" s="499">
        <f t="shared" si="56"/>
        <v>0</v>
      </c>
      <c r="BZ97" s="499">
        <f t="shared" si="56"/>
        <v>0</v>
      </c>
      <c r="CA97" s="499">
        <f t="shared" si="56"/>
        <v>0</v>
      </c>
      <c r="CB97" s="499">
        <f t="shared" si="56"/>
        <v>0</v>
      </c>
      <c r="CC97" s="499">
        <f t="shared" si="56"/>
        <v>0</v>
      </c>
      <c r="CD97" s="499">
        <f t="shared" si="56"/>
        <v>0</v>
      </c>
      <c r="CE97" s="499">
        <f t="shared" si="56"/>
        <v>0</v>
      </c>
      <c r="CF97" s="499">
        <f t="shared" si="56"/>
        <v>0</v>
      </c>
      <c r="CG97" s="499">
        <f t="shared" si="56"/>
        <v>0</v>
      </c>
      <c r="CH97" s="499">
        <f t="shared" ref="CH97:DJ97" si="57">SUM(CH98:CH107)</f>
        <v>0</v>
      </c>
      <c r="CI97" s="499">
        <f t="shared" si="57"/>
        <v>0</v>
      </c>
      <c r="CJ97" s="499">
        <f t="shared" si="57"/>
        <v>0</v>
      </c>
      <c r="CK97" s="499">
        <f t="shared" si="57"/>
        <v>0</v>
      </c>
      <c r="CL97" s="499">
        <f t="shared" si="57"/>
        <v>0</v>
      </c>
      <c r="CM97" s="499">
        <f t="shared" si="57"/>
        <v>0</v>
      </c>
      <c r="CN97" s="499">
        <f t="shared" si="57"/>
        <v>0</v>
      </c>
      <c r="CO97" s="499">
        <f t="shared" si="57"/>
        <v>0</v>
      </c>
      <c r="CP97" s="499">
        <f t="shared" si="57"/>
        <v>0</v>
      </c>
      <c r="CQ97" s="499">
        <f t="shared" si="57"/>
        <v>0</v>
      </c>
      <c r="CR97" s="499">
        <f t="shared" si="57"/>
        <v>0</v>
      </c>
      <c r="CS97" s="499">
        <f t="shared" si="57"/>
        <v>0</v>
      </c>
      <c r="CT97" s="499">
        <f t="shared" si="57"/>
        <v>0</v>
      </c>
      <c r="CU97" s="499">
        <f t="shared" si="57"/>
        <v>0</v>
      </c>
      <c r="CV97" s="499">
        <f t="shared" si="57"/>
        <v>0</v>
      </c>
      <c r="CW97" s="499">
        <f t="shared" si="57"/>
        <v>0</v>
      </c>
      <c r="CX97" s="499">
        <f t="shared" si="57"/>
        <v>0</v>
      </c>
      <c r="CY97" s="499">
        <f t="shared" si="57"/>
        <v>0</v>
      </c>
      <c r="CZ97" s="499">
        <f t="shared" si="57"/>
        <v>0</v>
      </c>
      <c r="DA97" s="499">
        <f t="shared" si="57"/>
        <v>0</v>
      </c>
      <c r="DB97" s="499">
        <f t="shared" si="57"/>
        <v>0</v>
      </c>
      <c r="DC97" s="499">
        <f t="shared" si="57"/>
        <v>0</v>
      </c>
      <c r="DD97" s="499">
        <f t="shared" si="57"/>
        <v>0</v>
      </c>
      <c r="DE97" s="499">
        <f t="shared" si="57"/>
        <v>0</v>
      </c>
      <c r="DF97" s="499">
        <f t="shared" si="57"/>
        <v>0</v>
      </c>
      <c r="DG97" s="499">
        <f t="shared" si="57"/>
        <v>0</v>
      </c>
      <c r="DH97" s="499">
        <f t="shared" si="57"/>
        <v>0</v>
      </c>
      <c r="DI97" s="499">
        <f t="shared" si="57"/>
        <v>0</v>
      </c>
      <c r="DJ97" s="499">
        <f t="shared" si="57"/>
        <v>0</v>
      </c>
      <c r="DK97" s="519">
        <f>SUM(DK98:DK107)</f>
        <v>0</v>
      </c>
      <c r="DL97" s="520">
        <f t="shared" si="41"/>
        <v>0</v>
      </c>
      <c r="DM97" s="472"/>
      <c r="DN97" s="472"/>
      <c r="DO97" s="472"/>
    </row>
    <row r="98" spans="1:119" hidden="1" outlineLevel="1" x14ac:dyDescent="0.3">
      <c r="A98" s="472"/>
      <c r="B98" s="521" t="s">
        <v>253</v>
      </c>
      <c r="C98" s="589"/>
      <c r="D98" s="595"/>
      <c r="E98" s="591"/>
      <c r="F98" s="592"/>
      <c r="G98" s="593"/>
      <c r="H98" s="498">
        <f t="shared" ref="H98:H107" si="58">G98*F98</f>
        <v>0</v>
      </c>
      <c r="I98" s="51">
        <f>IF( $G98=0,0,((($G98/$F$97)*Cronograma!G$17)*($H98/$G98)))</f>
        <v>0</v>
      </c>
      <c r="J98" s="51">
        <f>IF( $G98=0,0,((($G98/$F$97)*Cronograma!H$17)*($H98/$G98)))</f>
        <v>0</v>
      </c>
      <c r="K98" s="51">
        <f>IF( $G98=0,0,((($G98/$F$97)*Cronograma!I$17)*($H98/$G98)))</f>
        <v>0</v>
      </c>
      <c r="L98" s="51">
        <f>IF( $G98=0,0,((($G98/$F$97)*Cronograma!J$17)*($H98/$G98)))</f>
        <v>0</v>
      </c>
      <c r="M98" s="51">
        <f>IF( $G98=0,0,((($G98/$F$97)*Cronograma!K$17)*($H98/$G98)))</f>
        <v>0</v>
      </c>
      <c r="N98" s="51">
        <f>IF( $G98=0,0,((($G98/$F$97)*Cronograma!L$17)*($H98/$G98)))</f>
        <v>0</v>
      </c>
      <c r="O98" s="51">
        <f>IF( $G98=0,0,((($G98/$F$97)*Cronograma!M$17)*($H98/$G98)))</f>
        <v>0</v>
      </c>
      <c r="P98" s="51">
        <f>IF( $G98=0,0,((($G98/$F$97)*Cronograma!N$17)*($H98/$G98)))</f>
        <v>0</v>
      </c>
      <c r="Q98" s="51">
        <f>IF( $G98=0,0,((($G98/$F$97)*Cronograma!O$17)*($H98/$G98)))</f>
        <v>0</v>
      </c>
      <c r="R98" s="51">
        <f>IF( $G98=0,0,((($G98/$F$97)*Cronograma!P$17)*($H98/$G98)))</f>
        <v>0</v>
      </c>
      <c r="S98" s="51">
        <f>IF( $G98=0,0,((($G98/$F$97)*Cronograma!Q$17)*($H98/$G98)))</f>
        <v>0</v>
      </c>
      <c r="T98" s="51">
        <f>IF( $G98=0,0,((($G98/$F$97)*Cronograma!R$17)*($H98/$G98)))</f>
        <v>0</v>
      </c>
      <c r="U98" s="51">
        <f>IF( $G98=0,0,((($G98/$F$97)*Cronograma!S$17)*($H98/$G98)))</f>
        <v>0</v>
      </c>
      <c r="V98" s="51">
        <f>IF( $G98=0,0,((($G98/$F$97)*Cronograma!T$17)*($H98/$G98)))</f>
        <v>0</v>
      </c>
      <c r="W98" s="51">
        <f>IF( $G98=0,0,((($G98/$F$97)*Cronograma!U$17)*($H98/$G98)))</f>
        <v>0</v>
      </c>
      <c r="X98" s="51">
        <f>IF( $G98=0,0,((($G98/$F$97)*Cronograma!V$17)*($H98/$G98)))</f>
        <v>0</v>
      </c>
      <c r="Y98" s="51">
        <f>IF( $G98=0,0,((($G98/$F$97)*Cronograma!W$17)*($H98/$G98)))</f>
        <v>0</v>
      </c>
      <c r="Z98" s="51">
        <f>IF( $G98=0,0,((($G98/$F$97)*Cronograma!X$17)*($H98/$G98)))</f>
        <v>0</v>
      </c>
      <c r="AA98" s="51">
        <f>IF( $G98=0,0,((($G98/$F$97)*Cronograma!Y$17)*($H98/$G98)))</f>
        <v>0</v>
      </c>
      <c r="AB98" s="51">
        <f>IF( $G98=0,0,((($G98/$F$97)*Cronograma!Z$17)*($H98/$G98)))</f>
        <v>0</v>
      </c>
      <c r="AC98" s="51">
        <f>IF( $G98=0,0,((($G98/$F$97)*Cronograma!AA$17)*($H98/$G98)))</f>
        <v>0</v>
      </c>
      <c r="AD98" s="51">
        <f>IF( $G98=0,0,((($G98/$F$97)*Cronograma!AB$17)*($H98/$G98)))</f>
        <v>0</v>
      </c>
      <c r="AE98" s="51">
        <f>IF( $G98=0,0,((($G98/$F$97)*Cronograma!AC$17)*($H98/$G98)))</f>
        <v>0</v>
      </c>
      <c r="AF98" s="51">
        <f>IF( $G98=0,0,((($G98/$F$97)*Cronograma!AD$17)*($H98/$G98)))</f>
        <v>0</v>
      </c>
      <c r="AG98" s="51">
        <f>IF( $G98=0,0,((($G98/$F$97)*Cronograma!AE$17)*($H98/$G98)))</f>
        <v>0</v>
      </c>
      <c r="AH98" s="51">
        <f>IF( $G98=0,0,((($G98/$F$97)*Cronograma!AF$17)*($H98/$G98)))</f>
        <v>0</v>
      </c>
      <c r="AI98" s="51">
        <f>IF( $G98=0,0,((($G98/$F$97)*Cronograma!AG$17)*($H98/$G98)))</f>
        <v>0</v>
      </c>
      <c r="AJ98" s="51">
        <f>IF( $G98=0,0,((($G98/$F$97)*Cronograma!AH$17)*($H98/$G98)))</f>
        <v>0</v>
      </c>
      <c r="AK98" s="51">
        <f>IF( $G98=0,0,((($G98/$F$97)*Cronograma!AI$17)*($H98/$G98)))</f>
        <v>0</v>
      </c>
      <c r="AL98" s="51">
        <f>IF( $G98=0,0,((($G98/$F$97)*Cronograma!AJ$17)*($H98/$G98)))</f>
        <v>0</v>
      </c>
      <c r="AM98" s="51">
        <f>IF( $G98=0,0,((($G98/$F$97)*Cronograma!AK$17)*($H98/$G98)))</f>
        <v>0</v>
      </c>
      <c r="AN98" s="51">
        <f>IF( $G98=0,0,((($G98/$F$97)*Cronograma!AL$17)*($H98/$G98)))</f>
        <v>0</v>
      </c>
      <c r="AO98" s="51">
        <f>IF( $G98=0,0,((($G98/$F$97)*Cronograma!AM$17)*($H98/$G98)))</f>
        <v>0</v>
      </c>
      <c r="AP98" s="51">
        <f>IF( $G98=0,0,((($G98/$F$97)*Cronograma!AN$17)*($H98/$G98)))</f>
        <v>0</v>
      </c>
      <c r="AQ98" s="51">
        <f>IF( $G98=0,0,((($G98/$F$97)*Cronograma!AO$17)*($H98/$G98)))</f>
        <v>0</v>
      </c>
      <c r="AR98" s="51">
        <f>IF( $G98=0,0,((($G98/$F$97)*Cronograma!AP$17)*($H98/$G98)))</f>
        <v>0</v>
      </c>
      <c r="AS98" s="51">
        <f>IF( $G98=0,0,((($G98/$F$97)*Cronograma!AQ$17)*($H98/$G98)))</f>
        <v>0</v>
      </c>
      <c r="AT98" s="51">
        <f>IF( $G98=0,0,((($G98/$F$97)*Cronograma!AR$17)*($H98/$G98)))</f>
        <v>0</v>
      </c>
      <c r="AU98" s="51">
        <f>IF( $G98=0,0,((($G98/$F$97)*Cronograma!AS$17)*($H98/$G98)))</f>
        <v>0</v>
      </c>
      <c r="AV98" s="51">
        <f>IF( $G98=0,0,((($G98/$F$97)*Cronograma!AT$17)*($H98/$G98)))</f>
        <v>0</v>
      </c>
      <c r="AW98" s="51">
        <f>IF( $G98=0,0,((($G98/$F$97)*Cronograma!AU$17)*($H98/$G98)))</f>
        <v>0</v>
      </c>
      <c r="AX98" s="51">
        <f>IF( $G98=0,0,((($G98/$F$97)*Cronograma!AV$17)*($H98/$G98)))</f>
        <v>0</v>
      </c>
      <c r="AY98" s="51">
        <f>IF( $G98=0,0,((($G98/$F$97)*Cronograma!AW$17)*($H98/$G98)))</f>
        <v>0</v>
      </c>
      <c r="AZ98" s="51">
        <f>IF( $G98=0,0,((($G98/$F$97)*Cronograma!AX$17)*($H98/$G98)))</f>
        <v>0</v>
      </c>
      <c r="BA98" s="51">
        <f>IF( $G98=0,0,((($G98/$F$97)*Cronograma!AY$17)*($H98/$G98)))</f>
        <v>0</v>
      </c>
      <c r="BB98" s="51">
        <f>IF( $G98=0,0,((($G98/$F$97)*Cronograma!AZ$17)*($H98/$G98)))</f>
        <v>0</v>
      </c>
      <c r="BC98" s="51">
        <f>IF( $G98=0,0,((($G98/$F$97)*Cronograma!BA$17)*($H98/$G98)))</f>
        <v>0</v>
      </c>
      <c r="BD98" s="51">
        <f>IF( $G98=0,0,((($G98/$F$97)*Cronograma!BB$17)*($H98/$G98)))</f>
        <v>0</v>
      </c>
      <c r="BE98" s="51">
        <f>IF( $G98=0,0,((($G98/$F$97)*Cronograma!BC$17)*($H98/$G98)))</f>
        <v>0</v>
      </c>
      <c r="BF98" s="51">
        <f>IF( $G98=0,0,((($G98/$F$97)*Cronograma!BD$17)*($H98/$G98)))</f>
        <v>0</v>
      </c>
      <c r="BG98" s="51">
        <f>IF( $G98=0,0,((($G98/$F$97)*Cronograma!BE$17)*($H98/$G98)))</f>
        <v>0</v>
      </c>
      <c r="BH98" s="51">
        <f>IF( $G98=0,0,((($G98/$F$97)*Cronograma!BF$17)*($H98/$G98)))</f>
        <v>0</v>
      </c>
      <c r="BI98" s="51">
        <f>IF( $G98=0,0,((($G98/$F$97)*Cronograma!BG$17)*($H98/$G98)))</f>
        <v>0</v>
      </c>
      <c r="BJ98" s="51">
        <f>IF( $G98=0,0,((($G98/$F$97)*Cronograma!BH$17)*($H98/$G98)))</f>
        <v>0</v>
      </c>
      <c r="BK98" s="51">
        <f>IF( $G98=0,0,((($G98/$F$97)*Cronograma!BI$17)*($H98/$G98)))</f>
        <v>0</v>
      </c>
      <c r="BL98" s="51">
        <f>IF( $G98=0,0,((($G98/$F$97)*Cronograma!BJ$17)*($H98/$G98)))</f>
        <v>0</v>
      </c>
      <c r="BM98" s="51">
        <f>IF( $G98=0,0,((($G98/$F$97)*Cronograma!BK$17)*($H98/$G98)))</f>
        <v>0</v>
      </c>
      <c r="BN98" s="51">
        <f>IF( $G98=0,0,((($G98/$F$97)*Cronograma!BL$17)*($H98/$G98)))</f>
        <v>0</v>
      </c>
      <c r="BO98" s="51">
        <f>IF( $G98=0,0,((($G98/$F$97)*Cronograma!BM$17)*($H98/$G98)))</f>
        <v>0</v>
      </c>
      <c r="BP98" s="51">
        <f>IF( $G98=0,0,((($G98/$F$97)*Cronograma!BN$17)*($H98/$G98)))</f>
        <v>0</v>
      </c>
      <c r="BQ98" s="51">
        <f>IF( $G98=0,0,((($G98/$F$97)*Cronograma!BO$17)*($H98/$G98)))</f>
        <v>0</v>
      </c>
      <c r="BR98" s="51">
        <f>IF( $G98=0,0,((($G98/$F$97)*Cronograma!BP$17)*($H98/$G98)))</f>
        <v>0</v>
      </c>
      <c r="BS98" s="51">
        <f>IF( $G98=0,0,((($G98/$F$97)*Cronograma!BQ$17)*($H98/$G98)))</f>
        <v>0</v>
      </c>
      <c r="BT98" s="51">
        <f>IF( $G98=0,0,((($G98/$F$97)*Cronograma!BR$17)*($H98/$G98)))</f>
        <v>0</v>
      </c>
      <c r="BU98" s="51">
        <f>IF( $G98=0,0,((($G98/$F$97)*Cronograma!BS$17)*($H98/$G98)))</f>
        <v>0</v>
      </c>
      <c r="BV98" s="51">
        <f>IF( $G98=0,0,((($G98/$F$97)*Cronograma!BT$17)*($H98/$G98)))</f>
        <v>0</v>
      </c>
      <c r="BW98" s="51">
        <f>IF( $G98=0,0,((($G98/$F$97)*Cronograma!BU$17)*($H98/$G98)))</f>
        <v>0</v>
      </c>
      <c r="BX98" s="51">
        <f>IF( $G98=0,0,((($G98/$F$97)*Cronograma!BV$17)*($H98/$G98)))</f>
        <v>0</v>
      </c>
      <c r="BY98" s="51">
        <f>IF( $G98=0,0,((($G98/$F$97)*Cronograma!BW$17)*($H98/$G98)))</f>
        <v>0</v>
      </c>
      <c r="BZ98" s="51">
        <f>IF( $G98=0,0,((($G98/$F$97)*Cronograma!BX$17)*($H98/$G98)))</f>
        <v>0</v>
      </c>
      <c r="CA98" s="51">
        <f>IF( $G98=0,0,((($G98/$F$97)*Cronograma!BY$17)*($H98/$G98)))</f>
        <v>0</v>
      </c>
      <c r="CB98" s="51">
        <f>IF( $G98=0,0,((($G98/$F$97)*Cronograma!BZ$17)*($H98/$G98)))</f>
        <v>0</v>
      </c>
      <c r="CC98" s="51">
        <f>IF( $G98=0,0,((($G98/$F$97)*Cronograma!CA$17)*($H98/$G98)))</f>
        <v>0</v>
      </c>
      <c r="CD98" s="51">
        <f>IF( $G98=0,0,((($G98/$F$97)*Cronograma!CB$17)*($H98/$G98)))</f>
        <v>0</v>
      </c>
      <c r="CE98" s="51">
        <f>IF( $G98=0,0,((($G98/$F$97)*Cronograma!CC$17)*($H98/$G98)))</f>
        <v>0</v>
      </c>
      <c r="CF98" s="51">
        <f>IF( $G98=0,0,((($G98/$F$97)*Cronograma!CD$17)*($H98/$G98)))</f>
        <v>0</v>
      </c>
      <c r="CG98" s="51">
        <f>IF( $G98=0,0,((($G98/$F$97)*Cronograma!CE$17)*($H98/$G98)))</f>
        <v>0</v>
      </c>
      <c r="CH98" s="51">
        <f>IF( $G98=0,0,((($G98/$F$97)*Cronograma!CF$17)*($H98/$G98)))</f>
        <v>0</v>
      </c>
      <c r="CI98" s="51">
        <f>IF( $G98=0,0,((($G98/$F$97)*Cronograma!CG$17)*($H98/$G98)))</f>
        <v>0</v>
      </c>
      <c r="CJ98" s="51">
        <f>IF( $G98=0,0,((($G98/$F$97)*Cronograma!CH$17)*($H98/$G98)))</f>
        <v>0</v>
      </c>
      <c r="CK98" s="51">
        <f>IF( $G98=0,0,((($G98/$F$97)*Cronograma!CI$17)*($H98/$G98)))</f>
        <v>0</v>
      </c>
      <c r="CL98" s="51">
        <f>IF( $G98=0,0,((($G98/$F$97)*Cronograma!CJ$17)*($H98/$G98)))</f>
        <v>0</v>
      </c>
      <c r="CM98" s="51">
        <f>IF( $G98=0,0,((($G98/$F$97)*Cronograma!CK$17)*($H98/$G98)))</f>
        <v>0</v>
      </c>
      <c r="CN98" s="51">
        <f>IF( $G98=0,0,((($G98/$F$97)*Cronograma!CL$17)*($H98/$G98)))</f>
        <v>0</v>
      </c>
      <c r="CO98" s="51">
        <f>IF( $G98=0,0,((($G98/$F$97)*Cronograma!CM$17)*($H98/$G98)))</f>
        <v>0</v>
      </c>
      <c r="CP98" s="51">
        <f>IF( $G98=0,0,((($G98/$F$97)*Cronograma!CN$17)*($H98/$G98)))</f>
        <v>0</v>
      </c>
      <c r="CQ98" s="51">
        <f>IF( $G98=0,0,((($G98/$F$97)*Cronograma!CO$17)*($H98/$G98)))</f>
        <v>0</v>
      </c>
      <c r="CR98" s="51">
        <f>IF( $G98=0,0,((($G98/$F$97)*Cronograma!CP$17)*($H98/$G98)))</f>
        <v>0</v>
      </c>
      <c r="CS98" s="51">
        <f>IF( $G98=0,0,((($G98/$F$97)*Cronograma!CQ$17)*($H98/$G98)))</f>
        <v>0</v>
      </c>
      <c r="CT98" s="51">
        <f>IF( $G98=0,0,((($G98/$F$97)*Cronograma!CR$17)*($H98/$G98)))</f>
        <v>0</v>
      </c>
      <c r="CU98" s="51">
        <f>IF( $G98=0,0,((($G98/$F$97)*Cronograma!CS$17)*($H98/$G98)))</f>
        <v>0</v>
      </c>
      <c r="CV98" s="51">
        <f>IF( $G98=0,0,((($G98/$F$97)*Cronograma!CT$17)*($H98/$G98)))</f>
        <v>0</v>
      </c>
      <c r="CW98" s="51">
        <f>IF( $G98=0,0,((($G98/$F$97)*Cronograma!CU$17)*($H98/$G98)))</f>
        <v>0</v>
      </c>
      <c r="CX98" s="51">
        <f>IF( $G98=0,0,((($G98/$F$97)*Cronograma!CV$17)*($H98/$G98)))</f>
        <v>0</v>
      </c>
      <c r="CY98" s="51">
        <f>IF( $G98=0,0,((($G98/$F$97)*Cronograma!CW$17)*($H98/$G98)))</f>
        <v>0</v>
      </c>
      <c r="CZ98" s="51">
        <f>IF( $G98=0,0,((($G98/$F$97)*Cronograma!CX$17)*($H98/$G98)))</f>
        <v>0</v>
      </c>
      <c r="DA98" s="51">
        <f>IF( $G98=0,0,((($G98/$F$97)*Cronograma!CY$17)*($H98/$G98)))</f>
        <v>0</v>
      </c>
      <c r="DB98" s="51">
        <f>IF( $G98=0,0,((($G98/$F$97)*Cronograma!CZ$17)*($H98/$G98)))</f>
        <v>0</v>
      </c>
      <c r="DC98" s="51">
        <f>IF( $G98=0,0,((($G98/$F$97)*Cronograma!DA$17)*($H98/$G98)))</f>
        <v>0</v>
      </c>
      <c r="DD98" s="51">
        <f>IF( $G98=0,0,((($G98/$F$97)*Cronograma!DB$17)*($H98/$G98)))</f>
        <v>0</v>
      </c>
      <c r="DE98" s="51">
        <f>IF( $G98=0,0,((($G98/$F$97)*Cronograma!DC$17)*($H98/$G98)))</f>
        <v>0</v>
      </c>
      <c r="DF98" s="51">
        <f>IF( $G98=0,0,((($G98/$F$97)*Cronograma!DD$17)*($H98/$G98)))</f>
        <v>0</v>
      </c>
      <c r="DG98" s="51">
        <f>IF( $G98=0,0,((($G98/$F$97)*Cronograma!DE$17)*($H98/$G98)))</f>
        <v>0</v>
      </c>
      <c r="DH98" s="51">
        <f>IF( $G98=0,0,((($G98/$F$97)*Cronograma!DF$17)*($H98/$G98)))</f>
        <v>0</v>
      </c>
      <c r="DI98" s="51">
        <f>IF( $G98=0,0,((($G98/$F$97)*Cronograma!DG$17)*($H98/$G98)))</f>
        <v>0</v>
      </c>
      <c r="DJ98" s="51">
        <f>IF( $G98=0,0,((($G98/$F$97)*Cronograma!DH$17)*($H98/$G98)))</f>
        <v>0</v>
      </c>
      <c r="DK98" s="52">
        <f t="shared" ref="DK98:DK107" si="59">SUM(I98:DJ98)</f>
        <v>0</v>
      </c>
      <c r="DL98" s="53">
        <f t="shared" si="41"/>
        <v>0</v>
      </c>
      <c r="DM98" s="472"/>
      <c r="DN98" s="472"/>
      <c r="DO98" s="472"/>
    </row>
    <row r="99" spans="1:119" hidden="1" outlineLevel="1" x14ac:dyDescent="0.3">
      <c r="A99" s="472"/>
      <c r="B99" s="521" t="s">
        <v>254</v>
      </c>
      <c r="C99" s="589"/>
      <c r="D99" s="595"/>
      <c r="E99" s="591"/>
      <c r="F99" s="592"/>
      <c r="G99" s="593"/>
      <c r="H99" s="498">
        <f t="shared" si="58"/>
        <v>0</v>
      </c>
      <c r="I99" s="51">
        <f>IF( $G99=0,0,((($G99/$F$97)*Cronograma!G$17)*($H99/$G99)))</f>
        <v>0</v>
      </c>
      <c r="J99" s="51">
        <f>IF( $G99=0,0,((($G99/$F$97)*Cronograma!H$17)*($H99/$G99)))</f>
        <v>0</v>
      </c>
      <c r="K99" s="51">
        <f>IF( $G99=0,0,((($G99/$F$97)*Cronograma!I$17)*($H99/$G99)))</f>
        <v>0</v>
      </c>
      <c r="L99" s="51">
        <f>IF( $G99=0,0,((($G99/$F$97)*Cronograma!J$17)*($H99/$G99)))</f>
        <v>0</v>
      </c>
      <c r="M99" s="51">
        <f>IF( $G99=0,0,((($G99/$F$97)*Cronograma!K$17)*($H99/$G99)))</f>
        <v>0</v>
      </c>
      <c r="N99" s="51">
        <f>IF( $G99=0,0,((($G99/$F$97)*Cronograma!L$17)*($H99/$G99)))</f>
        <v>0</v>
      </c>
      <c r="O99" s="51">
        <f>IF( $G99=0,0,((($G99/$F$97)*Cronograma!M$17)*($H99/$G99)))</f>
        <v>0</v>
      </c>
      <c r="P99" s="51">
        <f>IF( $G99=0,0,((($G99/$F$97)*Cronograma!N$17)*($H99/$G99)))</f>
        <v>0</v>
      </c>
      <c r="Q99" s="51">
        <f>IF( $G99=0,0,((($G99/$F$97)*Cronograma!O$17)*($H99/$G99)))</f>
        <v>0</v>
      </c>
      <c r="R99" s="51">
        <f>IF( $G99=0,0,((($G99/$F$97)*Cronograma!P$17)*($H99/$G99)))</f>
        <v>0</v>
      </c>
      <c r="S99" s="51">
        <f>IF( $G99=0,0,((($G99/$F$97)*Cronograma!Q$17)*($H99/$G99)))</f>
        <v>0</v>
      </c>
      <c r="T99" s="51">
        <f>IF( $G99=0,0,((($G99/$F$97)*Cronograma!R$17)*($H99/$G99)))</f>
        <v>0</v>
      </c>
      <c r="U99" s="51">
        <f>IF( $G99=0,0,((($G99/$F$97)*Cronograma!S$17)*($H99/$G99)))</f>
        <v>0</v>
      </c>
      <c r="V99" s="51">
        <f>IF( $G99=0,0,((($G99/$F$97)*Cronograma!T$17)*($H99/$G99)))</f>
        <v>0</v>
      </c>
      <c r="W99" s="51">
        <f>IF( $G99=0,0,((($G99/$F$97)*Cronograma!U$17)*($H99/$G99)))</f>
        <v>0</v>
      </c>
      <c r="X99" s="51">
        <f>IF( $G99=0,0,((($G99/$F$97)*Cronograma!V$17)*($H99/$G99)))</f>
        <v>0</v>
      </c>
      <c r="Y99" s="51">
        <f>IF( $G99=0,0,((($G99/$F$97)*Cronograma!W$17)*($H99/$G99)))</f>
        <v>0</v>
      </c>
      <c r="Z99" s="51">
        <f>IF( $G99=0,0,((($G99/$F$97)*Cronograma!X$17)*($H99/$G99)))</f>
        <v>0</v>
      </c>
      <c r="AA99" s="51">
        <f>IF( $G99=0,0,((($G99/$F$97)*Cronograma!Y$17)*($H99/$G99)))</f>
        <v>0</v>
      </c>
      <c r="AB99" s="51">
        <f>IF( $G99=0,0,((($G99/$F$97)*Cronograma!Z$17)*($H99/$G99)))</f>
        <v>0</v>
      </c>
      <c r="AC99" s="51">
        <f>IF( $G99=0,0,((($G99/$F$97)*Cronograma!AA$17)*($H99/$G99)))</f>
        <v>0</v>
      </c>
      <c r="AD99" s="51">
        <f>IF( $G99=0,0,((($G99/$F$97)*Cronograma!AB$17)*($H99/$G99)))</f>
        <v>0</v>
      </c>
      <c r="AE99" s="51">
        <f>IF( $G99=0,0,((($G99/$F$97)*Cronograma!AC$17)*($H99/$G99)))</f>
        <v>0</v>
      </c>
      <c r="AF99" s="51">
        <f>IF( $G99=0,0,((($G99/$F$97)*Cronograma!AD$17)*($H99/$G99)))</f>
        <v>0</v>
      </c>
      <c r="AG99" s="51">
        <f>IF( $G99=0,0,((($G99/$F$97)*Cronograma!AE$17)*($H99/$G99)))</f>
        <v>0</v>
      </c>
      <c r="AH99" s="51">
        <f>IF( $G99=0,0,((($G99/$F$97)*Cronograma!AF$17)*($H99/$G99)))</f>
        <v>0</v>
      </c>
      <c r="AI99" s="51">
        <f>IF( $G99=0,0,((($G99/$F$97)*Cronograma!AG$17)*($H99/$G99)))</f>
        <v>0</v>
      </c>
      <c r="AJ99" s="51">
        <f>IF( $G99=0,0,((($G99/$F$97)*Cronograma!AH$17)*($H99/$G99)))</f>
        <v>0</v>
      </c>
      <c r="AK99" s="51">
        <f>IF( $G99=0,0,((($G99/$F$97)*Cronograma!AI$17)*($H99/$G99)))</f>
        <v>0</v>
      </c>
      <c r="AL99" s="51">
        <f>IF( $G99=0,0,((($G99/$F$97)*Cronograma!AJ$17)*($H99/$G99)))</f>
        <v>0</v>
      </c>
      <c r="AM99" s="51">
        <f>IF( $G99=0,0,((($G99/$F$97)*Cronograma!AK$17)*($H99/$G99)))</f>
        <v>0</v>
      </c>
      <c r="AN99" s="51">
        <f>IF( $G99=0,0,((($G99/$F$97)*Cronograma!AL$17)*($H99/$G99)))</f>
        <v>0</v>
      </c>
      <c r="AO99" s="51">
        <f>IF( $G99=0,0,((($G99/$F$97)*Cronograma!AM$17)*($H99/$G99)))</f>
        <v>0</v>
      </c>
      <c r="AP99" s="51">
        <f>IF( $G99=0,0,((($G99/$F$97)*Cronograma!AN$17)*($H99/$G99)))</f>
        <v>0</v>
      </c>
      <c r="AQ99" s="51">
        <f>IF( $G99=0,0,((($G99/$F$97)*Cronograma!AO$17)*($H99/$G99)))</f>
        <v>0</v>
      </c>
      <c r="AR99" s="51">
        <f>IF( $G99=0,0,((($G99/$F$97)*Cronograma!AP$17)*($H99/$G99)))</f>
        <v>0</v>
      </c>
      <c r="AS99" s="51">
        <f>IF( $G99=0,0,((($G99/$F$97)*Cronograma!AQ$17)*($H99/$G99)))</f>
        <v>0</v>
      </c>
      <c r="AT99" s="51">
        <f>IF( $G99=0,0,((($G99/$F$97)*Cronograma!AR$17)*($H99/$G99)))</f>
        <v>0</v>
      </c>
      <c r="AU99" s="51">
        <f>IF( $G99=0,0,((($G99/$F$97)*Cronograma!AS$17)*($H99/$G99)))</f>
        <v>0</v>
      </c>
      <c r="AV99" s="51">
        <f>IF( $G99=0,0,((($G99/$F$97)*Cronograma!AT$17)*($H99/$G99)))</f>
        <v>0</v>
      </c>
      <c r="AW99" s="51">
        <f>IF( $G99=0,0,((($G99/$F$97)*Cronograma!AU$17)*($H99/$G99)))</f>
        <v>0</v>
      </c>
      <c r="AX99" s="51">
        <f>IF( $G99=0,0,((($G99/$F$97)*Cronograma!AV$17)*($H99/$G99)))</f>
        <v>0</v>
      </c>
      <c r="AY99" s="51">
        <f>IF( $G99=0,0,((($G99/$F$97)*Cronograma!AW$17)*($H99/$G99)))</f>
        <v>0</v>
      </c>
      <c r="AZ99" s="51">
        <f>IF( $G99=0,0,((($G99/$F$97)*Cronograma!AX$17)*($H99/$G99)))</f>
        <v>0</v>
      </c>
      <c r="BA99" s="51">
        <f>IF( $G99=0,0,((($G99/$F$97)*Cronograma!AY$17)*($H99/$G99)))</f>
        <v>0</v>
      </c>
      <c r="BB99" s="51">
        <f>IF( $G99=0,0,((($G99/$F$97)*Cronograma!AZ$17)*($H99/$G99)))</f>
        <v>0</v>
      </c>
      <c r="BC99" s="51">
        <f>IF( $G99=0,0,((($G99/$F$97)*Cronograma!BA$17)*($H99/$G99)))</f>
        <v>0</v>
      </c>
      <c r="BD99" s="51">
        <f>IF( $G99=0,0,((($G99/$F$97)*Cronograma!BB$17)*($H99/$G99)))</f>
        <v>0</v>
      </c>
      <c r="BE99" s="51">
        <f>IF( $G99=0,0,((($G99/$F$97)*Cronograma!BC$17)*($H99/$G99)))</f>
        <v>0</v>
      </c>
      <c r="BF99" s="51">
        <f>IF( $G99=0,0,((($G99/$F$97)*Cronograma!BD$17)*($H99/$G99)))</f>
        <v>0</v>
      </c>
      <c r="BG99" s="51">
        <f>IF( $G99=0,0,((($G99/$F$97)*Cronograma!BE$17)*($H99/$G99)))</f>
        <v>0</v>
      </c>
      <c r="BH99" s="51">
        <f>IF( $G99=0,0,((($G99/$F$97)*Cronograma!BF$17)*($H99/$G99)))</f>
        <v>0</v>
      </c>
      <c r="BI99" s="51">
        <f>IF( $G99=0,0,((($G99/$F$97)*Cronograma!BG$17)*($H99/$G99)))</f>
        <v>0</v>
      </c>
      <c r="BJ99" s="51">
        <f>IF( $G99=0,0,((($G99/$F$97)*Cronograma!BH$17)*($H99/$G99)))</f>
        <v>0</v>
      </c>
      <c r="BK99" s="51">
        <f>IF( $G99=0,0,((($G99/$F$97)*Cronograma!BI$17)*($H99/$G99)))</f>
        <v>0</v>
      </c>
      <c r="BL99" s="51">
        <f>IF( $G99=0,0,((($G99/$F$97)*Cronograma!BJ$17)*($H99/$G99)))</f>
        <v>0</v>
      </c>
      <c r="BM99" s="51">
        <f>IF( $G99=0,0,((($G99/$F$97)*Cronograma!BK$17)*($H99/$G99)))</f>
        <v>0</v>
      </c>
      <c r="BN99" s="51">
        <f>IF( $G99=0,0,((($G99/$F$97)*Cronograma!BL$17)*($H99/$G99)))</f>
        <v>0</v>
      </c>
      <c r="BO99" s="51">
        <f>IF( $G99=0,0,((($G99/$F$97)*Cronograma!BM$17)*($H99/$G99)))</f>
        <v>0</v>
      </c>
      <c r="BP99" s="51">
        <f>IF( $G99=0,0,((($G99/$F$97)*Cronograma!BN$17)*($H99/$G99)))</f>
        <v>0</v>
      </c>
      <c r="BQ99" s="51">
        <f>IF( $G99=0,0,((($G99/$F$97)*Cronograma!BO$17)*($H99/$G99)))</f>
        <v>0</v>
      </c>
      <c r="BR99" s="51">
        <f>IF( $G99=0,0,((($G99/$F$97)*Cronograma!BP$17)*($H99/$G99)))</f>
        <v>0</v>
      </c>
      <c r="BS99" s="51">
        <f>IF( $G99=0,0,((($G99/$F$97)*Cronograma!BQ$17)*($H99/$G99)))</f>
        <v>0</v>
      </c>
      <c r="BT99" s="51">
        <f>IF( $G99=0,0,((($G99/$F$97)*Cronograma!BR$17)*($H99/$G99)))</f>
        <v>0</v>
      </c>
      <c r="BU99" s="51">
        <f>IF( $G99=0,0,((($G99/$F$97)*Cronograma!BS$17)*($H99/$G99)))</f>
        <v>0</v>
      </c>
      <c r="BV99" s="51">
        <f>IF( $G99=0,0,((($G99/$F$97)*Cronograma!BT$17)*($H99/$G99)))</f>
        <v>0</v>
      </c>
      <c r="BW99" s="51">
        <f>IF( $G99=0,0,((($G99/$F$97)*Cronograma!BU$17)*($H99/$G99)))</f>
        <v>0</v>
      </c>
      <c r="BX99" s="51">
        <f>IF( $G99=0,0,((($G99/$F$97)*Cronograma!BV$17)*($H99/$G99)))</f>
        <v>0</v>
      </c>
      <c r="BY99" s="51">
        <f>IF( $G99=0,0,((($G99/$F$97)*Cronograma!BW$17)*($H99/$G99)))</f>
        <v>0</v>
      </c>
      <c r="BZ99" s="51">
        <f>IF( $G99=0,0,((($G99/$F$97)*Cronograma!BX$17)*($H99/$G99)))</f>
        <v>0</v>
      </c>
      <c r="CA99" s="51">
        <f>IF( $G99=0,0,((($G99/$F$97)*Cronograma!BY$17)*($H99/$G99)))</f>
        <v>0</v>
      </c>
      <c r="CB99" s="51">
        <f>IF( $G99=0,0,((($G99/$F$97)*Cronograma!BZ$17)*($H99/$G99)))</f>
        <v>0</v>
      </c>
      <c r="CC99" s="51">
        <f>IF( $G99=0,0,((($G99/$F$97)*Cronograma!CA$17)*($H99/$G99)))</f>
        <v>0</v>
      </c>
      <c r="CD99" s="51">
        <f>IF( $G99=0,0,((($G99/$F$97)*Cronograma!CB$17)*($H99/$G99)))</f>
        <v>0</v>
      </c>
      <c r="CE99" s="51">
        <f>IF( $G99=0,0,((($G99/$F$97)*Cronograma!CC$17)*($H99/$G99)))</f>
        <v>0</v>
      </c>
      <c r="CF99" s="51">
        <f>IF( $G99=0,0,((($G99/$F$97)*Cronograma!CD$17)*($H99/$G99)))</f>
        <v>0</v>
      </c>
      <c r="CG99" s="51">
        <f>IF( $G99=0,0,((($G99/$F$97)*Cronograma!CE$17)*($H99/$G99)))</f>
        <v>0</v>
      </c>
      <c r="CH99" s="51">
        <f>IF( $G99=0,0,((($G99/$F$97)*Cronograma!CF$17)*($H99/$G99)))</f>
        <v>0</v>
      </c>
      <c r="CI99" s="51">
        <f>IF( $G99=0,0,((($G99/$F$97)*Cronograma!CG$17)*($H99/$G99)))</f>
        <v>0</v>
      </c>
      <c r="CJ99" s="51">
        <f>IF( $G99=0,0,((($G99/$F$97)*Cronograma!CH$17)*($H99/$G99)))</f>
        <v>0</v>
      </c>
      <c r="CK99" s="51">
        <f>IF( $G99=0,0,((($G99/$F$97)*Cronograma!CI$17)*($H99/$G99)))</f>
        <v>0</v>
      </c>
      <c r="CL99" s="51">
        <f>IF( $G99=0,0,((($G99/$F$97)*Cronograma!CJ$17)*($H99/$G99)))</f>
        <v>0</v>
      </c>
      <c r="CM99" s="51">
        <f>IF( $G99=0,0,((($G99/$F$97)*Cronograma!CK$17)*($H99/$G99)))</f>
        <v>0</v>
      </c>
      <c r="CN99" s="51">
        <f>IF( $G99=0,0,((($G99/$F$97)*Cronograma!CL$17)*($H99/$G99)))</f>
        <v>0</v>
      </c>
      <c r="CO99" s="51">
        <f>IF( $G99=0,0,((($G99/$F$97)*Cronograma!CM$17)*($H99/$G99)))</f>
        <v>0</v>
      </c>
      <c r="CP99" s="51">
        <f>IF( $G99=0,0,((($G99/$F$97)*Cronograma!CN$17)*($H99/$G99)))</f>
        <v>0</v>
      </c>
      <c r="CQ99" s="51">
        <f>IF( $G99=0,0,((($G99/$F$97)*Cronograma!CO$17)*($H99/$G99)))</f>
        <v>0</v>
      </c>
      <c r="CR99" s="51">
        <f>IF( $G99=0,0,((($G99/$F$97)*Cronograma!CP$17)*($H99/$G99)))</f>
        <v>0</v>
      </c>
      <c r="CS99" s="51">
        <f>IF( $G99=0,0,((($G99/$F$97)*Cronograma!CQ$17)*($H99/$G99)))</f>
        <v>0</v>
      </c>
      <c r="CT99" s="51">
        <f>IF( $G99=0,0,((($G99/$F$97)*Cronograma!CR$17)*($H99/$G99)))</f>
        <v>0</v>
      </c>
      <c r="CU99" s="51">
        <f>IF( $G99=0,0,((($G99/$F$97)*Cronograma!CS$17)*($H99/$G99)))</f>
        <v>0</v>
      </c>
      <c r="CV99" s="51">
        <f>IF( $G99=0,0,((($G99/$F$97)*Cronograma!CT$17)*($H99/$G99)))</f>
        <v>0</v>
      </c>
      <c r="CW99" s="51">
        <f>IF( $G99=0,0,((($G99/$F$97)*Cronograma!CU$17)*($H99/$G99)))</f>
        <v>0</v>
      </c>
      <c r="CX99" s="51">
        <f>IF( $G99=0,0,((($G99/$F$97)*Cronograma!CV$17)*($H99/$G99)))</f>
        <v>0</v>
      </c>
      <c r="CY99" s="51">
        <f>IF( $G99=0,0,((($G99/$F$97)*Cronograma!CW$17)*($H99/$G99)))</f>
        <v>0</v>
      </c>
      <c r="CZ99" s="51">
        <f>IF( $G99=0,0,((($G99/$F$97)*Cronograma!CX$17)*($H99/$G99)))</f>
        <v>0</v>
      </c>
      <c r="DA99" s="51">
        <f>IF( $G99=0,0,((($G99/$F$97)*Cronograma!CY$17)*($H99/$G99)))</f>
        <v>0</v>
      </c>
      <c r="DB99" s="51">
        <f>IF( $G99=0,0,((($G99/$F$97)*Cronograma!CZ$17)*($H99/$G99)))</f>
        <v>0</v>
      </c>
      <c r="DC99" s="51">
        <f>IF( $G99=0,0,((($G99/$F$97)*Cronograma!DA$17)*($H99/$G99)))</f>
        <v>0</v>
      </c>
      <c r="DD99" s="51">
        <f>IF( $G99=0,0,((($G99/$F$97)*Cronograma!DB$17)*($H99/$G99)))</f>
        <v>0</v>
      </c>
      <c r="DE99" s="51">
        <f>IF( $G99=0,0,((($G99/$F$97)*Cronograma!DC$17)*($H99/$G99)))</f>
        <v>0</v>
      </c>
      <c r="DF99" s="51">
        <f>IF( $G99=0,0,((($G99/$F$97)*Cronograma!DD$17)*($H99/$G99)))</f>
        <v>0</v>
      </c>
      <c r="DG99" s="51">
        <f>IF( $G99=0,0,((($G99/$F$97)*Cronograma!DE$17)*($H99/$G99)))</f>
        <v>0</v>
      </c>
      <c r="DH99" s="51">
        <f>IF( $G99=0,0,((($G99/$F$97)*Cronograma!DF$17)*($H99/$G99)))</f>
        <v>0</v>
      </c>
      <c r="DI99" s="51">
        <f>IF( $G99=0,0,((($G99/$F$97)*Cronograma!DG$17)*($H99/$G99)))</f>
        <v>0</v>
      </c>
      <c r="DJ99" s="51">
        <f>IF( $G99=0,0,((($G99/$F$97)*Cronograma!DH$17)*($H99/$G99)))</f>
        <v>0</v>
      </c>
      <c r="DK99" s="52">
        <f t="shared" si="59"/>
        <v>0</v>
      </c>
      <c r="DL99" s="53">
        <f t="shared" si="41"/>
        <v>0</v>
      </c>
      <c r="DM99" s="472"/>
      <c r="DN99" s="472"/>
      <c r="DO99" s="472"/>
    </row>
    <row r="100" spans="1:119" hidden="1" outlineLevel="1" x14ac:dyDescent="0.3">
      <c r="A100" s="472"/>
      <c r="B100" s="521" t="s">
        <v>255</v>
      </c>
      <c r="C100" s="589"/>
      <c r="D100" s="595"/>
      <c r="E100" s="591"/>
      <c r="F100" s="592"/>
      <c r="G100" s="593"/>
      <c r="H100" s="498">
        <f t="shared" si="58"/>
        <v>0</v>
      </c>
      <c r="I100" s="51">
        <f>IF( $G100=0,0,((($G100/$F$97)*Cronograma!G$17)*($H100/$G100)))</f>
        <v>0</v>
      </c>
      <c r="J100" s="51">
        <f>IF( $G100=0,0,((($G100/$F$97)*Cronograma!H$17)*($H100/$G100)))</f>
        <v>0</v>
      </c>
      <c r="K100" s="51">
        <f>IF( $G100=0,0,((($G100/$F$97)*Cronograma!I$17)*($H100/$G100)))</f>
        <v>0</v>
      </c>
      <c r="L100" s="51">
        <f>IF( $G100=0,0,((($G100/$F$97)*Cronograma!J$17)*($H100/$G100)))</f>
        <v>0</v>
      </c>
      <c r="M100" s="51">
        <f>IF( $G100=0,0,((($G100/$F$97)*Cronograma!K$17)*($H100/$G100)))</f>
        <v>0</v>
      </c>
      <c r="N100" s="51">
        <f>IF( $G100=0,0,((($G100/$F$97)*Cronograma!L$17)*($H100/$G100)))</f>
        <v>0</v>
      </c>
      <c r="O100" s="51">
        <f>IF( $G100=0,0,((($G100/$F$97)*Cronograma!M$17)*($H100/$G100)))</f>
        <v>0</v>
      </c>
      <c r="P100" s="51">
        <f>IF( $G100=0,0,((($G100/$F$97)*Cronograma!N$17)*($H100/$G100)))</f>
        <v>0</v>
      </c>
      <c r="Q100" s="51">
        <f>IF( $G100=0,0,((($G100/$F$97)*Cronograma!O$17)*($H100/$G100)))</f>
        <v>0</v>
      </c>
      <c r="R100" s="51">
        <f>IF( $G100=0,0,((($G100/$F$97)*Cronograma!P$17)*($H100/$G100)))</f>
        <v>0</v>
      </c>
      <c r="S100" s="51">
        <f>IF( $G100=0,0,((($G100/$F$97)*Cronograma!Q$17)*($H100/$G100)))</f>
        <v>0</v>
      </c>
      <c r="T100" s="51">
        <f>IF( $G100=0,0,((($G100/$F$97)*Cronograma!R$17)*($H100/$G100)))</f>
        <v>0</v>
      </c>
      <c r="U100" s="51">
        <f>IF( $G100=0,0,((($G100/$F$97)*Cronograma!S$17)*($H100/$G100)))</f>
        <v>0</v>
      </c>
      <c r="V100" s="51">
        <f>IF( $G100=0,0,((($G100/$F$97)*Cronograma!T$17)*($H100/$G100)))</f>
        <v>0</v>
      </c>
      <c r="W100" s="51">
        <f>IF( $G100=0,0,((($G100/$F$97)*Cronograma!U$17)*($H100/$G100)))</f>
        <v>0</v>
      </c>
      <c r="X100" s="51">
        <f>IF( $G100=0,0,((($G100/$F$97)*Cronograma!V$17)*($H100/$G100)))</f>
        <v>0</v>
      </c>
      <c r="Y100" s="51">
        <f>IF( $G100=0,0,((($G100/$F$97)*Cronograma!W$17)*($H100/$G100)))</f>
        <v>0</v>
      </c>
      <c r="Z100" s="51">
        <f>IF( $G100=0,0,((($G100/$F$97)*Cronograma!X$17)*($H100/$G100)))</f>
        <v>0</v>
      </c>
      <c r="AA100" s="51">
        <f>IF( $G100=0,0,((($G100/$F$97)*Cronograma!Y$17)*($H100/$G100)))</f>
        <v>0</v>
      </c>
      <c r="AB100" s="51">
        <f>IF( $G100=0,0,((($G100/$F$97)*Cronograma!Z$17)*($H100/$G100)))</f>
        <v>0</v>
      </c>
      <c r="AC100" s="51">
        <f>IF( $G100=0,0,((($G100/$F$97)*Cronograma!AA$17)*($H100/$G100)))</f>
        <v>0</v>
      </c>
      <c r="AD100" s="51">
        <f>IF( $G100=0,0,((($G100/$F$97)*Cronograma!AB$17)*($H100/$G100)))</f>
        <v>0</v>
      </c>
      <c r="AE100" s="51">
        <f>IF( $G100=0,0,((($G100/$F$97)*Cronograma!AC$17)*($H100/$G100)))</f>
        <v>0</v>
      </c>
      <c r="AF100" s="51">
        <f>IF( $G100=0,0,((($G100/$F$97)*Cronograma!AD$17)*($H100/$G100)))</f>
        <v>0</v>
      </c>
      <c r="AG100" s="51">
        <f>IF( $G100=0,0,((($G100/$F$97)*Cronograma!AE$17)*($H100/$G100)))</f>
        <v>0</v>
      </c>
      <c r="AH100" s="51">
        <f>IF( $G100=0,0,((($G100/$F$97)*Cronograma!AF$17)*($H100/$G100)))</f>
        <v>0</v>
      </c>
      <c r="AI100" s="51">
        <f>IF( $G100=0,0,((($G100/$F$97)*Cronograma!AG$17)*($H100/$G100)))</f>
        <v>0</v>
      </c>
      <c r="AJ100" s="51">
        <f>IF( $G100=0,0,((($G100/$F$97)*Cronograma!AH$17)*($H100/$G100)))</f>
        <v>0</v>
      </c>
      <c r="AK100" s="51">
        <f>IF( $G100=0,0,((($G100/$F$97)*Cronograma!AI$17)*($H100/$G100)))</f>
        <v>0</v>
      </c>
      <c r="AL100" s="51">
        <f>IF( $G100=0,0,((($G100/$F$97)*Cronograma!AJ$17)*($H100/$G100)))</f>
        <v>0</v>
      </c>
      <c r="AM100" s="51">
        <f>IF( $G100=0,0,((($G100/$F$97)*Cronograma!AK$17)*($H100/$G100)))</f>
        <v>0</v>
      </c>
      <c r="AN100" s="51">
        <f>IF( $G100=0,0,((($G100/$F$97)*Cronograma!AL$17)*($H100/$G100)))</f>
        <v>0</v>
      </c>
      <c r="AO100" s="51">
        <f>IF( $G100=0,0,((($G100/$F$97)*Cronograma!AM$17)*($H100/$G100)))</f>
        <v>0</v>
      </c>
      <c r="AP100" s="51">
        <f>IF( $G100=0,0,((($G100/$F$97)*Cronograma!AN$17)*($H100/$G100)))</f>
        <v>0</v>
      </c>
      <c r="AQ100" s="51">
        <f>IF( $G100=0,0,((($G100/$F$97)*Cronograma!AO$17)*($H100/$G100)))</f>
        <v>0</v>
      </c>
      <c r="AR100" s="51">
        <f>IF( $G100=0,0,((($G100/$F$97)*Cronograma!AP$17)*($H100/$G100)))</f>
        <v>0</v>
      </c>
      <c r="AS100" s="51">
        <f>IF( $G100=0,0,((($G100/$F$97)*Cronograma!AQ$17)*($H100/$G100)))</f>
        <v>0</v>
      </c>
      <c r="AT100" s="51">
        <f>IF( $G100=0,0,((($G100/$F$97)*Cronograma!AR$17)*($H100/$G100)))</f>
        <v>0</v>
      </c>
      <c r="AU100" s="51">
        <f>IF( $G100=0,0,((($G100/$F$97)*Cronograma!AS$17)*($H100/$G100)))</f>
        <v>0</v>
      </c>
      <c r="AV100" s="51">
        <f>IF( $G100=0,0,((($G100/$F$97)*Cronograma!AT$17)*($H100/$G100)))</f>
        <v>0</v>
      </c>
      <c r="AW100" s="51">
        <f>IF( $G100=0,0,((($G100/$F$97)*Cronograma!AU$17)*($H100/$G100)))</f>
        <v>0</v>
      </c>
      <c r="AX100" s="51">
        <f>IF( $G100=0,0,((($G100/$F$97)*Cronograma!AV$17)*($H100/$G100)))</f>
        <v>0</v>
      </c>
      <c r="AY100" s="51">
        <f>IF( $G100=0,0,((($G100/$F$97)*Cronograma!AW$17)*($H100/$G100)))</f>
        <v>0</v>
      </c>
      <c r="AZ100" s="51">
        <f>IF( $G100=0,0,((($G100/$F$97)*Cronograma!AX$17)*($H100/$G100)))</f>
        <v>0</v>
      </c>
      <c r="BA100" s="51">
        <f>IF( $G100=0,0,((($G100/$F$97)*Cronograma!AY$17)*($H100/$G100)))</f>
        <v>0</v>
      </c>
      <c r="BB100" s="51">
        <f>IF( $G100=0,0,((($G100/$F$97)*Cronograma!AZ$17)*($H100/$G100)))</f>
        <v>0</v>
      </c>
      <c r="BC100" s="51">
        <f>IF( $G100=0,0,((($G100/$F$97)*Cronograma!BA$17)*($H100/$G100)))</f>
        <v>0</v>
      </c>
      <c r="BD100" s="51">
        <f>IF( $G100=0,0,((($G100/$F$97)*Cronograma!BB$17)*($H100/$G100)))</f>
        <v>0</v>
      </c>
      <c r="BE100" s="51">
        <f>IF( $G100=0,0,((($G100/$F$97)*Cronograma!BC$17)*($H100/$G100)))</f>
        <v>0</v>
      </c>
      <c r="BF100" s="51">
        <f>IF( $G100=0,0,((($G100/$F$97)*Cronograma!BD$17)*($H100/$G100)))</f>
        <v>0</v>
      </c>
      <c r="BG100" s="51">
        <f>IF( $G100=0,0,((($G100/$F$97)*Cronograma!BE$17)*($H100/$G100)))</f>
        <v>0</v>
      </c>
      <c r="BH100" s="51">
        <f>IF( $G100=0,0,((($G100/$F$97)*Cronograma!BF$17)*($H100/$G100)))</f>
        <v>0</v>
      </c>
      <c r="BI100" s="51">
        <f>IF( $G100=0,0,((($G100/$F$97)*Cronograma!BG$17)*($H100/$G100)))</f>
        <v>0</v>
      </c>
      <c r="BJ100" s="51">
        <f>IF( $G100=0,0,((($G100/$F$97)*Cronograma!BH$17)*($H100/$G100)))</f>
        <v>0</v>
      </c>
      <c r="BK100" s="51">
        <f>IF( $G100=0,0,((($G100/$F$97)*Cronograma!BI$17)*($H100/$G100)))</f>
        <v>0</v>
      </c>
      <c r="BL100" s="51">
        <f>IF( $G100=0,0,((($G100/$F$97)*Cronograma!BJ$17)*($H100/$G100)))</f>
        <v>0</v>
      </c>
      <c r="BM100" s="51">
        <f>IF( $G100=0,0,((($G100/$F$97)*Cronograma!BK$17)*($H100/$G100)))</f>
        <v>0</v>
      </c>
      <c r="BN100" s="51">
        <f>IF( $G100=0,0,((($G100/$F$97)*Cronograma!BL$17)*($H100/$G100)))</f>
        <v>0</v>
      </c>
      <c r="BO100" s="51">
        <f>IF( $G100=0,0,((($G100/$F$97)*Cronograma!BM$17)*($H100/$G100)))</f>
        <v>0</v>
      </c>
      <c r="BP100" s="51">
        <f>IF( $G100=0,0,((($G100/$F$97)*Cronograma!BN$17)*($H100/$G100)))</f>
        <v>0</v>
      </c>
      <c r="BQ100" s="51">
        <f>IF( $G100=0,0,((($G100/$F$97)*Cronograma!BO$17)*($H100/$G100)))</f>
        <v>0</v>
      </c>
      <c r="BR100" s="51">
        <f>IF( $G100=0,0,((($G100/$F$97)*Cronograma!BP$17)*($H100/$G100)))</f>
        <v>0</v>
      </c>
      <c r="BS100" s="51">
        <f>IF( $G100=0,0,((($G100/$F$97)*Cronograma!BQ$17)*($H100/$G100)))</f>
        <v>0</v>
      </c>
      <c r="BT100" s="51">
        <f>IF( $G100=0,0,((($G100/$F$97)*Cronograma!BR$17)*($H100/$G100)))</f>
        <v>0</v>
      </c>
      <c r="BU100" s="51">
        <f>IF( $G100=0,0,((($G100/$F$97)*Cronograma!BS$17)*($H100/$G100)))</f>
        <v>0</v>
      </c>
      <c r="BV100" s="51">
        <f>IF( $G100=0,0,((($G100/$F$97)*Cronograma!BT$17)*($H100/$G100)))</f>
        <v>0</v>
      </c>
      <c r="BW100" s="51">
        <f>IF( $G100=0,0,((($G100/$F$97)*Cronograma!BU$17)*($H100/$G100)))</f>
        <v>0</v>
      </c>
      <c r="BX100" s="51">
        <f>IF( $G100=0,0,((($G100/$F$97)*Cronograma!BV$17)*($H100/$G100)))</f>
        <v>0</v>
      </c>
      <c r="BY100" s="51">
        <f>IF( $G100=0,0,((($G100/$F$97)*Cronograma!BW$17)*($H100/$G100)))</f>
        <v>0</v>
      </c>
      <c r="BZ100" s="51">
        <f>IF( $G100=0,0,((($G100/$F$97)*Cronograma!BX$17)*($H100/$G100)))</f>
        <v>0</v>
      </c>
      <c r="CA100" s="51">
        <f>IF( $G100=0,0,((($G100/$F$97)*Cronograma!BY$17)*($H100/$G100)))</f>
        <v>0</v>
      </c>
      <c r="CB100" s="51">
        <f>IF( $G100=0,0,((($G100/$F$97)*Cronograma!BZ$17)*($H100/$G100)))</f>
        <v>0</v>
      </c>
      <c r="CC100" s="51">
        <f>IF( $G100=0,0,((($G100/$F$97)*Cronograma!CA$17)*($H100/$G100)))</f>
        <v>0</v>
      </c>
      <c r="CD100" s="51">
        <f>IF( $G100=0,0,((($G100/$F$97)*Cronograma!CB$17)*($H100/$G100)))</f>
        <v>0</v>
      </c>
      <c r="CE100" s="51">
        <f>IF( $G100=0,0,((($G100/$F$97)*Cronograma!CC$17)*($H100/$G100)))</f>
        <v>0</v>
      </c>
      <c r="CF100" s="51">
        <f>IF( $G100=0,0,((($G100/$F$97)*Cronograma!CD$17)*($H100/$G100)))</f>
        <v>0</v>
      </c>
      <c r="CG100" s="51">
        <f>IF( $G100=0,0,((($G100/$F$97)*Cronograma!CE$17)*($H100/$G100)))</f>
        <v>0</v>
      </c>
      <c r="CH100" s="51">
        <f>IF( $G100=0,0,((($G100/$F$97)*Cronograma!CF$17)*($H100/$G100)))</f>
        <v>0</v>
      </c>
      <c r="CI100" s="51">
        <f>IF( $G100=0,0,((($G100/$F$97)*Cronograma!CG$17)*($H100/$G100)))</f>
        <v>0</v>
      </c>
      <c r="CJ100" s="51">
        <f>IF( $G100=0,0,((($G100/$F$97)*Cronograma!CH$17)*($H100/$G100)))</f>
        <v>0</v>
      </c>
      <c r="CK100" s="51">
        <f>IF( $G100=0,0,((($G100/$F$97)*Cronograma!CI$17)*($H100/$G100)))</f>
        <v>0</v>
      </c>
      <c r="CL100" s="51">
        <f>IF( $G100=0,0,((($G100/$F$97)*Cronograma!CJ$17)*($H100/$G100)))</f>
        <v>0</v>
      </c>
      <c r="CM100" s="51">
        <f>IF( $G100=0,0,((($G100/$F$97)*Cronograma!CK$17)*($H100/$G100)))</f>
        <v>0</v>
      </c>
      <c r="CN100" s="51">
        <f>IF( $G100=0,0,((($G100/$F$97)*Cronograma!CL$17)*($H100/$G100)))</f>
        <v>0</v>
      </c>
      <c r="CO100" s="51">
        <f>IF( $G100=0,0,((($G100/$F$97)*Cronograma!CM$17)*($H100/$G100)))</f>
        <v>0</v>
      </c>
      <c r="CP100" s="51">
        <f>IF( $G100=0,0,((($G100/$F$97)*Cronograma!CN$17)*($H100/$G100)))</f>
        <v>0</v>
      </c>
      <c r="CQ100" s="51">
        <f>IF( $G100=0,0,((($G100/$F$97)*Cronograma!CO$17)*($H100/$G100)))</f>
        <v>0</v>
      </c>
      <c r="CR100" s="51">
        <f>IF( $G100=0,0,((($G100/$F$97)*Cronograma!CP$17)*($H100/$G100)))</f>
        <v>0</v>
      </c>
      <c r="CS100" s="51">
        <f>IF( $G100=0,0,((($G100/$F$97)*Cronograma!CQ$17)*($H100/$G100)))</f>
        <v>0</v>
      </c>
      <c r="CT100" s="51">
        <f>IF( $G100=0,0,((($G100/$F$97)*Cronograma!CR$17)*($H100/$G100)))</f>
        <v>0</v>
      </c>
      <c r="CU100" s="51">
        <f>IF( $G100=0,0,((($G100/$F$97)*Cronograma!CS$17)*($H100/$G100)))</f>
        <v>0</v>
      </c>
      <c r="CV100" s="51">
        <f>IF( $G100=0,0,((($G100/$F$97)*Cronograma!CT$17)*($H100/$G100)))</f>
        <v>0</v>
      </c>
      <c r="CW100" s="51">
        <f>IF( $G100=0,0,((($G100/$F$97)*Cronograma!CU$17)*($H100/$G100)))</f>
        <v>0</v>
      </c>
      <c r="CX100" s="51">
        <f>IF( $G100=0,0,((($G100/$F$97)*Cronograma!CV$17)*($H100/$G100)))</f>
        <v>0</v>
      </c>
      <c r="CY100" s="51">
        <f>IF( $G100=0,0,((($G100/$F$97)*Cronograma!CW$17)*($H100/$G100)))</f>
        <v>0</v>
      </c>
      <c r="CZ100" s="51">
        <f>IF( $G100=0,0,((($G100/$F$97)*Cronograma!CX$17)*($H100/$G100)))</f>
        <v>0</v>
      </c>
      <c r="DA100" s="51">
        <f>IF( $G100=0,0,((($G100/$F$97)*Cronograma!CY$17)*($H100/$G100)))</f>
        <v>0</v>
      </c>
      <c r="DB100" s="51">
        <f>IF( $G100=0,0,((($G100/$F$97)*Cronograma!CZ$17)*($H100/$G100)))</f>
        <v>0</v>
      </c>
      <c r="DC100" s="51">
        <f>IF( $G100=0,0,((($G100/$F$97)*Cronograma!DA$17)*($H100/$G100)))</f>
        <v>0</v>
      </c>
      <c r="DD100" s="51">
        <f>IF( $G100=0,0,((($G100/$F$97)*Cronograma!DB$17)*($H100/$G100)))</f>
        <v>0</v>
      </c>
      <c r="DE100" s="51">
        <f>IF( $G100=0,0,((($G100/$F$97)*Cronograma!DC$17)*($H100/$G100)))</f>
        <v>0</v>
      </c>
      <c r="DF100" s="51">
        <f>IF( $G100=0,0,((($G100/$F$97)*Cronograma!DD$17)*($H100/$G100)))</f>
        <v>0</v>
      </c>
      <c r="DG100" s="51">
        <f>IF( $G100=0,0,((($G100/$F$97)*Cronograma!DE$17)*($H100/$G100)))</f>
        <v>0</v>
      </c>
      <c r="DH100" s="51">
        <f>IF( $G100=0,0,((($G100/$F$97)*Cronograma!DF$17)*($H100/$G100)))</f>
        <v>0</v>
      </c>
      <c r="DI100" s="51">
        <f>IF( $G100=0,0,((($G100/$F$97)*Cronograma!DG$17)*($H100/$G100)))</f>
        <v>0</v>
      </c>
      <c r="DJ100" s="51">
        <f>IF( $G100=0,0,((($G100/$F$97)*Cronograma!DH$17)*($H100/$G100)))</f>
        <v>0</v>
      </c>
      <c r="DK100" s="52">
        <f t="shared" si="59"/>
        <v>0</v>
      </c>
      <c r="DL100" s="53">
        <f t="shared" si="41"/>
        <v>0</v>
      </c>
      <c r="DM100" s="472"/>
      <c r="DN100" s="472"/>
      <c r="DO100" s="472"/>
    </row>
    <row r="101" spans="1:119" hidden="1" outlineLevel="1" x14ac:dyDescent="0.3">
      <c r="A101" s="472"/>
      <c r="B101" s="521" t="s">
        <v>256</v>
      </c>
      <c r="C101" s="589"/>
      <c r="D101" s="595"/>
      <c r="E101" s="591"/>
      <c r="F101" s="592"/>
      <c r="G101" s="593"/>
      <c r="H101" s="498">
        <f t="shared" si="58"/>
        <v>0</v>
      </c>
      <c r="I101" s="51">
        <f>IF( $G101=0,0,((($G101/$F$97)*Cronograma!G$17)*($H101/$G101)))</f>
        <v>0</v>
      </c>
      <c r="J101" s="51">
        <f>IF( $G101=0,0,((($G101/$F$97)*Cronograma!H$17)*($H101/$G101)))</f>
        <v>0</v>
      </c>
      <c r="K101" s="51">
        <f>IF( $G101=0,0,((($G101/$F$97)*Cronograma!I$17)*($H101/$G101)))</f>
        <v>0</v>
      </c>
      <c r="L101" s="51">
        <f>IF( $G101=0,0,((($G101/$F$97)*Cronograma!J$17)*($H101/$G101)))</f>
        <v>0</v>
      </c>
      <c r="M101" s="51">
        <f>IF( $G101=0,0,((($G101/$F$97)*Cronograma!K$17)*($H101/$G101)))</f>
        <v>0</v>
      </c>
      <c r="N101" s="51">
        <f>IF( $G101=0,0,((($G101/$F$97)*Cronograma!L$17)*($H101/$G101)))</f>
        <v>0</v>
      </c>
      <c r="O101" s="51">
        <f>IF( $G101=0,0,((($G101/$F$97)*Cronograma!M$17)*($H101/$G101)))</f>
        <v>0</v>
      </c>
      <c r="P101" s="51">
        <f>IF( $G101=0,0,((($G101/$F$97)*Cronograma!N$17)*($H101/$G101)))</f>
        <v>0</v>
      </c>
      <c r="Q101" s="51">
        <f>IF( $G101=0,0,((($G101/$F$97)*Cronograma!O$17)*($H101/$G101)))</f>
        <v>0</v>
      </c>
      <c r="R101" s="51">
        <f>IF( $G101=0,0,((($G101/$F$97)*Cronograma!P$17)*($H101/$G101)))</f>
        <v>0</v>
      </c>
      <c r="S101" s="51">
        <f>IF( $G101=0,0,((($G101/$F$97)*Cronograma!Q$17)*($H101/$G101)))</f>
        <v>0</v>
      </c>
      <c r="T101" s="51">
        <f>IF( $G101=0,0,((($G101/$F$97)*Cronograma!R$17)*($H101/$G101)))</f>
        <v>0</v>
      </c>
      <c r="U101" s="51">
        <f>IF( $G101=0,0,((($G101/$F$97)*Cronograma!S$17)*($H101/$G101)))</f>
        <v>0</v>
      </c>
      <c r="V101" s="51">
        <f>IF( $G101=0,0,((($G101/$F$97)*Cronograma!T$17)*($H101/$G101)))</f>
        <v>0</v>
      </c>
      <c r="W101" s="51">
        <f>IF( $G101=0,0,((($G101/$F$97)*Cronograma!U$17)*($H101/$G101)))</f>
        <v>0</v>
      </c>
      <c r="X101" s="51">
        <f>IF( $G101=0,0,((($G101/$F$97)*Cronograma!V$17)*($H101/$G101)))</f>
        <v>0</v>
      </c>
      <c r="Y101" s="51">
        <f>IF( $G101=0,0,((($G101/$F$97)*Cronograma!W$17)*($H101/$G101)))</f>
        <v>0</v>
      </c>
      <c r="Z101" s="51">
        <f>IF( $G101=0,0,((($G101/$F$97)*Cronograma!X$17)*($H101/$G101)))</f>
        <v>0</v>
      </c>
      <c r="AA101" s="51">
        <f>IF( $G101=0,0,((($G101/$F$97)*Cronograma!Y$17)*($H101/$G101)))</f>
        <v>0</v>
      </c>
      <c r="AB101" s="51">
        <f>IF( $G101=0,0,((($G101/$F$97)*Cronograma!Z$17)*($H101/$G101)))</f>
        <v>0</v>
      </c>
      <c r="AC101" s="51">
        <f>IF( $G101=0,0,((($G101/$F$97)*Cronograma!AA$17)*($H101/$G101)))</f>
        <v>0</v>
      </c>
      <c r="AD101" s="51">
        <f>IF( $G101=0,0,((($G101/$F$97)*Cronograma!AB$17)*($H101/$G101)))</f>
        <v>0</v>
      </c>
      <c r="AE101" s="51">
        <f>IF( $G101=0,0,((($G101/$F$97)*Cronograma!AC$17)*($H101/$G101)))</f>
        <v>0</v>
      </c>
      <c r="AF101" s="51">
        <f>IF( $G101=0,0,((($G101/$F$97)*Cronograma!AD$17)*($H101/$G101)))</f>
        <v>0</v>
      </c>
      <c r="AG101" s="51">
        <f>IF( $G101=0,0,((($G101/$F$97)*Cronograma!AE$17)*($H101/$G101)))</f>
        <v>0</v>
      </c>
      <c r="AH101" s="51">
        <f>IF( $G101=0,0,((($G101/$F$97)*Cronograma!AF$17)*($H101/$G101)))</f>
        <v>0</v>
      </c>
      <c r="AI101" s="51">
        <f>IF( $G101=0,0,((($G101/$F$97)*Cronograma!AG$17)*($H101/$G101)))</f>
        <v>0</v>
      </c>
      <c r="AJ101" s="51">
        <f>IF( $G101=0,0,((($G101/$F$97)*Cronograma!AH$17)*($H101/$G101)))</f>
        <v>0</v>
      </c>
      <c r="AK101" s="51">
        <f>IF( $G101=0,0,((($G101/$F$97)*Cronograma!AI$17)*($H101/$G101)))</f>
        <v>0</v>
      </c>
      <c r="AL101" s="51">
        <f>IF( $G101=0,0,((($G101/$F$97)*Cronograma!AJ$17)*($H101/$G101)))</f>
        <v>0</v>
      </c>
      <c r="AM101" s="51">
        <f>IF( $G101=0,0,((($G101/$F$97)*Cronograma!AK$17)*($H101/$G101)))</f>
        <v>0</v>
      </c>
      <c r="AN101" s="51">
        <f>IF( $G101=0,0,((($G101/$F$97)*Cronograma!AL$17)*($H101/$G101)))</f>
        <v>0</v>
      </c>
      <c r="AO101" s="51">
        <f>IF( $G101=0,0,((($G101/$F$97)*Cronograma!AM$17)*($H101/$G101)))</f>
        <v>0</v>
      </c>
      <c r="AP101" s="51">
        <f>IF( $G101=0,0,((($G101/$F$97)*Cronograma!AN$17)*($H101/$G101)))</f>
        <v>0</v>
      </c>
      <c r="AQ101" s="51">
        <f>IF( $G101=0,0,((($G101/$F$97)*Cronograma!AO$17)*($H101/$G101)))</f>
        <v>0</v>
      </c>
      <c r="AR101" s="51">
        <f>IF( $G101=0,0,((($G101/$F$97)*Cronograma!AP$17)*($H101/$G101)))</f>
        <v>0</v>
      </c>
      <c r="AS101" s="51">
        <f>IF( $G101=0,0,((($G101/$F$97)*Cronograma!AQ$17)*($H101/$G101)))</f>
        <v>0</v>
      </c>
      <c r="AT101" s="51">
        <f>IF( $G101=0,0,((($G101/$F$97)*Cronograma!AR$17)*($H101/$G101)))</f>
        <v>0</v>
      </c>
      <c r="AU101" s="51">
        <f>IF( $G101=0,0,((($G101/$F$97)*Cronograma!AS$17)*($H101/$G101)))</f>
        <v>0</v>
      </c>
      <c r="AV101" s="51">
        <f>IF( $G101=0,0,((($G101/$F$97)*Cronograma!AT$17)*($H101/$G101)))</f>
        <v>0</v>
      </c>
      <c r="AW101" s="51">
        <f>IF( $G101=0,0,((($G101/$F$97)*Cronograma!AU$17)*($H101/$G101)))</f>
        <v>0</v>
      </c>
      <c r="AX101" s="51">
        <f>IF( $G101=0,0,((($G101/$F$97)*Cronograma!AV$17)*($H101/$G101)))</f>
        <v>0</v>
      </c>
      <c r="AY101" s="51">
        <f>IF( $G101=0,0,((($G101/$F$97)*Cronograma!AW$17)*($H101/$G101)))</f>
        <v>0</v>
      </c>
      <c r="AZ101" s="51">
        <f>IF( $G101=0,0,((($G101/$F$97)*Cronograma!AX$17)*($H101/$G101)))</f>
        <v>0</v>
      </c>
      <c r="BA101" s="51">
        <f>IF( $G101=0,0,((($G101/$F$97)*Cronograma!AY$17)*($H101/$G101)))</f>
        <v>0</v>
      </c>
      <c r="BB101" s="51">
        <f>IF( $G101=0,0,((($G101/$F$97)*Cronograma!AZ$17)*($H101/$G101)))</f>
        <v>0</v>
      </c>
      <c r="BC101" s="51">
        <f>IF( $G101=0,0,((($G101/$F$97)*Cronograma!BA$17)*($H101/$G101)))</f>
        <v>0</v>
      </c>
      <c r="BD101" s="51">
        <f>IF( $G101=0,0,((($G101/$F$97)*Cronograma!BB$17)*($H101/$G101)))</f>
        <v>0</v>
      </c>
      <c r="BE101" s="51">
        <f>IF( $G101=0,0,((($G101/$F$97)*Cronograma!BC$17)*($H101/$G101)))</f>
        <v>0</v>
      </c>
      <c r="BF101" s="51">
        <f>IF( $G101=0,0,((($G101/$F$97)*Cronograma!BD$17)*($H101/$G101)))</f>
        <v>0</v>
      </c>
      <c r="BG101" s="51">
        <f>IF( $G101=0,0,((($G101/$F$97)*Cronograma!BE$17)*($H101/$G101)))</f>
        <v>0</v>
      </c>
      <c r="BH101" s="51">
        <f>IF( $G101=0,0,((($G101/$F$97)*Cronograma!BF$17)*($H101/$G101)))</f>
        <v>0</v>
      </c>
      <c r="BI101" s="51">
        <f>IF( $G101=0,0,((($G101/$F$97)*Cronograma!BG$17)*($H101/$G101)))</f>
        <v>0</v>
      </c>
      <c r="BJ101" s="51">
        <f>IF( $G101=0,0,((($G101/$F$97)*Cronograma!BH$17)*($H101/$G101)))</f>
        <v>0</v>
      </c>
      <c r="BK101" s="51">
        <f>IF( $G101=0,0,((($G101/$F$97)*Cronograma!BI$17)*($H101/$G101)))</f>
        <v>0</v>
      </c>
      <c r="BL101" s="51">
        <f>IF( $G101=0,0,((($G101/$F$97)*Cronograma!BJ$17)*($H101/$G101)))</f>
        <v>0</v>
      </c>
      <c r="BM101" s="51">
        <f>IF( $G101=0,0,((($G101/$F$97)*Cronograma!BK$17)*($H101/$G101)))</f>
        <v>0</v>
      </c>
      <c r="BN101" s="51">
        <f>IF( $G101=0,0,((($G101/$F$97)*Cronograma!BL$17)*($H101/$G101)))</f>
        <v>0</v>
      </c>
      <c r="BO101" s="51">
        <f>IF( $G101=0,0,((($G101/$F$97)*Cronograma!BM$17)*($H101/$G101)))</f>
        <v>0</v>
      </c>
      <c r="BP101" s="51">
        <f>IF( $G101=0,0,((($G101/$F$97)*Cronograma!BN$17)*($H101/$G101)))</f>
        <v>0</v>
      </c>
      <c r="BQ101" s="51">
        <f>IF( $G101=0,0,((($G101/$F$97)*Cronograma!BO$17)*($H101/$G101)))</f>
        <v>0</v>
      </c>
      <c r="BR101" s="51">
        <f>IF( $G101=0,0,((($G101/$F$97)*Cronograma!BP$17)*($H101/$G101)))</f>
        <v>0</v>
      </c>
      <c r="BS101" s="51">
        <f>IF( $G101=0,0,((($G101/$F$97)*Cronograma!BQ$17)*($H101/$G101)))</f>
        <v>0</v>
      </c>
      <c r="BT101" s="51">
        <f>IF( $G101=0,0,((($G101/$F$97)*Cronograma!BR$17)*($H101/$G101)))</f>
        <v>0</v>
      </c>
      <c r="BU101" s="51">
        <f>IF( $G101=0,0,((($G101/$F$97)*Cronograma!BS$17)*($H101/$G101)))</f>
        <v>0</v>
      </c>
      <c r="BV101" s="51">
        <f>IF( $G101=0,0,((($G101/$F$97)*Cronograma!BT$17)*($H101/$G101)))</f>
        <v>0</v>
      </c>
      <c r="BW101" s="51">
        <f>IF( $G101=0,0,((($G101/$F$97)*Cronograma!BU$17)*($H101/$G101)))</f>
        <v>0</v>
      </c>
      <c r="BX101" s="51">
        <f>IF( $G101=0,0,((($G101/$F$97)*Cronograma!BV$17)*($H101/$G101)))</f>
        <v>0</v>
      </c>
      <c r="BY101" s="51">
        <f>IF( $G101=0,0,((($G101/$F$97)*Cronograma!BW$17)*($H101/$G101)))</f>
        <v>0</v>
      </c>
      <c r="BZ101" s="51">
        <f>IF( $G101=0,0,((($G101/$F$97)*Cronograma!BX$17)*($H101/$G101)))</f>
        <v>0</v>
      </c>
      <c r="CA101" s="51">
        <f>IF( $G101=0,0,((($G101/$F$97)*Cronograma!BY$17)*($H101/$G101)))</f>
        <v>0</v>
      </c>
      <c r="CB101" s="51">
        <f>IF( $G101=0,0,((($G101/$F$97)*Cronograma!BZ$17)*($H101/$G101)))</f>
        <v>0</v>
      </c>
      <c r="CC101" s="51">
        <f>IF( $G101=0,0,((($G101/$F$97)*Cronograma!CA$17)*($H101/$G101)))</f>
        <v>0</v>
      </c>
      <c r="CD101" s="51">
        <f>IF( $G101=0,0,((($G101/$F$97)*Cronograma!CB$17)*($H101/$G101)))</f>
        <v>0</v>
      </c>
      <c r="CE101" s="51">
        <f>IF( $G101=0,0,((($G101/$F$97)*Cronograma!CC$17)*($H101/$G101)))</f>
        <v>0</v>
      </c>
      <c r="CF101" s="51">
        <f>IF( $G101=0,0,((($G101/$F$97)*Cronograma!CD$17)*($H101/$G101)))</f>
        <v>0</v>
      </c>
      <c r="CG101" s="51">
        <f>IF( $G101=0,0,((($G101/$F$97)*Cronograma!CE$17)*($H101/$G101)))</f>
        <v>0</v>
      </c>
      <c r="CH101" s="51">
        <f>IF( $G101=0,0,((($G101/$F$97)*Cronograma!CF$17)*($H101/$G101)))</f>
        <v>0</v>
      </c>
      <c r="CI101" s="51">
        <f>IF( $G101=0,0,((($G101/$F$97)*Cronograma!CG$17)*($H101/$G101)))</f>
        <v>0</v>
      </c>
      <c r="CJ101" s="51">
        <f>IF( $G101=0,0,((($G101/$F$97)*Cronograma!CH$17)*($H101/$G101)))</f>
        <v>0</v>
      </c>
      <c r="CK101" s="51">
        <f>IF( $G101=0,0,((($G101/$F$97)*Cronograma!CI$17)*($H101/$G101)))</f>
        <v>0</v>
      </c>
      <c r="CL101" s="51">
        <f>IF( $G101=0,0,((($G101/$F$97)*Cronograma!CJ$17)*($H101/$G101)))</f>
        <v>0</v>
      </c>
      <c r="CM101" s="51">
        <f>IF( $G101=0,0,((($G101/$F$97)*Cronograma!CK$17)*($H101/$G101)))</f>
        <v>0</v>
      </c>
      <c r="CN101" s="51">
        <f>IF( $G101=0,0,((($G101/$F$97)*Cronograma!CL$17)*($H101/$G101)))</f>
        <v>0</v>
      </c>
      <c r="CO101" s="51">
        <f>IF( $G101=0,0,((($G101/$F$97)*Cronograma!CM$17)*($H101/$G101)))</f>
        <v>0</v>
      </c>
      <c r="CP101" s="51">
        <f>IF( $G101=0,0,((($G101/$F$97)*Cronograma!CN$17)*($H101/$G101)))</f>
        <v>0</v>
      </c>
      <c r="CQ101" s="51">
        <f>IF( $G101=0,0,((($G101/$F$97)*Cronograma!CO$17)*($H101/$G101)))</f>
        <v>0</v>
      </c>
      <c r="CR101" s="51">
        <f>IF( $G101=0,0,((($G101/$F$97)*Cronograma!CP$17)*($H101/$G101)))</f>
        <v>0</v>
      </c>
      <c r="CS101" s="51">
        <f>IF( $G101=0,0,((($G101/$F$97)*Cronograma!CQ$17)*($H101/$G101)))</f>
        <v>0</v>
      </c>
      <c r="CT101" s="51">
        <f>IF( $G101=0,0,((($G101/$F$97)*Cronograma!CR$17)*($H101/$G101)))</f>
        <v>0</v>
      </c>
      <c r="CU101" s="51">
        <f>IF( $G101=0,0,((($G101/$F$97)*Cronograma!CS$17)*($H101/$G101)))</f>
        <v>0</v>
      </c>
      <c r="CV101" s="51">
        <f>IF( $G101=0,0,((($G101/$F$97)*Cronograma!CT$17)*($H101/$G101)))</f>
        <v>0</v>
      </c>
      <c r="CW101" s="51">
        <f>IF( $G101=0,0,((($G101/$F$97)*Cronograma!CU$17)*($H101/$G101)))</f>
        <v>0</v>
      </c>
      <c r="CX101" s="51">
        <f>IF( $G101=0,0,((($G101/$F$97)*Cronograma!CV$17)*($H101/$G101)))</f>
        <v>0</v>
      </c>
      <c r="CY101" s="51">
        <f>IF( $G101=0,0,((($G101/$F$97)*Cronograma!CW$17)*($H101/$G101)))</f>
        <v>0</v>
      </c>
      <c r="CZ101" s="51">
        <f>IF( $G101=0,0,((($G101/$F$97)*Cronograma!CX$17)*($H101/$G101)))</f>
        <v>0</v>
      </c>
      <c r="DA101" s="51">
        <f>IF( $G101=0,0,((($G101/$F$97)*Cronograma!CY$17)*($H101/$G101)))</f>
        <v>0</v>
      </c>
      <c r="DB101" s="51">
        <f>IF( $G101=0,0,((($G101/$F$97)*Cronograma!CZ$17)*($H101/$G101)))</f>
        <v>0</v>
      </c>
      <c r="DC101" s="51">
        <f>IF( $G101=0,0,((($G101/$F$97)*Cronograma!DA$17)*($H101/$G101)))</f>
        <v>0</v>
      </c>
      <c r="DD101" s="51">
        <f>IF( $G101=0,0,((($G101/$F$97)*Cronograma!DB$17)*($H101/$G101)))</f>
        <v>0</v>
      </c>
      <c r="DE101" s="51">
        <f>IF( $G101=0,0,((($G101/$F$97)*Cronograma!DC$17)*($H101/$G101)))</f>
        <v>0</v>
      </c>
      <c r="DF101" s="51">
        <f>IF( $G101=0,0,((($G101/$F$97)*Cronograma!DD$17)*($H101/$G101)))</f>
        <v>0</v>
      </c>
      <c r="DG101" s="51">
        <f>IF( $G101=0,0,((($G101/$F$97)*Cronograma!DE$17)*($H101/$G101)))</f>
        <v>0</v>
      </c>
      <c r="DH101" s="51">
        <f>IF( $G101=0,0,((($G101/$F$97)*Cronograma!DF$17)*($H101/$G101)))</f>
        <v>0</v>
      </c>
      <c r="DI101" s="51">
        <f>IF( $G101=0,0,((($G101/$F$97)*Cronograma!DG$17)*($H101/$G101)))</f>
        <v>0</v>
      </c>
      <c r="DJ101" s="51">
        <f>IF( $G101=0,0,((($G101/$F$97)*Cronograma!DH$17)*($H101/$G101)))</f>
        <v>0</v>
      </c>
      <c r="DK101" s="52">
        <f t="shared" si="59"/>
        <v>0</v>
      </c>
      <c r="DL101" s="53">
        <f t="shared" si="41"/>
        <v>0</v>
      </c>
      <c r="DM101" s="472"/>
      <c r="DN101" s="472"/>
      <c r="DO101" s="472"/>
    </row>
    <row r="102" spans="1:119" hidden="1" outlineLevel="1" x14ac:dyDescent="0.3">
      <c r="A102" s="472"/>
      <c r="B102" s="521" t="s">
        <v>257</v>
      </c>
      <c r="C102" s="589"/>
      <c r="D102" s="595"/>
      <c r="E102" s="591"/>
      <c r="F102" s="592"/>
      <c r="G102" s="593"/>
      <c r="H102" s="498">
        <f t="shared" si="58"/>
        <v>0</v>
      </c>
      <c r="I102" s="51">
        <f>IF( $G102=0,0,((($G102/$F$97)*Cronograma!G$17)*($H102/$G102)))</f>
        <v>0</v>
      </c>
      <c r="J102" s="51">
        <f>IF( $G102=0,0,((($G102/$F$97)*Cronograma!H$17)*($H102/$G102)))</f>
        <v>0</v>
      </c>
      <c r="K102" s="51">
        <f>IF( $G102=0,0,((($G102/$F$97)*Cronograma!I$17)*($H102/$G102)))</f>
        <v>0</v>
      </c>
      <c r="L102" s="51">
        <f>IF( $G102=0,0,((($G102/$F$97)*Cronograma!J$17)*($H102/$G102)))</f>
        <v>0</v>
      </c>
      <c r="M102" s="51">
        <f>IF( $G102=0,0,((($G102/$F$97)*Cronograma!K$17)*($H102/$G102)))</f>
        <v>0</v>
      </c>
      <c r="N102" s="51">
        <f>IF( $G102=0,0,((($G102/$F$97)*Cronograma!L$17)*($H102/$G102)))</f>
        <v>0</v>
      </c>
      <c r="O102" s="51">
        <f>IF( $G102=0,0,((($G102/$F$97)*Cronograma!M$17)*($H102/$G102)))</f>
        <v>0</v>
      </c>
      <c r="P102" s="51">
        <f>IF( $G102=0,0,((($G102/$F$97)*Cronograma!N$17)*($H102/$G102)))</f>
        <v>0</v>
      </c>
      <c r="Q102" s="51">
        <f>IF( $G102=0,0,((($G102/$F$97)*Cronograma!O$17)*($H102/$G102)))</f>
        <v>0</v>
      </c>
      <c r="R102" s="51">
        <f>IF( $G102=0,0,((($G102/$F$97)*Cronograma!P$17)*($H102/$G102)))</f>
        <v>0</v>
      </c>
      <c r="S102" s="51">
        <f>IF( $G102=0,0,((($G102/$F$97)*Cronograma!Q$17)*($H102/$G102)))</f>
        <v>0</v>
      </c>
      <c r="T102" s="51">
        <f>IF( $G102=0,0,((($G102/$F$97)*Cronograma!R$17)*($H102/$G102)))</f>
        <v>0</v>
      </c>
      <c r="U102" s="51">
        <f>IF( $G102=0,0,((($G102/$F$97)*Cronograma!S$17)*($H102/$G102)))</f>
        <v>0</v>
      </c>
      <c r="V102" s="51">
        <f>IF( $G102=0,0,((($G102/$F$97)*Cronograma!T$17)*($H102/$G102)))</f>
        <v>0</v>
      </c>
      <c r="W102" s="51">
        <f>IF( $G102=0,0,((($G102/$F$97)*Cronograma!U$17)*($H102/$G102)))</f>
        <v>0</v>
      </c>
      <c r="X102" s="51">
        <f>IF( $G102=0,0,((($G102/$F$97)*Cronograma!V$17)*($H102/$G102)))</f>
        <v>0</v>
      </c>
      <c r="Y102" s="51">
        <f>IF( $G102=0,0,((($G102/$F$97)*Cronograma!W$17)*($H102/$G102)))</f>
        <v>0</v>
      </c>
      <c r="Z102" s="51">
        <f>IF( $G102=0,0,((($G102/$F$97)*Cronograma!X$17)*($H102/$G102)))</f>
        <v>0</v>
      </c>
      <c r="AA102" s="51">
        <f>IF( $G102=0,0,((($G102/$F$97)*Cronograma!Y$17)*($H102/$G102)))</f>
        <v>0</v>
      </c>
      <c r="AB102" s="51">
        <f>IF( $G102=0,0,((($G102/$F$97)*Cronograma!Z$17)*($H102/$G102)))</f>
        <v>0</v>
      </c>
      <c r="AC102" s="51">
        <f>IF( $G102=0,0,((($G102/$F$97)*Cronograma!AA$17)*($H102/$G102)))</f>
        <v>0</v>
      </c>
      <c r="AD102" s="51">
        <f>IF( $G102=0,0,((($G102/$F$97)*Cronograma!AB$17)*($H102/$G102)))</f>
        <v>0</v>
      </c>
      <c r="AE102" s="51">
        <f>IF( $G102=0,0,((($G102/$F$97)*Cronograma!AC$17)*($H102/$G102)))</f>
        <v>0</v>
      </c>
      <c r="AF102" s="51">
        <f>IF( $G102=0,0,((($G102/$F$97)*Cronograma!AD$17)*($H102/$G102)))</f>
        <v>0</v>
      </c>
      <c r="AG102" s="51">
        <f>IF( $G102=0,0,((($G102/$F$97)*Cronograma!AE$17)*($H102/$G102)))</f>
        <v>0</v>
      </c>
      <c r="AH102" s="51">
        <f>IF( $G102=0,0,((($G102/$F$97)*Cronograma!AF$17)*($H102/$G102)))</f>
        <v>0</v>
      </c>
      <c r="AI102" s="51">
        <f>IF( $G102=0,0,((($G102/$F$97)*Cronograma!AG$17)*($H102/$G102)))</f>
        <v>0</v>
      </c>
      <c r="AJ102" s="51">
        <f>IF( $G102=0,0,((($G102/$F$97)*Cronograma!AH$17)*($H102/$G102)))</f>
        <v>0</v>
      </c>
      <c r="AK102" s="51">
        <f>IF( $G102=0,0,((($G102/$F$97)*Cronograma!AI$17)*($H102/$G102)))</f>
        <v>0</v>
      </c>
      <c r="AL102" s="51">
        <f>IF( $G102=0,0,((($G102/$F$97)*Cronograma!AJ$17)*($H102/$G102)))</f>
        <v>0</v>
      </c>
      <c r="AM102" s="51">
        <f>IF( $G102=0,0,((($G102/$F$97)*Cronograma!AK$17)*($H102/$G102)))</f>
        <v>0</v>
      </c>
      <c r="AN102" s="51">
        <f>IF( $G102=0,0,((($G102/$F$97)*Cronograma!AL$17)*($H102/$G102)))</f>
        <v>0</v>
      </c>
      <c r="AO102" s="51">
        <f>IF( $G102=0,0,((($G102/$F$97)*Cronograma!AM$17)*($H102/$G102)))</f>
        <v>0</v>
      </c>
      <c r="AP102" s="51">
        <f>IF( $G102=0,0,((($G102/$F$97)*Cronograma!AN$17)*($H102/$G102)))</f>
        <v>0</v>
      </c>
      <c r="AQ102" s="51">
        <f>IF( $G102=0,0,((($G102/$F$97)*Cronograma!AO$17)*($H102/$G102)))</f>
        <v>0</v>
      </c>
      <c r="AR102" s="51">
        <f>IF( $G102=0,0,((($G102/$F$97)*Cronograma!AP$17)*($H102/$G102)))</f>
        <v>0</v>
      </c>
      <c r="AS102" s="51">
        <f>IF( $G102=0,0,((($G102/$F$97)*Cronograma!AQ$17)*($H102/$G102)))</f>
        <v>0</v>
      </c>
      <c r="AT102" s="51">
        <f>IF( $G102=0,0,((($G102/$F$97)*Cronograma!AR$17)*($H102/$G102)))</f>
        <v>0</v>
      </c>
      <c r="AU102" s="51">
        <f>IF( $G102=0,0,((($G102/$F$97)*Cronograma!AS$17)*($H102/$G102)))</f>
        <v>0</v>
      </c>
      <c r="AV102" s="51">
        <f>IF( $G102=0,0,((($G102/$F$97)*Cronograma!AT$17)*($H102/$G102)))</f>
        <v>0</v>
      </c>
      <c r="AW102" s="51">
        <f>IF( $G102=0,0,((($G102/$F$97)*Cronograma!AU$17)*($H102/$G102)))</f>
        <v>0</v>
      </c>
      <c r="AX102" s="51">
        <f>IF( $G102=0,0,((($G102/$F$97)*Cronograma!AV$17)*($H102/$G102)))</f>
        <v>0</v>
      </c>
      <c r="AY102" s="51">
        <f>IF( $G102=0,0,((($G102/$F$97)*Cronograma!AW$17)*($H102/$G102)))</f>
        <v>0</v>
      </c>
      <c r="AZ102" s="51">
        <f>IF( $G102=0,0,((($G102/$F$97)*Cronograma!AX$17)*($H102/$G102)))</f>
        <v>0</v>
      </c>
      <c r="BA102" s="51">
        <f>IF( $G102=0,0,((($G102/$F$97)*Cronograma!AY$17)*($H102/$G102)))</f>
        <v>0</v>
      </c>
      <c r="BB102" s="51">
        <f>IF( $G102=0,0,((($G102/$F$97)*Cronograma!AZ$17)*($H102/$G102)))</f>
        <v>0</v>
      </c>
      <c r="BC102" s="51">
        <f>IF( $G102=0,0,((($G102/$F$97)*Cronograma!BA$17)*($H102/$G102)))</f>
        <v>0</v>
      </c>
      <c r="BD102" s="51">
        <f>IF( $G102=0,0,((($G102/$F$97)*Cronograma!BB$17)*($H102/$G102)))</f>
        <v>0</v>
      </c>
      <c r="BE102" s="51">
        <f>IF( $G102=0,0,((($G102/$F$97)*Cronograma!BC$17)*($H102/$G102)))</f>
        <v>0</v>
      </c>
      <c r="BF102" s="51">
        <f>IF( $G102=0,0,((($G102/$F$97)*Cronograma!BD$17)*($H102/$G102)))</f>
        <v>0</v>
      </c>
      <c r="BG102" s="51">
        <f>IF( $G102=0,0,((($G102/$F$97)*Cronograma!BE$17)*($H102/$G102)))</f>
        <v>0</v>
      </c>
      <c r="BH102" s="51">
        <f>IF( $G102=0,0,((($G102/$F$97)*Cronograma!BF$17)*($H102/$G102)))</f>
        <v>0</v>
      </c>
      <c r="BI102" s="51">
        <f>IF( $G102=0,0,((($G102/$F$97)*Cronograma!BG$17)*($H102/$G102)))</f>
        <v>0</v>
      </c>
      <c r="BJ102" s="51">
        <f>IF( $G102=0,0,((($G102/$F$97)*Cronograma!BH$17)*($H102/$G102)))</f>
        <v>0</v>
      </c>
      <c r="BK102" s="51">
        <f>IF( $G102=0,0,((($G102/$F$97)*Cronograma!BI$17)*($H102/$G102)))</f>
        <v>0</v>
      </c>
      <c r="BL102" s="51">
        <f>IF( $G102=0,0,((($G102/$F$97)*Cronograma!BJ$17)*($H102/$G102)))</f>
        <v>0</v>
      </c>
      <c r="BM102" s="51">
        <f>IF( $G102=0,0,((($G102/$F$97)*Cronograma!BK$17)*($H102/$G102)))</f>
        <v>0</v>
      </c>
      <c r="BN102" s="51">
        <f>IF( $G102=0,0,((($G102/$F$97)*Cronograma!BL$17)*($H102/$G102)))</f>
        <v>0</v>
      </c>
      <c r="BO102" s="51">
        <f>IF( $G102=0,0,((($G102/$F$97)*Cronograma!BM$17)*($H102/$G102)))</f>
        <v>0</v>
      </c>
      <c r="BP102" s="51">
        <f>IF( $G102=0,0,((($G102/$F$97)*Cronograma!BN$17)*($H102/$G102)))</f>
        <v>0</v>
      </c>
      <c r="BQ102" s="51">
        <f>IF( $G102=0,0,((($G102/$F$97)*Cronograma!BO$17)*($H102/$G102)))</f>
        <v>0</v>
      </c>
      <c r="BR102" s="51">
        <f>IF( $G102=0,0,((($G102/$F$97)*Cronograma!BP$17)*($H102/$G102)))</f>
        <v>0</v>
      </c>
      <c r="BS102" s="51">
        <f>IF( $G102=0,0,((($G102/$F$97)*Cronograma!BQ$17)*($H102/$G102)))</f>
        <v>0</v>
      </c>
      <c r="BT102" s="51">
        <f>IF( $G102=0,0,((($G102/$F$97)*Cronograma!BR$17)*($H102/$G102)))</f>
        <v>0</v>
      </c>
      <c r="BU102" s="51">
        <f>IF( $G102=0,0,((($G102/$F$97)*Cronograma!BS$17)*($H102/$G102)))</f>
        <v>0</v>
      </c>
      <c r="BV102" s="51">
        <f>IF( $G102=0,0,((($G102/$F$97)*Cronograma!BT$17)*($H102/$G102)))</f>
        <v>0</v>
      </c>
      <c r="BW102" s="51">
        <f>IF( $G102=0,0,((($G102/$F$97)*Cronograma!BU$17)*($H102/$G102)))</f>
        <v>0</v>
      </c>
      <c r="BX102" s="51">
        <f>IF( $G102=0,0,((($G102/$F$97)*Cronograma!BV$17)*($H102/$G102)))</f>
        <v>0</v>
      </c>
      <c r="BY102" s="51">
        <f>IF( $G102=0,0,((($G102/$F$97)*Cronograma!BW$17)*($H102/$G102)))</f>
        <v>0</v>
      </c>
      <c r="BZ102" s="51">
        <f>IF( $G102=0,0,((($G102/$F$97)*Cronograma!BX$17)*($H102/$G102)))</f>
        <v>0</v>
      </c>
      <c r="CA102" s="51">
        <f>IF( $G102=0,0,((($G102/$F$97)*Cronograma!BY$17)*($H102/$G102)))</f>
        <v>0</v>
      </c>
      <c r="CB102" s="51">
        <f>IF( $G102=0,0,((($G102/$F$97)*Cronograma!BZ$17)*($H102/$G102)))</f>
        <v>0</v>
      </c>
      <c r="CC102" s="51">
        <f>IF( $G102=0,0,((($G102/$F$97)*Cronograma!CA$17)*($H102/$G102)))</f>
        <v>0</v>
      </c>
      <c r="CD102" s="51">
        <f>IF( $G102=0,0,((($G102/$F$97)*Cronograma!CB$17)*($H102/$G102)))</f>
        <v>0</v>
      </c>
      <c r="CE102" s="51">
        <f>IF( $G102=0,0,((($G102/$F$97)*Cronograma!CC$17)*($H102/$G102)))</f>
        <v>0</v>
      </c>
      <c r="CF102" s="51">
        <f>IF( $G102=0,0,((($G102/$F$97)*Cronograma!CD$17)*($H102/$G102)))</f>
        <v>0</v>
      </c>
      <c r="CG102" s="51">
        <f>IF( $G102=0,0,((($G102/$F$97)*Cronograma!CE$17)*($H102/$G102)))</f>
        <v>0</v>
      </c>
      <c r="CH102" s="51">
        <f>IF( $G102=0,0,((($G102/$F$97)*Cronograma!CF$17)*($H102/$G102)))</f>
        <v>0</v>
      </c>
      <c r="CI102" s="51">
        <f>IF( $G102=0,0,((($G102/$F$97)*Cronograma!CG$17)*($H102/$G102)))</f>
        <v>0</v>
      </c>
      <c r="CJ102" s="51">
        <f>IF( $G102=0,0,((($G102/$F$97)*Cronograma!CH$17)*($H102/$G102)))</f>
        <v>0</v>
      </c>
      <c r="CK102" s="51">
        <f>IF( $G102=0,0,((($G102/$F$97)*Cronograma!CI$17)*($H102/$G102)))</f>
        <v>0</v>
      </c>
      <c r="CL102" s="51">
        <f>IF( $G102=0,0,((($G102/$F$97)*Cronograma!CJ$17)*($H102/$G102)))</f>
        <v>0</v>
      </c>
      <c r="CM102" s="51">
        <f>IF( $G102=0,0,((($G102/$F$97)*Cronograma!CK$17)*($H102/$G102)))</f>
        <v>0</v>
      </c>
      <c r="CN102" s="51">
        <f>IF( $G102=0,0,((($G102/$F$97)*Cronograma!CL$17)*($H102/$G102)))</f>
        <v>0</v>
      </c>
      <c r="CO102" s="51">
        <f>IF( $G102=0,0,((($G102/$F$97)*Cronograma!CM$17)*($H102/$G102)))</f>
        <v>0</v>
      </c>
      <c r="CP102" s="51">
        <f>IF( $G102=0,0,((($G102/$F$97)*Cronograma!CN$17)*($H102/$G102)))</f>
        <v>0</v>
      </c>
      <c r="CQ102" s="51">
        <f>IF( $G102=0,0,((($G102/$F$97)*Cronograma!CO$17)*($H102/$G102)))</f>
        <v>0</v>
      </c>
      <c r="CR102" s="51">
        <f>IF( $G102=0,0,((($G102/$F$97)*Cronograma!CP$17)*($H102/$G102)))</f>
        <v>0</v>
      </c>
      <c r="CS102" s="51">
        <f>IF( $G102=0,0,((($G102/$F$97)*Cronograma!CQ$17)*($H102/$G102)))</f>
        <v>0</v>
      </c>
      <c r="CT102" s="51">
        <f>IF( $G102=0,0,((($G102/$F$97)*Cronograma!CR$17)*($H102/$G102)))</f>
        <v>0</v>
      </c>
      <c r="CU102" s="51">
        <f>IF( $G102=0,0,((($G102/$F$97)*Cronograma!CS$17)*($H102/$G102)))</f>
        <v>0</v>
      </c>
      <c r="CV102" s="51">
        <f>IF( $G102=0,0,((($G102/$F$97)*Cronograma!CT$17)*($H102/$G102)))</f>
        <v>0</v>
      </c>
      <c r="CW102" s="51">
        <f>IF( $G102=0,0,((($G102/$F$97)*Cronograma!CU$17)*($H102/$G102)))</f>
        <v>0</v>
      </c>
      <c r="CX102" s="51">
        <f>IF( $G102=0,0,((($G102/$F$97)*Cronograma!CV$17)*($H102/$G102)))</f>
        <v>0</v>
      </c>
      <c r="CY102" s="51">
        <f>IF( $G102=0,0,((($G102/$F$97)*Cronograma!CW$17)*($H102/$G102)))</f>
        <v>0</v>
      </c>
      <c r="CZ102" s="51">
        <f>IF( $G102=0,0,((($G102/$F$97)*Cronograma!CX$17)*($H102/$G102)))</f>
        <v>0</v>
      </c>
      <c r="DA102" s="51">
        <f>IF( $G102=0,0,((($G102/$F$97)*Cronograma!CY$17)*($H102/$G102)))</f>
        <v>0</v>
      </c>
      <c r="DB102" s="51">
        <f>IF( $G102=0,0,((($G102/$F$97)*Cronograma!CZ$17)*($H102/$G102)))</f>
        <v>0</v>
      </c>
      <c r="DC102" s="51">
        <f>IF( $G102=0,0,((($G102/$F$97)*Cronograma!DA$17)*($H102/$G102)))</f>
        <v>0</v>
      </c>
      <c r="DD102" s="51">
        <f>IF( $G102=0,0,((($G102/$F$97)*Cronograma!DB$17)*($H102/$G102)))</f>
        <v>0</v>
      </c>
      <c r="DE102" s="51">
        <f>IF( $G102=0,0,((($G102/$F$97)*Cronograma!DC$17)*($H102/$G102)))</f>
        <v>0</v>
      </c>
      <c r="DF102" s="51">
        <f>IF( $G102=0,0,((($G102/$F$97)*Cronograma!DD$17)*($H102/$G102)))</f>
        <v>0</v>
      </c>
      <c r="DG102" s="51">
        <f>IF( $G102=0,0,((($G102/$F$97)*Cronograma!DE$17)*($H102/$G102)))</f>
        <v>0</v>
      </c>
      <c r="DH102" s="51">
        <f>IF( $G102=0,0,((($G102/$F$97)*Cronograma!DF$17)*($H102/$G102)))</f>
        <v>0</v>
      </c>
      <c r="DI102" s="51">
        <f>IF( $G102=0,0,((($G102/$F$97)*Cronograma!DG$17)*($H102/$G102)))</f>
        <v>0</v>
      </c>
      <c r="DJ102" s="51">
        <f>IF( $G102=0,0,((($G102/$F$97)*Cronograma!DH$17)*($H102/$G102)))</f>
        <v>0</v>
      </c>
      <c r="DK102" s="52">
        <f t="shared" si="59"/>
        <v>0</v>
      </c>
      <c r="DL102" s="53">
        <f t="shared" si="41"/>
        <v>0</v>
      </c>
      <c r="DM102" s="472"/>
      <c r="DN102" s="472"/>
      <c r="DO102" s="472"/>
    </row>
    <row r="103" spans="1:119" hidden="1" outlineLevel="1" x14ac:dyDescent="0.3">
      <c r="A103" s="472"/>
      <c r="B103" s="521" t="s">
        <v>258</v>
      </c>
      <c r="C103" s="589"/>
      <c r="D103" s="595"/>
      <c r="E103" s="591"/>
      <c r="F103" s="592"/>
      <c r="G103" s="593"/>
      <c r="H103" s="498">
        <f t="shared" si="58"/>
        <v>0</v>
      </c>
      <c r="I103" s="51">
        <f>IF( $G103=0,0,((($G103/$F$97)*Cronograma!G$17)*($H103/$G103)))</f>
        <v>0</v>
      </c>
      <c r="J103" s="51">
        <f>IF( $G103=0,0,((($G103/$F$97)*Cronograma!H$17)*($H103/$G103)))</f>
        <v>0</v>
      </c>
      <c r="K103" s="51">
        <f>IF( $G103=0,0,((($G103/$F$97)*Cronograma!I$17)*($H103/$G103)))</f>
        <v>0</v>
      </c>
      <c r="L103" s="51">
        <f>IF( $G103=0,0,((($G103/$F$97)*Cronograma!J$17)*($H103/$G103)))</f>
        <v>0</v>
      </c>
      <c r="M103" s="51">
        <f>IF( $G103=0,0,((($G103/$F$97)*Cronograma!K$17)*($H103/$G103)))</f>
        <v>0</v>
      </c>
      <c r="N103" s="51">
        <f>IF( $G103=0,0,((($G103/$F$97)*Cronograma!L$17)*($H103/$G103)))</f>
        <v>0</v>
      </c>
      <c r="O103" s="51">
        <f>IF( $G103=0,0,((($G103/$F$97)*Cronograma!M$17)*($H103/$G103)))</f>
        <v>0</v>
      </c>
      <c r="P103" s="51">
        <f>IF( $G103=0,0,((($G103/$F$97)*Cronograma!N$17)*($H103/$G103)))</f>
        <v>0</v>
      </c>
      <c r="Q103" s="51">
        <f>IF( $G103=0,0,((($G103/$F$97)*Cronograma!O$17)*($H103/$G103)))</f>
        <v>0</v>
      </c>
      <c r="R103" s="51">
        <f>IF( $G103=0,0,((($G103/$F$97)*Cronograma!P$17)*($H103/$G103)))</f>
        <v>0</v>
      </c>
      <c r="S103" s="51">
        <f>IF( $G103=0,0,((($G103/$F$97)*Cronograma!Q$17)*($H103/$G103)))</f>
        <v>0</v>
      </c>
      <c r="T103" s="51">
        <f>IF( $G103=0,0,((($G103/$F$97)*Cronograma!R$17)*($H103/$G103)))</f>
        <v>0</v>
      </c>
      <c r="U103" s="51">
        <f>IF( $G103=0,0,((($G103/$F$97)*Cronograma!S$17)*($H103/$G103)))</f>
        <v>0</v>
      </c>
      <c r="V103" s="51">
        <f>IF( $G103=0,0,((($G103/$F$97)*Cronograma!T$17)*($H103/$G103)))</f>
        <v>0</v>
      </c>
      <c r="W103" s="51">
        <f>IF( $G103=0,0,((($G103/$F$97)*Cronograma!U$17)*($H103/$G103)))</f>
        <v>0</v>
      </c>
      <c r="X103" s="51">
        <f>IF( $G103=0,0,((($G103/$F$97)*Cronograma!V$17)*($H103/$G103)))</f>
        <v>0</v>
      </c>
      <c r="Y103" s="51">
        <f>IF( $G103=0,0,((($G103/$F$97)*Cronograma!W$17)*($H103/$G103)))</f>
        <v>0</v>
      </c>
      <c r="Z103" s="51">
        <f>IF( $G103=0,0,((($G103/$F$97)*Cronograma!X$17)*($H103/$G103)))</f>
        <v>0</v>
      </c>
      <c r="AA103" s="51">
        <f>IF( $G103=0,0,((($G103/$F$97)*Cronograma!Y$17)*($H103/$G103)))</f>
        <v>0</v>
      </c>
      <c r="AB103" s="51">
        <f>IF( $G103=0,0,((($G103/$F$97)*Cronograma!Z$17)*($H103/$G103)))</f>
        <v>0</v>
      </c>
      <c r="AC103" s="51">
        <f>IF( $G103=0,0,((($G103/$F$97)*Cronograma!AA$17)*($H103/$G103)))</f>
        <v>0</v>
      </c>
      <c r="AD103" s="51">
        <f>IF( $G103=0,0,((($G103/$F$97)*Cronograma!AB$17)*($H103/$G103)))</f>
        <v>0</v>
      </c>
      <c r="AE103" s="51">
        <f>IF( $G103=0,0,((($G103/$F$97)*Cronograma!AC$17)*($H103/$G103)))</f>
        <v>0</v>
      </c>
      <c r="AF103" s="51">
        <f>IF( $G103=0,0,((($G103/$F$97)*Cronograma!AD$17)*($H103/$G103)))</f>
        <v>0</v>
      </c>
      <c r="AG103" s="51">
        <f>IF( $G103=0,0,((($G103/$F$97)*Cronograma!AE$17)*($H103/$G103)))</f>
        <v>0</v>
      </c>
      <c r="AH103" s="51">
        <f>IF( $G103=0,0,((($G103/$F$97)*Cronograma!AF$17)*($H103/$G103)))</f>
        <v>0</v>
      </c>
      <c r="AI103" s="51">
        <f>IF( $G103=0,0,((($G103/$F$97)*Cronograma!AG$17)*($H103/$G103)))</f>
        <v>0</v>
      </c>
      <c r="AJ103" s="51">
        <f>IF( $G103=0,0,((($G103/$F$97)*Cronograma!AH$17)*($H103/$G103)))</f>
        <v>0</v>
      </c>
      <c r="AK103" s="51">
        <f>IF( $G103=0,0,((($G103/$F$97)*Cronograma!AI$17)*($H103/$G103)))</f>
        <v>0</v>
      </c>
      <c r="AL103" s="51">
        <f>IF( $G103=0,0,((($G103/$F$97)*Cronograma!AJ$17)*($H103/$G103)))</f>
        <v>0</v>
      </c>
      <c r="AM103" s="51">
        <f>IF( $G103=0,0,((($G103/$F$97)*Cronograma!AK$17)*($H103/$G103)))</f>
        <v>0</v>
      </c>
      <c r="AN103" s="51">
        <f>IF( $G103=0,0,((($G103/$F$97)*Cronograma!AL$17)*($H103/$G103)))</f>
        <v>0</v>
      </c>
      <c r="AO103" s="51">
        <f>IF( $G103=0,0,((($G103/$F$97)*Cronograma!AM$17)*($H103/$G103)))</f>
        <v>0</v>
      </c>
      <c r="AP103" s="51">
        <f>IF( $G103=0,0,((($G103/$F$97)*Cronograma!AN$17)*($H103/$G103)))</f>
        <v>0</v>
      </c>
      <c r="AQ103" s="51">
        <f>IF( $G103=0,0,((($G103/$F$97)*Cronograma!AO$17)*($H103/$G103)))</f>
        <v>0</v>
      </c>
      <c r="AR103" s="51">
        <f>IF( $G103=0,0,((($G103/$F$97)*Cronograma!AP$17)*($H103/$G103)))</f>
        <v>0</v>
      </c>
      <c r="AS103" s="51">
        <f>IF( $G103=0,0,((($G103/$F$97)*Cronograma!AQ$17)*($H103/$G103)))</f>
        <v>0</v>
      </c>
      <c r="AT103" s="51">
        <f>IF( $G103=0,0,((($G103/$F$97)*Cronograma!AR$17)*($H103/$G103)))</f>
        <v>0</v>
      </c>
      <c r="AU103" s="51">
        <f>IF( $G103=0,0,((($G103/$F$97)*Cronograma!AS$17)*($H103/$G103)))</f>
        <v>0</v>
      </c>
      <c r="AV103" s="51">
        <f>IF( $G103=0,0,((($G103/$F$97)*Cronograma!AT$17)*($H103/$G103)))</f>
        <v>0</v>
      </c>
      <c r="AW103" s="51">
        <f>IF( $G103=0,0,((($G103/$F$97)*Cronograma!AU$17)*($H103/$G103)))</f>
        <v>0</v>
      </c>
      <c r="AX103" s="51">
        <f>IF( $G103=0,0,((($G103/$F$97)*Cronograma!AV$17)*($H103/$G103)))</f>
        <v>0</v>
      </c>
      <c r="AY103" s="51">
        <f>IF( $G103=0,0,((($G103/$F$97)*Cronograma!AW$17)*($H103/$G103)))</f>
        <v>0</v>
      </c>
      <c r="AZ103" s="51">
        <f>IF( $G103=0,0,((($G103/$F$97)*Cronograma!AX$17)*($H103/$G103)))</f>
        <v>0</v>
      </c>
      <c r="BA103" s="51">
        <f>IF( $G103=0,0,((($G103/$F$97)*Cronograma!AY$17)*($H103/$G103)))</f>
        <v>0</v>
      </c>
      <c r="BB103" s="51">
        <f>IF( $G103=0,0,((($G103/$F$97)*Cronograma!AZ$17)*($H103/$G103)))</f>
        <v>0</v>
      </c>
      <c r="BC103" s="51">
        <f>IF( $G103=0,0,((($G103/$F$97)*Cronograma!BA$17)*($H103/$G103)))</f>
        <v>0</v>
      </c>
      <c r="BD103" s="51">
        <f>IF( $G103=0,0,((($G103/$F$97)*Cronograma!BB$17)*($H103/$G103)))</f>
        <v>0</v>
      </c>
      <c r="BE103" s="51">
        <f>IF( $G103=0,0,((($G103/$F$97)*Cronograma!BC$17)*($H103/$G103)))</f>
        <v>0</v>
      </c>
      <c r="BF103" s="51">
        <f>IF( $G103=0,0,((($G103/$F$97)*Cronograma!BD$17)*($H103/$G103)))</f>
        <v>0</v>
      </c>
      <c r="BG103" s="51">
        <f>IF( $G103=0,0,((($G103/$F$97)*Cronograma!BE$17)*($H103/$G103)))</f>
        <v>0</v>
      </c>
      <c r="BH103" s="51">
        <f>IF( $G103=0,0,((($G103/$F$97)*Cronograma!BF$17)*($H103/$G103)))</f>
        <v>0</v>
      </c>
      <c r="BI103" s="51">
        <f>IF( $G103=0,0,((($G103/$F$97)*Cronograma!BG$17)*($H103/$G103)))</f>
        <v>0</v>
      </c>
      <c r="BJ103" s="51">
        <f>IF( $G103=0,0,((($G103/$F$97)*Cronograma!BH$17)*($H103/$G103)))</f>
        <v>0</v>
      </c>
      <c r="BK103" s="51">
        <f>IF( $G103=0,0,((($G103/$F$97)*Cronograma!BI$17)*($H103/$G103)))</f>
        <v>0</v>
      </c>
      <c r="BL103" s="51">
        <f>IF( $G103=0,0,((($G103/$F$97)*Cronograma!BJ$17)*($H103/$G103)))</f>
        <v>0</v>
      </c>
      <c r="BM103" s="51">
        <f>IF( $G103=0,0,((($G103/$F$97)*Cronograma!BK$17)*($H103/$G103)))</f>
        <v>0</v>
      </c>
      <c r="BN103" s="51">
        <f>IF( $G103=0,0,((($G103/$F$97)*Cronograma!BL$17)*($H103/$G103)))</f>
        <v>0</v>
      </c>
      <c r="BO103" s="51">
        <f>IF( $G103=0,0,((($G103/$F$97)*Cronograma!BM$17)*($H103/$G103)))</f>
        <v>0</v>
      </c>
      <c r="BP103" s="51">
        <f>IF( $G103=0,0,((($G103/$F$97)*Cronograma!BN$17)*($H103/$G103)))</f>
        <v>0</v>
      </c>
      <c r="BQ103" s="51">
        <f>IF( $G103=0,0,((($G103/$F$97)*Cronograma!BO$17)*($H103/$G103)))</f>
        <v>0</v>
      </c>
      <c r="BR103" s="51">
        <f>IF( $G103=0,0,((($G103/$F$97)*Cronograma!BP$17)*($H103/$G103)))</f>
        <v>0</v>
      </c>
      <c r="BS103" s="51">
        <f>IF( $G103=0,0,((($G103/$F$97)*Cronograma!BQ$17)*($H103/$G103)))</f>
        <v>0</v>
      </c>
      <c r="BT103" s="51">
        <f>IF( $G103=0,0,((($G103/$F$97)*Cronograma!BR$17)*($H103/$G103)))</f>
        <v>0</v>
      </c>
      <c r="BU103" s="51">
        <f>IF( $G103=0,0,((($G103/$F$97)*Cronograma!BS$17)*($H103/$G103)))</f>
        <v>0</v>
      </c>
      <c r="BV103" s="51">
        <f>IF( $G103=0,0,((($G103/$F$97)*Cronograma!BT$17)*($H103/$G103)))</f>
        <v>0</v>
      </c>
      <c r="BW103" s="51">
        <f>IF( $G103=0,0,((($G103/$F$97)*Cronograma!BU$17)*($H103/$G103)))</f>
        <v>0</v>
      </c>
      <c r="BX103" s="51">
        <f>IF( $G103=0,0,((($G103/$F$97)*Cronograma!BV$17)*($H103/$G103)))</f>
        <v>0</v>
      </c>
      <c r="BY103" s="51">
        <f>IF( $G103=0,0,((($G103/$F$97)*Cronograma!BW$17)*($H103/$G103)))</f>
        <v>0</v>
      </c>
      <c r="BZ103" s="51">
        <f>IF( $G103=0,0,((($G103/$F$97)*Cronograma!BX$17)*($H103/$G103)))</f>
        <v>0</v>
      </c>
      <c r="CA103" s="51">
        <f>IF( $G103=0,0,((($G103/$F$97)*Cronograma!BY$17)*($H103/$G103)))</f>
        <v>0</v>
      </c>
      <c r="CB103" s="51">
        <f>IF( $G103=0,0,((($G103/$F$97)*Cronograma!BZ$17)*($H103/$G103)))</f>
        <v>0</v>
      </c>
      <c r="CC103" s="51">
        <f>IF( $G103=0,0,((($G103/$F$97)*Cronograma!CA$17)*($H103/$G103)))</f>
        <v>0</v>
      </c>
      <c r="CD103" s="51">
        <f>IF( $G103=0,0,((($G103/$F$97)*Cronograma!CB$17)*($H103/$G103)))</f>
        <v>0</v>
      </c>
      <c r="CE103" s="51">
        <f>IF( $G103=0,0,((($G103/$F$97)*Cronograma!CC$17)*($H103/$G103)))</f>
        <v>0</v>
      </c>
      <c r="CF103" s="51">
        <f>IF( $G103=0,0,((($G103/$F$97)*Cronograma!CD$17)*($H103/$G103)))</f>
        <v>0</v>
      </c>
      <c r="CG103" s="51">
        <f>IF( $G103=0,0,((($G103/$F$97)*Cronograma!CE$17)*($H103/$G103)))</f>
        <v>0</v>
      </c>
      <c r="CH103" s="51">
        <f>IF( $G103=0,0,((($G103/$F$97)*Cronograma!CF$17)*($H103/$G103)))</f>
        <v>0</v>
      </c>
      <c r="CI103" s="51">
        <f>IF( $G103=0,0,((($G103/$F$97)*Cronograma!CG$17)*($H103/$G103)))</f>
        <v>0</v>
      </c>
      <c r="CJ103" s="51">
        <f>IF( $G103=0,0,((($G103/$F$97)*Cronograma!CH$17)*($H103/$G103)))</f>
        <v>0</v>
      </c>
      <c r="CK103" s="51">
        <f>IF( $G103=0,0,((($G103/$F$97)*Cronograma!CI$17)*($H103/$G103)))</f>
        <v>0</v>
      </c>
      <c r="CL103" s="51">
        <f>IF( $G103=0,0,((($G103/$F$97)*Cronograma!CJ$17)*($H103/$G103)))</f>
        <v>0</v>
      </c>
      <c r="CM103" s="51">
        <f>IF( $G103=0,0,((($G103/$F$97)*Cronograma!CK$17)*($H103/$G103)))</f>
        <v>0</v>
      </c>
      <c r="CN103" s="51">
        <f>IF( $G103=0,0,((($G103/$F$97)*Cronograma!CL$17)*($H103/$G103)))</f>
        <v>0</v>
      </c>
      <c r="CO103" s="51">
        <f>IF( $G103=0,0,((($G103/$F$97)*Cronograma!CM$17)*($H103/$G103)))</f>
        <v>0</v>
      </c>
      <c r="CP103" s="51">
        <f>IF( $G103=0,0,((($G103/$F$97)*Cronograma!CN$17)*($H103/$G103)))</f>
        <v>0</v>
      </c>
      <c r="CQ103" s="51">
        <f>IF( $G103=0,0,((($G103/$F$97)*Cronograma!CO$17)*($H103/$G103)))</f>
        <v>0</v>
      </c>
      <c r="CR103" s="51">
        <f>IF( $G103=0,0,((($G103/$F$97)*Cronograma!CP$17)*($H103/$G103)))</f>
        <v>0</v>
      </c>
      <c r="CS103" s="51">
        <f>IF( $G103=0,0,((($G103/$F$97)*Cronograma!CQ$17)*($H103/$G103)))</f>
        <v>0</v>
      </c>
      <c r="CT103" s="51">
        <f>IF( $G103=0,0,((($G103/$F$97)*Cronograma!CR$17)*($H103/$G103)))</f>
        <v>0</v>
      </c>
      <c r="CU103" s="51">
        <f>IF( $G103=0,0,((($G103/$F$97)*Cronograma!CS$17)*($H103/$G103)))</f>
        <v>0</v>
      </c>
      <c r="CV103" s="51">
        <f>IF( $G103=0,0,((($G103/$F$97)*Cronograma!CT$17)*($H103/$G103)))</f>
        <v>0</v>
      </c>
      <c r="CW103" s="51">
        <f>IF( $G103=0,0,((($G103/$F$97)*Cronograma!CU$17)*($H103/$G103)))</f>
        <v>0</v>
      </c>
      <c r="CX103" s="51">
        <f>IF( $G103=0,0,((($G103/$F$97)*Cronograma!CV$17)*($H103/$G103)))</f>
        <v>0</v>
      </c>
      <c r="CY103" s="51">
        <f>IF( $G103=0,0,((($G103/$F$97)*Cronograma!CW$17)*($H103/$G103)))</f>
        <v>0</v>
      </c>
      <c r="CZ103" s="51">
        <f>IF( $G103=0,0,((($G103/$F$97)*Cronograma!CX$17)*($H103/$G103)))</f>
        <v>0</v>
      </c>
      <c r="DA103" s="51">
        <f>IF( $G103=0,0,((($G103/$F$97)*Cronograma!CY$17)*($H103/$G103)))</f>
        <v>0</v>
      </c>
      <c r="DB103" s="51">
        <f>IF( $G103=0,0,((($G103/$F$97)*Cronograma!CZ$17)*($H103/$G103)))</f>
        <v>0</v>
      </c>
      <c r="DC103" s="51">
        <f>IF( $G103=0,0,((($G103/$F$97)*Cronograma!DA$17)*($H103/$G103)))</f>
        <v>0</v>
      </c>
      <c r="DD103" s="51">
        <f>IF( $G103=0,0,((($G103/$F$97)*Cronograma!DB$17)*($H103/$G103)))</f>
        <v>0</v>
      </c>
      <c r="DE103" s="51">
        <f>IF( $G103=0,0,((($G103/$F$97)*Cronograma!DC$17)*($H103/$G103)))</f>
        <v>0</v>
      </c>
      <c r="DF103" s="51">
        <f>IF( $G103=0,0,((($G103/$F$97)*Cronograma!DD$17)*($H103/$G103)))</f>
        <v>0</v>
      </c>
      <c r="DG103" s="51">
        <f>IF( $G103=0,0,((($G103/$F$97)*Cronograma!DE$17)*($H103/$G103)))</f>
        <v>0</v>
      </c>
      <c r="DH103" s="51">
        <f>IF( $G103=0,0,((($G103/$F$97)*Cronograma!DF$17)*($H103/$G103)))</f>
        <v>0</v>
      </c>
      <c r="DI103" s="51">
        <f>IF( $G103=0,0,((($G103/$F$97)*Cronograma!DG$17)*($H103/$G103)))</f>
        <v>0</v>
      </c>
      <c r="DJ103" s="51">
        <f>IF( $G103=0,0,((($G103/$F$97)*Cronograma!DH$17)*($H103/$G103)))</f>
        <v>0</v>
      </c>
      <c r="DK103" s="52">
        <f t="shared" si="59"/>
        <v>0</v>
      </c>
      <c r="DL103" s="53">
        <f t="shared" si="41"/>
        <v>0</v>
      </c>
      <c r="DM103" s="472"/>
      <c r="DN103" s="472"/>
      <c r="DO103" s="472"/>
    </row>
    <row r="104" spans="1:119" hidden="1" outlineLevel="1" x14ac:dyDescent="0.3">
      <c r="A104" s="472"/>
      <c r="B104" s="521" t="s">
        <v>259</v>
      </c>
      <c r="C104" s="589"/>
      <c r="D104" s="595"/>
      <c r="E104" s="591"/>
      <c r="F104" s="592"/>
      <c r="G104" s="593"/>
      <c r="H104" s="498">
        <f t="shared" si="58"/>
        <v>0</v>
      </c>
      <c r="I104" s="51">
        <f>IF( $G104=0,0,((($G104/$F$97)*Cronograma!G$17)*($H104/$G104)))</f>
        <v>0</v>
      </c>
      <c r="J104" s="51">
        <f>IF( $G104=0,0,((($G104/$F$97)*Cronograma!H$17)*($H104/$G104)))</f>
        <v>0</v>
      </c>
      <c r="K104" s="51">
        <f>IF( $G104=0,0,((($G104/$F$97)*Cronograma!I$17)*($H104/$G104)))</f>
        <v>0</v>
      </c>
      <c r="L104" s="51">
        <f>IF( $G104=0,0,((($G104/$F$97)*Cronograma!J$17)*($H104/$G104)))</f>
        <v>0</v>
      </c>
      <c r="M104" s="51">
        <f>IF( $G104=0,0,((($G104/$F$97)*Cronograma!K$17)*($H104/$G104)))</f>
        <v>0</v>
      </c>
      <c r="N104" s="51">
        <f>IF( $G104=0,0,((($G104/$F$97)*Cronograma!L$17)*($H104/$G104)))</f>
        <v>0</v>
      </c>
      <c r="O104" s="51">
        <f>IF( $G104=0,0,((($G104/$F$97)*Cronograma!M$17)*($H104/$G104)))</f>
        <v>0</v>
      </c>
      <c r="P104" s="51">
        <f>IF( $G104=0,0,((($G104/$F$97)*Cronograma!N$17)*($H104/$G104)))</f>
        <v>0</v>
      </c>
      <c r="Q104" s="51">
        <f>IF( $G104=0,0,((($G104/$F$97)*Cronograma!O$17)*($H104/$G104)))</f>
        <v>0</v>
      </c>
      <c r="R104" s="51">
        <f>IF( $G104=0,0,((($G104/$F$97)*Cronograma!P$17)*($H104/$G104)))</f>
        <v>0</v>
      </c>
      <c r="S104" s="51">
        <f>IF( $G104=0,0,((($G104/$F$97)*Cronograma!Q$17)*($H104/$G104)))</f>
        <v>0</v>
      </c>
      <c r="T104" s="51">
        <f>IF( $G104=0,0,((($G104/$F$97)*Cronograma!R$17)*($H104/$G104)))</f>
        <v>0</v>
      </c>
      <c r="U104" s="51">
        <f>IF( $G104=0,0,((($G104/$F$97)*Cronograma!S$17)*($H104/$G104)))</f>
        <v>0</v>
      </c>
      <c r="V104" s="51">
        <f>IF( $G104=0,0,((($G104/$F$97)*Cronograma!T$17)*($H104/$G104)))</f>
        <v>0</v>
      </c>
      <c r="W104" s="51">
        <f>IF( $G104=0,0,((($G104/$F$97)*Cronograma!U$17)*($H104/$G104)))</f>
        <v>0</v>
      </c>
      <c r="X104" s="51">
        <f>IF( $G104=0,0,((($G104/$F$97)*Cronograma!V$17)*($H104/$G104)))</f>
        <v>0</v>
      </c>
      <c r="Y104" s="51">
        <f>IF( $G104=0,0,((($G104/$F$97)*Cronograma!W$17)*($H104/$G104)))</f>
        <v>0</v>
      </c>
      <c r="Z104" s="51">
        <f>IF( $G104=0,0,((($G104/$F$97)*Cronograma!X$17)*($H104/$G104)))</f>
        <v>0</v>
      </c>
      <c r="AA104" s="51">
        <f>IF( $G104=0,0,((($G104/$F$97)*Cronograma!Y$17)*($H104/$G104)))</f>
        <v>0</v>
      </c>
      <c r="AB104" s="51">
        <f>IF( $G104=0,0,((($G104/$F$97)*Cronograma!Z$17)*($H104/$G104)))</f>
        <v>0</v>
      </c>
      <c r="AC104" s="51">
        <f>IF( $G104=0,0,((($G104/$F$97)*Cronograma!AA$17)*($H104/$G104)))</f>
        <v>0</v>
      </c>
      <c r="AD104" s="51">
        <f>IF( $G104=0,0,((($G104/$F$97)*Cronograma!AB$17)*($H104/$G104)))</f>
        <v>0</v>
      </c>
      <c r="AE104" s="51">
        <f>IF( $G104=0,0,((($G104/$F$97)*Cronograma!AC$17)*($H104/$G104)))</f>
        <v>0</v>
      </c>
      <c r="AF104" s="51">
        <f>IF( $G104=0,0,((($G104/$F$97)*Cronograma!AD$17)*($H104/$G104)))</f>
        <v>0</v>
      </c>
      <c r="AG104" s="51">
        <f>IF( $G104=0,0,((($G104/$F$97)*Cronograma!AE$17)*($H104/$G104)))</f>
        <v>0</v>
      </c>
      <c r="AH104" s="51">
        <f>IF( $G104=0,0,((($G104/$F$97)*Cronograma!AF$17)*($H104/$G104)))</f>
        <v>0</v>
      </c>
      <c r="AI104" s="51">
        <f>IF( $G104=0,0,((($G104/$F$97)*Cronograma!AG$17)*($H104/$G104)))</f>
        <v>0</v>
      </c>
      <c r="AJ104" s="51">
        <f>IF( $G104=0,0,((($G104/$F$97)*Cronograma!AH$17)*($H104/$G104)))</f>
        <v>0</v>
      </c>
      <c r="AK104" s="51">
        <f>IF( $G104=0,0,((($G104/$F$97)*Cronograma!AI$17)*($H104/$G104)))</f>
        <v>0</v>
      </c>
      <c r="AL104" s="51">
        <f>IF( $G104=0,0,((($G104/$F$97)*Cronograma!AJ$17)*($H104/$G104)))</f>
        <v>0</v>
      </c>
      <c r="AM104" s="51">
        <f>IF( $G104=0,0,((($G104/$F$97)*Cronograma!AK$17)*($H104/$G104)))</f>
        <v>0</v>
      </c>
      <c r="AN104" s="51">
        <f>IF( $G104=0,0,((($G104/$F$97)*Cronograma!AL$17)*($H104/$G104)))</f>
        <v>0</v>
      </c>
      <c r="AO104" s="51">
        <f>IF( $G104=0,0,((($G104/$F$97)*Cronograma!AM$17)*($H104/$G104)))</f>
        <v>0</v>
      </c>
      <c r="AP104" s="51">
        <f>IF( $G104=0,0,((($G104/$F$97)*Cronograma!AN$17)*($H104/$G104)))</f>
        <v>0</v>
      </c>
      <c r="AQ104" s="51">
        <f>IF( $G104=0,0,((($G104/$F$97)*Cronograma!AO$17)*($H104/$G104)))</f>
        <v>0</v>
      </c>
      <c r="AR104" s="51">
        <f>IF( $G104=0,0,((($G104/$F$97)*Cronograma!AP$17)*($H104/$G104)))</f>
        <v>0</v>
      </c>
      <c r="AS104" s="51">
        <f>IF( $G104=0,0,((($G104/$F$97)*Cronograma!AQ$17)*($H104/$G104)))</f>
        <v>0</v>
      </c>
      <c r="AT104" s="51">
        <f>IF( $G104=0,0,((($G104/$F$97)*Cronograma!AR$17)*($H104/$G104)))</f>
        <v>0</v>
      </c>
      <c r="AU104" s="51">
        <f>IF( $G104=0,0,((($G104/$F$97)*Cronograma!AS$17)*($H104/$G104)))</f>
        <v>0</v>
      </c>
      <c r="AV104" s="51">
        <f>IF( $G104=0,0,((($G104/$F$97)*Cronograma!AT$17)*($H104/$G104)))</f>
        <v>0</v>
      </c>
      <c r="AW104" s="51">
        <f>IF( $G104=0,0,((($G104/$F$97)*Cronograma!AU$17)*($H104/$G104)))</f>
        <v>0</v>
      </c>
      <c r="AX104" s="51">
        <f>IF( $G104=0,0,((($G104/$F$97)*Cronograma!AV$17)*($H104/$G104)))</f>
        <v>0</v>
      </c>
      <c r="AY104" s="51">
        <f>IF( $G104=0,0,((($G104/$F$97)*Cronograma!AW$17)*($H104/$G104)))</f>
        <v>0</v>
      </c>
      <c r="AZ104" s="51">
        <f>IF( $G104=0,0,((($G104/$F$97)*Cronograma!AX$17)*($H104/$G104)))</f>
        <v>0</v>
      </c>
      <c r="BA104" s="51">
        <f>IF( $G104=0,0,((($G104/$F$97)*Cronograma!AY$17)*($H104/$G104)))</f>
        <v>0</v>
      </c>
      <c r="BB104" s="51">
        <f>IF( $G104=0,0,((($G104/$F$97)*Cronograma!AZ$17)*($H104/$G104)))</f>
        <v>0</v>
      </c>
      <c r="BC104" s="51">
        <f>IF( $G104=0,0,((($G104/$F$97)*Cronograma!BA$17)*($H104/$G104)))</f>
        <v>0</v>
      </c>
      <c r="BD104" s="51">
        <f>IF( $G104=0,0,((($G104/$F$97)*Cronograma!BB$17)*($H104/$G104)))</f>
        <v>0</v>
      </c>
      <c r="BE104" s="51">
        <f>IF( $G104=0,0,((($G104/$F$97)*Cronograma!BC$17)*($H104/$G104)))</f>
        <v>0</v>
      </c>
      <c r="BF104" s="51">
        <f>IF( $G104=0,0,((($G104/$F$97)*Cronograma!BD$17)*($H104/$G104)))</f>
        <v>0</v>
      </c>
      <c r="BG104" s="51">
        <f>IF( $G104=0,0,((($G104/$F$97)*Cronograma!BE$17)*($H104/$G104)))</f>
        <v>0</v>
      </c>
      <c r="BH104" s="51">
        <f>IF( $G104=0,0,((($G104/$F$97)*Cronograma!BF$17)*($H104/$G104)))</f>
        <v>0</v>
      </c>
      <c r="BI104" s="51">
        <f>IF( $G104=0,0,((($G104/$F$97)*Cronograma!BG$17)*($H104/$G104)))</f>
        <v>0</v>
      </c>
      <c r="BJ104" s="51">
        <f>IF( $G104=0,0,((($G104/$F$97)*Cronograma!BH$17)*($H104/$G104)))</f>
        <v>0</v>
      </c>
      <c r="BK104" s="51">
        <f>IF( $G104=0,0,((($G104/$F$97)*Cronograma!BI$17)*($H104/$G104)))</f>
        <v>0</v>
      </c>
      <c r="BL104" s="51">
        <f>IF( $G104=0,0,((($G104/$F$97)*Cronograma!BJ$17)*($H104/$G104)))</f>
        <v>0</v>
      </c>
      <c r="BM104" s="51">
        <f>IF( $G104=0,0,((($G104/$F$97)*Cronograma!BK$17)*($H104/$G104)))</f>
        <v>0</v>
      </c>
      <c r="BN104" s="51">
        <f>IF( $G104=0,0,((($G104/$F$97)*Cronograma!BL$17)*($H104/$G104)))</f>
        <v>0</v>
      </c>
      <c r="BO104" s="51">
        <f>IF( $G104=0,0,((($G104/$F$97)*Cronograma!BM$17)*($H104/$G104)))</f>
        <v>0</v>
      </c>
      <c r="BP104" s="51">
        <f>IF( $G104=0,0,((($G104/$F$97)*Cronograma!BN$17)*($H104/$G104)))</f>
        <v>0</v>
      </c>
      <c r="BQ104" s="51">
        <f>IF( $G104=0,0,((($G104/$F$97)*Cronograma!BO$17)*($H104/$G104)))</f>
        <v>0</v>
      </c>
      <c r="BR104" s="51">
        <f>IF( $G104=0,0,((($G104/$F$97)*Cronograma!BP$17)*($H104/$G104)))</f>
        <v>0</v>
      </c>
      <c r="BS104" s="51">
        <f>IF( $G104=0,0,((($G104/$F$97)*Cronograma!BQ$17)*($H104/$G104)))</f>
        <v>0</v>
      </c>
      <c r="BT104" s="51">
        <f>IF( $G104=0,0,((($G104/$F$97)*Cronograma!BR$17)*($H104/$G104)))</f>
        <v>0</v>
      </c>
      <c r="BU104" s="51">
        <f>IF( $G104=0,0,((($G104/$F$97)*Cronograma!BS$17)*($H104/$G104)))</f>
        <v>0</v>
      </c>
      <c r="BV104" s="51">
        <f>IF( $G104=0,0,((($G104/$F$97)*Cronograma!BT$17)*($H104/$G104)))</f>
        <v>0</v>
      </c>
      <c r="BW104" s="51">
        <f>IF( $G104=0,0,((($G104/$F$97)*Cronograma!BU$17)*($H104/$G104)))</f>
        <v>0</v>
      </c>
      <c r="BX104" s="51">
        <f>IF( $G104=0,0,((($G104/$F$97)*Cronograma!BV$17)*($H104/$G104)))</f>
        <v>0</v>
      </c>
      <c r="BY104" s="51">
        <f>IF( $G104=0,0,((($G104/$F$97)*Cronograma!BW$17)*($H104/$G104)))</f>
        <v>0</v>
      </c>
      <c r="BZ104" s="51">
        <f>IF( $G104=0,0,((($G104/$F$97)*Cronograma!BX$17)*($H104/$G104)))</f>
        <v>0</v>
      </c>
      <c r="CA104" s="51">
        <f>IF( $G104=0,0,((($G104/$F$97)*Cronograma!BY$17)*($H104/$G104)))</f>
        <v>0</v>
      </c>
      <c r="CB104" s="51">
        <f>IF( $G104=0,0,((($G104/$F$97)*Cronograma!BZ$17)*($H104/$G104)))</f>
        <v>0</v>
      </c>
      <c r="CC104" s="51">
        <f>IF( $G104=0,0,((($G104/$F$97)*Cronograma!CA$17)*($H104/$G104)))</f>
        <v>0</v>
      </c>
      <c r="CD104" s="51">
        <f>IF( $G104=0,0,((($G104/$F$97)*Cronograma!CB$17)*($H104/$G104)))</f>
        <v>0</v>
      </c>
      <c r="CE104" s="51">
        <f>IF( $G104=0,0,((($G104/$F$97)*Cronograma!CC$17)*($H104/$G104)))</f>
        <v>0</v>
      </c>
      <c r="CF104" s="51">
        <f>IF( $G104=0,0,((($G104/$F$97)*Cronograma!CD$17)*($H104/$G104)))</f>
        <v>0</v>
      </c>
      <c r="CG104" s="51">
        <f>IF( $G104=0,0,((($G104/$F$97)*Cronograma!CE$17)*($H104/$G104)))</f>
        <v>0</v>
      </c>
      <c r="CH104" s="51">
        <f>IF( $G104=0,0,((($G104/$F$97)*Cronograma!CF$17)*($H104/$G104)))</f>
        <v>0</v>
      </c>
      <c r="CI104" s="51">
        <f>IF( $G104=0,0,((($G104/$F$97)*Cronograma!CG$17)*($H104/$G104)))</f>
        <v>0</v>
      </c>
      <c r="CJ104" s="51">
        <f>IF( $G104=0,0,((($G104/$F$97)*Cronograma!CH$17)*($H104/$G104)))</f>
        <v>0</v>
      </c>
      <c r="CK104" s="51">
        <f>IF( $G104=0,0,((($G104/$F$97)*Cronograma!CI$17)*($H104/$G104)))</f>
        <v>0</v>
      </c>
      <c r="CL104" s="51">
        <f>IF( $G104=0,0,((($G104/$F$97)*Cronograma!CJ$17)*($H104/$G104)))</f>
        <v>0</v>
      </c>
      <c r="CM104" s="51">
        <f>IF( $G104=0,0,((($G104/$F$97)*Cronograma!CK$17)*($H104/$G104)))</f>
        <v>0</v>
      </c>
      <c r="CN104" s="51">
        <f>IF( $G104=0,0,((($G104/$F$97)*Cronograma!CL$17)*($H104/$G104)))</f>
        <v>0</v>
      </c>
      <c r="CO104" s="51">
        <f>IF( $G104=0,0,((($G104/$F$97)*Cronograma!CM$17)*($H104/$G104)))</f>
        <v>0</v>
      </c>
      <c r="CP104" s="51">
        <f>IF( $G104=0,0,((($G104/$F$97)*Cronograma!CN$17)*($H104/$G104)))</f>
        <v>0</v>
      </c>
      <c r="CQ104" s="51">
        <f>IF( $G104=0,0,((($G104/$F$97)*Cronograma!CO$17)*($H104/$G104)))</f>
        <v>0</v>
      </c>
      <c r="CR104" s="51">
        <f>IF( $G104=0,0,((($G104/$F$97)*Cronograma!CP$17)*($H104/$G104)))</f>
        <v>0</v>
      </c>
      <c r="CS104" s="51">
        <f>IF( $G104=0,0,((($G104/$F$97)*Cronograma!CQ$17)*($H104/$G104)))</f>
        <v>0</v>
      </c>
      <c r="CT104" s="51">
        <f>IF( $G104=0,0,((($G104/$F$97)*Cronograma!CR$17)*($H104/$G104)))</f>
        <v>0</v>
      </c>
      <c r="CU104" s="51">
        <f>IF( $G104=0,0,((($G104/$F$97)*Cronograma!CS$17)*($H104/$G104)))</f>
        <v>0</v>
      </c>
      <c r="CV104" s="51">
        <f>IF( $G104=0,0,((($G104/$F$97)*Cronograma!CT$17)*($H104/$G104)))</f>
        <v>0</v>
      </c>
      <c r="CW104" s="51">
        <f>IF( $G104=0,0,((($G104/$F$97)*Cronograma!CU$17)*($H104/$G104)))</f>
        <v>0</v>
      </c>
      <c r="CX104" s="51">
        <f>IF( $G104=0,0,((($G104/$F$97)*Cronograma!CV$17)*($H104/$G104)))</f>
        <v>0</v>
      </c>
      <c r="CY104" s="51">
        <f>IF( $G104=0,0,((($G104/$F$97)*Cronograma!CW$17)*($H104/$G104)))</f>
        <v>0</v>
      </c>
      <c r="CZ104" s="51">
        <f>IF( $G104=0,0,((($G104/$F$97)*Cronograma!CX$17)*($H104/$G104)))</f>
        <v>0</v>
      </c>
      <c r="DA104" s="51">
        <f>IF( $G104=0,0,((($G104/$F$97)*Cronograma!CY$17)*($H104/$G104)))</f>
        <v>0</v>
      </c>
      <c r="DB104" s="51">
        <f>IF( $G104=0,0,((($G104/$F$97)*Cronograma!CZ$17)*($H104/$G104)))</f>
        <v>0</v>
      </c>
      <c r="DC104" s="51">
        <f>IF( $G104=0,0,((($G104/$F$97)*Cronograma!DA$17)*($H104/$G104)))</f>
        <v>0</v>
      </c>
      <c r="DD104" s="51">
        <f>IF( $G104=0,0,((($G104/$F$97)*Cronograma!DB$17)*($H104/$G104)))</f>
        <v>0</v>
      </c>
      <c r="DE104" s="51">
        <f>IF( $G104=0,0,((($G104/$F$97)*Cronograma!DC$17)*($H104/$G104)))</f>
        <v>0</v>
      </c>
      <c r="DF104" s="51">
        <f>IF( $G104=0,0,((($G104/$F$97)*Cronograma!DD$17)*($H104/$G104)))</f>
        <v>0</v>
      </c>
      <c r="DG104" s="51">
        <f>IF( $G104=0,0,((($G104/$F$97)*Cronograma!DE$17)*($H104/$G104)))</f>
        <v>0</v>
      </c>
      <c r="DH104" s="51">
        <f>IF( $G104=0,0,((($G104/$F$97)*Cronograma!DF$17)*($H104/$G104)))</f>
        <v>0</v>
      </c>
      <c r="DI104" s="51">
        <f>IF( $G104=0,0,((($G104/$F$97)*Cronograma!DG$17)*($H104/$G104)))</f>
        <v>0</v>
      </c>
      <c r="DJ104" s="51">
        <f>IF( $G104=0,0,((($G104/$F$97)*Cronograma!DH$17)*($H104/$G104)))</f>
        <v>0</v>
      </c>
      <c r="DK104" s="52">
        <f t="shared" si="59"/>
        <v>0</v>
      </c>
      <c r="DL104" s="53">
        <f t="shared" si="41"/>
        <v>0</v>
      </c>
      <c r="DM104" s="472"/>
      <c r="DN104" s="472"/>
      <c r="DO104" s="472"/>
    </row>
    <row r="105" spans="1:119" hidden="1" outlineLevel="1" x14ac:dyDescent="0.3">
      <c r="A105" s="472"/>
      <c r="B105" s="521" t="s">
        <v>260</v>
      </c>
      <c r="C105" s="589"/>
      <c r="D105" s="595"/>
      <c r="E105" s="591"/>
      <c r="F105" s="592"/>
      <c r="G105" s="593"/>
      <c r="H105" s="498">
        <f t="shared" si="58"/>
        <v>0</v>
      </c>
      <c r="I105" s="51">
        <f>IF( $G105=0,0,((($G105/$F$97)*Cronograma!G$17)*($H105/$G105)))</f>
        <v>0</v>
      </c>
      <c r="J105" s="51">
        <f>IF( $G105=0,0,((($G105/$F$97)*Cronograma!H$17)*($H105/$G105)))</f>
        <v>0</v>
      </c>
      <c r="K105" s="51">
        <f>IF( $G105=0,0,((($G105/$F$97)*Cronograma!I$17)*($H105/$G105)))</f>
        <v>0</v>
      </c>
      <c r="L105" s="51">
        <f>IF( $G105=0,0,((($G105/$F$97)*Cronograma!J$17)*($H105/$G105)))</f>
        <v>0</v>
      </c>
      <c r="M105" s="51">
        <f>IF( $G105=0,0,((($G105/$F$97)*Cronograma!K$17)*($H105/$G105)))</f>
        <v>0</v>
      </c>
      <c r="N105" s="51">
        <f>IF( $G105=0,0,((($G105/$F$97)*Cronograma!L$17)*($H105/$G105)))</f>
        <v>0</v>
      </c>
      <c r="O105" s="51">
        <f>IF( $G105=0,0,((($G105/$F$97)*Cronograma!M$17)*($H105/$G105)))</f>
        <v>0</v>
      </c>
      <c r="P105" s="51">
        <f>IF( $G105=0,0,((($G105/$F$97)*Cronograma!N$17)*($H105/$G105)))</f>
        <v>0</v>
      </c>
      <c r="Q105" s="51">
        <f>IF( $G105=0,0,((($G105/$F$97)*Cronograma!O$17)*($H105/$G105)))</f>
        <v>0</v>
      </c>
      <c r="R105" s="51">
        <f>IF( $G105=0,0,((($G105/$F$97)*Cronograma!P$17)*($H105/$G105)))</f>
        <v>0</v>
      </c>
      <c r="S105" s="51">
        <f>IF( $G105=0,0,((($G105/$F$97)*Cronograma!Q$17)*($H105/$G105)))</f>
        <v>0</v>
      </c>
      <c r="T105" s="51">
        <f>IF( $G105=0,0,((($G105/$F$97)*Cronograma!R$17)*($H105/$G105)))</f>
        <v>0</v>
      </c>
      <c r="U105" s="51">
        <f>IF( $G105=0,0,((($G105/$F$97)*Cronograma!S$17)*($H105/$G105)))</f>
        <v>0</v>
      </c>
      <c r="V105" s="51">
        <f>IF( $G105=0,0,((($G105/$F$97)*Cronograma!T$17)*($H105/$G105)))</f>
        <v>0</v>
      </c>
      <c r="W105" s="51">
        <f>IF( $G105=0,0,((($G105/$F$97)*Cronograma!U$17)*($H105/$G105)))</f>
        <v>0</v>
      </c>
      <c r="X105" s="51">
        <f>IF( $G105=0,0,((($G105/$F$97)*Cronograma!V$17)*($H105/$G105)))</f>
        <v>0</v>
      </c>
      <c r="Y105" s="51">
        <f>IF( $G105=0,0,((($G105/$F$97)*Cronograma!W$17)*($H105/$G105)))</f>
        <v>0</v>
      </c>
      <c r="Z105" s="51">
        <f>IF( $G105=0,0,((($G105/$F$97)*Cronograma!X$17)*($H105/$G105)))</f>
        <v>0</v>
      </c>
      <c r="AA105" s="51">
        <f>IF( $G105=0,0,((($G105/$F$97)*Cronograma!Y$17)*($H105/$G105)))</f>
        <v>0</v>
      </c>
      <c r="AB105" s="51">
        <f>IF( $G105=0,0,((($G105/$F$97)*Cronograma!Z$17)*($H105/$G105)))</f>
        <v>0</v>
      </c>
      <c r="AC105" s="51">
        <f>IF( $G105=0,0,((($G105/$F$97)*Cronograma!AA$17)*($H105/$G105)))</f>
        <v>0</v>
      </c>
      <c r="AD105" s="51">
        <f>IF( $G105=0,0,((($G105/$F$97)*Cronograma!AB$17)*($H105/$G105)))</f>
        <v>0</v>
      </c>
      <c r="AE105" s="51">
        <f>IF( $G105=0,0,((($G105/$F$97)*Cronograma!AC$17)*($H105/$G105)))</f>
        <v>0</v>
      </c>
      <c r="AF105" s="51">
        <f>IF( $G105=0,0,((($G105/$F$97)*Cronograma!AD$17)*($H105/$G105)))</f>
        <v>0</v>
      </c>
      <c r="AG105" s="51">
        <f>IF( $G105=0,0,((($G105/$F$97)*Cronograma!AE$17)*($H105/$G105)))</f>
        <v>0</v>
      </c>
      <c r="AH105" s="51">
        <f>IF( $G105=0,0,((($G105/$F$97)*Cronograma!AF$17)*($H105/$G105)))</f>
        <v>0</v>
      </c>
      <c r="AI105" s="51">
        <f>IF( $G105=0,0,((($G105/$F$97)*Cronograma!AG$17)*($H105/$G105)))</f>
        <v>0</v>
      </c>
      <c r="AJ105" s="51">
        <f>IF( $G105=0,0,((($G105/$F$97)*Cronograma!AH$17)*($H105/$G105)))</f>
        <v>0</v>
      </c>
      <c r="AK105" s="51">
        <f>IF( $G105=0,0,((($G105/$F$97)*Cronograma!AI$17)*($H105/$G105)))</f>
        <v>0</v>
      </c>
      <c r="AL105" s="51">
        <f>IF( $G105=0,0,((($G105/$F$97)*Cronograma!AJ$17)*($H105/$G105)))</f>
        <v>0</v>
      </c>
      <c r="AM105" s="51">
        <f>IF( $G105=0,0,((($G105/$F$97)*Cronograma!AK$17)*($H105/$G105)))</f>
        <v>0</v>
      </c>
      <c r="AN105" s="51">
        <f>IF( $G105=0,0,((($G105/$F$97)*Cronograma!AL$17)*($H105/$G105)))</f>
        <v>0</v>
      </c>
      <c r="AO105" s="51">
        <f>IF( $G105=0,0,((($G105/$F$97)*Cronograma!AM$17)*($H105/$G105)))</f>
        <v>0</v>
      </c>
      <c r="AP105" s="51">
        <f>IF( $G105=0,0,((($G105/$F$97)*Cronograma!AN$17)*($H105/$G105)))</f>
        <v>0</v>
      </c>
      <c r="AQ105" s="51">
        <f>IF( $G105=0,0,((($G105/$F$97)*Cronograma!AO$17)*($H105/$G105)))</f>
        <v>0</v>
      </c>
      <c r="AR105" s="51">
        <f>IF( $G105=0,0,((($G105/$F$97)*Cronograma!AP$17)*($H105/$G105)))</f>
        <v>0</v>
      </c>
      <c r="AS105" s="51">
        <f>IF( $G105=0,0,((($G105/$F$97)*Cronograma!AQ$17)*($H105/$G105)))</f>
        <v>0</v>
      </c>
      <c r="AT105" s="51">
        <f>IF( $G105=0,0,((($G105/$F$97)*Cronograma!AR$17)*($H105/$G105)))</f>
        <v>0</v>
      </c>
      <c r="AU105" s="51">
        <f>IF( $G105=0,0,((($G105/$F$97)*Cronograma!AS$17)*($H105/$G105)))</f>
        <v>0</v>
      </c>
      <c r="AV105" s="51">
        <f>IF( $G105=0,0,((($G105/$F$97)*Cronograma!AT$17)*($H105/$G105)))</f>
        <v>0</v>
      </c>
      <c r="AW105" s="51">
        <f>IF( $G105=0,0,((($G105/$F$97)*Cronograma!AU$17)*($H105/$G105)))</f>
        <v>0</v>
      </c>
      <c r="AX105" s="51">
        <f>IF( $G105=0,0,((($G105/$F$97)*Cronograma!AV$17)*($H105/$G105)))</f>
        <v>0</v>
      </c>
      <c r="AY105" s="51">
        <f>IF( $G105=0,0,((($G105/$F$97)*Cronograma!AW$17)*($H105/$G105)))</f>
        <v>0</v>
      </c>
      <c r="AZ105" s="51">
        <f>IF( $G105=0,0,((($G105/$F$97)*Cronograma!AX$17)*($H105/$G105)))</f>
        <v>0</v>
      </c>
      <c r="BA105" s="51">
        <f>IF( $G105=0,0,((($G105/$F$97)*Cronograma!AY$17)*($H105/$G105)))</f>
        <v>0</v>
      </c>
      <c r="BB105" s="51">
        <f>IF( $G105=0,0,((($G105/$F$97)*Cronograma!AZ$17)*($H105/$G105)))</f>
        <v>0</v>
      </c>
      <c r="BC105" s="51">
        <f>IF( $G105=0,0,((($G105/$F$97)*Cronograma!BA$17)*($H105/$G105)))</f>
        <v>0</v>
      </c>
      <c r="BD105" s="51">
        <f>IF( $G105=0,0,((($G105/$F$97)*Cronograma!BB$17)*($H105/$G105)))</f>
        <v>0</v>
      </c>
      <c r="BE105" s="51">
        <f>IF( $G105=0,0,((($G105/$F$97)*Cronograma!BC$17)*($H105/$G105)))</f>
        <v>0</v>
      </c>
      <c r="BF105" s="51">
        <f>IF( $G105=0,0,((($G105/$F$97)*Cronograma!BD$17)*($H105/$G105)))</f>
        <v>0</v>
      </c>
      <c r="BG105" s="51">
        <f>IF( $G105=0,0,((($G105/$F$97)*Cronograma!BE$17)*($H105/$G105)))</f>
        <v>0</v>
      </c>
      <c r="BH105" s="51">
        <f>IF( $G105=0,0,((($G105/$F$97)*Cronograma!BF$17)*($H105/$G105)))</f>
        <v>0</v>
      </c>
      <c r="BI105" s="51">
        <f>IF( $G105=0,0,((($G105/$F$97)*Cronograma!BG$17)*($H105/$G105)))</f>
        <v>0</v>
      </c>
      <c r="BJ105" s="51">
        <f>IF( $G105=0,0,((($G105/$F$97)*Cronograma!BH$17)*($H105/$G105)))</f>
        <v>0</v>
      </c>
      <c r="BK105" s="51">
        <f>IF( $G105=0,0,((($G105/$F$97)*Cronograma!BI$17)*($H105/$G105)))</f>
        <v>0</v>
      </c>
      <c r="BL105" s="51">
        <f>IF( $G105=0,0,((($G105/$F$97)*Cronograma!BJ$17)*($H105/$G105)))</f>
        <v>0</v>
      </c>
      <c r="BM105" s="51">
        <f>IF( $G105=0,0,((($G105/$F$97)*Cronograma!BK$17)*($H105/$G105)))</f>
        <v>0</v>
      </c>
      <c r="BN105" s="51">
        <f>IF( $G105=0,0,((($G105/$F$97)*Cronograma!BL$17)*($H105/$G105)))</f>
        <v>0</v>
      </c>
      <c r="BO105" s="51">
        <f>IF( $G105=0,0,((($G105/$F$97)*Cronograma!BM$17)*($H105/$G105)))</f>
        <v>0</v>
      </c>
      <c r="BP105" s="51">
        <f>IF( $G105=0,0,((($G105/$F$97)*Cronograma!BN$17)*($H105/$G105)))</f>
        <v>0</v>
      </c>
      <c r="BQ105" s="51">
        <f>IF( $G105=0,0,((($G105/$F$97)*Cronograma!BO$17)*($H105/$G105)))</f>
        <v>0</v>
      </c>
      <c r="BR105" s="51">
        <f>IF( $G105=0,0,((($G105/$F$97)*Cronograma!BP$17)*($H105/$G105)))</f>
        <v>0</v>
      </c>
      <c r="BS105" s="51">
        <f>IF( $G105=0,0,((($G105/$F$97)*Cronograma!BQ$17)*($H105/$G105)))</f>
        <v>0</v>
      </c>
      <c r="BT105" s="51">
        <f>IF( $G105=0,0,((($G105/$F$97)*Cronograma!BR$17)*($H105/$G105)))</f>
        <v>0</v>
      </c>
      <c r="BU105" s="51">
        <f>IF( $G105=0,0,((($G105/$F$97)*Cronograma!BS$17)*($H105/$G105)))</f>
        <v>0</v>
      </c>
      <c r="BV105" s="51">
        <f>IF( $G105=0,0,((($G105/$F$97)*Cronograma!BT$17)*($H105/$G105)))</f>
        <v>0</v>
      </c>
      <c r="BW105" s="51">
        <f>IF( $G105=0,0,((($G105/$F$97)*Cronograma!BU$17)*($H105/$G105)))</f>
        <v>0</v>
      </c>
      <c r="BX105" s="51">
        <f>IF( $G105=0,0,((($G105/$F$97)*Cronograma!BV$17)*($H105/$G105)))</f>
        <v>0</v>
      </c>
      <c r="BY105" s="51">
        <f>IF( $G105=0,0,((($G105/$F$97)*Cronograma!BW$17)*($H105/$G105)))</f>
        <v>0</v>
      </c>
      <c r="BZ105" s="51">
        <f>IF( $G105=0,0,((($G105/$F$97)*Cronograma!BX$17)*($H105/$G105)))</f>
        <v>0</v>
      </c>
      <c r="CA105" s="51">
        <f>IF( $G105=0,0,((($G105/$F$97)*Cronograma!BY$17)*($H105/$G105)))</f>
        <v>0</v>
      </c>
      <c r="CB105" s="51">
        <f>IF( $G105=0,0,((($G105/$F$97)*Cronograma!BZ$17)*($H105/$G105)))</f>
        <v>0</v>
      </c>
      <c r="CC105" s="51">
        <f>IF( $G105=0,0,((($G105/$F$97)*Cronograma!CA$17)*($H105/$G105)))</f>
        <v>0</v>
      </c>
      <c r="CD105" s="51">
        <f>IF( $G105=0,0,((($G105/$F$97)*Cronograma!CB$17)*($H105/$G105)))</f>
        <v>0</v>
      </c>
      <c r="CE105" s="51">
        <f>IF( $G105=0,0,((($G105/$F$97)*Cronograma!CC$17)*($H105/$G105)))</f>
        <v>0</v>
      </c>
      <c r="CF105" s="51">
        <f>IF( $G105=0,0,((($G105/$F$97)*Cronograma!CD$17)*($H105/$G105)))</f>
        <v>0</v>
      </c>
      <c r="CG105" s="51">
        <f>IF( $G105=0,0,((($G105/$F$97)*Cronograma!CE$17)*($H105/$G105)))</f>
        <v>0</v>
      </c>
      <c r="CH105" s="51">
        <f>IF( $G105=0,0,((($G105/$F$97)*Cronograma!CF$17)*($H105/$G105)))</f>
        <v>0</v>
      </c>
      <c r="CI105" s="51">
        <f>IF( $G105=0,0,((($G105/$F$97)*Cronograma!CG$17)*($H105/$G105)))</f>
        <v>0</v>
      </c>
      <c r="CJ105" s="51">
        <f>IF( $G105=0,0,((($G105/$F$97)*Cronograma!CH$17)*($H105/$G105)))</f>
        <v>0</v>
      </c>
      <c r="CK105" s="51">
        <f>IF( $G105=0,0,((($G105/$F$97)*Cronograma!CI$17)*($H105/$G105)))</f>
        <v>0</v>
      </c>
      <c r="CL105" s="51">
        <f>IF( $G105=0,0,((($G105/$F$97)*Cronograma!CJ$17)*($H105/$G105)))</f>
        <v>0</v>
      </c>
      <c r="CM105" s="51">
        <f>IF( $G105=0,0,((($G105/$F$97)*Cronograma!CK$17)*($H105/$G105)))</f>
        <v>0</v>
      </c>
      <c r="CN105" s="51">
        <f>IF( $G105=0,0,((($G105/$F$97)*Cronograma!CL$17)*($H105/$G105)))</f>
        <v>0</v>
      </c>
      <c r="CO105" s="51">
        <f>IF( $G105=0,0,((($G105/$F$97)*Cronograma!CM$17)*($H105/$G105)))</f>
        <v>0</v>
      </c>
      <c r="CP105" s="51">
        <f>IF( $G105=0,0,((($G105/$F$97)*Cronograma!CN$17)*($H105/$G105)))</f>
        <v>0</v>
      </c>
      <c r="CQ105" s="51">
        <f>IF( $G105=0,0,((($G105/$F$97)*Cronograma!CO$17)*($H105/$G105)))</f>
        <v>0</v>
      </c>
      <c r="CR105" s="51">
        <f>IF( $G105=0,0,((($G105/$F$97)*Cronograma!CP$17)*($H105/$G105)))</f>
        <v>0</v>
      </c>
      <c r="CS105" s="51">
        <f>IF( $G105=0,0,((($G105/$F$97)*Cronograma!CQ$17)*($H105/$G105)))</f>
        <v>0</v>
      </c>
      <c r="CT105" s="51">
        <f>IF( $G105=0,0,((($G105/$F$97)*Cronograma!CR$17)*($H105/$G105)))</f>
        <v>0</v>
      </c>
      <c r="CU105" s="51">
        <f>IF( $G105=0,0,((($G105/$F$97)*Cronograma!CS$17)*($H105/$G105)))</f>
        <v>0</v>
      </c>
      <c r="CV105" s="51">
        <f>IF( $G105=0,0,((($G105/$F$97)*Cronograma!CT$17)*($H105/$G105)))</f>
        <v>0</v>
      </c>
      <c r="CW105" s="51">
        <f>IF( $G105=0,0,((($G105/$F$97)*Cronograma!CU$17)*($H105/$G105)))</f>
        <v>0</v>
      </c>
      <c r="CX105" s="51">
        <f>IF( $G105=0,0,((($G105/$F$97)*Cronograma!CV$17)*($H105/$G105)))</f>
        <v>0</v>
      </c>
      <c r="CY105" s="51">
        <f>IF( $G105=0,0,((($G105/$F$97)*Cronograma!CW$17)*($H105/$G105)))</f>
        <v>0</v>
      </c>
      <c r="CZ105" s="51">
        <f>IF( $G105=0,0,((($G105/$F$97)*Cronograma!CX$17)*($H105/$G105)))</f>
        <v>0</v>
      </c>
      <c r="DA105" s="51">
        <f>IF( $G105=0,0,((($G105/$F$97)*Cronograma!CY$17)*($H105/$G105)))</f>
        <v>0</v>
      </c>
      <c r="DB105" s="51">
        <f>IF( $G105=0,0,((($G105/$F$97)*Cronograma!CZ$17)*($H105/$G105)))</f>
        <v>0</v>
      </c>
      <c r="DC105" s="51">
        <f>IF( $G105=0,0,((($G105/$F$97)*Cronograma!DA$17)*($H105/$G105)))</f>
        <v>0</v>
      </c>
      <c r="DD105" s="51">
        <f>IF( $G105=0,0,((($G105/$F$97)*Cronograma!DB$17)*($H105/$G105)))</f>
        <v>0</v>
      </c>
      <c r="DE105" s="51">
        <f>IF( $G105=0,0,((($G105/$F$97)*Cronograma!DC$17)*($H105/$G105)))</f>
        <v>0</v>
      </c>
      <c r="DF105" s="51">
        <f>IF( $G105=0,0,((($G105/$F$97)*Cronograma!DD$17)*($H105/$G105)))</f>
        <v>0</v>
      </c>
      <c r="DG105" s="51">
        <f>IF( $G105=0,0,((($G105/$F$97)*Cronograma!DE$17)*($H105/$G105)))</f>
        <v>0</v>
      </c>
      <c r="DH105" s="51">
        <f>IF( $G105=0,0,((($G105/$F$97)*Cronograma!DF$17)*($H105/$G105)))</f>
        <v>0</v>
      </c>
      <c r="DI105" s="51">
        <f>IF( $G105=0,0,((($G105/$F$97)*Cronograma!DG$17)*($H105/$G105)))</f>
        <v>0</v>
      </c>
      <c r="DJ105" s="51">
        <f>IF( $G105=0,0,((($G105/$F$97)*Cronograma!DH$17)*($H105/$G105)))</f>
        <v>0</v>
      </c>
      <c r="DK105" s="52">
        <f t="shared" si="59"/>
        <v>0</v>
      </c>
      <c r="DL105" s="53">
        <f t="shared" si="41"/>
        <v>0</v>
      </c>
      <c r="DM105" s="472"/>
      <c r="DN105" s="472"/>
      <c r="DO105" s="472"/>
    </row>
    <row r="106" spans="1:119" hidden="1" outlineLevel="1" x14ac:dyDescent="0.3">
      <c r="A106" s="472"/>
      <c r="B106" s="521" t="s">
        <v>261</v>
      </c>
      <c r="C106" s="589"/>
      <c r="D106" s="595"/>
      <c r="E106" s="591"/>
      <c r="F106" s="592"/>
      <c r="G106" s="593"/>
      <c r="H106" s="498">
        <f t="shared" si="58"/>
        <v>0</v>
      </c>
      <c r="I106" s="51">
        <f>IF( $G106=0,0,((($G106/$F$97)*Cronograma!G$17)*($H106/$G106)))</f>
        <v>0</v>
      </c>
      <c r="J106" s="51">
        <f>IF( $G106=0,0,((($G106/$F$97)*Cronograma!H$17)*($H106/$G106)))</f>
        <v>0</v>
      </c>
      <c r="K106" s="51">
        <f>IF( $G106=0,0,((($G106/$F$97)*Cronograma!I$17)*($H106/$G106)))</f>
        <v>0</v>
      </c>
      <c r="L106" s="51">
        <f>IF( $G106=0,0,((($G106/$F$97)*Cronograma!J$17)*($H106/$G106)))</f>
        <v>0</v>
      </c>
      <c r="M106" s="51">
        <f>IF( $G106=0,0,((($G106/$F$97)*Cronograma!K$17)*($H106/$G106)))</f>
        <v>0</v>
      </c>
      <c r="N106" s="51">
        <f>IF( $G106=0,0,((($G106/$F$97)*Cronograma!L$17)*($H106/$G106)))</f>
        <v>0</v>
      </c>
      <c r="O106" s="51">
        <f>IF( $G106=0,0,((($G106/$F$97)*Cronograma!M$17)*($H106/$G106)))</f>
        <v>0</v>
      </c>
      <c r="P106" s="51">
        <f>IF( $G106=0,0,((($G106/$F$97)*Cronograma!N$17)*($H106/$G106)))</f>
        <v>0</v>
      </c>
      <c r="Q106" s="51">
        <f>IF( $G106=0,0,((($G106/$F$97)*Cronograma!O$17)*($H106/$G106)))</f>
        <v>0</v>
      </c>
      <c r="R106" s="51">
        <f>IF( $G106=0,0,((($G106/$F$97)*Cronograma!P$17)*($H106/$G106)))</f>
        <v>0</v>
      </c>
      <c r="S106" s="51">
        <f>IF( $G106=0,0,((($G106/$F$97)*Cronograma!Q$17)*($H106/$G106)))</f>
        <v>0</v>
      </c>
      <c r="T106" s="51">
        <f>IF( $G106=0,0,((($G106/$F$97)*Cronograma!R$17)*($H106/$G106)))</f>
        <v>0</v>
      </c>
      <c r="U106" s="51">
        <f>IF( $G106=0,0,((($G106/$F$97)*Cronograma!S$17)*($H106/$G106)))</f>
        <v>0</v>
      </c>
      <c r="V106" s="51">
        <f>IF( $G106=0,0,((($G106/$F$97)*Cronograma!T$17)*($H106/$G106)))</f>
        <v>0</v>
      </c>
      <c r="W106" s="51">
        <f>IF( $G106=0,0,((($G106/$F$97)*Cronograma!U$17)*($H106/$G106)))</f>
        <v>0</v>
      </c>
      <c r="X106" s="51">
        <f>IF( $G106=0,0,((($G106/$F$97)*Cronograma!V$17)*($H106/$G106)))</f>
        <v>0</v>
      </c>
      <c r="Y106" s="51">
        <f>IF( $G106=0,0,((($G106/$F$97)*Cronograma!W$17)*($H106/$G106)))</f>
        <v>0</v>
      </c>
      <c r="Z106" s="51">
        <f>IF( $G106=0,0,((($G106/$F$97)*Cronograma!X$17)*($H106/$G106)))</f>
        <v>0</v>
      </c>
      <c r="AA106" s="51">
        <f>IF( $G106=0,0,((($G106/$F$97)*Cronograma!Y$17)*($H106/$G106)))</f>
        <v>0</v>
      </c>
      <c r="AB106" s="51">
        <f>IF( $G106=0,0,((($G106/$F$97)*Cronograma!Z$17)*($H106/$G106)))</f>
        <v>0</v>
      </c>
      <c r="AC106" s="51">
        <f>IF( $G106=0,0,((($G106/$F$97)*Cronograma!AA$17)*($H106/$G106)))</f>
        <v>0</v>
      </c>
      <c r="AD106" s="51">
        <f>IF( $G106=0,0,((($G106/$F$97)*Cronograma!AB$17)*($H106/$G106)))</f>
        <v>0</v>
      </c>
      <c r="AE106" s="51">
        <f>IF( $G106=0,0,((($G106/$F$97)*Cronograma!AC$17)*($H106/$G106)))</f>
        <v>0</v>
      </c>
      <c r="AF106" s="51">
        <f>IF( $G106=0,0,((($G106/$F$97)*Cronograma!AD$17)*($H106/$G106)))</f>
        <v>0</v>
      </c>
      <c r="AG106" s="51">
        <f>IF( $G106=0,0,((($G106/$F$97)*Cronograma!AE$17)*($H106/$G106)))</f>
        <v>0</v>
      </c>
      <c r="AH106" s="51">
        <f>IF( $G106=0,0,((($G106/$F$97)*Cronograma!AF$17)*($H106/$G106)))</f>
        <v>0</v>
      </c>
      <c r="AI106" s="51">
        <f>IF( $G106=0,0,((($G106/$F$97)*Cronograma!AG$17)*($H106/$G106)))</f>
        <v>0</v>
      </c>
      <c r="AJ106" s="51">
        <f>IF( $G106=0,0,((($G106/$F$97)*Cronograma!AH$17)*($H106/$G106)))</f>
        <v>0</v>
      </c>
      <c r="AK106" s="51">
        <f>IF( $G106=0,0,((($G106/$F$97)*Cronograma!AI$17)*($H106/$G106)))</f>
        <v>0</v>
      </c>
      <c r="AL106" s="51">
        <f>IF( $G106=0,0,((($G106/$F$97)*Cronograma!AJ$17)*($H106/$G106)))</f>
        <v>0</v>
      </c>
      <c r="AM106" s="51">
        <f>IF( $G106=0,0,((($G106/$F$97)*Cronograma!AK$17)*($H106/$G106)))</f>
        <v>0</v>
      </c>
      <c r="AN106" s="51">
        <f>IF( $G106=0,0,((($G106/$F$97)*Cronograma!AL$17)*($H106/$G106)))</f>
        <v>0</v>
      </c>
      <c r="AO106" s="51">
        <f>IF( $G106=0,0,((($G106/$F$97)*Cronograma!AM$17)*($H106/$G106)))</f>
        <v>0</v>
      </c>
      <c r="AP106" s="51">
        <f>IF( $G106=0,0,((($G106/$F$97)*Cronograma!AN$17)*($H106/$G106)))</f>
        <v>0</v>
      </c>
      <c r="AQ106" s="51">
        <f>IF( $G106=0,0,((($G106/$F$97)*Cronograma!AO$17)*($H106/$G106)))</f>
        <v>0</v>
      </c>
      <c r="AR106" s="51">
        <f>IF( $G106=0,0,((($G106/$F$97)*Cronograma!AP$17)*($H106/$G106)))</f>
        <v>0</v>
      </c>
      <c r="AS106" s="51">
        <f>IF( $G106=0,0,((($G106/$F$97)*Cronograma!AQ$17)*($H106/$G106)))</f>
        <v>0</v>
      </c>
      <c r="AT106" s="51">
        <f>IF( $G106=0,0,((($G106/$F$97)*Cronograma!AR$17)*($H106/$G106)))</f>
        <v>0</v>
      </c>
      <c r="AU106" s="51">
        <f>IF( $G106=0,0,((($G106/$F$97)*Cronograma!AS$17)*($H106/$G106)))</f>
        <v>0</v>
      </c>
      <c r="AV106" s="51">
        <f>IF( $G106=0,0,((($G106/$F$97)*Cronograma!AT$17)*($H106/$G106)))</f>
        <v>0</v>
      </c>
      <c r="AW106" s="51">
        <f>IF( $G106=0,0,((($G106/$F$97)*Cronograma!AU$17)*($H106/$G106)))</f>
        <v>0</v>
      </c>
      <c r="AX106" s="51">
        <f>IF( $G106=0,0,((($G106/$F$97)*Cronograma!AV$17)*($H106/$G106)))</f>
        <v>0</v>
      </c>
      <c r="AY106" s="51">
        <f>IF( $G106=0,0,((($G106/$F$97)*Cronograma!AW$17)*($H106/$G106)))</f>
        <v>0</v>
      </c>
      <c r="AZ106" s="51">
        <f>IF( $G106=0,0,((($G106/$F$97)*Cronograma!AX$17)*($H106/$G106)))</f>
        <v>0</v>
      </c>
      <c r="BA106" s="51">
        <f>IF( $G106=0,0,((($G106/$F$97)*Cronograma!AY$17)*($H106/$G106)))</f>
        <v>0</v>
      </c>
      <c r="BB106" s="51">
        <f>IF( $G106=0,0,((($G106/$F$97)*Cronograma!AZ$17)*($H106/$G106)))</f>
        <v>0</v>
      </c>
      <c r="BC106" s="51">
        <f>IF( $G106=0,0,((($G106/$F$97)*Cronograma!BA$17)*($H106/$G106)))</f>
        <v>0</v>
      </c>
      <c r="BD106" s="51">
        <f>IF( $G106=0,0,((($G106/$F$97)*Cronograma!BB$17)*($H106/$G106)))</f>
        <v>0</v>
      </c>
      <c r="BE106" s="51">
        <f>IF( $G106=0,0,((($G106/$F$97)*Cronograma!BC$17)*($H106/$G106)))</f>
        <v>0</v>
      </c>
      <c r="BF106" s="51">
        <f>IF( $G106=0,0,((($G106/$F$97)*Cronograma!BD$17)*($H106/$G106)))</f>
        <v>0</v>
      </c>
      <c r="BG106" s="51">
        <f>IF( $G106=0,0,((($G106/$F$97)*Cronograma!BE$17)*($H106/$G106)))</f>
        <v>0</v>
      </c>
      <c r="BH106" s="51">
        <f>IF( $G106=0,0,((($G106/$F$97)*Cronograma!BF$17)*($H106/$G106)))</f>
        <v>0</v>
      </c>
      <c r="BI106" s="51">
        <f>IF( $G106=0,0,((($G106/$F$97)*Cronograma!BG$17)*($H106/$G106)))</f>
        <v>0</v>
      </c>
      <c r="BJ106" s="51">
        <f>IF( $G106=0,0,((($G106/$F$97)*Cronograma!BH$17)*($H106/$G106)))</f>
        <v>0</v>
      </c>
      <c r="BK106" s="51">
        <f>IF( $G106=0,0,((($G106/$F$97)*Cronograma!BI$17)*($H106/$G106)))</f>
        <v>0</v>
      </c>
      <c r="BL106" s="51">
        <f>IF( $G106=0,0,((($G106/$F$97)*Cronograma!BJ$17)*($H106/$G106)))</f>
        <v>0</v>
      </c>
      <c r="BM106" s="51">
        <f>IF( $G106=0,0,((($G106/$F$97)*Cronograma!BK$17)*($H106/$G106)))</f>
        <v>0</v>
      </c>
      <c r="BN106" s="51">
        <f>IF( $G106=0,0,((($G106/$F$97)*Cronograma!BL$17)*($H106/$G106)))</f>
        <v>0</v>
      </c>
      <c r="BO106" s="51">
        <f>IF( $G106=0,0,((($G106/$F$97)*Cronograma!BM$17)*($H106/$G106)))</f>
        <v>0</v>
      </c>
      <c r="BP106" s="51">
        <f>IF( $G106=0,0,((($G106/$F$97)*Cronograma!BN$17)*($H106/$G106)))</f>
        <v>0</v>
      </c>
      <c r="BQ106" s="51">
        <f>IF( $G106=0,0,((($G106/$F$97)*Cronograma!BO$17)*($H106/$G106)))</f>
        <v>0</v>
      </c>
      <c r="BR106" s="51">
        <f>IF( $G106=0,0,((($G106/$F$97)*Cronograma!BP$17)*($H106/$G106)))</f>
        <v>0</v>
      </c>
      <c r="BS106" s="51">
        <f>IF( $G106=0,0,((($G106/$F$97)*Cronograma!BQ$17)*($H106/$G106)))</f>
        <v>0</v>
      </c>
      <c r="BT106" s="51">
        <f>IF( $G106=0,0,((($G106/$F$97)*Cronograma!BR$17)*($H106/$G106)))</f>
        <v>0</v>
      </c>
      <c r="BU106" s="51">
        <f>IF( $G106=0,0,((($G106/$F$97)*Cronograma!BS$17)*($H106/$G106)))</f>
        <v>0</v>
      </c>
      <c r="BV106" s="51">
        <f>IF( $G106=0,0,((($G106/$F$97)*Cronograma!BT$17)*($H106/$G106)))</f>
        <v>0</v>
      </c>
      <c r="BW106" s="51">
        <f>IF( $G106=0,0,((($G106/$F$97)*Cronograma!BU$17)*($H106/$G106)))</f>
        <v>0</v>
      </c>
      <c r="BX106" s="51">
        <f>IF( $G106=0,0,((($G106/$F$97)*Cronograma!BV$17)*($H106/$G106)))</f>
        <v>0</v>
      </c>
      <c r="BY106" s="51">
        <f>IF( $G106=0,0,((($G106/$F$97)*Cronograma!BW$17)*($H106/$G106)))</f>
        <v>0</v>
      </c>
      <c r="BZ106" s="51">
        <f>IF( $G106=0,0,((($G106/$F$97)*Cronograma!BX$17)*($H106/$G106)))</f>
        <v>0</v>
      </c>
      <c r="CA106" s="51">
        <f>IF( $G106=0,0,((($G106/$F$97)*Cronograma!BY$17)*($H106/$G106)))</f>
        <v>0</v>
      </c>
      <c r="CB106" s="51">
        <f>IF( $G106=0,0,((($G106/$F$97)*Cronograma!BZ$17)*($H106/$G106)))</f>
        <v>0</v>
      </c>
      <c r="CC106" s="51">
        <f>IF( $G106=0,0,((($G106/$F$97)*Cronograma!CA$17)*($H106/$G106)))</f>
        <v>0</v>
      </c>
      <c r="CD106" s="51">
        <f>IF( $G106=0,0,((($G106/$F$97)*Cronograma!CB$17)*($H106/$G106)))</f>
        <v>0</v>
      </c>
      <c r="CE106" s="51">
        <f>IF( $G106=0,0,((($G106/$F$97)*Cronograma!CC$17)*($H106/$G106)))</f>
        <v>0</v>
      </c>
      <c r="CF106" s="51">
        <f>IF( $G106=0,0,((($G106/$F$97)*Cronograma!CD$17)*($H106/$G106)))</f>
        <v>0</v>
      </c>
      <c r="CG106" s="51">
        <f>IF( $G106=0,0,((($G106/$F$97)*Cronograma!CE$17)*($H106/$G106)))</f>
        <v>0</v>
      </c>
      <c r="CH106" s="51">
        <f>IF( $G106=0,0,((($G106/$F$97)*Cronograma!CF$17)*($H106/$G106)))</f>
        <v>0</v>
      </c>
      <c r="CI106" s="51">
        <f>IF( $G106=0,0,((($G106/$F$97)*Cronograma!CG$17)*($H106/$G106)))</f>
        <v>0</v>
      </c>
      <c r="CJ106" s="51">
        <f>IF( $G106=0,0,((($G106/$F$97)*Cronograma!CH$17)*($H106/$G106)))</f>
        <v>0</v>
      </c>
      <c r="CK106" s="51">
        <f>IF( $G106=0,0,((($G106/$F$97)*Cronograma!CI$17)*($H106/$G106)))</f>
        <v>0</v>
      </c>
      <c r="CL106" s="51">
        <f>IF( $G106=0,0,((($G106/$F$97)*Cronograma!CJ$17)*($H106/$G106)))</f>
        <v>0</v>
      </c>
      <c r="CM106" s="51">
        <f>IF( $G106=0,0,((($G106/$F$97)*Cronograma!CK$17)*($H106/$G106)))</f>
        <v>0</v>
      </c>
      <c r="CN106" s="51">
        <f>IF( $G106=0,0,((($G106/$F$97)*Cronograma!CL$17)*($H106/$G106)))</f>
        <v>0</v>
      </c>
      <c r="CO106" s="51">
        <f>IF( $G106=0,0,((($G106/$F$97)*Cronograma!CM$17)*($H106/$G106)))</f>
        <v>0</v>
      </c>
      <c r="CP106" s="51">
        <f>IF( $G106=0,0,((($G106/$F$97)*Cronograma!CN$17)*($H106/$G106)))</f>
        <v>0</v>
      </c>
      <c r="CQ106" s="51">
        <f>IF( $G106=0,0,((($G106/$F$97)*Cronograma!CO$17)*($H106/$G106)))</f>
        <v>0</v>
      </c>
      <c r="CR106" s="51">
        <f>IF( $G106=0,0,((($G106/$F$97)*Cronograma!CP$17)*($H106/$G106)))</f>
        <v>0</v>
      </c>
      <c r="CS106" s="51">
        <f>IF( $G106=0,0,((($G106/$F$97)*Cronograma!CQ$17)*($H106/$G106)))</f>
        <v>0</v>
      </c>
      <c r="CT106" s="51">
        <f>IF( $G106=0,0,((($G106/$F$97)*Cronograma!CR$17)*($H106/$G106)))</f>
        <v>0</v>
      </c>
      <c r="CU106" s="51">
        <f>IF( $G106=0,0,((($G106/$F$97)*Cronograma!CS$17)*($H106/$G106)))</f>
        <v>0</v>
      </c>
      <c r="CV106" s="51">
        <f>IF( $G106=0,0,((($G106/$F$97)*Cronograma!CT$17)*($H106/$G106)))</f>
        <v>0</v>
      </c>
      <c r="CW106" s="51">
        <f>IF( $G106=0,0,((($G106/$F$97)*Cronograma!CU$17)*($H106/$G106)))</f>
        <v>0</v>
      </c>
      <c r="CX106" s="51">
        <f>IF( $G106=0,0,((($G106/$F$97)*Cronograma!CV$17)*($H106/$G106)))</f>
        <v>0</v>
      </c>
      <c r="CY106" s="51">
        <f>IF( $G106=0,0,((($G106/$F$97)*Cronograma!CW$17)*($H106/$G106)))</f>
        <v>0</v>
      </c>
      <c r="CZ106" s="51">
        <f>IF( $G106=0,0,((($G106/$F$97)*Cronograma!CX$17)*($H106/$G106)))</f>
        <v>0</v>
      </c>
      <c r="DA106" s="51">
        <f>IF( $G106=0,0,((($G106/$F$97)*Cronograma!CY$17)*($H106/$G106)))</f>
        <v>0</v>
      </c>
      <c r="DB106" s="51">
        <f>IF( $G106=0,0,((($G106/$F$97)*Cronograma!CZ$17)*($H106/$G106)))</f>
        <v>0</v>
      </c>
      <c r="DC106" s="51">
        <f>IF( $G106=0,0,((($G106/$F$97)*Cronograma!DA$17)*($H106/$G106)))</f>
        <v>0</v>
      </c>
      <c r="DD106" s="51">
        <f>IF( $G106=0,0,((($G106/$F$97)*Cronograma!DB$17)*($H106/$G106)))</f>
        <v>0</v>
      </c>
      <c r="DE106" s="51">
        <f>IF( $G106=0,0,((($G106/$F$97)*Cronograma!DC$17)*($H106/$G106)))</f>
        <v>0</v>
      </c>
      <c r="DF106" s="51">
        <f>IF( $G106=0,0,((($G106/$F$97)*Cronograma!DD$17)*($H106/$G106)))</f>
        <v>0</v>
      </c>
      <c r="DG106" s="51">
        <f>IF( $G106=0,0,((($G106/$F$97)*Cronograma!DE$17)*($H106/$G106)))</f>
        <v>0</v>
      </c>
      <c r="DH106" s="51">
        <f>IF( $G106=0,0,((($G106/$F$97)*Cronograma!DF$17)*($H106/$G106)))</f>
        <v>0</v>
      </c>
      <c r="DI106" s="51">
        <f>IF( $G106=0,0,((($G106/$F$97)*Cronograma!DG$17)*($H106/$G106)))</f>
        <v>0</v>
      </c>
      <c r="DJ106" s="51">
        <f>IF( $G106=0,0,((($G106/$F$97)*Cronograma!DH$17)*($H106/$G106)))</f>
        <v>0</v>
      </c>
      <c r="DK106" s="52">
        <f t="shared" si="59"/>
        <v>0</v>
      </c>
      <c r="DL106" s="53">
        <f t="shared" si="41"/>
        <v>0</v>
      </c>
      <c r="DM106" s="472"/>
      <c r="DN106" s="472"/>
      <c r="DO106" s="472"/>
    </row>
    <row r="107" spans="1:119" ht="24" hidden="1" outlineLevel="1" x14ac:dyDescent="0.3">
      <c r="A107" s="472"/>
      <c r="B107" s="521" t="s">
        <v>262</v>
      </c>
      <c r="C107" s="589"/>
      <c r="D107" s="595"/>
      <c r="E107" s="591"/>
      <c r="F107" s="592"/>
      <c r="G107" s="593"/>
      <c r="H107" s="498">
        <f t="shared" si="58"/>
        <v>0</v>
      </c>
      <c r="I107" s="51">
        <f>IF( $G107=0,0,((($G107/$F$97)*Cronograma!G$17)*($H107/$G107)))</f>
        <v>0</v>
      </c>
      <c r="J107" s="51">
        <f>IF( $G107=0,0,((($G107/$F$97)*Cronograma!H$17)*($H107/$G107)))</f>
        <v>0</v>
      </c>
      <c r="K107" s="51">
        <f>IF( $G107=0,0,((($G107/$F$97)*Cronograma!I$17)*($H107/$G107)))</f>
        <v>0</v>
      </c>
      <c r="L107" s="51">
        <f>IF( $G107=0,0,((($G107/$F$97)*Cronograma!J$17)*($H107/$G107)))</f>
        <v>0</v>
      </c>
      <c r="M107" s="51">
        <f>IF( $G107=0,0,((($G107/$F$97)*Cronograma!K$17)*($H107/$G107)))</f>
        <v>0</v>
      </c>
      <c r="N107" s="51">
        <f>IF( $G107=0,0,((($G107/$F$97)*Cronograma!L$17)*($H107/$G107)))</f>
        <v>0</v>
      </c>
      <c r="O107" s="51">
        <f>IF( $G107=0,0,((($G107/$F$97)*Cronograma!M$17)*($H107/$G107)))</f>
        <v>0</v>
      </c>
      <c r="P107" s="51">
        <f>IF( $G107=0,0,((($G107/$F$97)*Cronograma!N$17)*($H107/$G107)))</f>
        <v>0</v>
      </c>
      <c r="Q107" s="51">
        <f>IF( $G107=0,0,((($G107/$F$97)*Cronograma!O$17)*($H107/$G107)))</f>
        <v>0</v>
      </c>
      <c r="R107" s="51">
        <f>IF( $G107=0,0,((($G107/$F$97)*Cronograma!P$17)*($H107/$G107)))</f>
        <v>0</v>
      </c>
      <c r="S107" s="51">
        <f>IF( $G107=0,0,((($G107/$F$97)*Cronograma!Q$17)*($H107/$G107)))</f>
        <v>0</v>
      </c>
      <c r="T107" s="51">
        <f>IF( $G107=0,0,((($G107/$F$97)*Cronograma!R$17)*($H107/$G107)))</f>
        <v>0</v>
      </c>
      <c r="U107" s="51">
        <f>IF( $G107=0,0,((($G107/$F$97)*Cronograma!S$17)*($H107/$G107)))</f>
        <v>0</v>
      </c>
      <c r="V107" s="51">
        <f>IF( $G107=0,0,((($G107/$F$97)*Cronograma!T$17)*($H107/$G107)))</f>
        <v>0</v>
      </c>
      <c r="W107" s="51">
        <f>IF( $G107=0,0,((($G107/$F$97)*Cronograma!U$17)*($H107/$G107)))</f>
        <v>0</v>
      </c>
      <c r="X107" s="51">
        <f>IF( $G107=0,0,((($G107/$F$97)*Cronograma!V$17)*($H107/$G107)))</f>
        <v>0</v>
      </c>
      <c r="Y107" s="51">
        <f>IF( $G107=0,0,((($G107/$F$97)*Cronograma!W$17)*($H107/$G107)))</f>
        <v>0</v>
      </c>
      <c r="Z107" s="51">
        <f>IF( $G107=0,0,((($G107/$F$97)*Cronograma!X$17)*($H107/$G107)))</f>
        <v>0</v>
      </c>
      <c r="AA107" s="51">
        <f>IF( $G107=0,0,((($G107/$F$97)*Cronograma!Y$17)*($H107/$G107)))</f>
        <v>0</v>
      </c>
      <c r="AB107" s="51">
        <f>IF( $G107=0,0,((($G107/$F$97)*Cronograma!Z$17)*($H107/$G107)))</f>
        <v>0</v>
      </c>
      <c r="AC107" s="51">
        <f>IF( $G107=0,0,((($G107/$F$97)*Cronograma!AA$17)*($H107/$G107)))</f>
        <v>0</v>
      </c>
      <c r="AD107" s="51">
        <f>IF( $G107=0,0,((($G107/$F$97)*Cronograma!AB$17)*($H107/$G107)))</f>
        <v>0</v>
      </c>
      <c r="AE107" s="51">
        <f>IF( $G107=0,0,((($G107/$F$97)*Cronograma!AC$17)*($H107/$G107)))</f>
        <v>0</v>
      </c>
      <c r="AF107" s="51">
        <f>IF( $G107=0,0,((($G107/$F$97)*Cronograma!AD$17)*($H107/$G107)))</f>
        <v>0</v>
      </c>
      <c r="AG107" s="51">
        <f>IF( $G107=0,0,((($G107/$F$97)*Cronograma!AE$17)*($H107/$G107)))</f>
        <v>0</v>
      </c>
      <c r="AH107" s="51">
        <f>IF( $G107=0,0,((($G107/$F$97)*Cronograma!AF$17)*($H107/$G107)))</f>
        <v>0</v>
      </c>
      <c r="AI107" s="51">
        <f>IF( $G107=0,0,((($G107/$F$97)*Cronograma!AG$17)*($H107/$G107)))</f>
        <v>0</v>
      </c>
      <c r="AJ107" s="51">
        <f>IF( $G107=0,0,((($G107/$F$97)*Cronograma!AH$17)*($H107/$G107)))</f>
        <v>0</v>
      </c>
      <c r="AK107" s="51">
        <f>IF( $G107=0,0,((($G107/$F$97)*Cronograma!AI$17)*($H107/$G107)))</f>
        <v>0</v>
      </c>
      <c r="AL107" s="51">
        <f>IF( $G107=0,0,((($G107/$F$97)*Cronograma!AJ$17)*($H107/$G107)))</f>
        <v>0</v>
      </c>
      <c r="AM107" s="51">
        <f>IF( $G107=0,0,((($G107/$F$97)*Cronograma!AK$17)*($H107/$G107)))</f>
        <v>0</v>
      </c>
      <c r="AN107" s="51">
        <f>IF( $G107=0,0,((($G107/$F$97)*Cronograma!AL$17)*($H107/$G107)))</f>
        <v>0</v>
      </c>
      <c r="AO107" s="51">
        <f>IF( $G107=0,0,((($G107/$F$97)*Cronograma!AM$17)*($H107/$G107)))</f>
        <v>0</v>
      </c>
      <c r="AP107" s="51">
        <f>IF( $G107=0,0,((($G107/$F$97)*Cronograma!AN$17)*($H107/$G107)))</f>
        <v>0</v>
      </c>
      <c r="AQ107" s="51">
        <f>IF( $G107=0,0,((($G107/$F$97)*Cronograma!AO$17)*($H107/$G107)))</f>
        <v>0</v>
      </c>
      <c r="AR107" s="51">
        <f>IF( $G107=0,0,((($G107/$F$97)*Cronograma!AP$17)*($H107/$G107)))</f>
        <v>0</v>
      </c>
      <c r="AS107" s="51">
        <f>IF( $G107=0,0,((($G107/$F$97)*Cronograma!AQ$17)*($H107/$G107)))</f>
        <v>0</v>
      </c>
      <c r="AT107" s="51">
        <f>IF( $G107=0,0,((($G107/$F$97)*Cronograma!AR$17)*($H107/$G107)))</f>
        <v>0</v>
      </c>
      <c r="AU107" s="51">
        <f>IF( $G107=0,0,((($G107/$F$97)*Cronograma!AS$17)*($H107/$G107)))</f>
        <v>0</v>
      </c>
      <c r="AV107" s="51">
        <f>IF( $G107=0,0,((($G107/$F$97)*Cronograma!AT$17)*($H107/$G107)))</f>
        <v>0</v>
      </c>
      <c r="AW107" s="51">
        <f>IF( $G107=0,0,((($G107/$F$97)*Cronograma!AU$17)*($H107/$G107)))</f>
        <v>0</v>
      </c>
      <c r="AX107" s="51">
        <f>IF( $G107=0,0,((($G107/$F$97)*Cronograma!AV$17)*($H107/$G107)))</f>
        <v>0</v>
      </c>
      <c r="AY107" s="51">
        <f>IF( $G107=0,0,((($G107/$F$97)*Cronograma!AW$17)*($H107/$G107)))</f>
        <v>0</v>
      </c>
      <c r="AZ107" s="51">
        <f>IF( $G107=0,0,((($G107/$F$97)*Cronograma!AX$17)*($H107/$G107)))</f>
        <v>0</v>
      </c>
      <c r="BA107" s="51">
        <f>IF( $G107=0,0,((($G107/$F$97)*Cronograma!AY$17)*($H107/$G107)))</f>
        <v>0</v>
      </c>
      <c r="BB107" s="51">
        <f>IF( $G107=0,0,((($G107/$F$97)*Cronograma!AZ$17)*($H107/$G107)))</f>
        <v>0</v>
      </c>
      <c r="BC107" s="51">
        <f>IF( $G107=0,0,((($G107/$F$97)*Cronograma!BA$17)*($H107/$G107)))</f>
        <v>0</v>
      </c>
      <c r="BD107" s="51">
        <f>IF( $G107=0,0,((($G107/$F$97)*Cronograma!BB$17)*($H107/$G107)))</f>
        <v>0</v>
      </c>
      <c r="BE107" s="51">
        <f>IF( $G107=0,0,((($G107/$F$97)*Cronograma!BC$17)*($H107/$G107)))</f>
        <v>0</v>
      </c>
      <c r="BF107" s="51">
        <f>IF( $G107=0,0,((($G107/$F$97)*Cronograma!BD$17)*($H107/$G107)))</f>
        <v>0</v>
      </c>
      <c r="BG107" s="51">
        <f>IF( $G107=0,0,((($G107/$F$97)*Cronograma!BE$17)*($H107/$G107)))</f>
        <v>0</v>
      </c>
      <c r="BH107" s="51">
        <f>IF( $G107=0,0,((($G107/$F$97)*Cronograma!BF$17)*($H107/$G107)))</f>
        <v>0</v>
      </c>
      <c r="BI107" s="51">
        <f>IF( $G107=0,0,((($G107/$F$97)*Cronograma!BG$17)*($H107/$G107)))</f>
        <v>0</v>
      </c>
      <c r="BJ107" s="51">
        <f>IF( $G107=0,0,((($G107/$F$97)*Cronograma!BH$17)*($H107/$G107)))</f>
        <v>0</v>
      </c>
      <c r="BK107" s="51">
        <f>IF( $G107=0,0,((($G107/$F$97)*Cronograma!BI$17)*($H107/$G107)))</f>
        <v>0</v>
      </c>
      <c r="BL107" s="51">
        <f>IF( $G107=0,0,((($G107/$F$97)*Cronograma!BJ$17)*($H107/$G107)))</f>
        <v>0</v>
      </c>
      <c r="BM107" s="51">
        <f>IF( $G107=0,0,((($G107/$F$97)*Cronograma!BK$17)*($H107/$G107)))</f>
        <v>0</v>
      </c>
      <c r="BN107" s="51">
        <f>IF( $G107=0,0,((($G107/$F$97)*Cronograma!BL$17)*($H107/$G107)))</f>
        <v>0</v>
      </c>
      <c r="BO107" s="51">
        <f>IF( $G107=0,0,((($G107/$F$97)*Cronograma!BM$17)*($H107/$G107)))</f>
        <v>0</v>
      </c>
      <c r="BP107" s="51">
        <f>IF( $G107=0,0,((($G107/$F$97)*Cronograma!BN$17)*($H107/$G107)))</f>
        <v>0</v>
      </c>
      <c r="BQ107" s="51">
        <f>IF( $G107=0,0,((($G107/$F$97)*Cronograma!BO$17)*($H107/$G107)))</f>
        <v>0</v>
      </c>
      <c r="BR107" s="51">
        <f>IF( $G107=0,0,((($G107/$F$97)*Cronograma!BP$17)*($H107/$G107)))</f>
        <v>0</v>
      </c>
      <c r="BS107" s="51">
        <f>IF( $G107=0,0,((($G107/$F$97)*Cronograma!BQ$17)*($H107/$G107)))</f>
        <v>0</v>
      </c>
      <c r="BT107" s="51">
        <f>IF( $G107=0,0,((($G107/$F$97)*Cronograma!BR$17)*($H107/$G107)))</f>
        <v>0</v>
      </c>
      <c r="BU107" s="51">
        <f>IF( $G107=0,0,((($G107/$F$97)*Cronograma!BS$17)*($H107/$G107)))</f>
        <v>0</v>
      </c>
      <c r="BV107" s="51">
        <f>IF( $G107=0,0,((($G107/$F$97)*Cronograma!BT$17)*($H107/$G107)))</f>
        <v>0</v>
      </c>
      <c r="BW107" s="51">
        <f>IF( $G107=0,0,((($G107/$F$97)*Cronograma!BU$17)*($H107/$G107)))</f>
        <v>0</v>
      </c>
      <c r="BX107" s="51">
        <f>IF( $G107=0,0,((($G107/$F$97)*Cronograma!BV$17)*($H107/$G107)))</f>
        <v>0</v>
      </c>
      <c r="BY107" s="51">
        <f>IF( $G107=0,0,((($G107/$F$97)*Cronograma!BW$17)*($H107/$G107)))</f>
        <v>0</v>
      </c>
      <c r="BZ107" s="51">
        <f>IF( $G107=0,0,((($G107/$F$97)*Cronograma!BX$17)*($H107/$G107)))</f>
        <v>0</v>
      </c>
      <c r="CA107" s="51">
        <f>IF( $G107=0,0,((($G107/$F$97)*Cronograma!BY$17)*($H107/$G107)))</f>
        <v>0</v>
      </c>
      <c r="CB107" s="51">
        <f>IF( $G107=0,0,((($G107/$F$97)*Cronograma!BZ$17)*($H107/$G107)))</f>
        <v>0</v>
      </c>
      <c r="CC107" s="51">
        <f>IF( $G107=0,0,((($G107/$F$97)*Cronograma!CA$17)*($H107/$G107)))</f>
        <v>0</v>
      </c>
      <c r="CD107" s="51">
        <f>IF( $G107=0,0,((($G107/$F$97)*Cronograma!CB$17)*($H107/$G107)))</f>
        <v>0</v>
      </c>
      <c r="CE107" s="51">
        <f>IF( $G107=0,0,((($G107/$F$97)*Cronograma!CC$17)*($H107/$G107)))</f>
        <v>0</v>
      </c>
      <c r="CF107" s="51">
        <f>IF( $G107=0,0,((($G107/$F$97)*Cronograma!CD$17)*($H107/$G107)))</f>
        <v>0</v>
      </c>
      <c r="CG107" s="51">
        <f>IF( $G107=0,0,((($G107/$F$97)*Cronograma!CE$17)*($H107/$G107)))</f>
        <v>0</v>
      </c>
      <c r="CH107" s="51">
        <f>IF( $G107=0,0,((($G107/$F$97)*Cronograma!CF$17)*($H107/$G107)))</f>
        <v>0</v>
      </c>
      <c r="CI107" s="51">
        <f>IF( $G107=0,0,((($G107/$F$97)*Cronograma!CG$17)*($H107/$G107)))</f>
        <v>0</v>
      </c>
      <c r="CJ107" s="51">
        <f>IF( $G107=0,0,((($G107/$F$97)*Cronograma!CH$17)*($H107/$G107)))</f>
        <v>0</v>
      </c>
      <c r="CK107" s="51">
        <f>IF( $G107=0,0,((($G107/$F$97)*Cronograma!CI$17)*($H107/$G107)))</f>
        <v>0</v>
      </c>
      <c r="CL107" s="51">
        <f>IF( $G107=0,0,((($G107/$F$97)*Cronograma!CJ$17)*($H107/$G107)))</f>
        <v>0</v>
      </c>
      <c r="CM107" s="51">
        <f>IF( $G107=0,0,((($G107/$F$97)*Cronograma!CK$17)*($H107/$G107)))</f>
        <v>0</v>
      </c>
      <c r="CN107" s="51">
        <f>IF( $G107=0,0,((($G107/$F$97)*Cronograma!CL$17)*($H107/$G107)))</f>
        <v>0</v>
      </c>
      <c r="CO107" s="51">
        <f>IF( $G107=0,0,((($G107/$F$97)*Cronograma!CM$17)*($H107/$G107)))</f>
        <v>0</v>
      </c>
      <c r="CP107" s="51">
        <f>IF( $G107=0,0,((($G107/$F$97)*Cronograma!CN$17)*($H107/$G107)))</f>
        <v>0</v>
      </c>
      <c r="CQ107" s="51">
        <f>IF( $G107=0,0,((($G107/$F$97)*Cronograma!CO$17)*($H107/$G107)))</f>
        <v>0</v>
      </c>
      <c r="CR107" s="51">
        <f>IF( $G107=0,0,((($G107/$F$97)*Cronograma!CP$17)*($H107/$G107)))</f>
        <v>0</v>
      </c>
      <c r="CS107" s="51">
        <f>IF( $G107=0,0,((($G107/$F$97)*Cronograma!CQ$17)*($H107/$G107)))</f>
        <v>0</v>
      </c>
      <c r="CT107" s="51">
        <f>IF( $G107=0,0,((($G107/$F$97)*Cronograma!CR$17)*($H107/$G107)))</f>
        <v>0</v>
      </c>
      <c r="CU107" s="51">
        <f>IF( $G107=0,0,((($G107/$F$97)*Cronograma!CS$17)*($H107/$G107)))</f>
        <v>0</v>
      </c>
      <c r="CV107" s="51">
        <f>IF( $G107=0,0,((($G107/$F$97)*Cronograma!CT$17)*($H107/$G107)))</f>
        <v>0</v>
      </c>
      <c r="CW107" s="51">
        <f>IF( $G107=0,0,((($G107/$F$97)*Cronograma!CU$17)*($H107/$G107)))</f>
        <v>0</v>
      </c>
      <c r="CX107" s="51">
        <f>IF( $G107=0,0,((($G107/$F$97)*Cronograma!CV$17)*($H107/$G107)))</f>
        <v>0</v>
      </c>
      <c r="CY107" s="51">
        <f>IF( $G107=0,0,((($G107/$F$97)*Cronograma!CW$17)*($H107/$G107)))</f>
        <v>0</v>
      </c>
      <c r="CZ107" s="51">
        <f>IF( $G107=0,0,((($G107/$F$97)*Cronograma!CX$17)*($H107/$G107)))</f>
        <v>0</v>
      </c>
      <c r="DA107" s="51">
        <f>IF( $G107=0,0,((($G107/$F$97)*Cronograma!CY$17)*($H107/$G107)))</f>
        <v>0</v>
      </c>
      <c r="DB107" s="51">
        <f>IF( $G107=0,0,((($G107/$F$97)*Cronograma!CZ$17)*($H107/$G107)))</f>
        <v>0</v>
      </c>
      <c r="DC107" s="51">
        <f>IF( $G107=0,0,((($G107/$F$97)*Cronograma!DA$17)*($H107/$G107)))</f>
        <v>0</v>
      </c>
      <c r="DD107" s="51">
        <f>IF( $G107=0,0,((($G107/$F$97)*Cronograma!DB$17)*($H107/$G107)))</f>
        <v>0</v>
      </c>
      <c r="DE107" s="51">
        <f>IF( $G107=0,0,((($G107/$F$97)*Cronograma!DC$17)*($H107/$G107)))</f>
        <v>0</v>
      </c>
      <c r="DF107" s="51">
        <f>IF( $G107=0,0,((($G107/$F$97)*Cronograma!DD$17)*($H107/$G107)))</f>
        <v>0</v>
      </c>
      <c r="DG107" s="51">
        <f>IF( $G107=0,0,((($G107/$F$97)*Cronograma!DE$17)*($H107/$G107)))</f>
        <v>0</v>
      </c>
      <c r="DH107" s="51">
        <f>IF( $G107=0,0,((($G107/$F$97)*Cronograma!DF$17)*($H107/$G107)))</f>
        <v>0</v>
      </c>
      <c r="DI107" s="51">
        <f>IF( $G107=0,0,((($G107/$F$97)*Cronograma!DG$17)*($H107/$G107)))</f>
        <v>0</v>
      </c>
      <c r="DJ107" s="51">
        <f>IF( $G107=0,0,((($G107/$F$97)*Cronograma!DH$17)*($H107/$G107)))</f>
        <v>0</v>
      </c>
      <c r="DK107" s="52">
        <f t="shared" si="59"/>
        <v>0</v>
      </c>
      <c r="DL107" s="53">
        <f t="shared" si="41"/>
        <v>0</v>
      </c>
      <c r="DM107" s="472"/>
      <c r="DN107" s="472"/>
      <c r="DO107" s="472"/>
    </row>
    <row r="108" spans="1:119" collapsed="1" x14ac:dyDescent="0.3">
      <c r="A108" s="472"/>
      <c r="B108" s="477">
        <v>2</v>
      </c>
      <c r="C108" s="596" t="s">
        <v>159</v>
      </c>
      <c r="D108" s="597">
        <f>Identificación!B82</f>
        <v>0</v>
      </c>
      <c r="E108" s="598"/>
      <c r="F108" s="599"/>
      <c r="G108" s="600"/>
      <c r="H108" s="601">
        <f t="shared" ref="H108:AM108" si="60">SUM(H109,H120,H131,H142,H153,H164,H175,H186,H197)</f>
        <v>0</v>
      </c>
      <c r="I108" s="602">
        <f t="shared" si="60"/>
        <v>0</v>
      </c>
      <c r="J108" s="602">
        <f t="shared" si="60"/>
        <v>0</v>
      </c>
      <c r="K108" s="602">
        <f t="shared" si="60"/>
        <v>0</v>
      </c>
      <c r="L108" s="602">
        <f t="shared" si="60"/>
        <v>0</v>
      </c>
      <c r="M108" s="602">
        <f t="shared" si="60"/>
        <v>0</v>
      </c>
      <c r="N108" s="602">
        <f t="shared" si="60"/>
        <v>0</v>
      </c>
      <c r="O108" s="602">
        <f t="shared" si="60"/>
        <v>0</v>
      </c>
      <c r="P108" s="602">
        <f t="shared" si="60"/>
        <v>0</v>
      </c>
      <c r="Q108" s="602">
        <f t="shared" si="60"/>
        <v>0</v>
      </c>
      <c r="R108" s="602">
        <f t="shared" si="60"/>
        <v>0</v>
      </c>
      <c r="S108" s="602">
        <f t="shared" si="60"/>
        <v>0</v>
      </c>
      <c r="T108" s="602">
        <f t="shared" si="60"/>
        <v>0</v>
      </c>
      <c r="U108" s="602">
        <f t="shared" si="60"/>
        <v>0</v>
      </c>
      <c r="V108" s="602">
        <f t="shared" si="60"/>
        <v>0</v>
      </c>
      <c r="W108" s="602">
        <f t="shared" si="60"/>
        <v>0</v>
      </c>
      <c r="X108" s="602">
        <f t="shared" si="60"/>
        <v>0</v>
      </c>
      <c r="Y108" s="602">
        <f t="shared" si="60"/>
        <v>0</v>
      </c>
      <c r="Z108" s="602">
        <f t="shared" si="60"/>
        <v>0</v>
      </c>
      <c r="AA108" s="602">
        <f t="shared" si="60"/>
        <v>0</v>
      </c>
      <c r="AB108" s="602">
        <f t="shared" si="60"/>
        <v>0</v>
      </c>
      <c r="AC108" s="602">
        <f t="shared" si="60"/>
        <v>0</v>
      </c>
      <c r="AD108" s="602">
        <f t="shared" si="60"/>
        <v>0</v>
      </c>
      <c r="AE108" s="602">
        <f t="shared" si="60"/>
        <v>0</v>
      </c>
      <c r="AF108" s="602">
        <f t="shared" si="60"/>
        <v>0</v>
      </c>
      <c r="AG108" s="602">
        <f t="shared" si="60"/>
        <v>0</v>
      </c>
      <c r="AH108" s="602">
        <f t="shared" si="60"/>
        <v>0</v>
      </c>
      <c r="AI108" s="602">
        <f t="shared" si="60"/>
        <v>0</v>
      </c>
      <c r="AJ108" s="602">
        <f t="shared" si="60"/>
        <v>0</v>
      </c>
      <c r="AK108" s="602">
        <f t="shared" si="60"/>
        <v>0</v>
      </c>
      <c r="AL108" s="602">
        <f t="shared" si="60"/>
        <v>0</v>
      </c>
      <c r="AM108" s="602">
        <f t="shared" si="60"/>
        <v>0</v>
      </c>
      <c r="AN108" s="602">
        <f t="shared" ref="AN108:BS108" si="61">SUM(AN109,AN120,AN131,AN142,AN153,AN164,AN175,AN186,AN197)</f>
        <v>0</v>
      </c>
      <c r="AO108" s="602">
        <f t="shared" si="61"/>
        <v>0</v>
      </c>
      <c r="AP108" s="602">
        <f t="shared" si="61"/>
        <v>0</v>
      </c>
      <c r="AQ108" s="602">
        <f t="shared" si="61"/>
        <v>0</v>
      </c>
      <c r="AR108" s="602">
        <f t="shared" si="61"/>
        <v>0</v>
      </c>
      <c r="AS108" s="602">
        <f t="shared" si="61"/>
        <v>0</v>
      </c>
      <c r="AT108" s="602">
        <f t="shared" si="61"/>
        <v>0</v>
      </c>
      <c r="AU108" s="602">
        <f t="shared" si="61"/>
        <v>0</v>
      </c>
      <c r="AV108" s="602">
        <f t="shared" si="61"/>
        <v>0</v>
      </c>
      <c r="AW108" s="602">
        <f t="shared" si="61"/>
        <v>0</v>
      </c>
      <c r="AX108" s="602">
        <f t="shared" si="61"/>
        <v>0</v>
      </c>
      <c r="AY108" s="602">
        <f t="shared" si="61"/>
        <v>0</v>
      </c>
      <c r="AZ108" s="602">
        <f t="shared" si="61"/>
        <v>0</v>
      </c>
      <c r="BA108" s="602">
        <f t="shared" si="61"/>
        <v>0</v>
      </c>
      <c r="BB108" s="602">
        <f t="shared" si="61"/>
        <v>0</v>
      </c>
      <c r="BC108" s="602">
        <f t="shared" si="61"/>
        <v>0</v>
      </c>
      <c r="BD108" s="602">
        <f t="shared" si="61"/>
        <v>0</v>
      </c>
      <c r="BE108" s="602">
        <f t="shared" si="61"/>
        <v>0</v>
      </c>
      <c r="BF108" s="602">
        <f t="shared" si="61"/>
        <v>0</v>
      </c>
      <c r="BG108" s="602">
        <f t="shared" si="61"/>
        <v>0</v>
      </c>
      <c r="BH108" s="602">
        <f t="shared" si="61"/>
        <v>0</v>
      </c>
      <c r="BI108" s="602">
        <f t="shared" si="61"/>
        <v>0</v>
      </c>
      <c r="BJ108" s="602">
        <f t="shared" si="61"/>
        <v>0</v>
      </c>
      <c r="BK108" s="602">
        <f t="shared" si="61"/>
        <v>0</v>
      </c>
      <c r="BL108" s="602">
        <f t="shared" si="61"/>
        <v>0</v>
      </c>
      <c r="BM108" s="602">
        <f t="shared" si="61"/>
        <v>0</v>
      </c>
      <c r="BN108" s="602">
        <f t="shared" si="61"/>
        <v>0</v>
      </c>
      <c r="BO108" s="602">
        <f t="shared" si="61"/>
        <v>0</v>
      </c>
      <c r="BP108" s="602">
        <f t="shared" si="61"/>
        <v>0</v>
      </c>
      <c r="BQ108" s="602">
        <f t="shared" si="61"/>
        <v>0</v>
      </c>
      <c r="BR108" s="602">
        <f t="shared" si="61"/>
        <v>0</v>
      </c>
      <c r="BS108" s="602">
        <f t="shared" si="61"/>
        <v>0</v>
      </c>
      <c r="BT108" s="602">
        <f t="shared" ref="BT108:CH108" si="62">SUM(BT109,BT120,BT131,BT142,BT153,BT164,BT175,BT186,BT197)</f>
        <v>0</v>
      </c>
      <c r="BU108" s="602">
        <f t="shared" si="62"/>
        <v>0</v>
      </c>
      <c r="BV108" s="602">
        <f t="shared" si="62"/>
        <v>0</v>
      </c>
      <c r="BW108" s="602">
        <f t="shared" si="62"/>
        <v>0</v>
      </c>
      <c r="BX108" s="602">
        <f t="shared" si="62"/>
        <v>0</v>
      </c>
      <c r="BY108" s="602">
        <f t="shared" si="62"/>
        <v>0</v>
      </c>
      <c r="BZ108" s="602">
        <f t="shared" si="62"/>
        <v>0</v>
      </c>
      <c r="CA108" s="602">
        <f t="shared" si="62"/>
        <v>0</v>
      </c>
      <c r="CB108" s="602">
        <f t="shared" si="62"/>
        <v>0</v>
      </c>
      <c r="CC108" s="602">
        <f t="shared" si="62"/>
        <v>0</v>
      </c>
      <c r="CD108" s="602">
        <f t="shared" si="62"/>
        <v>0</v>
      </c>
      <c r="CE108" s="602">
        <f t="shared" si="62"/>
        <v>0</v>
      </c>
      <c r="CF108" s="602">
        <f t="shared" si="62"/>
        <v>0</v>
      </c>
      <c r="CG108" s="602">
        <f t="shared" si="62"/>
        <v>0</v>
      </c>
      <c r="CH108" s="602">
        <f t="shared" si="62"/>
        <v>0</v>
      </c>
      <c r="CI108" s="602">
        <f t="shared" ref="CI108:DJ108" si="63">SUM(CI109,CI120,CI131,CI142,CI153,CI164,CI175,CI186,CI197)</f>
        <v>0</v>
      </c>
      <c r="CJ108" s="602">
        <f t="shared" si="63"/>
        <v>0</v>
      </c>
      <c r="CK108" s="602">
        <f t="shared" si="63"/>
        <v>0</v>
      </c>
      <c r="CL108" s="602">
        <f t="shared" si="63"/>
        <v>0</v>
      </c>
      <c r="CM108" s="602">
        <f t="shared" si="63"/>
        <v>0</v>
      </c>
      <c r="CN108" s="602">
        <f t="shared" si="63"/>
        <v>0</v>
      </c>
      <c r="CO108" s="602">
        <f t="shared" si="63"/>
        <v>0</v>
      </c>
      <c r="CP108" s="602">
        <f t="shared" si="63"/>
        <v>0</v>
      </c>
      <c r="CQ108" s="602">
        <f t="shared" si="63"/>
        <v>0</v>
      </c>
      <c r="CR108" s="602">
        <f t="shared" si="63"/>
        <v>0</v>
      </c>
      <c r="CS108" s="602">
        <f t="shared" si="63"/>
        <v>0</v>
      </c>
      <c r="CT108" s="602">
        <f t="shared" si="63"/>
        <v>0</v>
      </c>
      <c r="CU108" s="602">
        <f t="shared" si="63"/>
        <v>0</v>
      </c>
      <c r="CV108" s="602">
        <f t="shared" si="63"/>
        <v>0</v>
      </c>
      <c r="CW108" s="602">
        <f t="shared" si="63"/>
        <v>0</v>
      </c>
      <c r="CX108" s="602">
        <f t="shared" si="63"/>
        <v>0</v>
      </c>
      <c r="CY108" s="602">
        <f t="shared" si="63"/>
        <v>0</v>
      </c>
      <c r="CZ108" s="602">
        <f t="shared" si="63"/>
        <v>0</v>
      </c>
      <c r="DA108" s="602">
        <f t="shared" si="63"/>
        <v>0</v>
      </c>
      <c r="DB108" s="602">
        <f t="shared" si="63"/>
        <v>0</v>
      </c>
      <c r="DC108" s="602">
        <f t="shared" si="63"/>
        <v>0</v>
      </c>
      <c r="DD108" s="602">
        <f t="shared" si="63"/>
        <v>0</v>
      </c>
      <c r="DE108" s="602">
        <f t="shared" si="63"/>
        <v>0</v>
      </c>
      <c r="DF108" s="602">
        <f t="shared" si="63"/>
        <v>0</v>
      </c>
      <c r="DG108" s="602">
        <f t="shared" si="63"/>
        <v>0</v>
      </c>
      <c r="DH108" s="602">
        <f t="shared" si="63"/>
        <v>0</v>
      </c>
      <c r="DI108" s="602">
        <f t="shared" si="63"/>
        <v>0</v>
      </c>
      <c r="DJ108" s="602">
        <f t="shared" si="63"/>
        <v>0</v>
      </c>
      <c r="DK108" s="602">
        <f>SUM(DK109,DK120,DK131,DK142,DK153,DK164,DK175,DK186,DK197)</f>
        <v>0</v>
      </c>
      <c r="DL108" s="603">
        <f t="shared" si="41"/>
        <v>0</v>
      </c>
      <c r="DM108" s="472"/>
      <c r="DN108" s="472"/>
      <c r="DO108" s="472"/>
    </row>
    <row r="109" spans="1:119" x14ac:dyDescent="0.3">
      <c r="A109" s="472"/>
      <c r="B109" s="487">
        <v>2.1</v>
      </c>
      <c r="C109" s="515" t="s">
        <v>149</v>
      </c>
      <c r="D109" s="516">
        <f>Identificación!C86</f>
        <v>0</v>
      </c>
      <c r="E109" s="517">
        <f>Identificación!F86</f>
        <v>0</v>
      </c>
      <c r="F109" s="518">
        <f>Identificación!G86</f>
        <v>0</v>
      </c>
      <c r="G109" s="497"/>
      <c r="H109" s="498">
        <f t="shared" ref="H109:AM109" si="64">SUM(H110:H119)</f>
        <v>0</v>
      </c>
      <c r="I109" s="499">
        <f t="shared" si="64"/>
        <v>0</v>
      </c>
      <c r="J109" s="499">
        <f t="shared" si="64"/>
        <v>0</v>
      </c>
      <c r="K109" s="499">
        <f t="shared" si="64"/>
        <v>0</v>
      </c>
      <c r="L109" s="499">
        <f t="shared" si="64"/>
        <v>0</v>
      </c>
      <c r="M109" s="499">
        <f t="shared" si="64"/>
        <v>0</v>
      </c>
      <c r="N109" s="499">
        <f t="shared" si="64"/>
        <v>0</v>
      </c>
      <c r="O109" s="499">
        <f t="shared" si="64"/>
        <v>0</v>
      </c>
      <c r="P109" s="499">
        <f t="shared" si="64"/>
        <v>0</v>
      </c>
      <c r="Q109" s="499">
        <f t="shared" si="64"/>
        <v>0</v>
      </c>
      <c r="R109" s="499">
        <f t="shared" si="64"/>
        <v>0</v>
      </c>
      <c r="S109" s="499">
        <f t="shared" si="64"/>
        <v>0</v>
      </c>
      <c r="T109" s="499">
        <f t="shared" si="64"/>
        <v>0</v>
      </c>
      <c r="U109" s="499">
        <f t="shared" si="64"/>
        <v>0</v>
      </c>
      <c r="V109" s="499">
        <f t="shared" si="64"/>
        <v>0</v>
      </c>
      <c r="W109" s="499">
        <f t="shared" si="64"/>
        <v>0</v>
      </c>
      <c r="X109" s="499">
        <f t="shared" si="64"/>
        <v>0</v>
      </c>
      <c r="Y109" s="499">
        <f t="shared" si="64"/>
        <v>0</v>
      </c>
      <c r="Z109" s="499">
        <f t="shared" si="64"/>
        <v>0</v>
      </c>
      <c r="AA109" s="499">
        <f t="shared" si="64"/>
        <v>0</v>
      </c>
      <c r="AB109" s="499">
        <f t="shared" si="64"/>
        <v>0</v>
      </c>
      <c r="AC109" s="499">
        <f t="shared" si="64"/>
        <v>0</v>
      </c>
      <c r="AD109" s="499">
        <f t="shared" si="64"/>
        <v>0</v>
      </c>
      <c r="AE109" s="499">
        <f t="shared" si="64"/>
        <v>0</v>
      </c>
      <c r="AF109" s="499">
        <f t="shared" si="64"/>
        <v>0</v>
      </c>
      <c r="AG109" s="499">
        <f t="shared" si="64"/>
        <v>0</v>
      </c>
      <c r="AH109" s="499">
        <f t="shared" si="64"/>
        <v>0</v>
      </c>
      <c r="AI109" s="499">
        <f t="shared" si="64"/>
        <v>0</v>
      </c>
      <c r="AJ109" s="499">
        <f t="shared" si="64"/>
        <v>0</v>
      </c>
      <c r="AK109" s="499">
        <f t="shared" si="64"/>
        <v>0</v>
      </c>
      <c r="AL109" s="499">
        <f t="shared" si="64"/>
        <v>0</v>
      </c>
      <c r="AM109" s="499">
        <f t="shared" si="64"/>
        <v>0</v>
      </c>
      <c r="AN109" s="499">
        <f t="shared" ref="AN109:BS109" si="65">SUM(AN110:AN119)</f>
        <v>0</v>
      </c>
      <c r="AO109" s="499">
        <f t="shared" si="65"/>
        <v>0</v>
      </c>
      <c r="AP109" s="499">
        <f t="shared" si="65"/>
        <v>0</v>
      </c>
      <c r="AQ109" s="499">
        <f t="shared" si="65"/>
        <v>0</v>
      </c>
      <c r="AR109" s="499">
        <f t="shared" si="65"/>
        <v>0</v>
      </c>
      <c r="AS109" s="499">
        <f t="shared" si="65"/>
        <v>0</v>
      </c>
      <c r="AT109" s="499">
        <f t="shared" si="65"/>
        <v>0</v>
      </c>
      <c r="AU109" s="499">
        <f t="shared" si="65"/>
        <v>0</v>
      </c>
      <c r="AV109" s="499">
        <f t="shared" si="65"/>
        <v>0</v>
      </c>
      <c r="AW109" s="499">
        <f t="shared" si="65"/>
        <v>0</v>
      </c>
      <c r="AX109" s="499">
        <f t="shared" si="65"/>
        <v>0</v>
      </c>
      <c r="AY109" s="499">
        <f t="shared" si="65"/>
        <v>0</v>
      </c>
      <c r="AZ109" s="499">
        <f t="shared" si="65"/>
        <v>0</v>
      </c>
      <c r="BA109" s="499">
        <f t="shared" si="65"/>
        <v>0</v>
      </c>
      <c r="BB109" s="499">
        <f t="shared" si="65"/>
        <v>0</v>
      </c>
      <c r="BC109" s="499">
        <f t="shared" si="65"/>
        <v>0</v>
      </c>
      <c r="BD109" s="499">
        <f t="shared" si="65"/>
        <v>0</v>
      </c>
      <c r="BE109" s="499">
        <f t="shared" si="65"/>
        <v>0</v>
      </c>
      <c r="BF109" s="499">
        <f t="shared" si="65"/>
        <v>0</v>
      </c>
      <c r="BG109" s="499">
        <f t="shared" si="65"/>
        <v>0</v>
      </c>
      <c r="BH109" s="499">
        <f t="shared" si="65"/>
        <v>0</v>
      </c>
      <c r="BI109" s="499">
        <f t="shared" si="65"/>
        <v>0</v>
      </c>
      <c r="BJ109" s="499">
        <f t="shared" si="65"/>
        <v>0</v>
      </c>
      <c r="BK109" s="499">
        <f t="shared" si="65"/>
        <v>0</v>
      </c>
      <c r="BL109" s="499">
        <f t="shared" si="65"/>
        <v>0</v>
      </c>
      <c r="BM109" s="499">
        <f t="shared" si="65"/>
        <v>0</v>
      </c>
      <c r="BN109" s="499">
        <f t="shared" si="65"/>
        <v>0</v>
      </c>
      <c r="BO109" s="499">
        <f t="shared" si="65"/>
        <v>0</v>
      </c>
      <c r="BP109" s="499">
        <f t="shared" si="65"/>
        <v>0</v>
      </c>
      <c r="BQ109" s="499">
        <f t="shared" si="65"/>
        <v>0</v>
      </c>
      <c r="BR109" s="499">
        <f t="shared" si="65"/>
        <v>0</v>
      </c>
      <c r="BS109" s="499">
        <f t="shared" si="65"/>
        <v>0</v>
      </c>
      <c r="BT109" s="499">
        <f t="shared" ref="BT109:CG109" si="66">SUM(BT110:BT119)</f>
        <v>0</v>
      </c>
      <c r="BU109" s="499">
        <f t="shared" si="66"/>
        <v>0</v>
      </c>
      <c r="BV109" s="499">
        <f t="shared" si="66"/>
        <v>0</v>
      </c>
      <c r="BW109" s="499">
        <f t="shared" si="66"/>
        <v>0</v>
      </c>
      <c r="BX109" s="499">
        <f t="shared" si="66"/>
        <v>0</v>
      </c>
      <c r="BY109" s="499">
        <f t="shared" si="66"/>
        <v>0</v>
      </c>
      <c r="BZ109" s="499">
        <f t="shared" si="66"/>
        <v>0</v>
      </c>
      <c r="CA109" s="499">
        <f t="shared" si="66"/>
        <v>0</v>
      </c>
      <c r="CB109" s="499">
        <f t="shared" si="66"/>
        <v>0</v>
      </c>
      <c r="CC109" s="499">
        <f t="shared" si="66"/>
        <v>0</v>
      </c>
      <c r="CD109" s="499">
        <f t="shared" si="66"/>
        <v>0</v>
      </c>
      <c r="CE109" s="499">
        <f t="shared" si="66"/>
        <v>0</v>
      </c>
      <c r="CF109" s="499">
        <f t="shared" si="66"/>
        <v>0</v>
      </c>
      <c r="CG109" s="499">
        <f t="shared" si="66"/>
        <v>0</v>
      </c>
      <c r="CH109" s="499">
        <f t="shared" ref="CH109:DJ109" si="67">SUM(CH110:CH119)</f>
        <v>0</v>
      </c>
      <c r="CI109" s="499">
        <f t="shared" si="67"/>
        <v>0</v>
      </c>
      <c r="CJ109" s="499">
        <f t="shared" si="67"/>
        <v>0</v>
      </c>
      <c r="CK109" s="499">
        <f t="shared" si="67"/>
        <v>0</v>
      </c>
      <c r="CL109" s="499">
        <f t="shared" si="67"/>
        <v>0</v>
      </c>
      <c r="CM109" s="499">
        <f t="shared" si="67"/>
        <v>0</v>
      </c>
      <c r="CN109" s="499">
        <f t="shared" si="67"/>
        <v>0</v>
      </c>
      <c r="CO109" s="499">
        <f t="shared" si="67"/>
        <v>0</v>
      </c>
      <c r="CP109" s="499">
        <f t="shared" si="67"/>
        <v>0</v>
      </c>
      <c r="CQ109" s="499">
        <f t="shared" si="67"/>
        <v>0</v>
      </c>
      <c r="CR109" s="499">
        <f t="shared" si="67"/>
        <v>0</v>
      </c>
      <c r="CS109" s="499">
        <f t="shared" si="67"/>
        <v>0</v>
      </c>
      <c r="CT109" s="499">
        <f t="shared" si="67"/>
        <v>0</v>
      </c>
      <c r="CU109" s="499">
        <f t="shared" si="67"/>
        <v>0</v>
      </c>
      <c r="CV109" s="499">
        <f t="shared" si="67"/>
        <v>0</v>
      </c>
      <c r="CW109" s="499">
        <f t="shared" si="67"/>
        <v>0</v>
      </c>
      <c r="CX109" s="499">
        <f t="shared" si="67"/>
        <v>0</v>
      </c>
      <c r="CY109" s="499">
        <f t="shared" si="67"/>
        <v>0</v>
      </c>
      <c r="CZ109" s="499">
        <f t="shared" si="67"/>
        <v>0</v>
      </c>
      <c r="DA109" s="499">
        <f t="shared" si="67"/>
        <v>0</v>
      </c>
      <c r="DB109" s="499">
        <f t="shared" si="67"/>
        <v>0</v>
      </c>
      <c r="DC109" s="499">
        <f t="shared" si="67"/>
        <v>0</v>
      </c>
      <c r="DD109" s="499">
        <f t="shared" si="67"/>
        <v>0</v>
      </c>
      <c r="DE109" s="499">
        <f t="shared" si="67"/>
        <v>0</v>
      </c>
      <c r="DF109" s="499">
        <f t="shared" si="67"/>
        <v>0</v>
      </c>
      <c r="DG109" s="499">
        <f t="shared" si="67"/>
        <v>0</v>
      </c>
      <c r="DH109" s="499">
        <f t="shared" si="67"/>
        <v>0</v>
      </c>
      <c r="DI109" s="499">
        <f t="shared" si="67"/>
        <v>0</v>
      </c>
      <c r="DJ109" s="499">
        <f t="shared" si="67"/>
        <v>0</v>
      </c>
      <c r="DK109" s="519">
        <f>SUM(DK110:DK119)</f>
        <v>0</v>
      </c>
      <c r="DL109" s="520">
        <f t="shared" si="41"/>
        <v>0</v>
      </c>
      <c r="DM109" s="472"/>
      <c r="DN109" s="472"/>
      <c r="DO109" s="472"/>
    </row>
    <row r="110" spans="1:119" ht="16.5" customHeight="1" outlineLevel="1" x14ac:dyDescent="0.3">
      <c r="A110" s="472"/>
      <c r="B110" s="521" t="s">
        <v>169</v>
      </c>
      <c r="C110" s="589"/>
      <c r="D110" s="594"/>
      <c r="E110" s="591"/>
      <c r="F110" s="592"/>
      <c r="G110" s="593"/>
      <c r="H110" s="498">
        <f t="shared" ref="H110:H119" si="68">G110*F110</f>
        <v>0</v>
      </c>
      <c r="I110" s="51">
        <f>IF( $G110=0,0,((($G110/$F$109)*Cronograma!G$19)*($H110/$G110)))</f>
        <v>0</v>
      </c>
      <c r="J110" s="51">
        <f>IF( $G110=0,0,((($G110/$F$109)*Cronograma!H$19)*($H110/$G110)))</f>
        <v>0</v>
      </c>
      <c r="K110" s="51">
        <f>IF( $G110=0,0,((($G110/$F$109)*Cronograma!I$19)*($H110/$G110)))</f>
        <v>0</v>
      </c>
      <c r="L110" s="51">
        <f>IF( $G110=0,0,((($G110/$F$109)*Cronograma!J$19)*($H110/$G110)))</f>
        <v>0</v>
      </c>
      <c r="M110" s="51">
        <f>IF( $G110=0,0,((($G110/$F$109)*Cronograma!K$19)*($H110/$G110)))</f>
        <v>0</v>
      </c>
      <c r="N110" s="51">
        <f>IF( $G110=0,0,((($G110/$F$109)*Cronograma!L$19)*($H110/$G110)))</f>
        <v>0</v>
      </c>
      <c r="O110" s="51">
        <f>IF( $G110=0,0,((($G110/$F$109)*Cronograma!M$19)*($H110/$G110)))</f>
        <v>0</v>
      </c>
      <c r="P110" s="51">
        <f>IF( $G110=0,0,((($G110/$F$109)*Cronograma!N$19)*($H110/$G110)))</f>
        <v>0</v>
      </c>
      <c r="Q110" s="51">
        <f>IF( $G110=0,0,((($G110/$F$109)*Cronograma!O$19)*($H110/$G110)))</f>
        <v>0</v>
      </c>
      <c r="R110" s="51">
        <f>IF( $G110=0,0,((($G110/$F$109)*Cronograma!P$19)*($H110/$G110)))</f>
        <v>0</v>
      </c>
      <c r="S110" s="51">
        <f>IF( $G110=0,0,((($G110/$F$109)*Cronograma!Q$19)*($H110/$G110)))</f>
        <v>0</v>
      </c>
      <c r="T110" s="51">
        <f>IF( $G110=0,0,((($G110/$F$109)*Cronograma!R$19)*($H110/$G110)))</f>
        <v>0</v>
      </c>
      <c r="U110" s="51">
        <f>IF( $G110=0,0,((($G110/$F$109)*Cronograma!S$19)*($H110/$G110)))</f>
        <v>0</v>
      </c>
      <c r="V110" s="51">
        <f>IF( $G110=0,0,((($G110/$F$109)*Cronograma!T$19)*($H110/$G110)))</f>
        <v>0</v>
      </c>
      <c r="W110" s="51">
        <f>IF( $G110=0,0,((($G110/$F$109)*Cronograma!U$19)*($H110/$G110)))</f>
        <v>0</v>
      </c>
      <c r="X110" s="51">
        <f>IF( $G110=0,0,((($G110/$F$109)*Cronograma!V$19)*($H110/$G110)))</f>
        <v>0</v>
      </c>
      <c r="Y110" s="51">
        <f>IF( $G110=0,0,((($G110/$F$109)*Cronograma!W$19)*($H110/$G110)))</f>
        <v>0</v>
      </c>
      <c r="Z110" s="51">
        <f>IF( $G110=0,0,((($G110/$F$109)*Cronograma!X$19)*($H110/$G110)))</f>
        <v>0</v>
      </c>
      <c r="AA110" s="51">
        <f>IF( $G110=0,0,((($G110/$F$109)*Cronograma!Y$19)*($H110/$G110)))</f>
        <v>0</v>
      </c>
      <c r="AB110" s="51">
        <f>IF( $G110=0,0,((($G110/$F$109)*Cronograma!Z$19)*($H110/$G110)))</f>
        <v>0</v>
      </c>
      <c r="AC110" s="51">
        <f>IF( $G110=0,0,((($G110/$F$109)*Cronograma!AA$19)*($H110/$G110)))</f>
        <v>0</v>
      </c>
      <c r="AD110" s="51">
        <f>IF( $G110=0,0,((($G110/$F$109)*Cronograma!AB$19)*($H110/$G110)))</f>
        <v>0</v>
      </c>
      <c r="AE110" s="51">
        <f>IF( $G110=0,0,((($G110/$F$109)*Cronograma!AC$19)*($H110/$G110)))</f>
        <v>0</v>
      </c>
      <c r="AF110" s="51">
        <f>IF( $G110=0,0,((($G110/$F$109)*Cronograma!AD$19)*($H110/$G110)))</f>
        <v>0</v>
      </c>
      <c r="AG110" s="51">
        <f>IF( $G110=0,0,((($G110/$F$109)*Cronograma!AE$19)*($H110/$G110)))</f>
        <v>0</v>
      </c>
      <c r="AH110" s="51">
        <f>IF( $G110=0,0,((($G110/$F$109)*Cronograma!AF$19)*($H110/$G110)))</f>
        <v>0</v>
      </c>
      <c r="AI110" s="51">
        <f>IF( $G110=0,0,((($G110/$F$109)*Cronograma!AG$19)*($H110/$G110)))</f>
        <v>0</v>
      </c>
      <c r="AJ110" s="51">
        <f>IF( $G110=0,0,((($G110/$F$109)*Cronograma!AH$19)*($H110/$G110)))</f>
        <v>0</v>
      </c>
      <c r="AK110" s="51">
        <f>IF( $G110=0,0,((($G110/$F$109)*Cronograma!AI$19)*($H110/$G110)))</f>
        <v>0</v>
      </c>
      <c r="AL110" s="51">
        <f>IF( $G110=0,0,((($G110/$F$109)*Cronograma!AJ$19)*($H110/$G110)))</f>
        <v>0</v>
      </c>
      <c r="AM110" s="51">
        <f>IF( $G110=0,0,((($G110/$F$109)*Cronograma!AK$19)*($H110/$G110)))</f>
        <v>0</v>
      </c>
      <c r="AN110" s="51">
        <f>IF( $G110=0,0,((($G110/$F$109)*Cronograma!AL$19)*($H110/$G110)))</f>
        <v>0</v>
      </c>
      <c r="AO110" s="51">
        <f>IF( $G110=0,0,((($G110/$F$109)*Cronograma!AM$19)*($H110/$G110)))</f>
        <v>0</v>
      </c>
      <c r="AP110" s="51">
        <f>IF( $G110=0,0,((($G110/$F$109)*Cronograma!AN$19)*($H110/$G110)))</f>
        <v>0</v>
      </c>
      <c r="AQ110" s="51">
        <f>IF( $G110=0,0,((($G110/$F$109)*Cronograma!AO$19)*($H110/$G110)))</f>
        <v>0</v>
      </c>
      <c r="AR110" s="51">
        <f>IF( $G110=0,0,((($G110/$F$109)*Cronograma!AP$19)*($H110/$G110)))</f>
        <v>0</v>
      </c>
      <c r="AS110" s="51">
        <f>IF( $G110=0,0,((($G110/$F$109)*Cronograma!AQ$19)*($H110/$G110)))</f>
        <v>0</v>
      </c>
      <c r="AT110" s="51">
        <f>IF( $G110=0,0,((($G110/$F$109)*Cronograma!AR$19)*($H110/$G110)))</f>
        <v>0</v>
      </c>
      <c r="AU110" s="51">
        <f>IF( $G110=0,0,((($G110/$F$109)*Cronograma!AS$19)*($H110/$G110)))</f>
        <v>0</v>
      </c>
      <c r="AV110" s="51">
        <f>IF( $G110=0,0,((($G110/$F$109)*Cronograma!AT$19)*($H110/$G110)))</f>
        <v>0</v>
      </c>
      <c r="AW110" s="51">
        <f>IF( $G110=0,0,((($G110/$F$109)*Cronograma!AU$19)*($H110/$G110)))</f>
        <v>0</v>
      </c>
      <c r="AX110" s="51">
        <f>IF( $G110=0,0,((($G110/$F$109)*Cronograma!AV$19)*($H110/$G110)))</f>
        <v>0</v>
      </c>
      <c r="AY110" s="51">
        <f>IF( $G110=0,0,((($G110/$F$109)*Cronograma!AW$19)*($H110/$G110)))</f>
        <v>0</v>
      </c>
      <c r="AZ110" s="51">
        <f>IF( $G110=0,0,((($G110/$F$109)*Cronograma!AX$19)*($H110/$G110)))</f>
        <v>0</v>
      </c>
      <c r="BA110" s="51">
        <f>IF( $G110=0,0,((($G110/$F$109)*Cronograma!AY$19)*($H110/$G110)))</f>
        <v>0</v>
      </c>
      <c r="BB110" s="51">
        <f>IF( $G110=0,0,((($G110/$F$109)*Cronograma!AZ$19)*($H110/$G110)))</f>
        <v>0</v>
      </c>
      <c r="BC110" s="51">
        <f>IF( $G110=0,0,((($G110/$F$109)*Cronograma!BA$19)*($H110/$G110)))</f>
        <v>0</v>
      </c>
      <c r="BD110" s="51">
        <f>IF( $G110=0,0,((($G110/$F$109)*Cronograma!BB$19)*($H110/$G110)))</f>
        <v>0</v>
      </c>
      <c r="BE110" s="51">
        <f>IF( $G110=0,0,((($G110/$F$109)*Cronograma!BC$19)*($H110/$G110)))</f>
        <v>0</v>
      </c>
      <c r="BF110" s="51">
        <f>IF( $G110=0,0,((($G110/$F$109)*Cronograma!BD$19)*($H110/$G110)))</f>
        <v>0</v>
      </c>
      <c r="BG110" s="51">
        <f>IF( $G110=0,0,((($G110/$F$109)*Cronograma!BE$19)*($H110/$G110)))</f>
        <v>0</v>
      </c>
      <c r="BH110" s="51">
        <f>IF( $G110=0,0,((($G110/$F$109)*Cronograma!BF$19)*($H110/$G110)))</f>
        <v>0</v>
      </c>
      <c r="BI110" s="51">
        <f>IF( $G110=0,0,((($G110/$F$109)*Cronograma!BG$19)*($H110/$G110)))</f>
        <v>0</v>
      </c>
      <c r="BJ110" s="51">
        <f>IF( $G110=0,0,((($G110/$F$109)*Cronograma!BH$19)*($H110/$G110)))</f>
        <v>0</v>
      </c>
      <c r="BK110" s="51">
        <f>IF( $G110=0,0,((($G110/$F$109)*Cronograma!BI$19)*($H110/$G110)))</f>
        <v>0</v>
      </c>
      <c r="BL110" s="51">
        <f>IF( $G110=0,0,((($G110/$F$109)*Cronograma!BJ$19)*($H110/$G110)))</f>
        <v>0</v>
      </c>
      <c r="BM110" s="51">
        <f>IF( $G110=0,0,((($G110/$F$109)*Cronograma!BK$19)*($H110/$G110)))</f>
        <v>0</v>
      </c>
      <c r="BN110" s="51">
        <f>IF( $G110=0,0,((($G110/$F$109)*Cronograma!BL$19)*($H110/$G110)))</f>
        <v>0</v>
      </c>
      <c r="BO110" s="51">
        <f>IF( $G110=0,0,((($G110/$F$109)*Cronograma!BM$19)*($H110/$G110)))</f>
        <v>0</v>
      </c>
      <c r="BP110" s="51">
        <f>IF( $G110=0,0,((($G110/$F$109)*Cronograma!BN$19)*($H110/$G110)))</f>
        <v>0</v>
      </c>
      <c r="BQ110" s="51">
        <f>IF( $G110=0,0,((($G110/$F$109)*Cronograma!BO$19)*($H110/$G110)))</f>
        <v>0</v>
      </c>
      <c r="BR110" s="51">
        <f>IF( $G110=0,0,((($G110/$F$109)*Cronograma!BP$19)*($H110/$G110)))</f>
        <v>0</v>
      </c>
      <c r="BS110" s="51">
        <f>IF( $G110=0,0,((($G110/$F$109)*Cronograma!BQ$19)*($H110/$G110)))</f>
        <v>0</v>
      </c>
      <c r="BT110" s="51">
        <f>IF( $G110=0,0,((($G110/$F$109)*Cronograma!BR$19)*($H110/$G110)))</f>
        <v>0</v>
      </c>
      <c r="BU110" s="51">
        <f>IF( $G110=0,0,((($G110/$F$109)*Cronograma!BS$19)*($H110/$G110)))</f>
        <v>0</v>
      </c>
      <c r="BV110" s="51">
        <f>IF( $G110=0,0,((($G110/$F$109)*Cronograma!BT$19)*($H110/$G110)))</f>
        <v>0</v>
      </c>
      <c r="BW110" s="51">
        <f>IF( $G110=0,0,((($G110/$F$109)*Cronograma!BU$19)*($H110/$G110)))</f>
        <v>0</v>
      </c>
      <c r="BX110" s="51">
        <f>IF( $G110=0,0,((($G110/$F$109)*Cronograma!BV$19)*($H110/$G110)))</f>
        <v>0</v>
      </c>
      <c r="BY110" s="51">
        <f>IF( $G110=0,0,((($G110/$F$109)*Cronograma!BW$19)*($H110/$G110)))</f>
        <v>0</v>
      </c>
      <c r="BZ110" s="51">
        <f>IF( $G110=0,0,((($G110/$F$109)*Cronograma!BX$19)*($H110/$G110)))</f>
        <v>0</v>
      </c>
      <c r="CA110" s="51">
        <f>IF( $G110=0,0,((($G110/$F$109)*Cronograma!BY$19)*($H110/$G110)))</f>
        <v>0</v>
      </c>
      <c r="CB110" s="51">
        <f>IF( $G110=0,0,((($G110/$F$109)*Cronograma!BZ$19)*($H110/$G110)))</f>
        <v>0</v>
      </c>
      <c r="CC110" s="51">
        <f>IF( $G110=0,0,((($G110/$F$109)*Cronograma!CA$19)*($H110/$G110)))</f>
        <v>0</v>
      </c>
      <c r="CD110" s="51">
        <f>IF( $G110=0,0,((($G110/$F$109)*Cronograma!CB$19)*($H110/$G110)))</f>
        <v>0</v>
      </c>
      <c r="CE110" s="51">
        <f>IF( $G110=0,0,((($G110/$F$109)*Cronograma!CC$19)*($H110/$G110)))</f>
        <v>0</v>
      </c>
      <c r="CF110" s="51">
        <f>IF( $G110=0,0,((($G110/$F$109)*Cronograma!CD$19)*($H110/$G110)))</f>
        <v>0</v>
      </c>
      <c r="CG110" s="51">
        <f>IF( $G110=0,0,((($G110/$F$109)*Cronograma!CE$19)*($H110/$G110)))</f>
        <v>0</v>
      </c>
      <c r="CH110" s="51">
        <f>IF( $G110=0,0,((($G110/$F$109)*Cronograma!CF$19)*($H110/$G110)))</f>
        <v>0</v>
      </c>
      <c r="CI110" s="51">
        <f>IF( $G110=0,0,((($G110/$F$109)*Cronograma!CG$19)*($H110/$G110)))</f>
        <v>0</v>
      </c>
      <c r="CJ110" s="51">
        <f>IF( $G110=0,0,((($G110/$F$109)*Cronograma!CH$19)*($H110/$G110)))</f>
        <v>0</v>
      </c>
      <c r="CK110" s="51">
        <f>IF( $G110=0,0,((($G110/$F$109)*Cronograma!CI$19)*($H110/$G110)))</f>
        <v>0</v>
      </c>
      <c r="CL110" s="51">
        <f>IF( $G110=0,0,((($G110/$F$109)*Cronograma!CJ$19)*($H110/$G110)))</f>
        <v>0</v>
      </c>
      <c r="CM110" s="51">
        <f>IF( $G110=0,0,((($G110/$F$109)*Cronograma!CK$19)*($H110/$G110)))</f>
        <v>0</v>
      </c>
      <c r="CN110" s="51">
        <f>IF( $G110=0,0,((($G110/$F$109)*Cronograma!CL$19)*($H110/$G110)))</f>
        <v>0</v>
      </c>
      <c r="CO110" s="51">
        <f>IF( $G110=0,0,((($G110/$F$109)*Cronograma!CM$19)*($H110/$G110)))</f>
        <v>0</v>
      </c>
      <c r="CP110" s="51">
        <f>IF( $G110=0,0,((($G110/$F$109)*Cronograma!CN$19)*($H110/$G110)))</f>
        <v>0</v>
      </c>
      <c r="CQ110" s="51">
        <f>IF( $G110=0,0,((($G110/$F$109)*Cronograma!CO$19)*($H110/$G110)))</f>
        <v>0</v>
      </c>
      <c r="CR110" s="51">
        <f>IF( $G110=0,0,((($G110/$F$109)*Cronograma!CP$19)*($H110/$G110)))</f>
        <v>0</v>
      </c>
      <c r="CS110" s="51">
        <f>IF( $G110=0,0,((($G110/$F$109)*Cronograma!CQ$19)*($H110/$G110)))</f>
        <v>0</v>
      </c>
      <c r="CT110" s="51">
        <f>IF( $G110=0,0,((($G110/$F$109)*Cronograma!CR$19)*($H110/$G110)))</f>
        <v>0</v>
      </c>
      <c r="CU110" s="51">
        <f>IF( $G110=0,0,((($G110/$F$109)*Cronograma!CS$19)*($H110/$G110)))</f>
        <v>0</v>
      </c>
      <c r="CV110" s="51">
        <f>IF( $G110=0,0,((($G110/$F$109)*Cronograma!CT$19)*($H110/$G110)))</f>
        <v>0</v>
      </c>
      <c r="CW110" s="51">
        <f>IF( $G110=0,0,((($G110/$F$109)*Cronograma!CU$19)*($H110/$G110)))</f>
        <v>0</v>
      </c>
      <c r="CX110" s="51">
        <f>IF( $G110=0,0,((($G110/$F$109)*Cronograma!CV$19)*($H110/$G110)))</f>
        <v>0</v>
      </c>
      <c r="CY110" s="51">
        <f>IF( $G110=0,0,((($G110/$F$109)*Cronograma!CW$19)*($H110/$G110)))</f>
        <v>0</v>
      </c>
      <c r="CZ110" s="51">
        <f>IF( $G110=0,0,((($G110/$F$109)*Cronograma!CX$19)*($H110/$G110)))</f>
        <v>0</v>
      </c>
      <c r="DA110" s="51">
        <f>IF( $G110=0,0,((($G110/$F$109)*Cronograma!CY$19)*($H110/$G110)))</f>
        <v>0</v>
      </c>
      <c r="DB110" s="51">
        <f>IF( $G110=0,0,((($G110/$F$109)*Cronograma!CZ$19)*($H110/$G110)))</f>
        <v>0</v>
      </c>
      <c r="DC110" s="51">
        <f>IF( $G110=0,0,((($G110/$F$109)*Cronograma!DA$19)*($H110/$G110)))</f>
        <v>0</v>
      </c>
      <c r="DD110" s="51">
        <f>IF( $G110=0,0,((($G110/$F$109)*Cronograma!DB$19)*($H110/$G110)))</f>
        <v>0</v>
      </c>
      <c r="DE110" s="51">
        <f>IF( $G110=0,0,((($G110/$F$109)*Cronograma!DC$19)*($H110/$G110)))</f>
        <v>0</v>
      </c>
      <c r="DF110" s="51">
        <f>IF( $G110=0,0,((($G110/$F$109)*Cronograma!DD$19)*($H110/$G110)))</f>
        <v>0</v>
      </c>
      <c r="DG110" s="51">
        <f>IF( $G110=0,0,((($G110/$F$109)*Cronograma!DE$19)*($H110/$G110)))</f>
        <v>0</v>
      </c>
      <c r="DH110" s="51">
        <f>IF( $G110=0,0,((($G110/$F$109)*Cronograma!DF$19)*($H110/$G110)))</f>
        <v>0</v>
      </c>
      <c r="DI110" s="51">
        <f>IF( $G110=0,0,((($G110/$F$109)*Cronograma!DG$19)*($H110/$G110)))</f>
        <v>0</v>
      </c>
      <c r="DJ110" s="51">
        <f>IF( $G110=0,0,((($G110/$F$109)*Cronograma!DH$19)*($H110/$G110)))</f>
        <v>0</v>
      </c>
      <c r="DK110" s="52">
        <f t="shared" ref="DK110:DK119" si="69">SUM(I110:DJ110)</f>
        <v>0</v>
      </c>
      <c r="DL110" s="53">
        <f t="shared" si="41"/>
        <v>0</v>
      </c>
      <c r="DM110" s="472"/>
      <c r="DN110" s="472"/>
      <c r="DO110" s="472"/>
    </row>
    <row r="111" spans="1:119" outlineLevel="1" x14ac:dyDescent="0.3">
      <c r="A111" s="472"/>
      <c r="B111" s="521" t="s">
        <v>263</v>
      </c>
      <c r="C111" s="589"/>
      <c r="D111" s="595"/>
      <c r="E111" s="591"/>
      <c r="F111" s="592"/>
      <c r="G111" s="593"/>
      <c r="H111" s="498">
        <f t="shared" si="68"/>
        <v>0</v>
      </c>
      <c r="I111" s="51">
        <f>IF( $G111=0,0,((($G111/$F$109)*Cronograma!G$19)*($H111/$G111)))</f>
        <v>0</v>
      </c>
      <c r="J111" s="51">
        <f>IF( $G111=0,0,((($G111/$F$109)*Cronograma!H$19)*($H111/$G111)))</f>
        <v>0</v>
      </c>
      <c r="K111" s="51">
        <f>IF( $G111=0,0,((($G111/$F$109)*Cronograma!I$19)*($H111/$G111)))</f>
        <v>0</v>
      </c>
      <c r="L111" s="51">
        <f>IF( $G111=0,0,((($G111/$F$109)*Cronograma!J$19)*($H111/$G111)))</f>
        <v>0</v>
      </c>
      <c r="M111" s="51">
        <f>IF( $G111=0,0,((($G111/$F$109)*Cronograma!K$19)*($H111/$G111)))</f>
        <v>0</v>
      </c>
      <c r="N111" s="51">
        <f>IF( $G111=0,0,((($G111/$F$109)*Cronograma!L$19)*($H111/$G111)))</f>
        <v>0</v>
      </c>
      <c r="O111" s="51">
        <f>IF( $G111=0,0,((($G111/$F$109)*Cronograma!M$19)*($H111/$G111)))</f>
        <v>0</v>
      </c>
      <c r="P111" s="51">
        <f>IF( $G111=0,0,((($G111/$F$109)*Cronograma!N$19)*($H111/$G111)))</f>
        <v>0</v>
      </c>
      <c r="Q111" s="51">
        <f>IF( $G111=0,0,((($G111/$F$109)*Cronograma!O$19)*($H111/$G111)))</f>
        <v>0</v>
      </c>
      <c r="R111" s="51">
        <f>IF( $G111=0,0,((($G111/$F$109)*Cronograma!P$19)*($H111/$G111)))</f>
        <v>0</v>
      </c>
      <c r="S111" s="51">
        <f>IF( $G111=0,0,((($G111/$F$109)*Cronograma!Q$19)*($H111/$G111)))</f>
        <v>0</v>
      </c>
      <c r="T111" s="51">
        <f>IF( $G111=0,0,((($G111/$F$109)*Cronograma!R$19)*($H111/$G111)))</f>
        <v>0</v>
      </c>
      <c r="U111" s="51">
        <f>IF( $G111=0,0,((($G111/$F$109)*Cronograma!S$19)*($H111/$G111)))</f>
        <v>0</v>
      </c>
      <c r="V111" s="51">
        <f>IF( $G111=0,0,((($G111/$F$109)*Cronograma!T$19)*($H111/$G111)))</f>
        <v>0</v>
      </c>
      <c r="W111" s="51">
        <f>IF( $G111=0,0,((($G111/$F$109)*Cronograma!U$19)*($H111/$G111)))</f>
        <v>0</v>
      </c>
      <c r="X111" s="51">
        <f>IF( $G111=0,0,((($G111/$F$109)*Cronograma!V$19)*($H111/$G111)))</f>
        <v>0</v>
      </c>
      <c r="Y111" s="51">
        <f>IF( $G111=0,0,((($G111/$F$109)*Cronograma!W$19)*($H111/$G111)))</f>
        <v>0</v>
      </c>
      <c r="Z111" s="51">
        <f>IF( $G111=0,0,((($G111/$F$109)*Cronograma!X$19)*($H111/$G111)))</f>
        <v>0</v>
      </c>
      <c r="AA111" s="51">
        <f>IF( $G111=0,0,((($G111/$F$109)*Cronograma!Y$19)*($H111/$G111)))</f>
        <v>0</v>
      </c>
      <c r="AB111" s="51">
        <f>IF( $G111=0,0,((($G111/$F$109)*Cronograma!Z$19)*($H111/$G111)))</f>
        <v>0</v>
      </c>
      <c r="AC111" s="51">
        <f>IF( $G111=0,0,((($G111/$F$109)*Cronograma!AA$19)*($H111/$G111)))</f>
        <v>0</v>
      </c>
      <c r="AD111" s="51">
        <f>IF( $G111=0,0,((($G111/$F$109)*Cronograma!AB$19)*($H111/$G111)))</f>
        <v>0</v>
      </c>
      <c r="AE111" s="51">
        <f>IF( $G111=0,0,((($G111/$F$109)*Cronograma!AC$19)*($H111/$G111)))</f>
        <v>0</v>
      </c>
      <c r="AF111" s="51">
        <f>IF( $G111=0,0,((($G111/$F$109)*Cronograma!AD$19)*($H111/$G111)))</f>
        <v>0</v>
      </c>
      <c r="AG111" s="51">
        <f>IF( $G111=0,0,((($G111/$F$109)*Cronograma!AE$19)*($H111/$G111)))</f>
        <v>0</v>
      </c>
      <c r="AH111" s="51">
        <f>IF( $G111=0,0,((($G111/$F$109)*Cronograma!AF$19)*($H111/$G111)))</f>
        <v>0</v>
      </c>
      <c r="AI111" s="51">
        <f>IF( $G111=0,0,((($G111/$F$109)*Cronograma!AG$19)*($H111/$G111)))</f>
        <v>0</v>
      </c>
      <c r="AJ111" s="51">
        <f>IF( $G111=0,0,((($G111/$F$109)*Cronograma!AH$19)*($H111/$G111)))</f>
        <v>0</v>
      </c>
      <c r="AK111" s="51">
        <f>IF( $G111=0,0,((($G111/$F$109)*Cronograma!AI$19)*($H111/$G111)))</f>
        <v>0</v>
      </c>
      <c r="AL111" s="51">
        <f>IF( $G111=0,0,((($G111/$F$109)*Cronograma!AJ$19)*($H111/$G111)))</f>
        <v>0</v>
      </c>
      <c r="AM111" s="51">
        <f>IF( $G111=0,0,((($G111/$F$109)*Cronograma!AK$19)*($H111/$G111)))</f>
        <v>0</v>
      </c>
      <c r="AN111" s="51">
        <f>IF( $G111=0,0,((($G111/$F$109)*Cronograma!AL$19)*($H111/$G111)))</f>
        <v>0</v>
      </c>
      <c r="AO111" s="51">
        <f>IF( $G111=0,0,((($G111/$F$109)*Cronograma!AM$19)*($H111/$G111)))</f>
        <v>0</v>
      </c>
      <c r="AP111" s="51">
        <f>IF( $G111=0,0,((($G111/$F$109)*Cronograma!AN$19)*($H111/$G111)))</f>
        <v>0</v>
      </c>
      <c r="AQ111" s="51">
        <f>IF( $G111=0,0,((($G111/$F$109)*Cronograma!AO$19)*($H111/$G111)))</f>
        <v>0</v>
      </c>
      <c r="AR111" s="51">
        <f>IF( $G111=0,0,((($G111/$F$109)*Cronograma!AP$19)*($H111/$G111)))</f>
        <v>0</v>
      </c>
      <c r="AS111" s="51">
        <f>IF( $G111=0,0,((($G111/$F$109)*Cronograma!AQ$19)*($H111/$G111)))</f>
        <v>0</v>
      </c>
      <c r="AT111" s="51">
        <f>IF( $G111=0,0,((($G111/$F$109)*Cronograma!AR$19)*($H111/$G111)))</f>
        <v>0</v>
      </c>
      <c r="AU111" s="51">
        <f>IF( $G111=0,0,((($G111/$F$109)*Cronograma!AS$19)*($H111/$G111)))</f>
        <v>0</v>
      </c>
      <c r="AV111" s="51">
        <f>IF( $G111=0,0,((($G111/$F$109)*Cronograma!AT$19)*($H111/$G111)))</f>
        <v>0</v>
      </c>
      <c r="AW111" s="51">
        <f>IF( $G111=0,0,((($G111/$F$109)*Cronograma!AU$19)*($H111/$G111)))</f>
        <v>0</v>
      </c>
      <c r="AX111" s="51">
        <f>IF( $G111=0,0,((($G111/$F$109)*Cronograma!AV$19)*($H111/$G111)))</f>
        <v>0</v>
      </c>
      <c r="AY111" s="51">
        <f>IF( $G111=0,0,((($G111/$F$109)*Cronograma!AW$19)*($H111/$G111)))</f>
        <v>0</v>
      </c>
      <c r="AZ111" s="51">
        <f>IF( $G111=0,0,((($G111/$F$109)*Cronograma!AX$19)*($H111/$G111)))</f>
        <v>0</v>
      </c>
      <c r="BA111" s="51">
        <f>IF( $G111=0,0,((($G111/$F$109)*Cronograma!AY$19)*($H111/$G111)))</f>
        <v>0</v>
      </c>
      <c r="BB111" s="51">
        <f>IF( $G111=0,0,((($G111/$F$109)*Cronograma!AZ$19)*($H111/$G111)))</f>
        <v>0</v>
      </c>
      <c r="BC111" s="51">
        <f>IF( $G111=0,0,((($G111/$F$109)*Cronograma!BA$19)*($H111/$G111)))</f>
        <v>0</v>
      </c>
      <c r="BD111" s="51">
        <f>IF( $G111=0,0,((($G111/$F$109)*Cronograma!BB$19)*($H111/$G111)))</f>
        <v>0</v>
      </c>
      <c r="BE111" s="51">
        <f>IF( $G111=0,0,((($G111/$F$109)*Cronograma!BC$19)*($H111/$G111)))</f>
        <v>0</v>
      </c>
      <c r="BF111" s="51">
        <f>IF( $G111=0,0,((($G111/$F$109)*Cronograma!BD$19)*($H111/$G111)))</f>
        <v>0</v>
      </c>
      <c r="BG111" s="51">
        <f>IF( $G111=0,0,((($G111/$F$109)*Cronograma!BE$19)*($H111/$G111)))</f>
        <v>0</v>
      </c>
      <c r="BH111" s="51">
        <f>IF( $G111=0,0,((($G111/$F$109)*Cronograma!BF$19)*($H111/$G111)))</f>
        <v>0</v>
      </c>
      <c r="BI111" s="51">
        <f>IF( $G111=0,0,((($G111/$F$109)*Cronograma!BG$19)*($H111/$G111)))</f>
        <v>0</v>
      </c>
      <c r="BJ111" s="51">
        <f>IF( $G111=0,0,((($G111/$F$109)*Cronograma!BH$19)*($H111/$G111)))</f>
        <v>0</v>
      </c>
      <c r="BK111" s="51">
        <f>IF( $G111=0,0,((($G111/$F$109)*Cronograma!BI$19)*($H111/$G111)))</f>
        <v>0</v>
      </c>
      <c r="BL111" s="51">
        <f>IF( $G111=0,0,((($G111/$F$109)*Cronograma!BJ$19)*($H111/$G111)))</f>
        <v>0</v>
      </c>
      <c r="BM111" s="51">
        <f>IF( $G111=0,0,((($G111/$F$109)*Cronograma!BK$19)*($H111/$G111)))</f>
        <v>0</v>
      </c>
      <c r="BN111" s="51">
        <f>IF( $G111=0,0,((($G111/$F$109)*Cronograma!BL$19)*($H111/$G111)))</f>
        <v>0</v>
      </c>
      <c r="BO111" s="51">
        <f>IF( $G111=0,0,((($G111/$F$109)*Cronograma!BM$19)*($H111/$G111)))</f>
        <v>0</v>
      </c>
      <c r="BP111" s="51">
        <f>IF( $G111=0,0,((($G111/$F$109)*Cronograma!BN$19)*($H111/$G111)))</f>
        <v>0</v>
      </c>
      <c r="BQ111" s="51">
        <f>IF( $G111=0,0,((($G111/$F$109)*Cronograma!BO$19)*($H111/$G111)))</f>
        <v>0</v>
      </c>
      <c r="BR111" s="51">
        <f>IF( $G111=0,0,((($G111/$F$109)*Cronograma!BP$19)*($H111/$G111)))</f>
        <v>0</v>
      </c>
      <c r="BS111" s="51">
        <f>IF( $G111=0,0,((($G111/$F$109)*Cronograma!BQ$19)*($H111/$G111)))</f>
        <v>0</v>
      </c>
      <c r="BT111" s="51">
        <f>IF( $G111=0,0,((($G111/$F$109)*Cronograma!BR$19)*($H111/$G111)))</f>
        <v>0</v>
      </c>
      <c r="BU111" s="51">
        <f>IF( $G111=0,0,((($G111/$F$109)*Cronograma!BS$19)*($H111/$G111)))</f>
        <v>0</v>
      </c>
      <c r="BV111" s="51">
        <f>IF( $G111=0,0,((($G111/$F$109)*Cronograma!BT$19)*($H111/$G111)))</f>
        <v>0</v>
      </c>
      <c r="BW111" s="51">
        <f>IF( $G111=0,0,((($G111/$F$109)*Cronograma!BU$19)*($H111/$G111)))</f>
        <v>0</v>
      </c>
      <c r="BX111" s="51">
        <f>IF( $G111=0,0,((($G111/$F$109)*Cronograma!BV$19)*($H111/$G111)))</f>
        <v>0</v>
      </c>
      <c r="BY111" s="51">
        <f>IF( $G111=0,0,((($G111/$F$109)*Cronograma!BW$19)*($H111/$G111)))</f>
        <v>0</v>
      </c>
      <c r="BZ111" s="51">
        <f>IF( $G111=0,0,((($G111/$F$109)*Cronograma!BX$19)*($H111/$G111)))</f>
        <v>0</v>
      </c>
      <c r="CA111" s="51">
        <f>IF( $G111=0,0,((($G111/$F$109)*Cronograma!BY$19)*($H111/$G111)))</f>
        <v>0</v>
      </c>
      <c r="CB111" s="51">
        <f>IF( $G111=0,0,((($G111/$F$109)*Cronograma!BZ$19)*($H111/$G111)))</f>
        <v>0</v>
      </c>
      <c r="CC111" s="51">
        <f>IF( $G111=0,0,((($G111/$F$109)*Cronograma!CA$19)*($H111/$G111)))</f>
        <v>0</v>
      </c>
      <c r="CD111" s="51">
        <f>IF( $G111=0,0,((($G111/$F$109)*Cronograma!CB$19)*($H111/$G111)))</f>
        <v>0</v>
      </c>
      <c r="CE111" s="51">
        <f>IF( $G111=0,0,((($G111/$F$109)*Cronograma!CC$19)*($H111/$G111)))</f>
        <v>0</v>
      </c>
      <c r="CF111" s="51">
        <f>IF( $G111=0,0,((($G111/$F$109)*Cronograma!CD$19)*($H111/$G111)))</f>
        <v>0</v>
      </c>
      <c r="CG111" s="51">
        <f>IF( $G111=0,0,((($G111/$F$109)*Cronograma!CE$19)*($H111/$G111)))</f>
        <v>0</v>
      </c>
      <c r="CH111" s="51">
        <f>IF( $G111=0,0,((($G111/$F$109)*Cronograma!CF$19)*($H111/$G111)))</f>
        <v>0</v>
      </c>
      <c r="CI111" s="51">
        <f>IF( $G111=0,0,((($G111/$F$109)*Cronograma!CG$19)*($H111/$G111)))</f>
        <v>0</v>
      </c>
      <c r="CJ111" s="51">
        <f>IF( $G111=0,0,((($G111/$F$109)*Cronograma!CH$19)*($H111/$G111)))</f>
        <v>0</v>
      </c>
      <c r="CK111" s="51">
        <f>IF( $G111=0,0,((($G111/$F$109)*Cronograma!CI$19)*($H111/$G111)))</f>
        <v>0</v>
      </c>
      <c r="CL111" s="51">
        <f>IF( $G111=0,0,((($G111/$F$109)*Cronograma!CJ$19)*($H111/$G111)))</f>
        <v>0</v>
      </c>
      <c r="CM111" s="51">
        <f>IF( $G111=0,0,((($G111/$F$109)*Cronograma!CK$19)*($H111/$G111)))</f>
        <v>0</v>
      </c>
      <c r="CN111" s="51">
        <f>IF( $G111=0,0,((($G111/$F$109)*Cronograma!CL$19)*($H111/$G111)))</f>
        <v>0</v>
      </c>
      <c r="CO111" s="51">
        <f>IF( $G111=0,0,((($G111/$F$109)*Cronograma!CM$19)*($H111/$G111)))</f>
        <v>0</v>
      </c>
      <c r="CP111" s="51">
        <f>IF( $G111=0,0,((($G111/$F$109)*Cronograma!CN$19)*($H111/$G111)))</f>
        <v>0</v>
      </c>
      <c r="CQ111" s="51">
        <f>IF( $G111=0,0,((($G111/$F$109)*Cronograma!CO$19)*($H111/$G111)))</f>
        <v>0</v>
      </c>
      <c r="CR111" s="51">
        <f>IF( $G111=0,0,((($G111/$F$109)*Cronograma!CP$19)*($H111/$G111)))</f>
        <v>0</v>
      </c>
      <c r="CS111" s="51">
        <f>IF( $G111=0,0,((($G111/$F$109)*Cronograma!CQ$19)*($H111/$G111)))</f>
        <v>0</v>
      </c>
      <c r="CT111" s="51">
        <f>IF( $G111=0,0,((($G111/$F$109)*Cronograma!CR$19)*($H111/$G111)))</f>
        <v>0</v>
      </c>
      <c r="CU111" s="51">
        <f>IF( $G111=0,0,((($G111/$F$109)*Cronograma!CS$19)*($H111/$G111)))</f>
        <v>0</v>
      </c>
      <c r="CV111" s="51">
        <f>IF( $G111=0,0,((($G111/$F$109)*Cronograma!CT$19)*($H111/$G111)))</f>
        <v>0</v>
      </c>
      <c r="CW111" s="51">
        <f>IF( $G111=0,0,((($G111/$F$109)*Cronograma!CU$19)*($H111/$G111)))</f>
        <v>0</v>
      </c>
      <c r="CX111" s="51">
        <f>IF( $G111=0,0,((($G111/$F$109)*Cronograma!CV$19)*($H111/$G111)))</f>
        <v>0</v>
      </c>
      <c r="CY111" s="51">
        <f>IF( $G111=0,0,((($G111/$F$109)*Cronograma!CW$19)*($H111/$G111)))</f>
        <v>0</v>
      </c>
      <c r="CZ111" s="51">
        <f>IF( $G111=0,0,((($G111/$F$109)*Cronograma!CX$19)*($H111/$G111)))</f>
        <v>0</v>
      </c>
      <c r="DA111" s="51">
        <f>IF( $G111=0,0,((($G111/$F$109)*Cronograma!CY$19)*($H111/$G111)))</f>
        <v>0</v>
      </c>
      <c r="DB111" s="51">
        <f>IF( $G111=0,0,((($G111/$F$109)*Cronograma!CZ$19)*($H111/$G111)))</f>
        <v>0</v>
      </c>
      <c r="DC111" s="51">
        <f>IF( $G111=0,0,((($G111/$F$109)*Cronograma!DA$19)*($H111/$G111)))</f>
        <v>0</v>
      </c>
      <c r="DD111" s="51">
        <f>IF( $G111=0,0,((($G111/$F$109)*Cronograma!DB$19)*($H111/$G111)))</f>
        <v>0</v>
      </c>
      <c r="DE111" s="51">
        <f>IF( $G111=0,0,((($G111/$F$109)*Cronograma!DC$19)*($H111/$G111)))</f>
        <v>0</v>
      </c>
      <c r="DF111" s="51">
        <f>IF( $G111=0,0,((($G111/$F$109)*Cronograma!DD$19)*($H111/$G111)))</f>
        <v>0</v>
      </c>
      <c r="DG111" s="51">
        <f>IF( $G111=0,0,((($G111/$F$109)*Cronograma!DE$19)*($H111/$G111)))</f>
        <v>0</v>
      </c>
      <c r="DH111" s="51">
        <f>IF( $G111=0,0,((($G111/$F$109)*Cronograma!DF$19)*($H111/$G111)))</f>
        <v>0</v>
      </c>
      <c r="DI111" s="51">
        <f>IF( $G111=0,0,((($G111/$F$109)*Cronograma!DG$19)*($H111/$G111)))</f>
        <v>0</v>
      </c>
      <c r="DJ111" s="51">
        <f>IF( $G111=0,0,((($G111/$F$109)*Cronograma!DH$19)*($H111/$G111)))</f>
        <v>0</v>
      </c>
      <c r="DK111" s="52">
        <f t="shared" si="69"/>
        <v>0</v>
      </c>
      <c r="DL111" s="53">
        <f t="shared" si="41"/>
        <v>0</v>
      </c>
      <c r="DM111" s="472"/>
      <c r="DN111" s="472"/>
      <c r="DO111" s="472"/>
    </row>
    <row r="112" spans="1:119" outlineLevel="1" x14ac:dyDescent="0.3">
      <c r="A112" s="472"/>
      <c r="B112" s="521" t="s">
        <v>264</v>
      </c>
      <c r="C112" s="589"/>
      <c r="D112" s="595"/>
      <c r="E112" s="591"/>
      <c r="F112" s="592"/>
      <c r="G112" s="593"/>
      <c r="H112" s="498">
        <f t="shared" si="68"/>
        <v>0</v>
      </c>
      <c r="I112" s="51">
        <f>IF( $G112=0,0,((($G112/$F$109)*Cronograma!G$19)*($H112/$G112)))</f>
        <v>0</v>
      </c>
      <c r="J112" s="51">
        <f>IF( $G112=0,0,((($G112/$F$109)*Cronograma!H$19)*($H112/$G112)))</f>
        <v>0</v>
      </c>
      <c r="K112" s="51">
        <f>IF( $G112=0,0,((($G112/$F$109)*Cronograma!I$19)*($H112/$G112)))</f>
        <v>0</v>
      </c>
      <c r="L112" s="51">
        <f>IF( $G112=0,0,((($G112/$F$109)*Cronograma!J$19)*($H112/$G112)))</f>
        <v>0</v>
      </c>
      <c r="M112" s="51">
        <f>IF( $G112=0,0,((($G112/$F$109)*Cronograma!K$19)*($H112/$G112)))</f>
        <v>0</v>
      </c>
      <c r="N112" s="51">
        <f>IF( $G112=0,0,((($G112/$F$109)*Cronograma!L$19)*($H112/$G112)))</f>
        <v>0</v>
      </c>
      <c r="O112" s="51">
        <f>IF( $G112=0,0,((($G112/$F$109)*Cronograma!M$19)*($H112/$G112)))</f>
        <v>0</v>
      </c>
      <c r="P112" s="51">
        <f>IF( $G112=0,0,((($G112/$F$109)*Cronograma!N$19)*($H112/$G112)))</f>
        <v>0</v>
      </c>
      <c r="Q112" s="51">
        <f>IF( $G112=0,0,((($G112/$F$109)*Cronograma!O$19)*($H112/$G112)))</f>
        <v>0</v>
      </c>
      <c r="R112" s="51">
        <f>IF( $G112=0,0,((($G112/$F$109)*Cronograma!P$19)*($H112/$G112)))</f>
        <v>0</v>
      </c>
      <c r="S112" s="51">
        <f>IF( $G112=0,0,((($G112/$F$109)*Cronograma!Q$19)*($H112/$G112)))</f>
        <v>0</v>
      </c>
      <c r="T112" s="51">
        <f>IF( $G112=0,0,((($G112/$F$109)*Cronograma!R$19)*($H112/$G112)))</f>
        <v>0</v>
      </c>
      <c r="U112" s="51">
        <f>IF( $G112=0,0,((($G112/$F$109)*Cronograma!S$19)*($H112/$G112)))</f>
        <v>0</v>
      </c>
      <c r="V112" s="51">
        <f>IF( $G112=0,0,((($G112/$F$109)*Cronograma!T$19)*($H112/$G112)))</f>
        <v>0</v>
      </c>
      <c r="W112" s="51">
        <f>IF( $G112=0,0,((($G112/$F$109)*Cronograma!U$19)*($H112/$G112)))</f>
        <v>0</v>
      </c>
      <c r="X112" s="51">
        <f>IF( $G112=0,0,((($G112/$F$109)*Cronograma!V$19)*($H112/$G112)))</f>
        <v>0</v>
      </c>
      <c r="Y112" s="51">
        <f>IF( $G112=0,0,((($G112/$F$109)*Cronograma!W$19)*($H112/$G112)))</f>
        <v>0</v>
      </c>
      <c r="Z112" s="51">
        <f>IF( $G112=0,0,((($G112/$F$109)*Cronograma!X$19)*($H112/$G112)))</f>
        <v>0</v>
      </c>
      <c r="AA112" s="51">
        <f>IF( $G112=0,0,((($G112/$F$109)*Cronograma!Y$19)*($H112/$G112)))</f>
        <v>0</v>
      </c>
      <c r="AB112" s="51">
        <f>IF( $G112=0,0,((($G112/$F$109)*Cronograma!Z$19)*($H112/$G112)))</f>
        <v>0</v>
      </c>
      <c r="AC112" s="51">
        <f>IF( $G112=0,0,((($G112/$F$109)*Cronograma!AA$19)*($H112/$G112)))</f>
        <v>0</v>
      </c>
      <c r="AD112" s="51">
        <f>IF( $G112=0,0,((($G112/$F$109)*Cronograma!AB$19)*($H112/$G112)))</f>
        <v>0</v>
      </c>
      <c r="AE112" s="51">
        <f>IF( $G112=0,0,((($G112/$F$109)*Cronograma!AC$19)*($H112/$G112)))</f>
        <v>0</v>
      </c>
      <c r="AF112" s="51">
        <f>IF( $G112=0,0,((($G112/$F$109)*Cronograma!AD$19)*($H112/$G112)))</f>
        <v>0</v>
      </c>
      <c r="AG112" s="51">
        <f>IF( $G112=0,0,((($G112/$F$109)*Cronograma!AE$19)*($H112/$G112)))</f>
        <v>0</v>
      </c>
      <c r="AH112" s="51">
        <f>IF( $G112=0,0,((($G112/$F$109)*Cronograma!AF$19)*($H112/$G112)))</f>
        <v>0</v>
      </c>
      <c r="AI112" s="51">
        <f>IF( $G112=0,0,((($G112/$F$109)*Cronograma!AG$19)*($H112/$G112)))</f>
        <v>0</v>
      </c>
      <c r="AJ112" s="51">
        <f>IF( $G112=0,0,((($G112/$F$109)*Cronograma!AH$19)*($H112/$G112)))</f>
        <v>0</v>
      </c>
      <c r="AK112" s="51">
        <f>IF( $G112=0,0,((($G112/$F$109)*Cronograma!AI$19)*($H112/$G112)))</f>
        <v>0</v>
      </c>
      <c r="AL112" s="51">
        <f>IF( $G112=0,0,((($G112/$F$109)*Cronograma!AJ$19)*($H112/$G112)))</f>
        <v>0</v>
      </c>
      <c r="AM112" s="51">
        <f>IF( $G112=0,0,((($G112/$F$109)*Cronograma!AK$19)*($H112/$G112)))</f>
        <v>0</v>
      </c>
      <c r="AN112" s="51">
        <f>IF( $G112=0,0,((($G112/$F$109)*Cronograma!AL$19)*($H112/$G112)))</f>
        <v>0</v>
      </c>
      <c r="AO112" s="51">
        <f>IF( $G112=0,0,((($G112/$F$109)*Cronograma!AM$19)*($H112/$G112)))</f>
        <v>0</v>
      </c>
      <c r="AP112" s="51">
        <f>IF( $G112=0,0,((($G112/$F$109)*Cronograma!AN$19)*($H112/$G112)))</f>
        <v>0</v>
      </c>
      <c r="AQ112" s="51">
        <f>IF( $G112=0,0,((($G112/$F$109)*Cronograma!AO$19)*($H112/$G112)))</f>
        <v>0</v>
      </c>
      <c r="AR112" s="51">
        <f>IF( $G112=0,0,((($G112/$F$109)*Cronograma!AP$19)*($H112/$G112)))</f>
        <v>0</v>
      </c>
      <c r="AS112" s="51">
        <f>IF( $G112=0,0,((($G112/$F$109)*Cronograma!AQ$19)*($H112/$G112)))</f>
        <v>0</v>
      </c>
      <c r="AT112" s="51">
        <f>IF( $G112=0,0,((($G112/$F$109)*Cronograma!AR$19)*($H112/$G112)))</f>
        <v>0</v>
      </c>
      <c r="AU112" s="51">
        <f>IF( $G112=0,0,((($G112/$F$109)*Cronograma!AS$19)*($H112/$G112)))</f>
        <v>0</v>
      </c>
      <c r="AV112" s="51">
        <f>IF( $G112=0,0,((($G112/$F$109)*Cronograma!AT$19)*($H112/$G112)))</f>
        <v>0</v>
      </c>
      <c r="AW112" s="51">
        <f>IF( $G112=0,0,((($G112/$F$109)*Cronograma!AU$19)*($H112/$G112)))</f>
        <v>0</v>
      </c>
      <c r="AX112" s="51">
        <f>IF( $G112=0,0,((($G112/$F$109)*Cronograma!AV$19)*($H112/$G112)))</f>
        <v>0</v>
      </c>
      <c r="AY112" s="51">
        <f>IF( $G112=0,0,((($G112/$F$109)*Cronograma!AW$19)*($H112/$G112)))</f>
        <v>0</v>
      </c>
      <c r="AZ112" s="51">
        <f>IF( $G112=0,0,((($G112/$F$109)*Cronograma!AX$19)*($H112/$G112)))</f>
        <v>0</v>
      </c>
      <c r="BA112" s="51">
        <f>IF( $G112=0,0,((($G112/$F$109)*Cronograma!AY$19)*($H112/$G112)))</f>
        <v>0</v>
      </c>
      <c r="BB112" s="51">
        <f>IF( $G112=0,0,((($G112/$F$109)*Cronograma!AZ$19)*($H112/$G112)))</f>
        <v>0</v>
      </c>
      <c r="BC112" s="51">
        <f>IF( $G112=0,0,((($G112/$F$109)*Cronograma!BA$19)*($H112/$G112)))</f>
        <v>0</v>
      </c>
      <c r="BD112" s="51">
        <f>IF( $G112=0,0,((($G112/$F$109)*Cronograma!BB$19)*($H112/$G112)))</f>
        <v>0</v>
      </c>
      <c r="BE112" s="51">
        <f>IF( $G112=0,0,((($G112/$F$109)*Cronograma!BC$19)*($H112/$G112)))</f>
        <v>0</v>
      </c>
      <c r="BF112" s="51">
        <f>IF( $G112=0,0,((($G112/$F$109)*Cronograma!BD$19)*($H112/$G112)))</f>
        <v>0</v>
      </c>
      <c r="BG112" s="51">
        <f>IF( $G112=0,0,((($G112/$F$109)*Cronograma!BE$19)*($H112/$G112)))</f>
        <v>0</v>
      </c>
      <c r="BH112" s="51">
        <f>IF( $G112=0,0,((($G112/$F$109)*Cronograma!BF$19)*($H112/$G112)))</f>
        <v>0</v>
      </c>
      <c r="BI112" s="51">
        <f>IF( $G112=0,0,((($G112/$F$109)*Cronograma!BG$19)*($H112/$G112)))</f>
        <v>0</v>
      </c>
      <c r="BJ112" s="51">
        <f>IF( $G112=0,0,((($G112/$F$109)*Cronograma!BH$19)*($H112/$G112)))</f>
        <v>0</v>
      </c>
      <c r="BK112" s="51">
        <f>IF( $G112=0,0,((($G112/$F$109)*Cronograma!BI$19)*($H112/$G112)))</f>
        <v>0</v>
      </c>
      <c r="BL112" s="51">
        <f>IF( $G112=0,0,((($G112/$F$109)*Cronograma!BJ$19)*($H112/$G112)))</f>
        <v>0</v>
      </c>
      <c r="BM112" s="51">
        <f>IF( $G112=0,0,((($G112/$F$109)*Cronograma!BK$19)*($H112/$G112)))</f>
        <v>0</v>
      </c>
      <c r="BN112" s="51">
        <f>IF( $G112=0,0,((($G112/$F$109)*Cronograma!BL$19)*($H112/$G112)))</f>
        <v>0</v>
      </c>
      <c r="BO112" s="51">
        <f>IF( $G112=0,0,((($G112/$F$109)*Cronograma!BM$19)*($H112/$G112)))</f>
        <v>0</v>
      </c>
      <c r="BP112" s="51">
        <f>IF( $G112=0,0,((($G112/$F$109)*Cronograma!BN$19)*($H112/$G112)))</f>
        <v>0</v>
      </c>
      <c r="BQ112" s="51">
        <f>IF( $G112=0,0,((($G112/$F$109)*Cronograma!BO$19)*($H112/$G112)))</f>
        <v>0</v>
      </c>
      <c r="BR112" s="51">
        <f>IF( $G112=0,0,((($G112/$F$109)*Cronograma!BP$19)*($H112/$G112)))</f>
        <v>0</v>
      </c>
      <c r="BS112" s="51">
        <f>IF( $G112=0,0,((($G112/$F$109)*Cronograma!BQ$19)*($H112/$G112)))</f>
        <v>0</v>
      </c>
      <c r="BT112" s="51">
        <f>IF( $G112=0,0,((($G112/$F$109)*Cronograma!BR$19)*($H112/$G112)))</f>
        <v>0</v>
      </c>
      <c r="BU112" s="51">
        <f>IF( $G112=0,0,((($G112/$F$109)*Cronograma!BS$19)*($H112/$G112)))</f>
        <v>0</v>
      </c>
      <c r="BV112" s="51">
        <f>IF( $G112=0,0,((($G112/$F$109)*Cronograma!BT$19)*($H112/$G112)))</f>
        <v>0</v>
      </c>
      <c r="BW112" s="51">
        <f>IF( $G112=0,0,((($G112/$F$109)*Cronograma!BU$19)*($H112/$G112)))</f>
        <v>0</v>
      </c>
      <c r="BX112" s="51">
        <f>IF( $G112=0,0,((($G112/$F$109)*Cronograma!BV$19)*($H112/$G112)))</f>
        <v>0</v>
      </c>
      <c r="BY112" s="51">
        <f>IF( $G112=0,0,((($G112/$F$109)*Cronograma!BW$19)*($H112/$G112)))</f>
        <v>0</v>
      </c>
      <c r="BZ112" s="51">
        <f>IF( $G112=0,0,((($G112/$F$109)*Cronograma!BX$19)*($H112/$G112)))</f>
        <v>0</v>
      </c>
      <c r="CA112" s="51">
        <f>IF( $G112=0,0,((($G112/$F$109)*Cronograma!BY$19)*($H112/$G112)))</f>
        <v>0</v>
      </c>
      <c r="CB112" s="51">
        <f>IF( $G112=0,0,((($G112/$F$109)*Cronograma!BZ$19)*($H112/$G112)))</f>
        <v>0</v>
      </c>
      <c r="CC112" s="51">
        <f>IF( $G112=0,0,((($G112/$F$109)*Cronograma!CA$19)*($H112/$G112)))</f>
        <v>0</v>
      </c>
      <c r="CD112" s="51">
        <f>IF( $G112=0,0,((($G112/$F$109)*Cronograma!CB$19)*($H112/$G112)))</f>
        <v>0</v>
      </c>
      <c r="CE112" s="51">
        <f>IF( $G112=0,0,((($G112/$F$109)*Cronograma!CC$19)*($H112/$G112)))</f>
        <v>0</v>
      </c>
      <c r="CF112" s="51">
        <f>IF( $G112=0,0,((($G112/$F$109)*Cronograma!CD$19)*($H112/$G112)))</f>
        <v>0</v>
      </c>
      <c r="CG112" s="51">
        <f>IF( $G112=0,0,((($G112/$F$109)*Cronograma!CE$19)*($H112/$G112)))</f>
        <v>0</v>
      </c>
      <c r="CH112" s="51">
        <f>IF( $G112=0,0,((($G112/$F$109)*Cronograma!CF$19)*($H112/$G112)))</f>
        <v>0</v>
      </c>
      <c r="CI112" s="51">
        <f>IF( $G112=0,0,((($G112/$F$109)*Cronograma!CG$19)*($H112/$G112)))</f>
        <v>0</v>
      </c>
      <c r="CJ112" s="51">
        <f>IF( $G112=0,0,((($G112/$F$109)*Cronograma!CH$19)*($H112/$G112)))</f>
        <v>0</v>
      </c>
      <c r="CK112" s="51">
        <f>IF( $G112=0,0,((($G112/$F$109)*Cronograma!CI$19)*($H112/$G112)))</f>
        <v>0</v>
      </c>
      <c r="CL112" s="51">
        <f>IF( $G112=0,0,((($G112/$F$109)*Cronograma!CJ$19)*($H112/$G112)))</f>
        <v>0</v>
      </c>
      <c r="CM112" s="51">
        <f>IF( $G112=0,0,((($G112/$F$109)*Cronograma!CK$19)*($H112/$G112)))</f>
        <v>0</v>
      </c>
      <c r="CN112" s="51">
        <f>IF( $G112=0,0,((($G112/$F$109)*Cronograma!CL$19)*($H112/$G112)))</f>
        <v>0</v>
      </c>
      <c r="CO112" s="51">
        <f>IF( $G112=0,0,((($G112/$F$109)*Cronograma!CM$19)*($H112/$G112)))</f>
        <v>0</v>
      </c>
      <c r="CP112" s="51">
        <f>IF( $G112=0,0,((($G112/$F$109)*Cronograma!CN$19)*($H112/$G112)))</f>
        <v>0</v>
      </c>
      <c r="CQ112" s="51">
        <f>IF( $G112=0,0,((($G112/$F$109)*Cronograma!CO$19)*($H112/$G112)))</f>
        <v>0</v>
      </c>
      <c r="CR112" s="51">
        <f>IF( $G112=0,0,((($G112/$F$109)*Cronograma!CP$19)*($H112/$G112)))</f>
        <v>0</v>
      </c>
      <c r="CS112" s="51">
        <f>IF( $G112=0,0,((($G112/$F$109)*Cronograma!CQ$19)*($H112/$G112)))</f>
        <v>0</v>
      </c>
      <c r="CT112" s="51">
        <f>IF( $G112=0,0,((($G112/$F$109)*Cronograma!CR$19)*($H112/$G112)))</f>
        <v>0</v>
      </c>
      <c r="CU112" s="51">
        <f>IF( $G112=0,0,((($G112/$F$109)*Cronograma!CS$19)*($H112/$G112)))</f>
        <v>0</v>
      </c>
      <c r="CV112" s="51">
        <f>IF( $G112=0,0,((($G112/$F$109)*Cronograma!CT$19)*($H112/$G112)))</f>
        <v>0</v>
      </c>
      <c r="CW112" s="51">
        <f>IF( $G112=0,0,((($G112/$F$109)*Cronograma!CU$19)*($H112/$G112)))</f>
        <v>0</v>
      </c>
      <c r="CX112" s="51">
        <f>IF( $G112=0,0,((($G112/$F$109)*Cronograma!CV$19)*($H112/$G112)))</f>
        <v>0</v>
      </c>
      <c r="CY112" s="51">
        <f>IF( $G112=0,0,((($G112/$F$109)*Cronograma!CW$19)*($H112/$G112)))</f>
        <v>0</v>
      </c>
      <c r="CZ112" s="51">
        <f>IF( $G112=0,0,((($G112/$F$109)*Cronograma!CX$19)*($H112/$G112)))</f>
        <v>0</v>
      </c>
      <c r="DA112" s="51">
        <f>IF( $G112=0,0,((($G112/$F$109)*Cronograma!CY$19)*($H112/$G112)))</f>
        <v>0</v>
      </c>
      <c r="DB112" s="51">
        <f>IF( $G112=0,0,((($G112/$F$109)*Cronograma!CZ$19)*($H112/$G112)))</f>
        <v>0</v>
      </c>
      <c r="DC112" s="51">
        <f>IF( $G112=0,0,((($G112/$F$109)*Cronograma!DA$19)*($H112/$G112)))</f>
        <v>0</v>
      </c>
      <c r="DD112" s="51">
        <f>IF( $G112=0,0,((($G112/$F$109)*Cronograma!DB$19)*($H112/$G112)))</f>
        <v>0</v>
      </c>
      <c r="DE112" s="51">
        <f>IF( $G112=0,0,((($G112/$F$109)*Cronograma!DC$19)*($H112/$G112)))</f>
        <v>0</v>
      </c>
      <c r="DF112" s="51">
        <f>IF( $G112=0,0,((($G112/$F$109)*Cronograma!DD$19)*($H112/$G112)))</f>
        <v>0</v>
      </c>
      <c r="DG112" s="51">
        <f>IF( $G112=0,0,((($G112/$F$109)*Cronograma!DE$19)*($H112/$G112)))</f>
        <v>0</v>
      </c>
      <c r="DH112" s="51">
        <f>IF( $G112=0,0,((($G112/$F$109)*Cronograma!DF$19)*($H112/$G112)))</f>
        <v>0</v>
      </c>
      <c r="DI112" s="51">
        <f>IF( $G112=0,0,((($G112/$F$109)*Cronograma!DG$19)*($H112/$G112)))</f>
        <v>0</v>
      </c>
      <c r="DJ112" s="51">
        <f>IF( $G112=0,0,((($G112/$F$109)*Cronograma!DH$19)*($H112/$G112)))</f>
        <v>0</v>
      </c>
      <c r="DK112" s="52">
        <f t="shared" si="69"/>
        <v>0</v>
      </c>
      <c r="DL112" s="53">
        <f t="shared" si="41"/>
        <v>0</v>
      </c>
      <c r="DM112" s="472"/>
      <c r="DN112" s="472"/>
      <c r="DO112" s="472"/>
    </row>
    <row r="113" spans="1:119" outlineLevel="1" x14ac:dyDescent="0.3">
      <c r="A113" s="472"/>
      <c r="B113" s="521" t="s">
        <v>265</v>
      </c>
      <c r="C113" s="589"/>
      <c r="D113" s="595"/>
      <c r="E113" s="591"/>
      <c r="F113" s="592"/>
      <c r="G113" s="593"/>
      <c r="H113" s="498">
        <f t="shared" si="68"/>
        <v>0</v>
      </c>
      <c r="I113" s="51">
        <f>IF( $G113=0,0,((($G113/$F$109)*Cronograma!G$19)*($H113/$G113)))</f>
        <v>0</v>
      </c>
      <c r="J113" s="51">
        <f>IF( $G113=0,0,((($G113/$F$109)*Cronograma!H$19)*($H113/$G113)))</f>
        <v>0</v>
      </c>
      <c r="K113" s="51">
        <f>IF( $G113=0,0,((($G113/$F$109)*Cronograma!I$19)*($H113/$G113)))</f>
        <v>0</v>
      </c>
      <c r="L113" s="51">
        <f>IF( $G113=0,0,((($G113/$F$109)*Cronograma!J$19)*($H113/$G113)))</f>
        <v>0</v>
      </c>
      <c r="M113" s="51">
        <f>IF( $G113=0,0,((($G113/$F$109)*Cronograma!K$19)*($H113/$G113)))</f>
        <v>0</v>
      </c>
      <c r="N113" s="51">
        <f>IF( $G113=0,0,((($G113/$F$109)*Cronograma!L$19)*($H113/$G113)))</f>
        <v>0</v>
      </c>
      <c r="O113" s="51">
        <f>IF( $G113=0,0,((($G113/$F$109)*Cronograma!M$19)*($H113/$G113)))</f>
        <v>0</v>
      </c>
      <c r="P113" s="51">
        <f>IF( $G113=0,0,((($G113/$F$109)*Cronograma!N$19)*($H113/$G113)))</f>
        <v>0</v>
      </c>
      <c r="Q113" s="51">
        <f>IF( $G113=0,0,((($G113/$F$109)*Cronograma!O$19)*($H113/$G113)))</f>
        <v>0</v>
      </c>
      <c r="R113" s="51">
        <f>IF( $G113=0,0,((($G113/$F$109)*Cronograma!P$19)*($H113/$G113)))</f>
        <v>0</v>
      </c>
      <c r="S113" s="51">
        <f>IF( $G113=0,0,((($G113/$F$109)*Cronograma!Q$19)*($H113/$G113)))</f>
        <v>0</v>
      </c>
      <c r="T113" s="51">
        <f>IF( $G113=0,0,((($G113/$F$109)*Cronograma!R$19)*($H113/$G113)))</f>
        <v>0</v>
      </c>
      <c r="U113" s="51">
        <f>IF( $G113=0,0,((($G113/$F$109)*Cronograma!S$19)*($H113/$G113)))</f>
        <v>0</v>
      </c>
      <c r="V113" s="51">
        <f>IF( $G113=0,0,((($G113/$F$109)*Cronograma!T$19)*($H113/$G113)))</f>
        <v>0</v>
      </c>
      <c r="W113" s="51">
        <f>IF( $G113=0,0,((($G113/$F$109)*Cronograma!U$19)*($H113/$G113)))</f>
        <v>0</v>
      </c>
      <c r="X113" s="51">
        <f>IF( $G113=0,0,((($G113/$F$109)*Cronograma!V$19)*($H113/$G113)))</f>
        <v>0</v>
      </c>
      <c r="Y113" s="51">
        <f>IF( $G113=0,0,((($G113/$F$109)*Cronograma!W$19)*($H113/$G113)))</f>
        <v>0</v>
      </c>
      <c r="Z113" s="51">
        <f>IF( $G113=0,0,((($G113/$F$109)*Cronograma!X$19)*($H113/$G113)))</f>
        <v>0</v>
      </c>
      <c r="AA113" s="51">
        <f>IF( $G113=0,0,((($G113/$F$109)*Cronograma!Y$19)*($H113/$G113)))</f>
        <v>0</v>
      </c>
      <c r="AB113" s="51">
        <f>IF( $G113=0,0,((($G113/$F$109)*Cronograma!Z$19)*($H113/$G113)))</f>
        <v>0</v>
      </c>
      <c r="AC113" s="51">
        <f>IF( $G113=0,0,((($G113/$F$109)*Cronograma!AA$19)*($H113/$G113)))</f>
        <v>0</v>
      </c>
      <c r="AD113" s="51">
        <f>IF( $G113=0,0,((($G113/$F$109)*Cronograma!AB$19)*($H113/$G113)))</f>
        <v>0</v>
      </c>
      <c r="AE113" s="51">
        <f>IF( $G113=0,0,((($G113/$F$109)*Cronograma!AC$19)*($H113/$G113)))</f>
        <v>0</v>
      </c>
      <c r="AF113" s="51">
        <f>IF( $G113=0,0,((($G113/$F$109)*Cronograma!AD$19)*($H113/$G113)))</f>
        <v>0</v>
      </c>
      <c r="AG113" s="51">
        <f>IF( $G113=0,0,((($G113/$F$109)*Cronograma!AE$19)*($H113/$G113)))</f>
        <v>0</v>
      </c>
      <c r="AH113" s="51">
        <f>IF( $G113=0,0,((($G113/$F$109)*Cronograma!AF$19)*($H113/$G113)))</f>
        <v>0</v>
      </c>
      <c r="AI113" s="51">
        <f>IF( $G113=0,0,((($G113/$F$109)*Cronograma!AG$19)*($H113/$G113)))</f>
        <v>0</v>
      </c>
      <c r="AJ113" s="51">
        <f>IF( $G113=0,0,((($G113/$F$109)*Cronograma!AH$19)*($H113/$G113)))</f>
        <v>0</v>
      </c>
      <c r="AK113" s="51">
        <f>IF( $G113=0,0,((($G113/$F$109)*Cronograma!AI$19)*($H113/$G113)))</f>
        <v>0</v>
      </c>
      <c r="AL113" s="51">
        <f>IF( $G113=0,0,((($G113/$F$109)*Cronograma!AJ$19)*($H113/$G113)))</f>
        <v>0</v>
      </c>
      <c r="AM113" s="51">
        <f>IF( $G113=0,0,((($G113/$F$109)*Cronograma!AK$19)*($H113/$G113)))</f>
        <v>0</v>
      </c>
      <c r="AN113" s="51">
        <f>IF( $G113=0,0,((($G113/$F$109)*Cronograma!AL$19)*($H113/$G113)))</f>
        <v>0</v>
      </c>
      <c r="AO113" s="51">
        <f>IF( $G113=0,0,((($G113/$F$109)*Cronograma!AM$19)*($H113/$G113)))</f>
        <v>0</v>
      </c>
      <c r="AP113" s="51">
        <f>IF( $G113=0,0,((($G113/$F$109)*Cronograma!AN$19)*($H113/$G113)))</f>
        <v>0</v>
      </c>
      <c r="AQ113" s="51">
        <f>IF( $G113=0,0,((($G113/$F$109)*Cronograma!AO$19)*($H113/$G113)))</f>
        <v>0</v>
      </c>
      <c r="AR113" s="51">
        <f>IF( $G113=0,0,((($G113/$F$109)*Cronograma!AP$19)*($H113/$G113)))</f>
        <v>0</v>
      </c>
      <c r="AS113" s="51">
        <f>IF( $G113=0,0,((($G113/$F$109)*Cronograma!AQ$19)*($H113/$G113)))</f>
        <v>0</v>
      </c>
      <c r="AT113" s="51">
        <f>IF( $G113=0,0,((($G113/$F$109)*Cronograma!AR$19)*($H113/$G113)))</f>
        <v>0</v>
      </c>
      <c r="AU113" s="51">
        <f>IF( $G113=0,0,((($G113/$F$109)*Cronograma!AS$19)*($H113/$G113)))</f>
        <v>0</v>
      </c>
      <c r="AV113" s="51">
        <f>IF( $G113=0,0,((($G113/$F$109)*Cronograma!AT$19)*($H113/$G113)))</f>
        <v>0</v>
      </c>
      <c r="AW113" s="51">
        <f>IF( $G113=0,0,((($G113/$F$109)*Cronograma!AU$19)*($H113/$G113)))</f>
        <v>0</v>
      </c>
      <c r="AX113" s="51">
        <f>IF( $G113=0,0,((($G113/$F$109)*Cronograma!AV$19)*($H113/$G113)))</f>
        <v>0</v>
      </c>
      <c r="AY113" s="51">
        <f>IF( $G113=0,0,((($G113/$F$109)*Cronograma!AW$19)*($H113/$G113)))</f>
        <v>0</v>
      </c>
      <c r="AZ113" s="51">
        <f>IF( $G113=0,0,((($G113/$F$109)*Cronograma!AX$19)*($H113/$G113)))</f>
        <v>0</v>
      </c>
      <c r="BA113" s="51">
        <f>IF( $G113=0,0,((($G113/$F$109)*Cronograma!AY$19)*($H113/$G113)))</f>
        <v>0</v>
      </c>
      <c r="BB113" s="51">
        <f>IF( $G113=0,0,((($G113/$F$109)*Cronograma!AZ$19)*($H113/$G113)))</f>
        <v>0</v>
      </c>
      <c r="BC113" s="51">
        <f>IF( $G113=0,0,((($G113/$F$109)*Cronograma!BA$19)*($H113/$G113)))</f>
        <v>0</v>
      </c>
      <c r="BD113" s="51">
        <f>IF( $G113=0,0,((($G113/$F$109)*Cronograma!BB$19)*($H113/$G113)))</f>
        <v>0</v>
      </c>
      <c r="BE113" s="51">
        <f>IF( $G113=0,0,((($G113/$F$109)*Cronograma!BC$19)*($H113/$G113)))</f>
        <v>0</v>
      </c>
      <c r="BF113" s="51">
        <f>IF( $G113=0,0,((($G113/$F$109)*Cronograma!BD$19)*($H113/$G113)))</f>
        <v>0</v>
      </c>
      <c r="BG113" s="51">
        <f>IF( $G113=0,0,((($G113/$F$109)*Cronograma!BE$19)*($H113/$G113)))</f>
        <v>0</v>
      </c>
      <c r="BH113" s="51">
        <f>IF( $G113=0,0,((($G113/$F$109)*Cronograma!BF$19)*($H113/$G113)))</f>
        <v>0</v>
      </c>
      <c r="BI113" s="51">
        <f>IF( $G113=0,0,((($G113/$F$109)*Cronograma!BG$19)*($H113/$G113)))</f>
        <v>0</v>
      </c>
      <c r="BJ113" s="51">
        <f>IF( $G113=0,0,((($G113/$F$109)*Cronograma!BH$19)*($H113/$G113)))</f>
        <v>0</v>
      </c>
      <c r="BK113" s="51">
        <f>IF( $G113=0,0,((($G113/$F$109)*Cronograma!BI$19)*($H113/$G113)))</f>
        <v>0</v>
      </c>
      <c r="BL113" s="51">
        <f>IF( $G113=0,0,((($G113/$F$109)*Cronograma!BJ$19)*($H113/$G113)))</f>
        <v>0</v>
      </c>
      <c r="BM113" s="51">
        <f>IF( $G113=0,0,((($G113/$F$109)*Cronograma!BK$19)*($H113/$G113)))</f>
        <v>0</v>
      </c>
      <c r="BN113" s="51">
        <f>IF( $G113=0,0,((($G113/$F$109)*Cronograma!BL$19)*($H113/$G113)))</f>
        <v>0</v>
      </c>
      <c r="BO113" s="51">
        <f>IF( $G113=0,0,((($G113/$F$109)*Cronograma!BM$19)*($H113/$G113)))</f>
        <v>0</v>
      </c>
      <c r="BP113" s="51">
        <f>IF( $G113=0,0,((($G113/$F$109)*Cronograma!BN$19)*($H113/$G113)))</f>
        <v>0</v>
      </c>
      <c r="BQ113" s="51">
        <f>IF( $G113=0,0,((($G113/$F$109)*Cronograma!BO$19)*($H113/$G113)))</f>
        <v>0</v>
      </c>
      <c r="BR113" s="51">
        <f>IF( $G113=0,0,((($G113/$F$109)*Cronograma!BP$19)*($H113/$G113)))</f>
        <v>0</v>
      </c>
      <c r="BS113" s="51">
        <f>IF( $G113=0,0,((($G113/$F$109)*Cronograma!BQ$19)*($H113/$G113)))</f>
        <v>0</v>
      </c>
      <c r="BT113" s="51">
        <f>IF( $G113=0,0,((($G113/$F$109)*Cronograma!BR$19)*($H113/$G113)))</f>
        <v>0</v>
      </c>
      <c r="BU113" s="51">
        <f>IF( $G113=0,0,((($G113/$F$109)*Cronograma!BS$19)*($H113/$G113)))</f>
        <v>0</v>
      </c>
      <c r="BV113" s="51">
        <f>IF( $G113=0,0,((($G113/$F$109)*Cronograma!BT$19)*($H113/$G113)))</f>
        <v>0</v>
      </c>
      <c r="BW113" s="51">
        <f>IF( $G113=0,0,((($G113/$F$109)*Cronograma!BU$19)*($H113/$G113)))</f>
        <v>0</v>
      </c>
      <c r="BX113" s="51">
        <f>IF( $G113=0,0,((($G113/$F$109)*Cronograma!BV$19)*($H113/$G113)))</f>
        <v>0</v>
      </c>
      <c r="BY113" s="51">
        <f>IF( $G113=0,0,((($G113/$F$109)*Cronograma!BW$19)*($H113/$G113)))</f>
        <v>0</v>
      </c>
      <c r="BZ113" s="51">
        <f>IF( $G113=0,0,((($G113/$F$109)*Cronograma!BX$19)*($H113/$G113)))</f>
        <v>0</v>
      </c>
      <c r="CA113" s="51">
        <f>IF( $G113=0,0,((($G113/$F$109)*Cronograma!BY$19)*($H113/$G113)))</f>
        <v>0</v>
      </c>
      <c r="CB113" s="51">
        <f>IF( $G113=0,0,((($G113/$F$109)*Cronograma!BZ$19)*($H113/$G113)))</f>
        <v>0</v>
      </c>
      <c r="CC113" s="51">
        <f>IF( $G113=0,0,((($G113/$F$109)*Cronograma!CA$19)*($H113/$G113)))</f>
        <v>0</v>
      </c>
      <c r="CD113" s="51">
        <f>IF( $G113=0,0,((($G113/$F$109)*Cronograma!CB$19)*($H113/$G113)))</f>
        <v>0</v>
      </c>
      <c r="CE113" s="51">
        <f>IF( $G113=0,0,((($G113/$F$109)*Cronograma!CC$19)*($H113/$G113)))</f>
        <v>0</v>
      </c>
      <c r="CF113" s="51">
        <f>IF( $G113=0,0,((($G113/$F$109)*Cronograma!CD$19)*($H113/$G113)))</f>
        <v>0</v>
      </c>
      <c r="CG113" s="51">
        <f>IF( $G113=0,0,((($G113/$F$109)*Cronograma!CE$19)*($H113/$G113)))</f>
        <v>0</v>
      </c>
      <c r="CH113" s="51">
        <f>IF( $G113=0,0,((($G113/$F$109)*Cronograma!CF$19)*($H113/$G113)))</f>
        <v>0</v>
      </c>
      <c r="CI113" s="51">
        <f>IF( $G113=0,0,((($G113/$F$109)*Cronograma!CG$19)*($H113/$G113)))</f>
        <v>0</v>
      </c>
      <c r="CJ113" s="51">
        <f>IF( $G113=0,0,((($G113/$F$109)*Cronograma!CH$19)*($H113/$G113)))</f>
        <v>0</v>
      </c>
      <c r="CK113" s="51">
        <f>IF( $G113=0,0,((($G113/$F$109)*Cronograma!CI$19)*($H113/$G113)))</f>
        <v>0</v>
      </c>
      <c r="CL113" s="51">
        <f>IF( $G113=0,0,((($G113/$F$109)*Cronograma!CJ$19)*($H113/$G113)))</f>
        <v>0</v>
      </c>
      <c r="CM113" s="51">
        <f>IF( $G113=0,0,((($G113/$F$109)*Cronograma!CK$19)*($H113/$G113)))</f>
        <v>0</v>
      </c>
      <c r="CN113" s="51">
        <f>IF( $G113=0,0,((($G113/$F$109)*Cronograma!CL$19)*($H113/$G113)))</f>
        <v>0</v>
      </c>
      <c r="CO113" s="51">
        <f>IF( $G113=0,0,((($G113/$F$109)*Cronograma!CM$19)*($H113/$G113)))</f>
        <v>0</v>
      </c>
      <c r="CP113" s="51">
        <f>IF( $G113=0,0,((($G113/$F$109)*Cronograma!CN$19)*($H113/$G113)))</f>
        <v>0</v>
      </c>
      <c r="CQ113" s="51">
        <f>IF( $G113=0,0,((($G113/$F$109)*Cronograma!CO$19)*($H113/$G113)))</f>
        <v>0</v>
      </c>
      <c r="CR113" s="51">
        <f>IF( $G113=0,0,((($G113/$F$109)*Cronograma!CP$19)*($H113/$G113)))</f>
        <v>0</v>
      </c>
      <c r="CS113" s="51">
        <f>IF( $G113=0,0,((($G113/$F$109)*Cronograma!CQ$19)*($H113/$G113)))</f>
        <v>0</v>
      </c>
      <c r="CT113" s="51">
        <f>IF( $G113=0,0,((($G113/$F$109)*Cronograma!CR$19)*($H113/$G113)))</f>
        <v>0</v>
      </c>
      <c r="CU113" s="51">
        <f>IF( $G113=0,0,((($G113/$F$109)*Cronograma!CS$19)*($H113/$G113)))</f>
        <v>0</v>
      </c>
      <c r="CV113" s="51">
        <f>IF( $G113=0,0,((($G113/$F$109)*Cronograma!CT$19)*($H113/$G113)))</f>
        <v>0</v>
      </c>
      <c r="CW113" s="51">
        <f>IF( $G113=0,0,((($G113/$F$109)*Cronograma!CU$19)*($H113/$G113)))</f>
        <v>0</v>
      </c>
      <c r="CX113" s="51">
        <f>IF( $G113=0,0,((($G113/$F$109)*Cronograma!CV$19)*($H113/$G113)))</f>
        <v>0</v>
      </c>
      <c r="CY113" s="51">
        <f>IF( $G113=0,0,((($G113/$F$109)*Cronograma!CW$19)*($H113/$G113)))</f>
        <v>0</v>
      </c>
      <c r="CZ113" s="51">
        <f>IF( $G113=0,0,((($G113/$F$109)*Cronograma!CX$19)*($H113/$G113)))</f>
        <v>0</v>
      </c>
      <c r="DA113" s="51">
        <f>IF( $G113=0,0,((($G113/$F$109)*Cronograma!CY$19)*($H113/$G113)))</f>
        <v>0</v>
      </c>
      <c r="DB113" s="51">
        <f>IF( $G113=0,0,((($G113/$F$109)*Cronograma!CZ$19)*($H113/$G113)))</f>
        <v>0</v>
      </c>
      <c r="DC113" s="51">
        <f>IF( $G113=0,0,((($G113/$F$109)*Cronograma!DA$19)*($H113/$G113)))</f>
        <v>0</v>
      </c>
      <c r="DD113" s="51">
        <f>IF( $G113=0,0,((($G113/$F$109)*Cronograma!DB$19)*($H113/$G113)))</f>
        <v>0</v>
      </c>
      <c r="DE113" s="51">
        <f>IF( $G113=0,0,((($G113/$F$109)*Cronograma!DC$19)*($H113/$G113)))</f>
        <v>0</v>
      </c>
      <c r="DF113" s="51">
        <f>IF( $G113=0,0,((($G113/$F$109)*Cronograma!DD$19)*($H113/$G113)))</f>
        <v>0</v>
      </c>
      <c r="DG113" s="51">
        <f>IF( $G113=0,0,((($G113/$F$109)*Cronograma!DE$19)*($H113/$G113)))</f>
        <v>0</v>
      </c>
      <c r="DH113" s="51">
        <f>IF( $G113=0,0,((($G113/$F$109)*Cronograma!DF$19)*($H113/$G113)))</f>
        <v>0</v>
      </c>
      <c r="DI113" s="51">
        <f>IF( $G113=0,0,((($G113/$F$109)*Cronograma!DG$19)*($H113/$G113)))</f>
        <v>0</v>
      </c>
      <c r="DJ113" s="51">
        <f>IF( $G113=0,0,((($G113/$F$109)*Cronograma!DH$19)*($H113/$G113)))</f>
        <v>0</v>
      </c>
      <c r="DK113" s="52">
        <f t="shared" si="69"/>
        <v>0</v>
      </c>
      <c r="DL113" s="53">
        <f t="shared" si="41"/>
        <v>0</v>
      </c>
      <c r="DM113" s="472"/>
      <c r="DN113" s="472"/>
      <c r="DO113" s="472"/>
    </row>
    <row r="114" spans="1:119" outlineLevel="1" x14ac:dyDescent="0.3">
      <c r="A114" s="472"/>
      <c r="B114" s="521" t="s">
        <v>266</v>
      </c>
      <c r="C114" s="589"/>
      <c r="D114" s="595"/>
      <c r="E114" s="591"/>
      <c r="F114" s="592"/>
      <c r="G114" s="593"/>
      <c r="H114" s="498">
        <f t="shared" si="68"/>
        <v>0</v>
      </c>
      <c r="I114" s="51">
        <f>IF( $G114=0,0,((($G114/$F$109)*Cronograma!G$19)*($H114/$G114)))</f>
        <v>0</v>
      </c>
      <c r="J114" s="51">
        <f>IF( $G114=0,0,((($G114/$F$109)*Cronograma!H$19)*($H114/$G114)))</f>
        <v>0</v>
      </c>
      <c r="K114" s="51">
        <f>IF( $G114=0,0,((($G114/$F$109)*Cronograma!I$19)*($H114/$G114)))</f>
        <v>0</v>
      </c>
      <c r="L114" s="51">
        <f>IF( $G114=0,0,((($G114/$F$109)*Cronograma!J$19)*($H114/$G114)))</f>
        <v>0</v>
      </c>
      <c r="M114" s="51">
        <f>IF( $G114=0,0,((($G114/$F$109)*Cronograma!K$19)*($H114/$G114)))</f>
        <v>0</v>
      </c>
      <c r="N114" s="51">
        <f>IF( $G114=0,0,((($G114/$F$109)*Cronograma!L$19)*($H114/$G114)))</f>
        <v>0</v>
      </c>
      <c r="O114" s="51">
        <f>IF( $G114=0,0,((($G114/$F$109)*Cronograma!M$19)*($H114/$G114)))</f>
        <v>0</v>
      </c>
      <c r="P114" s="51">
        <f>IF( $G114=0,0,((($G114/$F$109)*Cronograma!N$19)*($H114/$G114)))</f>
        <v>0</v>
      </c>
      <c r="Q114" s="51">
        <f>IF( $G114=0,0,((($G114/$F$109)*Cronograma!O$19)*($H114/$G114)))</f>
        <v>0</v>
      </c>
      <c r="R114" s="51">
        <f>IF( $G114=0,0,((($G114/$F$109)*Cronograma!P$19)*($H114/$G114)))</f>
        <v>0</v>
      </c>
      <c r="S114" s="51">
        <f>IF( $G114=0,0,((($G114/$F$109)*Cronograma!Q$19)*($H114/$G114)))</f>
        <v>0</v>
      </c>
      <c r="T114" s="51">
        <f>IF( $G114=0,0,((($G114/$F$109)*Cronograma!R$19)*($H114/$G114)))</f>
        <v>0</v>
      </c>
      <c r="U114" s="51">
        <f>IF( $G114=0,0,((($G114/$F$109)*Cronograma!S$19)*($H114/$G114)))</f>
        <v>0</v>
      </c>
      <c r="V114" s="51">
        <f>IF( $G114=0,0,((($G114/$F$109)*Cronograma!T$19)*($H114/$G114)))</f>
        <v>0</v>
      </c>
      <c r="W114" s="51">
        <f>IF( $G114=0,0,((($G114/$F$109)*Cronograma!U$19)*($H114/$G114)))</f>
        <v>0</v>
      </c>
      <c r="X114" s="51">
        <f>IF( $G114=0,0,((($G114/$F$109)*Cronograma!V$19)*($H114/$G114)))</f>
        <v>0</v>
      </c>
      <c r="Y114" s="51">
        <f>IF( $G114=0,0,((($G114/$F$109)*Cronograma!W$19)*($H114/$G114)))</f>
        <v>0</v>
      </c>
      <c r="Z114" s="51">
        <f>IF( $G114=0,0,((($G114/$F$109)*Cronograma!X$19)*($H114/$G114)))</f>
        <v>0</v>
      </c>
      <c r="AA114" s="51">
        <f>IF( $G114=0,0,((($G114/$F$109)*Cronograma!Y$19)*($H114/$G114)))</f>
        <v>0</v>
      </c>
      <c r="AB114" s="51">
        <f>IF( $G114=0,0,((($G114/$F$109)*Cronograma!Z$19)*($H114/$G114)))</f>
        <v>0</v>
      </c>
      <c r="AC114" s="51">
        <f>IF( $G114=0,0,((($G114/$F$109)*Cronograma!AA$19)*($H114/$G114)))</f>
        <v>0</v>
      </c>
      <c r="AD114" s="51">
        <f>IF( $G114=0,0,((($G114/$F$109)*Cronograma!AB$19)*($H114/$G114)))</f>
        <v>0</v>
      </c>
      <c r="AE114" s="51">
        <f>IF( $G114=0,0,((($G114/$F$109)*Cronograma!AC$19)*($H114/$G114)))</f>
        <v>0</v>
      </c>
      <c r="AF114" s="51">
        <f>IF( $G114=0,0,((($G114/$F$109)*Cronograma!AD$19)*($H114/$G114)))</f>
        <v>0</v>
      </c>
      <c r="AG114" s="51">
        <f>IF( $G114=0,0,((($G114/$F$109)*Cronograma!AE$19)*($H114/$G114)))</f>
        <v>0</v>
      </c>
      <c r="AH114" s="51">
        <f>IF( $G114=0,0,((($G114/$F$109)*Cronograma!AF$19)*($H114/$G114)))</f>
        <v>0</v>
      </c>
      <c r="AI114" s="51">
        <f>IF( $G114=0,0,((($G114/$F$109)*Cronograma!AG$19)*($H114/$G114)))</f>
        <v>0</v>
      </c>
      <c r="AJ114" s="51">
        <f>IF( $G114=0,0,((($G114/$F$109)*Cronograma!AH$19)*($H114/$G114)))</f>
        <v>0</v>
      </c>
      <c r="AK114" s="51">
        <f>IF( $G114=0,0,((($G114/$F$109)*Cronograma!AI$19)*($H114/$G114)))</f>
        <v>0</v>
      </c>
      <c r="AL114" s="51">
        <f>IF( $G114=0,0,((($G114/$F$109)*Cronograma!AJ$19)*($H114/$G114)))</f>
        <v>0</v>
      </c>
      <c r="AM114" s="51">
        <f>IF( $G114=0,0,((($G114/$F$109)*Cronograma!AK$19)*($H114/$G114)))</f>
        <v>0</v>
      </c>
      <c r="AN114" s="51">
        <f>IF( $G114=0,0,((($G114/$F$109)*Cronograma!AL$19)*($H114/$G114)))</f>
        <v>0</v>
      </c>
      <c r="AO114" s="51">
        <f>IF( $G114=0,0,((($G114/$F$109)*Cronograma!AM$19)*($H114/$G114)))</f>
        <v>0</v>
      </c>
      <c r="AP114" s="51">
        <f>IF( $G114=0,0,((($G114/$F$109)*Cronograma!AN$19)*($H114/$G114)))</f>
        <v>0</v>
      </c>
      <c r="AQ114" s="51">
        <f>IF( $G114=0,0,((($G114/$F$109)*Cronograma!AO$19)*($H114/$G114)))</f>
        <v>0</v>
      </c>
      <c r="AR114" s="51">
        <f>IF( $G114=0,0,((($G114/$F$109)*Cronograma!AP$19)*($H114/$G114)))</f>
        <v>0</v>
      </c>
      <c r="AS114" s="51">
        <f>IF( $G114=0,0,((($G114/$F$109)*Cronograma!AQ$19)*($H114/$G114)))</f>
        <v>0</v>
      </c>
      <c r="AT114" s="51">
        <f>IF( $G114=0,0,((($G114/$F$109)*Cronograma!AR$19)*($H114/$G114)))</f>
        <v>0</v>
      </c>
      <c r="AU114" s="51">
        <f>IF( $G114=0,0,((($G114/$F$109)*Cronograma!AS$19)*($H114/$G114)))</f>
        <v>0</v>
      </c>
      <c r="AV114" s="51">
        <f>IF( $G114=0,0,((($G114/$F$109)*Cronograma!AT$19)*($H114/$G114)))</f>
        <v>0</v>
      </c>
      <c r="AW114" s="51">
        <f>IF( $G114=0,0,((($G114/$F$109)*Cronograma!AU$19)*($H114/$G114)))</f>
        <v>0</v>
      </c>
      <c r="AX114" s="51">
        <f>IF( $G114=0,0,((($G114/$F$109)*Cronograma!AV$19)*($H114/$G114)))</f>
        <v>0</v>
      </c>
      <c r="AY114" s="51">
        <f>IF( $G114=0,0,((($G114/$F$109)*Cronograma!AW$19)*($H114/$G114)))</f>
        <v>0</v>
      </c>
      <c r="AZ114" s="51">
        <f>IF( $G114=0,0,((($G114/$F$109)*Cronograma!AX$19)*($H114/$G114)))</f>
        <v>0</v>
      </c>
      <c r="BA114" s="51">
        <f>IF( $G114=0,0,((($G114/$F$109)*Cronograma!AY$19)*($H114/$G114)))</f>
        <v>0</v>
      </c>
      <c r="BB114" s="51">
        <f>IF( $G114=0,0,((($G114/$F$109)*Cronograma!AZ$19)*($H114/$G114)))</f>
        <v>0</v>
      </c>
      <c r="BC114" s="51">
        <f>IF( $G114=0,0,((($G114/$F$109)*Cronograma!BA$19)*($H114/$G114)))</f>
        <v>0</v>
      </c>
      <c r="BD114" s="51">
        <f>IF( $G114=0,0,((($G114/$F$109)*Cronograma!BB$19)*($H114/$G114)))</f>
        <v>0</v>
      </c>
      <c r="BE114" s="51">
        <f>IF( $G114=0,0,((($G114/$F$109)*Cronograma!BC$19)*($H114/$G114)))</f>
        <v>0</v>
      </c>
      <c r="BF114" s="51">
        <f>IF( $G114=0,0,((($G114/$F$109)*Cronograma!BD$19)*($H114/$G114)))</f>
        <v>0</v>
      </c>
      <c r="BG114" s="51">
        <f>IF( $G114=0,0,((($G114/$F$109)*Cronograma!BE$19)*($H114/$G114)))</f>
        <v>0</v>
      </c>
      <c r="BH114" s="51">
        <f>IF( $G114=0,0,((($G114/$F$109)*Cronograma!BF$19)*($H114/$G114)))</f>
        <v>0</v>
      </c>
      <c r="BI114" s="51">
        <f>IF( $G114=0,0,((($G114/$F$109)*Cronograma!BG$19)*($H114/$G114)))</f>
        <v>0</v>
      </c>
      <c r="BJ114" s="51">
        <f>IF( $G114=0,0,((($G114/$F$109)*Cronograma!BH$19)*($H114/$G114)))</f>
        <v>0</v>
      </c>
      <c r="BK114" s="51">
        <f>IF( $G114=0,0,((($G114/$F$109)*Cronograma!BI$19)*($H114/$G114)))</f>
        <v>0</v>
      </c>
      <c r="BL114" s="51">
        <f>IF( $G114=0,0,((($G114/$F$109)*Cronograma!BJ$19)*($H114/$G114)))</f>
        <v>0</v>
      </c>
      <c r="BM114" s="51">
        <f>IF( $G114=0,0,((($G114/$F$109)*Cronograma!BK$19)*($H114/$G114)))</f>
        <v>0</v>
      </c>
      <c r="BN114" s="51">
        <f>IF( $G114=0,0,((($G114/$F$109)*Cronograma!BL$19)*($H114/$G114)))</f>
        <v>0</v>
      </c>
      <c r="BO114" s="51">
        <f>IF( $G114=0,0,((($G114/$F$109)*Cronograma!BM$19)*($H114/$G114)))</f>
        <v>0</v>
      </c>
      <c r="BP114" s="51">
        <f>IF( $G114=0,0,((($G114/$F$109)*Cronograma!BN$19)*($H114/$G114)))</f>
        <v>0</v>
      </c>
      <c r="BQ114" s="51">
        <f>IF( $G114=0,0,((($G114/$F$109)*Cronograma!BO$19)*($H114/$G114)))</f>
        <v>0</v>
      </c>
      <c r="BR114" s="51">
        <f>IF( $G114=0,0,((($G114/$F$109)*Cronograma!BP$19)*($H114/$G114)))</f>
        <v>0</v>
      </c>
      <c r="BS114" s="51">
        <f>IF( $G114=0,0,((($G114/$F$109)*Cronograma!BQ$19)*($H114/$G114)))</f>
        <v>0</v>
      </c>
      <c r="BT114" s="51">
        <f>IF( $G114=0,0,((($G114/$F$109)*Cronograma!BR$19)*($H114/$G114)))</f>
        <v>0</v>
      </c>
      <c r="BU114" s="51">
        <f>IF( $G114=0,0,((($G114/$F$109)*Cronograma!BS$19)*($H114/$G114)))</f>
        <v>0</v>
      </c>
      <c r="BV114" s="51">
        <f>IF( $G114=0,0,((($G114/$F$109)*Cronograma!BT$19)*($H114/$G114)))</f>
        <v>0</v>
      </c>
      <c r="BW114" s="51">
        <f>IF( $G114=0,0,((($G114/$F$109)*Cronograma!BU$19)*($H114/$G114)))</f>
        <v>0</v>
      </c>
      <c r="BX114" s="51">
        <f>IF( $G114=0,0,((($G114/$F$109)*Cronograma!BV$19)*($H114/$G114)))</f>
        <v>0</v>
      </c>
      <c r="BY114" s="51">
        <f>IF( $G114=0,0,((($G114/$F$109)*Cronograma!BW$19)*($H114/$G114)))</f>
        <v>0</v>
      </c>
      <c r="BZ114" s="51">
        <f>IF( $G114=0,0,((($G114/$F$109)*Cronograma!BX$19)*($H114/$G114)))</f>
        <v>0</v>
      </c>
      <c r="CA114" s="51">
        <f>IF( $G114=0,0,((($G114/$F$109)*Cronograma!BY$19)*($H114/$G114)))</f>
        <v>0</v>
      </c>
      <c r="CB114" s="51">
        <f>IF( $G114=0,0,((($G114/$F$109)*Cronograma!BZ$19)*($H114/$G114)))</f>
        <v>0</v>
      </c>
      <c r="CC114" s="51">
        <f>IF( $G114=0,0,((($G114/$F$109)*Cronograma!CA$19)*($H114/$G114)))</f>
        <v>0</v>
      </c>
      <c r="CD114" s="51">
        <f>IF( $G114=0,0,((($G114/$F$109)*Cronograma!CB$19)*($H114/$G114)))</f>
        <v>0</v>
      </c>
      <c r="CE114" s="51">
        <f>IF( $G114=0,0,((($G114/$F$109)*Cronograma!CC$19)*($H114/$G114)))</f>
        <v>0</v>
      </c>
      <c r="CF114" s="51">
        <f>IF( $G114=0,0,((($G114/$F$109)*Cronograma!CD$19)*($H114/$G114)))</f>
        <v>0</v>
      </c>
      <c r="CG114" s="51">
        <f>IF( $G114=0,0,((($G114/$F$109)*Cronograma!CE$19)*($H114/$G114)))</f>
        <v>0</v>
      </c>
      <c r="CH114" s="51">
        <f>IF( $G114=0,0,((($G114/$F$109)*Cronograma!CF$19)*($H114/$G114)))</f>
        <v>0</v>
      </c>
      <c r="CI114" s="51">
        <f>IF( $G114=0,0,((($G114/$F$109)*Cronograma!CG$19)*($H114/$G114)))</f>
        <v>0</v>
      </c>
      <c r="CJ114" s="51">
        <f>IF( $G114=0,0,((($G114/$F$109)*Cronograma!CH$19)*($H114/$G114)))</f>
        <v>0</v>
      </c>
      <c r="CK114" s="51">
        <f>IF( $G114=0,0,((($G114/$F$109)*Cronograma!CI$19)*($H114/$G114)))</f>
        <v>0</v>
      </c>
      <c r="CL114" s="51">
        <f>IF( $G114=0,0,((($G114/$F$109)*Cronograma!CJ$19)*($H114/$G114)))</f>
        <v>0</v>
      </c>
      <c r="CM114" s="51">
        <f>IF( $G114=0,0,((($G114/$F$109)*Cronograma!CK$19)*($H114/$G114)))</f>
        <v>0</v>
      </c>
      <c r="CN114" s="51">
        <f>IF( $G114=0,0,((($G114/$F$109)*Cronograma!CL$19)*($H114/$G114)))</f>
        <v>0</v>
      </c>
      <c r="CO114" s="51">
        <f>IF( $G114=0,0,((($G114/$F$109)*Cronograma!CM$19)*($H114/$G114)))</f>
        <v>0</v>
      </c>
      <c r="CP114" s="51">
        <f>IF( $G114=0,0,((($G114/$F$109)*Cronograma!CN$19)*($H114/$G114)))</f>
        <v>0</v>
      </c>
      <c r="CQ114" s="51">
        <f>IF( $G114=0,0,((($G114/$F$109)*Cronograma!CO$19)*($H114/$G114)))</f>
        <v>0</v>
      </c>
      <c r="CR114" s="51">
        <f>IF( $G114=0,0,((($G114/$F$109)*Cronograma!CP$19)*($H114/$G114)))</f>
        <v>0</v>
      </c>
      <c r="CS114" s="51">
        <f>IF( $G114=0,0,((($G114/$F$109)*Cronograma!CQ$19)*($H114/$G114)))</f>
        <v>0</v>
      </c>
      <c r="CT114" s="51">
        <f>IF( $G114=0,0,((($G114/$F$109)*Cronograma!CR$19)*($H114/$G114)))</f>
        <v>0</v>
      </c>
      <c r="CU114" s="51">
        <f>IF( $G114=0,0,((($G114/$F$109)*Cronograma!CS$19)*($H114/$G114)))</f>
        <v>0</v>
      </c>
      <c r="CV114" s="51">
        <f>IF( $G114=0,0,((($G114/$F$109)*Cronograma!CT$19)*($H114/$G114)))</f>
        <v>0</v>
      </c>
      <c r="CW114" s="51">
        <f>IF( $G114=0,0,((($G114/$F$109)*Cronograma!CU$19)*($H114/$G114)))</f>
        <v>0</v>
      </c>
      <c r="CX114" s="51">
        <f>IF( $G114=0,0,((($G114/$F$109)*Cronograma!CV$19)*($H114/$G114)))</f>
        <v>0</v>
      </c>
      <c r="CY114" s="51">
        <f>IF( $G114=0,0,((($G114/$F$109)*Cronograma!CW$19)*($H114/$G114)))</f>
        <v>0</v>
      </c>
      <c r="CZ114" s="51">
        <f>IF( $G114=0,0,((($G114/$F$109)*Cronograma!CX$19)*($H114/$G114)))</f>
        <v>0</v>
      </c>
      <c r="DA114" s="51">
        <f>IF( $G114=0,0,((($G114/$F$109)*Cronograma!CY$19)*($H114/$G114)))</f>
        <v>0</v>
      </c>
      <c r="DB114" s="51">
        <f>IF( $G114=0,0,((($G114/$F$109)*Cronograma!CZ$19)*($H114/$G114)))</f>
        <v>0</v>
      </c>
      <c r="DC114" s="51">
        <f>IF( $G114=0,0,((($G114/$F$109)*Cronograma!DA$19)*($H114/$G114)))</f>
        <v>0</v>
      </c>
      <c r="DD114" s="51">
        <f>IF( $G114=0,0,((($G114/$F$109)*Cronograma!DB$19)*($H114/$G114)))</f>
        <v>0</v>
      </c>
      <c r="DE114" s="51">
        <f>IF( $G114=0,0,((($G114/$F$109)*Cronograma!DC$19)*($H114/$G114)))</f>
        <v>0</v>
      </c>
      <c r="DF114" s="51">
        <f>IF( $G114=0,0,((($G114/$F$109)*Cronograma!DD$19)*($H114/$G114)))</f>
        <v>0</v>
      </c>
      <c r="DG114" s="51">
        <f>IF( $G114=0,0,((($G114/$F$109)*Cronograma!DE$19)*($H114/$G114)))</f>
        <v>0</v>
      </c>
      <c r="DH114" s="51">
        <f>IF( $G114=0,0,((($G114/$F$109)*Cronograma!DF$19)*($H114/$G114)))</f>
        <v>0</v>
      </c>
      <c r="DI114" s="51">
        <f>IF( $G114=0,0,((($G114/$F$109)*Cronograma!DG$19)*($H114/$G114)))</f>
        <v>0</v>
      </c>
      <c r="DJ114" s="51">
        <f>IF( $G114=0,0,((($G114/$F$109)*Cronograma!DH$19)*($H114/$G114)))</f>
        <v>0</v>
      </c>
      <c r="DK114" s="52">
        <f t="shared" si="69"/>
        <v>0</v>
      </c>
      <c r="DL114" s="53">
        <f t="shared" si="41"/>
        <v>0</v>
      </c>
      <c r="DM114" s="472"/>
      <c r="DN114" s="472"/>
      <c r="DO114" s="472"/>
    </row>
    <row r="115" spans="1:119" outlineLevel="1" x14ac:dyDescent="0.3">
      <c r="A115" s="472"/>
      <c r="B115" s="521" t="s">
        <v>267</v>
      </c>
      <c r="C115" s="589"/>
      <c r="D115" s="595"/>
      <c r="E115" s="591"/>
      <c r="F115" s="592"/>
      <c r="G115" s="593"/>
      <c r="H115" s="498">
        <f t="shared" si="68"/>
        <v>0</v>
      </c>
      <c r="I115" s="51">
        <f>IF( $G115=0,0,((($G115/$F$109)*Cronograma!G$19)*($H115/$G115)))</f>
        <v>0</v>
      </c>
      <c r="J115" s="51">
        <f>IF( $G115=0,0,((($G115/$F$109)*Cronograma!H$19)*($H115/$G115)))</f>
        <v>0</v>
      </c>
      <c r="K115" s="51">
        <f>IF( $G115=0,0,((($G115/$F$109)*Cronograma!I$19)*($H115/$G115)))</f>
        <v>0</v>
      </c>
      <c r="L115" s="51">
        <f>IF( $G115=0,0,((($G115/$F$109)*Cronograma!J$19)*($H115/$G115)))</f>
        <v>0</v>
      </c>
      <c r="M115" s="51">
        <f>IF( $G115=0,0,((($G115/$F$109)*Cronograma!K$19)*($H115/$G115)))</f>
        <v>0</v>
      </c>
      <c r="N115" s="51">
        <f>IF( $G115=0,0,((($G115/$F$109)*Cronograma!L$19)*($H115/$G115)))</f>
        <v>0</v>
      </c>
      <c r="O115" s="51">
        <f>IF( $G115=0,0,((($G115/$F$109)*Cronograma!M$19)*($H115/$G115)))</f>
        <v>0</v>
      </c>
      <c r="P115" s="51">
        <f>IF( $G115=0,0,((($G115/$F$109)*Cronograma!N$19)*($H115/$G115)))</f>
        <v>0</v>
      </c>
      <c r="Q115" s="51">
        <f>IF( $G115=0,0,((($G115/$F$109)*Cronograma!O$19)*($H115/$G115)))</f>
        <v>0</v>
      </c>
      <c r="R115" s="51">
        <f>IF( $G115=0,0,((($G115/$F$109)*Cronograma!P$19)*($H115/$G115)))</f>
        <v>0</v>
      </c>
      <c r="S115" s="51">
        <f>IF( $G115=0,0,((($G115/$F$109)*Cronograma!Q$19)*($H115/$G115)))</f>
        <v>0</v>
      </c>
      <c r="T115" s="51">
        <f>IF( $G115=0,0,((($G115/$F$109)*Cronograma!R$19)*($H115/$G115)))</f>
        <v>0</v>
      </c>
      <c r="U115" s="51">
        <f>IF( $G115=0,0,((($G115/$F$109)*Cronograma!S$19)*($H115/$G115)))</f>
        <v>0</v>
      </c>
      <c r="V115" s="51">
        <f>IF( $G115=0,0,((($G115/$F$109)*Cronograma!T$19)*($H115/$G115)))</f>
        <v>0</v>
      </c>
      <c r="W115" s="51">
        <f>IF( $G115=0,0,((($G115/$F$109)*Cronograma!U$19)*($H115/$G115)))</f>
        <v>0</v>
      </c>
      <c r="X115" s="51">
        <f>IF( $G115=0,0,((($G115/$F$109)*Cronograma!V$19)*($H115/$G115)))</f>
        <v>0</v>
      </c>
      <c r="Y115" s="51">
        <f>IF( $G115=0,0,((($G115/$F$109)*Cronograma!W$19)*($H115/$G115)))</f>
        <v>0</v>
      </c>
      <c r="Z115" s="51">
        <f>IF( $G115=0,0,((($G115/$F$109)*Cronograma!X$19)*($H115/$G115)))</f>
        <v>0</v>
      </c>
      <c r="AA115" s="51">
        <f>IF( $G115=0,0,((($G115/$F$109)*Cronograma!Y$19)*($H115/$G115)))</f>
        <v>0</v>
      </c>
      <c r="AB115" s="51">
        <f>IF( $G115=0,0,((($G115/$F$109)*Cronograma!Z$19)*($H115/$G115)))</f>
        <v>0</v>
      </c>
      <c r="AC115" s="51">
        <f>IF( $G115=0,0,((($G115/$F$109)*Cronograma!AA$19)*($H115/$G115)))</f>
        <v>0</v>
      </c>
      <c r="AD115" s="51">
        <f>IF( $G115=0,0,((($G115/$F$109)*Cronograma!AB$19)*($H115/$G115)))</f>
        <v>0</v>
      </c>
      <c r="AE115" s="51">
        <f>IF( $G115=0,0,((($G115/$F$109)*Cronograma!AC$19)*($H115/$G115)))</f>
        <v>0</v>
      </c>
      <c r="AF115" s="51">
        <f>IF( $G115=0,0,((($G115/$F$109)*Cronograma!AD$19)*($H115/$G115)))</f>
        <v>0</v>
      </c>
      <c r="AG115" s="51">
        <f>IF( $G115=0,0,((($G115/$F$109)*Cronograma!AE$19)*($H115/$G115)))</f>
        <v>0</v>
      </c>
      <c r="AH115" s="51">
        <f>IF( $G115=0,0,((($G115/$F$109)*Cronograma!AF$19)*($H115/$G115)))</f>
        <v>0</v>
      </c>
      <c r="AI115" s="51">
        <f>IF( $G115=0,0,((($G115/$F$109)*Cronograma!AG$19)*($H115/$G115)))</f>
        <v>0</v>
      </c>
      <c r="AJ115" s="51">
        <f>IF( $G115=0,0,((($G115/$F$109)*Cronograma!AH$19)*($H115/$G115)))</f>
        <v>0</v>
      </c>
      <c r="AK115" s="51">
        <f>IF( $G115=0,0,((($G115/$F$109)*Cronograma!AI$19)*($H115/$G115)))</f>
        <v>0</v>
      </c>
      <c r="AL115" s="51">
        <f>IF( $G115=0,0,((($G115/$F$109)*Cronograma!AJ$19)*($H115/$G115)))</f>
        <v>0</v>
      </c>
      <c r="AM115" s="51">
        <f>IF( $G115=0,0,((($G115/$F$109)*Cronograma!AK$19)*($H115/$G115)))</f>
        <v>0</v>
      </c>
      <c r="AN115" s="51">
        <f>IF( $G115=0,0,((($G115/$F$109)*Cronograma!AL$19)*($H115/$G115)))</f>
        <v>0</v>
      </c>
      <c r="AO115" s="51">
        <f>IF( $G115=0,0,((($G115/$F$109)*Cronograma!AM$19)*($H115/$G115)))</f>
        <v>0</v>
      </c>
      <c r="AP115" s="51">
        <f>IF( $G115=0,0,((($G115/$F$109)*Cronograma!AN$19)*($H115/$G115)))</f>
        <v>0</v>
      </c>
      <c r="AQ115" s="51">
        <f>IF( $G115=0,0,((($G115/$F$109)*Cronograma!AO$19)*($H115/$G115)))</f>
        <v>0</v>
      </c>
      <c r="AR115" s="51">
        <f>IF( $G115=0,0,((($G115/$F$109)*Cronograma!AP$19)*($H115/$G115)))</f>
        <v>0</v>
      </c>
      <c r="AS115" s="51">
        <f>IF( $G115=0,0,((($G115/$F$109)*Cronograma!AQ$19)*($H115/$G115)))</f>
        <v>0</v>
      </c>
      <c r="AT115" s="51">
        <f>IF( $G115=0,0,((($G115/$F$109)*Cronograma!AR$19)*($H115/$G115)))</f>
        <v>0</v>
      </c>
      <c r="AU115" s="51">
        <f>IF( $G115=0,0,((($G115/$F$109)*Cronograma!AS$19)*($H115/$G115)))</f>
        <v>0</v>
      </c>
      <c r="AV115" s="51">
        <f>IF( $G115=0,0,((($G115/$F$109)*Cronograma!AT$19)*($H115/$G115)))</f>
        <v>0</v>
      </c>
      <c r="AW115" s="51">
        <f>IF( $G115=0,0,((($G115/$F$109)*Cronograma!AU$19)*($H115/$G115)))</f>
        <v>0</v>
      </c>
      <c r="AX115" s="51">
        <f>IF( $G115=0,0,((($G115/$F$109)*Cronograma!AV$19)*($H115/$G115)))</f>
        <v>0</v>
      </c>
      <c r="AY115" s="51">
        <f>IF( $G115=0,0,((($G115/$F$109)*Cronograma!AW$19)*($H115/$G115)))</f>
        <v>0</v>
      </c>
      <c r="AZ115" s="51">
        <f>IF( $G115=0,0,((($G115/$F$109)*Cronograma!AX$19)*($H115/$G115)))</f>
        <v>0</v>
      </c>
      <c r="BA115" s="51">
        <f>IF( $G115=0,0,((($G115/$F$109)*Cronograma!AY$19)*($H115/$G115)))</f>
        <v>0</v>
      </c>
      <c r="BB115" s="51">
        <f>IF( $G115=0,0,((($G115/$F$109)*Cronograma!AZ$19)*($H115/$G115)))</f>
        <v>0</v>
      </c>
      <c r="BC115" s="51">
        <f>IF( $G115=0,0,((($G115/$F$109)*Cronograma!BA$19)*($H115/$G115)))</f>
        <v>0</v>
      </c>
      <c r="BD115" s="51">
        <f>IF( $G115=0,0,((($G115/$F$109)*Cronograma!BB$19)*($H115/$G115)))</f>
        <v>0</v>
      </c>
      <c r="BE115" s="51">
        <f>IF( $G115=0,0,((($G115/$F$109)*Cronograma!BC$19)*($H115/$G115)))</f>
        <v>0</v>
      </c>
      <c r="BF115" s="51">
        <f>IF( $G115=0,0,((($G115/$F$109)*Cronograma!BD$19)*($H115/$G115)))</f>
        <v>0</v>
      </c>
      <c r="BG115" s="51">
        <f>IF( $G115=0,0,((($G115/$F$109)*Cronograma!BE$19)*($H115/$G115)))</f>
        <v>0</v>
      </c>
      <c r="BH115" s="51">
        <f>IF( $G115=0,0,((($G115/$F$109)*Cronograma!BF$19)*($H115/$G115)))</f>
        <v>0</v>
      </c>
      <c r="BI115" s="51">
        <f>IF( $G115=0,0,((($G115/$F$109)*Cronograma!BG$19)*($H115/$G115)))</f>
        <v>0</v>
      </c>
      <c r="BJ115" s="51">
        <f>IF( $G115=0,0,((($G115/$F$109)*Cronograma!BH$19)*($H115/$G115)))</f>
        <v>0</v>
      </c>
      <c r="BK115" s="51">
        <f>IF( $G115=0,0,((($G115/$F$109)*Cronograma!BI$19)*($H115/$G115)))</f>
        <v>0</v>
      </c>
      <c r="BL115" s="51">
        <f>IF( $G115=0,0,((($G115/$F$109)*Cronograma!BJ$19)*($H115/$G115)))</f>
        <v>0</v>
      </c>
      <c r="BM115" s="51">
        <f>IF( $G115=0,0,((($G115/$F$109)*Cronograma!BK$19)*($H115/$G115)))</f>
        <v>0</v>
      </c>
      <c r="BN115" s="51">
        <f>IF( $G115=0,0,((($G115/$F$109)*Cronograma!BL$19)*($H115/$G115)))</f>
        <v>0</v>
      </c>
      <c r="BO115" s="51">
        <f>IF( $G115=0,0,((($G115/$F$109)*Cronograma!BM$19)*($H115/$G115)))</f>
        <v>0</v>
      </c>
      <c r="BP115" s="51">
        <f>IF( $G115=0,0,((($G115/$F$109)*Cronograma!BN$19)*($H115/$G115)))</f>
        <v>0</v>
      </c>
      <c r="BQ115" s="51">
        <f>IF( $G115=0,0,((($G115/$F$109)*Cronograma!BO$19)*($H115/$G115)))</f>
        <v>0</v>
      </c>
      <c r="BR115" s="51">
        <f>IF( $G115=0,0,((($G115/$F$109)*Cronograma!BP$19)*($H115/$G115)))</f>
        <v>0</v>
      </c>
      <c r="BS115" s="51">
        <f>IF( $G115=0,0,((($G115/$F$109)*Cronograma!BQ$19)*($H115/$G115)))</f>
        <v>0</v>
      </c>
      <c r="BT115" s="51">
        <f>IF( $G115=0,0,((($G115/$F$109)*Cronograma!BR$19)*($H115/$G115)))</f>
        <v>0</v>
      </c>
      <c r="BU115" s="51">
        <f>IF( $G115=0,0,((($G115/$F$109)*Cronograma!BS$19)*($H115/$G115)))</f>
        <v>0</v>
      </c>
      <c r="BV115" s="51">
        <f>IF( $G115=0,0,((($G115/$F$109)*Cronograma!BT$19)*($H115/$G115)))</f>
        <v>0</v>
      </c>
      <c r="BW115" s="51">
        <f>IF( $G115=0,0,((($G115/$F$109)*Cronograma!BU$19)*($H115/$G115)))</f>
        <v>0</v>
      </c>
      <c r="BX115" s="51">
        <f>IF( $G115=0,0,((($G115/$F$109)*Cronograma!BV$19)*($H115/$G115)))</f>
        <v>0</v>
      </c>
      <c r="BY115" s="51">
        <f>IF( $G115=0,0,((($G115/$F$109)*Cronograma!BW$19)*($H115/$G115)))</f>
        <v>0</v>
      </c>
      <c r="BZ115" s="51">
        <f>IF( $G115=0,0,((($G115/$F$109)*Cronograma!BX$19)*($H115/$G115)))</f>
        <v>0</v>
      </c>
      <c r="CA115" s="51">
        <f>IF( $G115=0,0,((($G115/$F$109)*Cronograma!BY$19)*($H115/$G115)))</f>
        <v>0</v>
      </c>
      <c r="CB115" s="51">
        <f>IF( $G115=0,0,((($G115/$F$109)*Cronograma!BZ$19)*($H115/$G115)))</f>
        <v>0</v>
      </c>
      <c r="CC115" s="51">
        <f>IF( $G115=0,0,((($G115/$F$109)*Cronograma!CA$19)*($H115/$G115)))</f>
        <v>0</v>
      </c>
      <c r="CD115" s="51">
        <f>IF( $G115=0,0,((($G115/$F$109)*Cronograma!CB$19)*($H115/$G115)))</f>
        <v>0</v>
      </c>
      <c r="CE115" s="51">
        <f>IF( $G115=0,0,((($G115/$F$109)*Cronograma!CC$19)*($H115/$G115)))</f>
        <v>0</v>
      </c>
      <c r="CF115" s="51">
        <f>IF( $G115=0,0,((($G115/$F$109)*Cronograma!CD$19)*($H115/$G115)))</f>
        <v>0</v>
      </c>
      <c r="CG115" s="51">
        <f>IF( $G115=0,0,((($G115/$F$109)*Cronograma!CE$19)*($H115/$G115)))</f>
        <v>0</v>
      </c>
      <c r="CH115" s="51">
        <f>IF( $G115=0,0,((($G115/$F$109)*Cronograma!CF$19)*($H115/$G115)))</f>
        <v>0</v>
      </c>
      <c r="CI115" s="51">
        <f>IF( $G115=0,0,((($G115/$F$109)*Cronograma!CG$19)*($H115/$G115)))</f>
        <v>0</v>
      </c>
      <c r="CJ115" s="51">
        <f>IF( $G115=0,0,((($G115/$F$109)*Cronograma!CH$19)*($H115/$G115)))</f>
        <v>0</v>
      </c>
      <c r="CK115" s="51">
        <f>IF( $G115=0,0,((($G115/$F$109)*Cronograma!CI$19)*($H115/$G115)))</f>
        <v>0</v>
      </c>
      <c r="CL115" s="51">
        <f>IF( $G115=0,0,((($G115/$F$109)*Cronograma!CJ$19)*($H115/$G115)))</f>
        <v>0</v>
      </c>
      <c r="CM115" s="51">
        <f>IF( $G115=0,0,((($G115/$F$109)*Cronograma!CK$19)*($H115/$G115)))</f>
        <v>0</v>
      </c>
      <c r="CN115" s="51">
        <f>IF( $G115=0,0,((($G115/$F$109)*Cronograma!CL$19)*($H115/$G115)))</f>
        <v>0</v>
      </c>
      <c r="CO115" s="51">
        <f>IF( $G115=0,0,((($G115/$F$109)*Cronograma!CM$19)*($H115/$G115)))</f>
        <v>0</v>
      </c>
      <c r="CP115" s="51">
        <f>IF( $G115=0,0,((($G115/$F$109)*Cronograma!CN$19)*($H115/$G115)))</f>
        <v>0</v>
      </c>
      <c r="CQ115" s="51">
        <f>IF( $G115=0,0,((($G115/$F$109)*Cronograma!CO$19)*($H115/$G115)))</f>
        <v>0</v>
      </c>
      <c r="CR115" s="51">
        <f>IF( $G115=0,0,((($G115/$F$109)*Cronograma!CP$19)*($H115/$G115)))</f>
        <v>0</v>
      </c>
      <c r="CS115" s="51">
        <f>IF( $G115=0,0,((($G115/$F$109)*Cronograma!CQ$19)*($H115/$G115)))</f>
        <v>0</v>
      </c>
      <c r="CT115" s="51">
        <f>IF( $G115=0,0,((($G115/$F$109)*Cronograma!CR$19)*($H115/$G115)))</f>
        <v>0</v>
      </c>
      <c r="CU115" s="51">
        <f>IF( $G115=0,0,((($G115/$F$109)*Cronograma!CS$19)*($H115/$G115)))</f>
        <v>0</v>
      </c>
      <c r="CV115" s="51">
        <f>IF( $G115=0,0,((($G115/$F$109)*Cronograma!CT$19)*($H115/$G115)))</f>
        <v>0</v>
      </c>
      <c r="CW115" s="51">
        <f>IF( $G115=0,0,((($G115/$F$109)*Cronograma!CU$19)*($H115/$G115)))</f>
        <v>0</v>
      </c>
      <c r="CX115" s="51">
        <f>IF( $G115=0,0,((($G115/$F$109)*Cronograma!CV$19)*($H115/$G115)))</f>
        <v>0</v>
      </c>
      <c r="CY115" s="51">
        <f>IF( $G115=0,0,((($G115/$F$109)*Cronograma!CW$19)*($H115/$G115)))</f>
        <v>0</v>
      </c>
      <c r="CZ115" s="51">
        <f>IF( $G115=0,0,((($G115/$F$109)*Cronograma!CX$19)*($H115/$G115)))</f>
        <v>0</v>
      </c>
      <c r="DA115" s="51">
        <f>IF( $G115=0,0,((($G115/$F$109)*Cronograma!CY$19)*($H115/$G115)))</f>
        <v>0</v>
      </c>
      <c r="DB115" s="51">
        <f>IF( $G115=0,0,((($G115/$F$109)*Cronograma!CZ$19)*($H115/$G115)))</f>
        <v>0</v>
      </c>
      <c r="DC115" s="51">
        <f>IF( $G115=0,0,((($G115/$F$109)*Cronograma!DA$19)*($H115/$G115)))</f>
        <v>0</v>
      </c>
      <c r="DD115" s="51">
        <f>IF( $G115=0,0,((($G115/$F$109)*Cronograma!DB$19)*($H115/$G115)))</f>
        <v>0</v>
      </c>
      <c r="DE115" s="51">
        <f>IF( $G115=0,0,((($G115/$F$109)*Cronograma!DC$19)*($H115/$G115)))</f>
        <v>0</v>
      </c>
      <c r="DF115" s="51">
        <f>IF( $G115=0,0,((($G115/$F$109)*Cronograma!DD$19)*($H115/$G115)))</f>
        <v>0</v>
      </c>
      <c r="DG115" s="51">
        <f>IF( $G115=0,0,((($G115/$F$109)*Cronograma!DE$19)*($H115/$G115)))</f>
        <v>0</v>
      </c>
      <c r="DH115" s="51">
        <f>IF( $G115=0,0,((($G115/$F$109)*Cronograma!DF$19)*($H115/$G115)))</f>
        <v>0</v>
      </c>
      <c r="DI115" s="51">
        <f>IF( $G115=0,0,((($G115/$F$109)*Cronograma!DG$19)*($H115/$G115)))</f>
        <v>0</v>
      </c>
      <c r="DJ115" s="51">
        <f>IF( $G115=0,0,((($G115/$F$109)*Cronograma!DH$19)*($H115/$G115)))</f>
        <v>0</v>
      </c>
      <c r="DK115" s="52">
        <f t="shared" si="69"/>
        <v>0</v>
      </c>
      <c r="DL115" s="53">
        <f t="shared" si="41"/>
        <v>0</v>
      </c>
      <c r="DM115" s="472"/>
      <c r="DN115" s="472"/>
      <c r="DO115" s="472"/>
    </row>
    <row r="116" spans="1:119" outlineLevel="1" x14ac:dyDescent="0.3">
      <c r="A116" s="472"/>
      <c r="B116" s="521" t="s">
        <v>268</v>
      </c>
      <c r="C116" s="589"/>
      <c r="D116" s="595"/>
      <c r="E116" s="591"/>
      <c r="F116" s="592"/>
      <c r="G116" s="593"/>
      <c r="H116" s="498">
        <f t="shared" si="68"/>
        <v>0</v>
      </c>
      <c r="I116" s="51">
        <f>IF( $G116=0,0,((($G116/$F$109)*Cronograma!G$19)*($H116/$G116)))</f>
        <v>0</v>
      </c>
      <c r="J116" s="51">
        <f>IF( $G116=0,0,((($G116/$F$109)*Cronograma!H$19)*($H116/$G116)))</f>
        <v>0</v>
      </c>
      <c r="K116" s="51">
        <f>IF( $G116=0,0,((($G116/$F$109)*Cronograma!I$19)*($H116/$G116)))</f>
        <v>0</v>
      </c>
      <c r="L116" s="51">
        <f>IF( $G116=0,0,((($G116/$F$109)*Cronograma!J$19)*($H116/$G116)))</f>
        <v>0</v>
      </c>
      <c r="M116" s="51">
        <f>IF( $G116=0,0,((($G116/$F$109)*Cronograma!K$19)*($H116/$G116)))</f>
        <v>0</v>
      </c>
      <c r="N116" s="51">
        <f>IF( $G116=0,0,((($G116/$F$109)*Cronograma!L$19)*($H116/$G116)))</f>
        <v>0</v>
      </c>
      <c r="O116" s="51">
        <f>IF( $G116=0,0,((($G116/$F$109)*Cronograma!M$19)*($H116/$G116)))</f>
        <v>0</v>
      </c>
      <c r="P116" s="51">
        <f>IF( $G116=0,0,((($G116/$F$109)*Cronograma!N$19)*($H116/$G116)))</f>
        <v>0</v>
      </c>
      <c r="Q116" s="51">
        <f>IF( $G116=0,0,((($G116/$F$109)*Cronograma!O$19)*($H116/$G116)))</f>
        <v>0</v>
      </c>
      <c r="R116" s="51">
        <f>IF( $G116=0,0,((($G116/$F$109)*Cronograma!P$19)*($H116/$G116)))</f>
        <v>0</v>
      </c>
      <c r="S116" s="51">
        <f>IF( $G116=0,0,((($G116/$F$109)*Cronograma!Q$19)*($H116/$G116)))</f>
        <v>0</v>
      </c>
      <c r="T116" s="51">
        <f>IF( $G116=0,0,((($G116/$F$109)*Cronograma!R$19)*($H116/$G116)))</f>
        <v>0</v>
      </c>
      <c r="U116" s="51">
        <f>IF( $G116=0,0,((($G116/$F$109)*Cronograma!S$19)*($H116/$G116)))</f>
        <v>0</v>
      </c>
      <c r="V116" s="51">
        <f>IF( $G116=0,0,((($G116/$F$109)*Cronograma!T$19)*($H116/$G116)))</f>
        <v>0</v>
      </c>
      <c r="W116" s="51">
        <f>IF( $G116=0,0,((($G116/$F$109)*Cronograma!U$19)*($H116/$G116)))</f>
        <v>0</v>
      </c>
      <c r="X116" s="51">
        <f>IF( $G116=0,0,((($G116/$F$109)*Cronograma!V$19)*($H116/$G116)))</f>
        <v>0</v>
      </c>
      <c r="Y116" s="51">
        <f>IF( $G116=0,0,((($G116/$F$109)*Cronograma!W$19)*($H116/$G116)))</f>
        <v>0</v>
      </c>
      <c r="Z116" s="51">
        <f>IF( $G116=0,0,((($G116/$F$109)*Cronograma!X$19)*($H116/$G116)))</f>
        <v>0</v>
      </c>
      <c r="AA116" s="51">
        <f>IF( $G116=0,0,((($G116/$F$109)*Cronograma!Y$19)*($H116/$G116)))</f>
        <v>0</v>
      </c>
      <c r="AB116" s="51">
        <f>IF( $G116=0,0,((($G116/$F$109)*Cronograma!Z$19)*($H116/$G116)))</f>
        <v>0</v>
      </c>
      <c r="AC116" s="51">
        <f>IF( $G116=0,0,((($G116/$F$109)*Cronograma!AA$19)*($H116/$G116)))</f>
        <v>0</v>
      </c>
      <c r="AD116" s="51">
        <f>IF( $G116=0,0,((($G116/$F$109)*Cronograma!AB$19)*($H116/$G116)))</f>
        <v>0</v>
      </c>
      <c r="AE116" s="51">
        <f>IF( $G116=0,0,((($G116/$F$109)*Cronograma!AC$19)*($H116/$G116)))</f>
        <v>0</v>
      </c>
      <c r="AF116" s="51">
        <f>IF( $G116=0,0,((($G116/$F$109)*Cronograma!AD$19)*($H116/$G116)))</f>
        <v>0</v>
      </c>
      <c r="AG116" s="51">
        <f>IF( $G116=0,0,((($G116/$F$109)*Cronograma!AE$19)*($H116/$G116)))</f>
        <v>0</v>
      </c>
      <c r="AH116" s="51">
        <f>IF( $G116=0,0,((($G116/$F$109)*Cronograma!AF$19)*($H116/$G116)))</f>
        <v>0</v>
      </c>
      <c r="AI116" s="51">
        <f>IF( $G116=0,0,((($G116/$F$109)*Cronograma!AG$19)*($H116/$G116)))</f>
        <v>0</v>
      </c>
      <c r="AJ116" s="51">
        <f>IF( $G116=0,0,((($G116/$F$109)*Cronograma!AH$19)*($H116/$G116)))</f>
        <v>0</v>
      </c>
      <c r="AK116" s="51">
        <f>IF( $G116=0,0,((($G116/$F$109)*Cronograma!AI$19)*($H116/$G116)))</f>
        <v>0</v>
      </c>
      <c r="AL116" s="51">
        <f>IF( $G116=0,0,((($G116/$F$109)*Cronograma!AJ$19)*($H116/$G116)))</f>
        <v>0</v>
      </c>
      <c r="AM116" s="51">
        <f>IF( $G116=0,0,((($G116/$F$109)*Cronograma!AK$19)*($H116/$G116)))</f>
        <v>0</v>
      </c>
      <c r="AN116" s="51">
        <f>IF( $G116=0,0,((($G116/$F$109)*Cronograma!AL$19)*($H116/$G116)))</f>
        <v>0</v>
      </c>
      <c r="AO116" s="51">
        <f>IF( $G116=0,0,((($G116/$F$109)*Cronograma!AM$19)*($H116/$G116)))</f>
        <v>0</v>
      </c>
      <c r="AP116" s="51">
        <f>IF( $G116=0,0,((($G116/$F$109)*Cronograma!AN$19)*($H116/$G116)))</f>
        <v>0</v>
      </c>
      <c r="AQ116" s="51">
        <f>IF( $G116=0,0,((($G116/$F$109)*Cronograma!AO$19)*($H116/$G116)))</f>
        <v>0</v>
      </c>
      <c r="AR116" s="51">
        <f>IF( $G116=0,0,((($G116/$F$109)*Cronograma!AP$19)*($H116/$G116)))</f>
        <v>0</v>
      </c>
      <c r="AS116" s="51">
        <f>IF( $G116=0,0,((($G116/$F$109)*Cronograma!AQ$19)*($H116/$G116)))</f>
        <v>0</v>
      </c>
      <c r="AT116" s="51">
        <f>IF( $G116=0,0,((($G116/$F$109)*Cronograma!AR$19)*($H116/$G116)))</f>
        <v>0</v>
      </c>
      <c r="AU116" s="51">
        <f>IF( $G116=0,0,((($G116/$F$109)*Cronograma!AS$19)*($H116/$G116)))</f>
        <v>0</v>
      </c>
      <c r="AV116" s="51">
        <f>IF( $G116=0,0,((($G116/$F$109)*Cronograma!AT$19)*($H116/$G116)))</f>
        <v>0</v>
      </c>
      <c r="AW116" s="51">
        <f>IF( $G116=0,0,((($G116/$F$109)*Cronograma!AU$19)*($H116/$G116)))</f>
        <v>0</v>
      </c>
      <c r="AX116" s="51">
        <f>IF( $G116=0,0,((($G116/$F$109)*Cronograma!AV$19)*($H116/$G116)))</f>
        <v>0</v>
      </c>
      <c r="AY116" s="51">
        <f>IF( $G116=0,0,((($G116/$F$109)*Cronograma!AW$19)*($H116/$G116)))</f>
        <v>0</v>
      </c>
      <c r="AZ116" s="51">
        <f>IF( $G116=0,0,((($G116/$F$109)*Cronograma!AX$19)*($H116/$G116)))</f>
        <v>0</v>
      </c>
      <c r="BA116" s="51">
        <f>IF( $G116=0,0,((($G116/$F$109)*Cronograma!AY$19)*($H116/$G116)))</f>
        <v>0</v>
      </c>
      <c r="BB116" s="51">
        <f>IF( $G116=0,0,((($G116/$F$109)*Cronograma!AZ$19)*($H116/$G116)))</f>
        <v>0</v>
      </c>
      <c r="BC116" s="51">
        <f>IF( $G116=0,0,((($G116/$F$109)*Cronograma!BA$19)*($H116/$G116)))</f>
        <v>0</v>
      </c>
      <c r="BD116" s="51">
        <f>IF( $G116=0,0,((($G116/$F$109)*Cronograma!BB$19)*($H116/$G116)))</f>
        <v>0</v>
      </c>
      <c r="BE116" s="51">
        <f>IF( $G116=0,0,((($G116/$F$109)*Cronograma!BC$19)*($H116/$G116)))</f>
        <v>0</v>
      </c>
      <c r="BF116" s="51">
        <f>IF( $G116=0,0,((($G116/$F$109)*Cronograma!BD$19)*($H116/$G116)))</f>
        <v>0</v>
      </c>
      <c r="BG116" s="51">
        <f>IF( $G116=0,0,((($G116/$F$109)*Cronograma!BE$19)*($H116/$G116)))</f>
        <v>0</v>
      </c>
      <c r="BH116" s="51">
        <f>IF( $G116=0,0,((($G116/$F$109)*Cronograma!BF$19)*($H116/$G116)))</f>
        <v>0</v>
      </c>
      <c r="BI116" s="51">
        <f>IF( $G116=0,0,((($G116/$F$109)*Cronograma!BG$19)*($H116/$G116)))</f>
        <v>0</v>
      </c>
      <c r="BJ116" s="51">
        <f>IF( $G116=0,0,((($G116/$F$109)*Cronograma!BH$19)*($H116/$G116)))</f>
        <v>0</v>
      </c>
      <c r="BK116" s="51">
        <f>IF( $G116=0,0,((($G116/$F$109)*Cronograma!BI$19)*($H116/$G116)))</f>
        <v>0</v>
      </c>
      <c r="BL116" s="51">
        <f>IF( $G116=0,0,((($G116/$F$109)*Cronograma!BJ$19)*($H116/$G116)))</f>
        <v>0</v>
      </c>
      <c r="BM116" s="51">
        <f>IF( $G116=0,0,((($G116/$F$109)*Cronograma!BK$19)*($H116/$G116)))</f>
        <v>0</v>
      </c>
      <c r="BN116" s="51">
        <f>IF( $G116=0,0,((($G116/$F$109)*Cronograma!BL$19)*($H116/$G116)))</f>
        <v>0</v>
      </c>
      <c r="BO116" s="51">
        <f>IF( $G116=0,0,((($G116/$F$109)*Cronograma!BM$19)*($H116/$G116)))</f>
        <v>0</v>
      </c>
      <c r="BP116" s="51">
        <f>IF( $G116=0,0,((($G116/$F$109)*Cronograma!BN$19)*($H116/$G116)))</f>
        <v>0</v>
      </c>
      <c r="BQ116" s="51">
        <f>IF( $G116=0,0,((($G116/$F$109)*Cronograma!BO$19)*($H116/$G116)))</f>
        <v>0</v>
      </c>
      <c r="BR116" s="51">
        <f>IF( $G116=0,0,((($G116/$F$109)*Cronograma!BP$19)*($H116/$G116)))</f>
        <v>0</v>
      </c>
      <c r="BS116" s="51">
        <f>IF( $G116=0,0,((($G116/$F$109)*Cronograma!BQ$19)*($H116/$G116)))</f>
        <v>0</v>
      </c>
      <c r="BT116" s="51">
        <f>IF( $G116=0,0,((($G116/$F$109)*Cronograma!BR$19)*($H116/$G116)))</f>
        <v>0</v>
      </c>
      <c r="BU116" s="51">
        <f>IF( $G116=0,0,((($G116/$F$109)*Cronograma!BS$19)*($H116/$G116)))</f>
        <v>0</v>
      </c>
      <c r="BV116" s="51">
        <f>IF( $G116=0,0,((($G116/$F$109)*Cronograma!BT$19)*($H116/$G116)))</f>
        <v>0</v>
      </c>
      <c r="BW116" s="51">
        <f>IF( $G116=0,0,((($G116/$F$109)*Cronograma!BU$19)*($H116/$G116)))</f>
        <v>0</v>
      </c>
      <c r="BX116" s="51">
        <f>IF( $G116=0,0,((($G116/$F$109)*Cronograma!BV$19)*($H116/$G116)))</f>
        <v>0</v>
      </c>
      <c r="BY116" s="51">
        <f>IF( $G116=0,0,((($G116/$F$109)*Cronograma!BW$19)*($H116/$G116)))</f>
        <v>0</v>
      </c>
      <c r="BZ116" s="51">
        <f>IF( $G116=0,0,((($G116/$F$109)*Cronograma!BX$19)*($H116/$G116)))</f>
        <v>0</v>
      </c>
      <c r="CA116" s="51">
        <f>IF( $G116=0,0,((($G116/$F$109)*Cronograma!BY$19)*($H116/$G116)))</f>
        <v>0</v>
      </c>
      <c r="CB116" s="51">
        <f>IF( $G116=0,0,((($G116/$F$109)*Cronograma!BZ$19)*($H116/$G116)))</f>
        <v>0</v>
      </c>
      <c r="CC116" s="51">
        <f>IF( $G116=0,0,((($G116/$F$109)*Cronograma!CA$19)*($H116/$G116)))</f>
        <v>0</v>
      </c>
      <c r="CD116" s="51">
        <f>IF( $G116=0,0,((($G116/$F$109)*Cronograma!CB$19)*($H116/$G116)))</f>
        <v>0</v>
      </c>
      <c r="CE116" s="51">
        <f>IF( $G116=0,0,((($G116/$F$109)*Cronograma!CC$19)*($H116/$G116)))</f>
        <v>0</v>
      </c>
      <c r="CF116" s="51">
        <f>IF( $G116=0,0,((($G116/$F$109)*Cronograma!CD$19)*($H116/$G116)))</f>
        <v>0</v>
      </c>
      <c r="CG116" s="51">
        <f>IF( $G116=0,0,((($G116/$F$109)*Cronograma!CE$19)*($H116/$G116)))</f>
        <v>0</v>
      </c>
      <c r="CH116" s="51">
        <f>IF( $G116=0,0,((($G116/$F$109)*Cronograma!CF$19)*($H116/$G116)))</f>
        <v>0</v>
      </c>
      <c r="CI116" s="51">
        <f>IF( $G116=0,0,((($G116/$F$109)*Cronograma!CG$19)*($H116/$G116)))</f>
        <v>0</v>
      </c>
      <c r="CJ116" s="51">
        <f>IF( $G116=0,0,((($G116/$F$109)*Cronograma!CH$19)*($H116/$G116)))</f>
        <v>0</v>
      </c>
      <c r="CK116" s="51">
        <f>IF( $G116=0,0,((($G116/$F$109)*Cronograma!CI$19)*($H116/$G116)))</f>
        <v>0</v>
      </c>
      <c r="CL116" s="51">
        <f>IF( $G116=0,0,((($G116/$F$109)*Cronograma!CJ$19)*($H116/$G116)))</f>
        <v>0</v>
      </c>
      <c r="CM116" s="51">
        <f>IF( $G116=0,0,((($G116/$F$109)*Cronograma!CK$19)*($H116/$G116)))</f>
        <v>0</v>
      </c>
      <c r="CN116" s="51">
        <f>IF( $G116=0,0,((($G116/$F$109)*Cronograma!CL$19)*($H116/$G116)))</f>
        <v>0</v>
      </c>
      <c r="CO116" s="51">
        <f>IF( $G116=0,0,((($G116/$F$109)*Cronograma!CM$19)*($H116/$G116)))</f>
        <v>0</v>
      </c>
      <c r="CP116" s="51">
        <f>IF( $G116=0,0,((($G116/$F$109)*Cronograma!CN$19)*($H116/$G116)))</f>
        <v>0</v>
      </c>
      <c r="CQ116" s="51">
        <f>IF( $G116=0,0,((($G116/$F$109)*Cronograma!CO$19)*($H116/$G116)))</f>
        <v>0</v>
      </c>
      <c r="CR116" s="51">
        <f>IF( $G116=0,0,((($G116/$F$109)*Cronograma!CP$19)*($H116/$G116)))</f>
        <v>0</v>
      </c>
      <c r="CS116" s="51">
        <f>IF( $G116=0,0,((($G116/$F$109)*Cronograma!CQ$19)*($H116/$G116)))</f>
        <v>0</v>
      </c>
      <c r="CT116" s="51">
        <f>IF( $G116=0,0,((($G116/$F$109)*Cronograma!CR$19)*($H116/$G116)))</f>
        <v>0</v>
      </c>
      <c r="CU116" s="51">
        <f>IF( $G116=0,0,((($G116/$F$109)*Cronograma!CS$19)*($H116/$G116)))</f>
        <v>0</v>
      </c>
      <c r="CV116" s="51">
        <f>IF( $G116=0,0,((($G116/$F$109)*Cronograma!CT$19)*($H116/$G116)))</f>
        <v>0</v>
      </c>
      <c r="CW116" s="51">
        <f>IF( $G116=0,0,((($G116/$F$109)*Cronograma!CU$19)*($H116/$G116)))</f>
        <v>0</v>
      </c>
      <c r="CX116" s="51">
        <f>IF( $G116=0,0,((($G116/$F$109)*Cronograma!CV$19)*($H116/$G116)))</f>
        <v>0</v>
      </c>
      <c r="CY116" s="51">
        <f>IF( $G116=0,0,((($G116/$F$109)*Cronograma!CW$19)*($H116/$G116)))</f>
        <v>0</v>
      </c>
      <c r="CZ116" s="51">
        <f>IF( $G116=0,0,((($G116/$F$109)*Cronograma!CX$19)*($H116/$G116)))</f>
        <v>0</v>
      </c>
      <c r="DA116" s="51">
        <f>IF( $G116=0,0,((($G116/$F$109)*Cronograma!CY$19)*($H116/$G116)))</f>
        <v>0</v>
      </c>
      <c r="DB116" s="51">
        <f>IF( $G116=0,0,((($G116/$F$109)*Cronograma!CZ$19)*($H116/$G116)))</f>
        <v>0</v>
      </c>
      <c r="DC116" s="51">
        <f>IF( $G116=0,0,((($G116/$F$109)*Cronograma!DA$19)*($H116/$G116)))</f>
        <v>0</v>
      </c>
      <c r="DD116" s="51">
        <f>IF( $G116=0,0,((($G116/$F$109)*Cronograma!DB$19)*($H116/$G116)))</f>
        <v>0</v>
      </c>
      <c r="DE116" s="51">
        <f>IF( $G116=0,0,((($G116/$F$109)*Cronograma!DC$19)*($H116/$G116)))</f>
        <v>0</v>
      </c>
      <c r="DF116" s="51">
        <f>IF( $G116=0,0,((($G116/$F$109)*Cronograma!DD$19)*($H116/$G116)))</f>
        <v>0</v>
      </c>
      <c r="DG116" s="51">
        <f>IF( $G116=0,0,((($G116/$F$109)*Cronograma!DE$19)*($H116/$G116)))</f>
        <v>0</v>
      </c>
      <c r="DH116" s="51">
        <f>IF( $G116=0,0,((($G116/$F$109)*Cronograma!DF$19)*($H116/$G116)))</f>
        <v>0</v>
      </c>
      <c r="DI116" s="51">
        <f>IF( $G116=0,0,((($G116/$F$109)*Cronograma!DG$19)*($H116/$G116)))</f>
        <v>0</v>
      </c>
      <c r="DJ116" s="51">
        <f>IF( $G116=0,0,((($G116/$F$109)*Cronograma!DH$19)*($H116/$G116)))</f>
        <v>0</v>
      </c>
      <c r="DK116" s="52">
        <f t="shared" si="69"/>
        <v>0</v>
      </c>
      <c r="DL116" s="53">
        <f t="shared" si="41"/>
        <v>0</v>
      </c>
      <c r="DM116" s="472"/>
      <c r="DN116" s="472"/>
      <c r="DO116" s="472"/>
    </row>
    <row r="117" spans="1:119" outlineLevel="1" x14ac:dyDescent="0.3">
      <c r="A117" s="472"/>
      <c r="B117" s="521" t="s">
        <v>269</v>
      </c>
      <c r="C117" s="589"/>
      <c r="D117" s="595"/>
      <c r="E117" s="591"/>
      <c r="F117" s="592"/>
      <c r="G117" s="593"/>
      <c r="H117" s="498">
        <f t="shared" si="68"/>
        <v>0</v>
      </c>
      <c r="I117" s="51">
        <f>IF( $G117=0,0,((($G117/$F$109)*Cronograma!G$19)*($H117/$G117)))</f>
        <v>0</v>
      </c>
      <c r="J117" s="51">
        <f>IF( $G117=0,0,((($G117/$F$109)*Cronograma!H$19)*($H117/$G117)))</f>
        <v>0</v>
      </c>
      <c r="K117" s="51">
        <f>IF( $G117=0,0,((($G117/$F$109)*Cronograma!I$19)*($H117/$G117)))</f>
        <v>0</v>
      </c>
      <c r="L117" s="51">
        <f>IF( $G117=0,0,((($G117/$F$109)*Cronograma!J$19)*($H117/$G117)))</f>
        <v>0</v>
      </c>
      <c r="M117" s="51">
        <f>IF( $G117=0,0,((($G117/$F$109)*Cronograma!K$19)*($H117/$G117)))</f>
        <v>0</v>
      </c>
      <c r="N117" s="51">
        <f>IF( $G117=0,0,((($G117/$F$109)*Cronograma!L$19)*($H117/$G117)))</f>
        <v>0</v>
      </c>
      <c r="O117" s="51">
        <f>IF( $G117=0,0,((($G117/$F$109)*Cronograma!M$19)*($H117/$G117)))</f>
        <v>0</v>
      </c>
      <c r="P117" s="51">
        <f>IF( $G117=0,0,((($G117/$F$109)*Cronograma!N$19)*($H117/$G117)))</f>
        <v>0</v>
      </c>
      <c r="Q117" s="51">
        <f>IF( $G117=0,0,((($G117/$F$109)*Cronograma!O$19)*($H117/$G117)))</f>
        <v>0</v>
      </c>
      <c r="R117" s="51">
        <f>IF( $G117=0,0,((($G117/$F$109)*Cronograma!P$19)*($H117/$G117)))</f>
        <v>0</v>
      </c>
      <c r="S117" s="51">
        <f>IF( $G117=0,0,((($G117/$F$109)*Cronograma!Q$19)*($H117/$G117)))</f>
        <v>0</v>
      </c>
      <c r="T117" s="51">
        <f>IF( $G117=0,0,((($G117/$F$109)*Cronograma!R$19)*($H117/$G117)))</f>
        <v>0</v>
      </c>
      <c r="U117" s="51">
        <f>IF( $G117=0,0,((($G117/$F$109)*Cronograma!S$19)*($H117/$G117)))</f>
        <v>0</v>
      </c>
      <c r="V117" s="51">
        <f>IF( $G117=0,0,((($G117/$F$109)*Cronograma!T$19)*($H117/$G117)))</f>
        <v>0</v>
      </c>
      <c r="W117" s="51">
        <f>IF( $G117=0,0,((($G117/$F$109)*Cronograma!U$19)*($H117/$G117)))</f>
        <v>0</v>
      </c>
      <c r="X117" s="51">
        <f>IF( $G117=0,0,((($G117/$F$109)*Cronograma!V$19)*($H117/$G117)))</f>
        <v>0</v>
      </c>
      <c r="Y117" s="51">
        <f>IF( $G117=0,0,((($G117/$F$109)*Cronograma!W$19)*($H117/$G117)))</f>
        <v>0</v>
      </c>
      <c r="Z117" s="51">
        <f>IF( $G117=0,0,((($G117/$F$109)*Cronograma!X$19)*($H117/$G117)))</f>
        <v>0</v>
      </c>
      <c r="AA117" s="51">
        <f>IF( $G117=0,0,((($G117/$F$109)*Cronograma!Y$19)*($H117/$G117)))</f>
        <v>0</v>
      </c>
      <c r="AB117" s="51">
        <f>IF( $G117=0,0,((($G117/$F$109)*Cronograma!Z$19)*($H117/$G117)))</f>
        <v>0</v>
      </c>
      <c r="AC117" s="51">
        <f>IF( $G117=0,0,((($G117/$F$109)*Cronograma!AA$19)*($H117/$G117)))</f>
        <v>0</v>
      </c>
      <c r="AD117" s="51">
        <f>IF( $G117=0,0,((($G117/$F$109)*Cronograma!AB$19)*($H117/$G117)))</f>
        <v>0</v>
      </c>
      <c r="AE117" s="51">
        <f>IF( $G117=0,0,((($G117/$F$109)*Cronograma!AC$19)*($H117/$G117)))</f>
        <v>0</v>
      </c>
      <c r="AF117" s="51">
        <f>IF( $G117=0,0,((($G117/$F$109)*Cronograma!AD$19)*($H117/$G117)))</f>
        <v>0</v>
      </c>
      <c r="AG117" s="51">
        <f>IF( $G117=0,0,((($G117/$F$109)*Cronograma!AE$19)*($H117/$G117)))</f>
        <v>0</v>
      </c>
      <c r="AH117" s="51">
        <f>IF( $G117=0,0,((($G117/$F$109)*Cronograma!AF$19)*($H117/$G117)))</f>
        <v>0</v>
      </c>
      <c r="AI117" s="51">
        <f>IF( $G117=0,0,((($G117/$F$109)*Cronograma!AG$19)*($H117/$G117)))</f>
        <v>0</v>
      </c>
      <c r="AJ117" s="51">
        <f>IF( $G117=0,0,((($G117/$F$109)*Cronograma!AH$19)*($H117/$G117)))</f>
        <v>0</v>
      </c>
      <c r="AK117" s="51">
        <f>IF( $G117=0,0,((($G117/$F$109)*Cronograma!AI$19)*($H117/$G117)))</f>
        <v>0</v>
      </c>
      <c r="AL117" s="51">
        <f>IF( $G117=0,0,((($G117/$F$109)*Cronograma!AJ$19)*($H117/$G117)))</f>
        <v>0</v>
      </c>
      <c r="AM117" s="51">
        <f>IF( $G117=0,0,((($G117/$F$109)*Cronograma!AK$19)*($H117/$G117)))</f>
        <v>0</v>
      </c>
      <c r="AN117" s="51">
        <f>IF( $G117=0,0,((($G117/$F$109)*Cronograma!AL$19)*($H117/$G117)))</f>
        <v>0</v>
      </c>
      <c r="AO117" s="51">
        <f>IF( $G117=0,0,((($G117/$F$109)*Cronograma!AM$19)*($H117/$G117)))</f>
        <v>0</v>
      </c>
      <c r="AP117" s="51">
        <f>IF( $G117=0,0,((($G117/$F$109)*Cronograma!AN$19)*($H117/$G117)))</f>
        <v>0</v>
      </c>
      <c r="AQ117" s="51">
        <f>IF( $G117=0,0,((($G117/$F$109)*Cronograma!AO$19)*($H117/$G117)))</f>
        <v>0</v>
      </c>
      <c r="AR117" s="51">
        <f>IF( $G117=0,0,((($G117/$F$109)*Cronograma!AP$19)*($H117/$G117)))</f>
        <v>0</v>
      </c>
      <c r="AS117" s="51">
        <f>IF( $G117=0,0,((($G117/$F$109)*Cronograma!AQ$19)*($H117/$G117)))</f>
        <v>0</v>
      </c>
      <c r="AT117" s="51">
        <f>IF( $G117=0,0,((($G117/$F$109)*Cronograma!AR$19)*($H117/$G117)))</f>
        <v>0</v>
      </c>
      <c r="AU117" s="51">
        <f>IF( $G117=0,0,((($G117/$F$109)*Cronograma!AS$19)*($H117/$G117)))</f>
        <v>0</v>
      </c>
      <c r="AV117" s="51">
        <f>IF( $G117=0,0,((($G117/$F$109)*Cronograma!AT$19)*($H117/$G117)))</f>
        <v>0</v>
      </c>
      <c r="AW117" s="51">
        <f>IF( $G117=0,0,((($G117/$F$109)*Cronograma!AU$19)*($H117/$G117)))</f>
        <v>0</v>
      </c>
      <c r="AX117" s="51">
        <f>IF( $G117=0,0,((($G117/$F$109)*Cronograma!AV$19)*($H117/$G117)))</f>
        <v>0</v>
      </c>
      <c r="AY117" s="51">
        <f>IF( $G117=0,0,((($G117/$F$109)*Cronograma!AW$19)*($H117/$G117)))</f>
        <v>0</v>
      </c>
      <c r="AZ117" s="51">
        <f>IF( $G117=0,0,((($G117/$F$109)*Cronograma!AX$19)*($H117/$G117)))</f>
        <v>0</v>
      </c>
      <c r="BA117" s="51">
        <f>IF( $G117=0,0,((($G117/$F$109)*Cronograma!AY$19)*($H117/$G117)))</f>
        <v>0</v>
      </c>
      <c r="BB117" s="51">
        <f>IF( $G117=0,0,((($G117/$F$109)*Cronograma!AZ$19)*($H117/$G117)))</f>
        <v>0</v>
      </c>
      <c r="BC117" s="51">
        <f>IF( $G117=0,0,((($G117/$F$109)*Cronograma!BA$19)*($H117/$G117)))</f>
        <v>0</v>
      </c>
      <c r="BD117" s="51">
        <f>IF( $G117=0,0,((($G117/$F$109)*Cronograma!BB$19)*($H117/$G117)))</f>
        <v>0</v>
      </c>
      <c r="BE117" s="51">
        <f>IF( $G117=0,0,((($G117/$F$109)*Cronograma!BC$19)*($H117/$G117)))</f>
        <v>0</v>
      </c>
      <c r="BF117" s="51">
        <f>IF( $G117=0,0,((($G117/$F$109)*Cronograma!BD$19)*($H117/$G117)))</f>
        <v>0</v>
      </c>
      <c r="BG117" s="51">
        <f>IF( $G117=0,0,((($G117/$F$109)*Cronograma!BE$19)*($H117/$G117)))</f>
        <v>0</v>
      </c>
      <c r="BH117" s="51">
        <f>IF( $G117=0,0,((($G117/$F$109)*Cronograma!BF$19)*($H117/$G117)))</f>
        <v>0</v>
      </c>
      <c r="BI117" s="51">
        <f>IF( $G117=0,0,((($G117/$F$109)*Cronograma!BG$19)*($H117/$G117)))</f>
        <v>0</v>
      </c>
      <c r="BJ117" s="51">
        <f>IF( $G117=0,0,((($G117/$F$109)*Cronograma!BH$19)*($H117/$G117)))</f>
        <v>0</v>
      </c>
      <c r="BK117" s="51">
        <f>IF( $G117=0,0,((($G117/$F$109)*Cronograma!BI$19)*($H117/$G117)))</f>
        <v>0</v>
      </c>
      <c r="BL117" s="51">
        <f>IF( $G117=0,0,((($G117/$F$109)*Cronograma!BJ$19)*($H117/$G117)))</f>
        <v>0</v>
      </c>
      <c r="BM117" s="51">
        <f>IF( $G117=0,0,((($G117/$F$109)*Cronograma!BK$19)*($H117/$G117)))</f>
        <v>0</v>
      </c>
      <c r="BN117" s="51">
        <f>IF( $G117=0,0,((($G117/$F$109)*Cronograma!BL$19)*($H117/$G117)))</f>
        <v>0</v>
      </c>
      <c r="BO117" s="51">
        <f>IF( $G117=0,0,((($G117/$F$109)*Cronograma!BM$19)*($H117/$G117)))</f>
        <v>0</v>
      </c>
      <c r="BP117" s="51">
        <f>IF( $G117=0,0,((($G117/$F$109)*Cronograma!BN$19)*($H117/$G117)))</f>
        <v>0</v>
      </c>
      <c r="BQ117" s="51">
        <f>IF( $G117=0,0,((($G117/$F$109)*Cronograma!BO$19)*($H117/$G117)))</f>
        <v>0</v>
      </c>
      <c r="BR117" s="51">
        <f>IF( $G117=0,0,((($G117/$F$109)*Cronograma!BP$19)*($H117/$G117)))</f>
        <v>0</v>
      </c>
      <c r="BS117" s="51">
        <f>IF( $G117=0,0,((($G117/$F$109)*Cronograma!BQ$19)*($H117/$G117)))</f>
        <v>0</v>
      </c>
      <c r="BT117" s="51">
        <f>IF( $G117=0,0,((($G117/$F$109)*Cronograma!BR$19)*($H117/$G117)))</f>
        <v>0</v>
      </c>
      <c r="BU117" s="51">
        <f>IF( $G117=0,0,((($G117/$F$109)*Cronograma!BS$19)*($H117/$G117)))</f>
        <v>0</v>
      </c>
      <c r="BV117" s="51">
        <f>IF( $G117=0,0,((($G117/$F$109)*Cronograma!BT$19)*($H117/$G117)))</f>
        <v>0</v>
      </c>
      <c r="BW117" s="51">
        <f>IF( $G117=0,0,((($G117/$F$109)*Cronograma!BU$19)*($H117/$G117)))</f>
        <v>0</v>
      </c>
      <c r="BX117" s="51">
        <f>IF( $G117=0,0,((($G117/$F$109)*Cronograma!BV$19)*($H117/$G117)))</f>
        <v>0</v>
      </c>
      <c r="BY117" s="51">
        <f>IF( $G117=0,0,((($G117/$F$109)*Cronograma!BW$19)*($H117/$G117)))</f>
        <v>0</v>
      </c>
      <c r="BZ117" s="51">
        <f>IF( $G117=0,0,((($G117/$F$109)*Cronograma!BX$19)*($H117/$G117)))</f>
        <v>0</v>
      </c>
      <c r="CA117" s="51">
        <f>IF( $G117=0,0,((($G117/$F$109)*Cronograma!BY$19)*($H117/$G117)))</f>
        <v>0</v>
      </c>
      <c r="CB117" s="51">
        <f>IF( $G117=0,0,((($G117/$F$109)*Cronograma!BZ$19)*($H117/$G117)))</f>
        <v>0</v>
      </c>
      <c r="CC117" s="51">
        <f>IF( $G117=0,0,((($G117/$F$109)*Cronograma!CA$19)*($H117/$G117)))</f>
        <v>0</v>
      </c>
      <c r="CD117" s="51">
        <f>IF( $G117=0,0,((($G117/$F$109)*Cronograma!CB$19)*($H117/$G117)))</f>
        <v>0</v>
      </c>
      <c r="CE117" s="51">
        <f>IF( $G117=0,0,((($G117/$F$109)*Cronograma!CC$19)*($H117/$G117)))</f>
        <v>0</v>
      </c>
      <c r="CF117" s="51">
        <f>IF( $G117=0,0,((($G117/$F$109)*Cronograma!CD$19)*($H117/$G117)))</f>
        <v>0</v>
      </c>
      <c r="CG117" s="51">
        <f>IF( $G117=0,0,((($G117/$F$109)*Cronograma!CE$19)*($H117/$G117)))</f>
        <v>0</v>
      </c>
      <c r="CH117" s="51">
        <f>IF( $G117=0,0,((($G117/$F$109)*Cronograma!CF$19)*($H117/$G117)))</f>
        <v>0</v>
      </c>
      <c r="CI117" s="51">
        <f>IF( $G117=0,0,((($G117/$F$109)*Cronograma!CG$19)*($H117/$G117)))</f>
        <v>0</v>
      </c>
      <c r="CJ117" s="51">
        <f>IF( $G117=0,0,((($G117/$F$109)*Cronograma!CH$19)*($H117/$G117)))</f>
        <v>0</v>
      </c>
      <c r="CK117" s="51">
        <f>IF( $G117=0,0,((($G117/$F$109)*Cronograma!CI$19)*($H117/$G117)))</f>
        <v>0</v>
      </c>
      <c r="CL117" s="51">
        <f>IF( $G117=0,0,((($G117/$F$109)*Cronograma!CJ$19)*($H117/$G117)))</f>
        <v>0</v>
      </c>
      <c r="CM117" s="51">
        <f>IF( $G117=0,0,((($G117/$F$109)*Cronograma!CK$19)*($H117/$G117)))</f>
        <v>0</v>
      </c>
      <c r="CN117" s="51">
        <f>IF( $G117=0,0,((($G117/$F$109)*Cronograma!CL$19)*($H117/$G117)))</f>
        <v>0</v>
      </c>
      <c r="CO117" s="51">
        <f>IF( $G117=0,0,((($G117/$F$109)*Cronograma!CM$19)*($H117/$G117)))</f>
        <v>0</v>
      </c>
      <c r="CP117" s="51">
        <f>IF( $G117=0,0,((($G117/$F$109)*Cronograma!CN$19)*($H117/$G117)))</f>
        <v>0</v>
      </c>
      <c r="CQ117" s="51">
        <f>IF( $G117=0,0,((($G117/$F$109)*Cronograma!CO$19)*($H117/$G117)))</f>
        <v>0</v>
      </c>
      <c r="CR117" s="51">
        <f>IF( $G117=0,0,((($G117/$F$109)*Cronograma!CP$19)*($H117/$G117)))</f>
        <v>0</v>
      </c>
      <c r="CS117" s="51">
        <f>IF( $G117=0,0,((($G117/$F$109)*Cronograma!CQ$19)*($H117/$G117)))</f>
        <v>0</v>
      </c>
      <c r="CT117" s="51">
        <f>IF( $G117=0,0,((($G117/$F$109)*Cronograma!CR$19)*($H117/$G117)))</f>
        <v>0</v>
      </c>
      <c r="CU117" s="51">
        <f>IF( $G117=0,0,((($G117/$F$109)*Cronograma!CS$19)*($H117/$G117)))</f>
        <v>0</v>
      </c>
      <c r="CV117" s="51">
        <f>IF( $G117=0,0,((($G117/$F$109)*Cronograma!CT$19)*($H117/$G117)))</f>
        <v>0</v>
      </c>
      <c r="CW117" s="51">
        <f>IF( $G117=0,0,((($G117/$F$109)*Cronograma!CU$19)*($H117/$G117)))</f>
        <v>0</v>
      </c>
      <c r="CX117" s="51">
        <f>IF( $G117=0,0,((($G117/$F$109)*Cronograma!CV$19)*($H117/$G117)))</f>
        <v>0</v>
      </c>
      <c r="CY117" s="51">
        <f>IF( $G117=0,0,((($G117/$F$109)*Cronograma!CW$19)*($H117/$G117)))</f>
        <v>0</v>
      </c>
      <c r="CZ117" s="51">
        <f>IF( $G117=0,0,((($G117/$F$109)*Cronograma!CX$19)*($H117/$G117)))</f>
        <v>0</v>
      </c>
      <c r="DA117" s="51">
        <f>IF( $G117=0,0,((($G117/$F$109)*Cronograma!CY$19)*($H117/$G117)))</f>
        <v>0</v>
      </c>
      <c r="DB117" s="51">
        <f>IF( $G117=0,0,((($G117/$F$109)*Cronograma!CZ$19)*($H117/$G117)))</f>
        <v>0</v>
      </c>
      <c r="DC117" s="51">
        <f>IF( $G117=0,0,((($G117/$F$109)*Cronograma!DA$19)*($H117/$G117)))</f>
        <v>0</v>
      </c>
      <c r="DD117" s="51">
        <f>IF( $G117=0,0,((($G117/$F$109)*Cronograma!DB$19)*($H117/$G117)))</f>
        <v>0</v>
      </c>
      <c r="DE117" s="51">
        <f>IF( $G117=0,0,((($G117/$F$109)*Cronograma!DC$19)*($H117/$G117)))</f>
        <v>0</v>
      </c>
      <c r="DF117" s="51">
        <f>IF( $G117=0,0,((($G117/$F$109)*Cronograma!DD$19)*($H117/$G117)))</f>
        <v>0</v>
      </c>
      <c r="DG117" s="51">
        <f>IF( $G117=0,0,((($G117/$F$109)*Cronograma!DE$19)*($H117/$G117)))</f>
        <v>0</v>
      </c>
      <c r="DH117" s="51">
        <f>IF( $G117=0,0,((($G117/$F$109)*Cronograma!DF$19)*($H117/$G117)))</f>
        <v>0</v>
      </c>
      <c r="DI117" s="51">
        <f>IF( $G117=0,0,((($G117/$F$109)*Cronograma!DG$19)*($H117/$G117)))</f>
        <v>0</v>
      </c>
      <c r="DJ117" s="51">
        <f>IF( $G117=0,0,((($G117/$F$109)*Cronograma!DH$19)*($H117/$G117)))</f>
        <v>0</v>
      </c>
      <c r="DK117" s="52">
        <f t="shared" si="69"/>
        <v>0</v>
      </c>
      <c r="DL117" s="53">
        <f t="shared" si="41"/>
        <v>0</v>
      </c>
      <c r="DM117" s="472"/>
      <c r="DN117" s="472"/>
      <c r="DO117" s="472"/>
    </row>
    <row r="118" spans="1:119" outlineLevel="1" x14ac:dyDescent="0.3">
      <c r="A118" s="472"/>
      <c r="B118" s="521" t="s">
        <v>270</v>
      </c>
      <c r="C118" s="589"/>
      <c r="D118" s="595"/>
      <c r="E118" s="591"/>
      <c r="F118" s="592"/>
      <c r="G118" s="593"/>
      <c r="H118" s="498">
        <f t="shared" si="68"/>
        <v>0</v>
      </c>
      <c r="I118" s="51">
        <f>IF( $G118=0,0,((($G118/$F$109)*Cronograma!G$19)*($H118/$G118)))</f>
        <v>0</v>
      </c>
      <c r="J118" s="51">
        <f>IF( $G118=0,0,((($G118/$F$109)*Cronograma!H$19)*($H118/$G118)))</f>
        <v>0</v>
      </c>
      <c r="K118" s="51">
        <f>IF( $G118=0,0,((($G118/$F$109)*Cronograma!I$19)*($H118/$G118)))</f>
        <v>0</v>
      </c>
      <c r="L118" s="51">
        <f>IF( $G118=0,0,((($G118/$F$109)*Cronograma!J$19)*($H118/$G118)))</f>
        <v>0</v>
      </c>
      <c r="M118" s="51">
        <f>IF( $G118=0,0,((($G118/$F$109)*Cronograma!K$19)*($H118/$G118)))</f>
        <v>0</v>
      </c>
      <c r="N118" s="51">
        <f>IF( $G118=0,0,((($G118/$F$109)*Cronograma!L$19)*($H118/$G118)))</f>
        <v>0</v>
      </c>
      <c r="O118" s="51">
        <f>IF( $G118=0,0,((($G118/$F$109)*Cronograma!M$19)*($H118/$G118)))</f>
        <v>0</v>
      </c>
      <c r="P118" s="51">
        <f>IF( $G118=0,0,((($G118/$F$109)*Cronograma!N$19)*($H118/$G118)))</f>
        <v>0</v>
      </c>
      <c r="Q118" s="51">
        <f>IF( $G118=0,0,((($G118/$F$109)*Cronograma!O$19)*($H118/$G118)))</f>
        <v>0</v>
      </c>
      <c r="R118" s="51">
        <f>IF( $G118=0,0,((($G118/$F$109)*Cronograma!P$19)*($H118/$G118)))</f>
        <v>0</v>
      </c>
      <c r="S118" s="51">
        <f>IF( $G118=0,0,((($G118/$F$109)*Cronograma!Q$19)*($H118/$G118)))</f>
        <v>0</v>
      </c>
      <c r="T118" s="51">
        <f>IF( $G118=0,0,((($G118/$F$109)*Cronograma!R$19)*($H118/$G118)))</f>
        <v>0</v>
      </c>
      <c r="U118" s="51">
        <f>IF( $G118=0,0,((($G118/$F$109)*Cronograma!S$19)*($H118/$G118)))</f>
        <v>0</v>
      </c>
      <c r="V118" s="51">
        <f>IF( $G118=0,0,((($G118/$F$109)*Cronograma!T$19)*($H118/$G118)))</f>
        <v>0</v>
      </c>
      <c r="W118" s="51">
        <f>IF( $G118=0,0,((($G118/$F$109)*Cronograma!U$19)*($H118/$G118)))</f>
        <v>0</v>
      </c>
      <c r="X118" s="51">
        <f>IF( $G118=0,0,((($G118/$F$109)*Cronograma!V$19)*($H118/$G118)))</f>
        <v>0</v>
      </c>
      <c r="Y118" s="51">
        <f>IF( $G118=0,0,((($G118/$F$109)*Cronograma!W$19)*($H118/$G118)))</f>
        <v>0</v>
      </c>
      <c r="Z118" s="51">
        <f>IF( $G118=0,0,((($G118/$F$109)*Cronograma!X$19)*($H118/$G118)))</f>
        <v>0</v>
      </c>
      <c r="AA118" s="51">
        <f>IF( $G118=0,0,((($G118/$F$109)*Cronograma!Y$19)*($H118/$G118)))</f>
        <v>0</v>
      </c>
      <c r="AB118" s="51">
        <f>IF( $G118=0,0,((($G118/$F$109)*Cronograma!Z$19)*($H118/$G118)))</f>
        <v>0</v>
      </c>
      <c r="AC118" s="51">
        <f>IF( $G118=0,0,((($G118/$F$109)*Cronograma!AA$19)*($H118/$G118)))</f>
        <v>0</v>
      </c>
      <c r="AD118" s="51">
        <f>IF( $G118=0,0,((($G118/$F$109)*Cronograma!AB$19)*($H118/$G118)))</f>
        <v>0</v>
      </c>
      <c r="AE118" s="51">
        <f>IF( $G118=0,0,((($G118/$F$109)*Cronograma!AC$19)*($H118/$G118)))</f>
        <v>0</v>
      </c>
      <c r="AF118" s="51">
        <f>IF( $G118=0,0,((($G118/$F$109)*Cronograma!AD$19)*($H118/$G118)))</f>
        <v>0</v>
      </c>
      <c r="AG118" s="51">
        <f>IF( $G118=0,0,((($G118/$F$109)*Cronograma!AE$19)*($H118/$G118)))</f>
        <v>0</v>
      </c>
      <c r="AH118" s="51">
        <f>IF( $G118=0,0,((($G118/$F$109)*Cronograma!AF$19)*($H118/$G118)))</f>
        <v>0</v>
      </c>
      <c r="AI118" s="51">
        <f>IF( $G118=0,0,((($G118/$F$109)*Cronograma!AG$19)*($H118/$G118)))</f>
        <v>0</v>
      </c>
      <c r="AJ118" s="51">
        <f>IF( $G118=0,0,((($G118/$F$109)*Cronograma!AH$19)*($H118/$G118)))</f>
        <v>0</v>
      </c>
      <c r="AK118" s="51">
        <f>IF( $G118=0,0,((($G118/$F$109)*Cronograma!AI$19)*($H118/$G118)))</f>
        <v>0</v>
      </c>
      <c r="AL118" s="51">
        <f>IF( $G118=0,0,((($G118/$F$109)*Cronograma!AJ$19)*($H118/$G118)))</f>
        <v>0</v>
      </c>
      <c r="AM118" s="51">
        <f>IF( $G118=0,0,((($G118/$F$109)*Cronograma!AK$19)*($H118/$G118)))</f>
        <v>0</v>
      </c>
      <c r="AN118" s="51">
        <f>IF( $G118=0,0,((($G118/$F$109)*Cronograma!AL$19)*($H118/$G118)))</f>
        <v>0</v>
      </c>
      <c r="AO118" s="51">
        <f>IF( $G118=0,0,((($G118/$F$109)*Cronograma!AM$19)*($H118/$G118)))</f>
        <v>0</v>
      </c>
      <c r="AP118" s="51">
        <f>IF( $G118=0,0,((($G118/$F$109)*Cronograma!AN$19)*($H118/$G118)))</f>
        <v>0</v>
      </c>
      <c r="AQ118" s="51">
        <f>IF( $G118=0,0,((($G118/$F$109)*Cronograma!AO$19)*($H118/$G118)))</f>
        <v>0</v>
      </c>
      <c r="AR118" s="51">
        <f>IF( $G118=0,0,((($G118/$F$109)*Cronograma!AP$19)*($H118/$G118)))</f>
        <v>0</v>
      </c>
      <c r="AS118" s="51">
        <f>IF( $G118=0,0,((($G118/$F$109)*Cronograma!AQ$19)*($H118/$G118)))</f>
        <v>0</v>
      </c>
      <c r="AT118" s="51">
        <f>IF( $G118=0,0,((($G118/$F$109)*Cronograma!AR$19)*($H118/$G118)))</f>
        <v>0</v>
      </c>
      <c r="AU118" s="51">
        <f>IF( $G118=0,0,((($G118/$F$109)*Cronograma!AS$19)*($H118/$G118)))</f>
        <v>0</v>
      </c>
      <c r="AV118" s="51">
        <f>IF( $G118=0,0,((($G118/$F$109)*Cronograma!AT$19)*($H118/$G118)))</f>
        <v>0</v>
      </c>
      <c r="AW118" s="51">
        <f>IF( $G118=0,0,((($G118/$F$109)*Cronograma!AU$19)*($H118/$G118)))</f>
        <v>0</v>
      </c>
      <c r="AX118" s="51">
        <f>IF( $G118=0,0,((($G118/$F$109)*Cronograma!AV$19)*($H118/$G118)))</f>
        <v>0</v>
      </c>
      <c r="AY118" s="51">
        <f>IF( $G118=0,0,((($G118/$F$109)*Cronograma!AW$19)*($H118/$G118)))</f>
        <v>0</v>
      </c>
      <c r="AZ118" s="51">
        <f>IF( $G118=0,0,((($G118/$F$109)*Cronograma!AX$19)*($H118/$G118)))</f>
        <v>0</v>
      </c>
      <c r="BA118" s="51">
        <f>IF( $G118=0,0,((($G118/$F$109)*Cronograma!AY$19)*($H118/$G118)))</f>
        <v>0</v>
      </c>
      <c r="BB118" s="51">
        <f>IF( $G118=0,0,((($G118/$F$109)*Cronograma!AZ$19)*($H118/$G118)))</f>
        <v>0</v>
      </c>
      <c r="BC118" s="51">
        <f>IF( $G118=0,0,((($G118/$F$109)*Cronograma!BA$19)*($H118/$G118)))</f>
        <v>0</v>
      </c>
      <c r="BD118" s="51">
        <f>IF( $G118=0,0,((($G118/$F$109)*Cronograma!BB$19)*($H118/$G118)))</f>
        <v>0</v>
      </c>
      <c r="BE118" s="51">
        <f>IF( $G118=0,0,((($G118/$F$109)*Cronograma!BC$19)*($H118/$G118)))</f>
        <v>0</v>
      </c>
      <c r="BF118" s="51">
        <f>IF( $G118=0,0,((($G118/$F$109)*Cronograma!BD$19)*($H118/$G118)))</f>
        <v>0</v>
      </c>
      <c r="BG118" s="51">
        <f>IF( $G118=0,0,((($G118/$F$109)*Cronograma!BE$19)*($H118/$G118)))</f>
        <v>0</v>
      </c>
      <c r="BH118" s="51">
        <f>IF( $G118=0,0,((($G118/$F$109)*Cronograma!BF$19)*($H118/$G118)))</f>
        <v>0</v>
      </c>
      <c r="BI118" s="51">
        <f>IF( $G118=0,0,((($G118/$F$109)*Cronograma!BG$19)*($H118/$G118)))</f>
        <v>0</v>
      </c>
      <c r="BJ118" s="51">
        <f>IF( $G118=0,0,((($G118/$F$109)*Cronograma!BH$19)*($H118/$G118)))</f>
        <v>0</v>
      </c>
      <c r="BK118" s="51">
        <f>IF( $G118=0,0,((($G118/$F$109)*Cronograma!BI$19)*($H118/$G118)))</f>
        <v>0</v>
      </c>
      <c r="BL118" s="51">
        <f>IF( $G118=0,0,((($G118/$F$109)*Cronograma!BJ$19)*($H118/$G118)))</f>
        <v>0</v>
      </c>
      <c r="BM118" s="51">
        <f>IF( $G118=0,0,((($G118/$F$109)*Cronograma!BK$19)*($H118/$G118)))</f>
        <v>0</v>
      </c>
      <c r="BN118" s="51">
        <f>IF( $G118=0,0,((($G118/$F$109)*Cronograma!BL$19)*($H118/$G118)))</f>
        <v>0</v>
      </c>
      <c r="BO118" s="51">
        <f>IF( $G118=0,0,((($G118/$F$109)*Cronograma!BM$19)*($H118/$G118)))</f>
        <v>0</v>
      </c>
      <c r="BP118" s="51">
        <f>IF( $G118=0,0,((($G118/$F$109)*Cronograma!BN$19)*($H118/$G118)))</f>
        <v>0</v>
      </c>
      <c r="BQ118" s="51">
        <f>IF( $G118=0,0,((($G118/$F$109)*Cronograma!BO$19)*($H118/$G118)))</f>
        <v>0</v>
      </c>
      <c r="BR118" s="51">
        <f>IF( $G118=0,0,((($G118/$F$109)*Cronograma!BP$19)*($H118/$G118)))</f>
        <v>0</v>
      </c>
      <c r="BS118" s="51">
        <f>IF( $G118=0,0,((($G118/$F$109)*Cronograma!BQ$19)*($H118/$G118)))</f>
        <v>0</v>
      </c>
      <c r="BT118" s="51">
        <f>IF( $G118=0,0,((($G118/$F$109)*Cronograma!BR$19)*($H118/$G118)))</f>
        <v>0</v>
      </c>
      <c r="BU118" s="51">
        <f>IF( $G118=0,0,((($G118/$F$109)*Cronograma!BS$19)*($H118/$G118)))</f>
        <v>0</v>
      </c>
      <c r="BV118" s="51">
        <f>IF( $G118=0,0,((($G118/$F$109)*Cronograma!BT$19)*($H118/$G118)))</f>
        <v>0</v>
      </c>
      <c r="BW118" s="51">
        <f>IF( $G118=0,0,((($G118/$F$109)*Cronograma!BU$19)*($H118/$G118)))</f>
        <v>0</v>
      </c>
      <c r="BX118" s="51">
        <f>IF( $G118=0,0,((($G118/$F$109)*Cronograma!BV$19)*($H118/$G118)))</f>
        <v>0</v>
      </c>
      <c r="BY118" s="51">
        <f>IF( $G118=0,0,((($G118/$F$109)*Cronograma!BW$19)*($H118/$G118)))</f>
        <v>0</v>
      </c>
      <c r="BZ118" s="51">
        <f>IF( $G118=0,0,((($G118/$F$109)*Cronograma!BX$19)*($H118/$G118)))</f>
        <v>0</v>
      </c>
      <c r="CA118" s="51">
        <f>IF( $G118=0,0,((($G118/$F$109)*Cronograma!BY$19)*($H118/$G118)))</f>
        <v>0</v>
      </c>
      <c r="CB118" s="51">
        <f>IF( $G118=0,0,((($G118/$F$109)*Cronograma!BZ$19)*($H118/$G118)))</f>
        <v>0</v>
      </c>
      <c r="CC118" s="51">
        <f>IF( $G118=0,0,((($G118/$F$109)*Cronograma!CA$19)*($H118/$G118)))</f>
        <v>0</v>
      </c>
      <c r="CD118" s="51">
        <f>IF( $G118=0,0,((($G118/$F$109)*Cronograma!CB$19)*($H118/$G118)))</f>
        <v>0</v>
      </c>
      <c r="CE118" s="51">
        <f>IF( $G118=0,0,((($G118/$F$109)*Cronograma!CC$19)*($H118/$G118)))</f>
        <v>0</v>
      </c>
      <c r="CF118" s="51">
        <f>IF( $G118=0,0,((($G118/$F$109)*Cronograma!CD$19)*($H118/$G118)))</f>
        <v>0</v>
      </c>
      <c r="CG118" s="51">
        <f>IF( $G118=0,0,((($G118/$F$109)*Cronograma!CE$19)*($H118/$G118)))</f>
        <v>0</v>
      </c>
      <c r="CH118" s="51">
        <f>IF( $G118=0,0,((($G118/$F$109)*Cronograma!CF$19)*($H118/$G118)))</f>
        <v>0</v>
      </c>
      <c r="CI118" s="51">
        <f>IF( $G118=0,0,((($G118/$F$109)*Cronograma!CG$19)*($H118/$G118)))</f>
        <v>0</v>
      </c>
      <c r="CJ118" s="51">
        <f>IF( $G118=0,0,((($G118/$F$109)*Cronograma!CH$19)*($H118/$G118)))</f>
        <v>0</v>
      </c>
      <c r="CK118" s="51">
        <f>IF( $G118=0,0,((($G118/$F$109)*Cronograma!CI$19)*($H118/$G118)))</f>
        <v>0</v>
      </c>
      <c r="CL118" s="51">
        <f>IF( $G118=0,0,((($G118/$F$109)*Cronograma!CJ$19)*($H118/$G118)))</f>
        <v>0</v>
      </c>
      <c r="CM118" s="51">
        <f>IF( $G118=0,0,((($G118/$F$109)*Cronograma!CK$19)*($H118/$G118)))</f>
        <v>0</v>
      </c>
      <c r="CN118" s="51">
        <f>IF( $G118=0,0,((($G118/$F$109)*Cronograma!CL$19)*($H118/$G118)))</f>
        <v>0</v>
      </c>
      <c r="CO118" s="51">
        <f>IF( $G118=0,0,((($G118/$F$109)*Cronograma!CM$19)*($H118/$G118)))</f>
        <v>0</v>
      </c>
      <c r="CP118" s="51">
        <f>IF( $G118=0,0,((($G118/$F$109)*Cronograma!CN$19)*($H118/$G118)))</f>
        <v>0</v>
      </c>
      <c r="CQ118" s="51">
        <f>IF( $G118=0,0,((($G118/$F$109)*Cronograma!CO$19)*($H118/$G118)))</f>
        <v>0</v>
      </c>
      <c r="CR118" s="51">
        <f>IF( $G118=0,0,((($G118/$F$109)*Cronograma!CP$19)*($H118/$G118)))</f>
        <v>0</v>
      </c>
      <c r="CS118" s="51">
        <f>IF( $G118=0,0,((($G118/$F$109)*Cronograma!CQ$19)*($H118/$G118)))</f>
        <v>0</v>
      </c>
      <c r="CT118" s="51">
        <f>IF( $G118=0,0,((($G118/$F$109)*Cronograma!CR$19)*($H118/$G118)))</f>
        <v>0</v>
      </c>
      <c r="CU118" s="51">
        <f>IF( $G118=0,0,((($G118/$F$109)*Cronograma!CS$19)*($H118/$G118)))</f>
        <v>0</v>
      </c>
      <c r="CV118" s="51">
        <f>IF( $G118=0,0,((($G118/$F$109)*Cronograma!CT$19)*($H118/$G118)))</f>
        <v>0</v>
      </c>
      <c r="CW118" s="51">
        <f>IF( $G118=0,0,((($G118/$F$109)*Cronograma!CU$19)*($H118/$G118)))</f>
        <v>0</v>
      </c>
      <c r="CX118" s="51">
        <f>IF( $G118=0,0,((($G118/$F$109)*Cronograma!CV$19)*($H118/$G118)))</f>
        <v>0</v>
      </c>
      <c r="CY118" s="51">
        <f>IF( $G118=0,0,((($G118/$F$109)*Cronograma!CW$19)*($H118/$G118)))</f>
        <v>0</v>
      </c>
      <c r="CZ118" s="51">
        <f>IF( $G118=0,0,((($G118/$F$109)*Cronograma!CX$19)*($H118/$G118)))</f>
        <v>0</v>
      </c>
      <c r="DA118" s="51">
        <f>IF( $G118=0,0,((($G118/$F$109)*Cronograma!CY$19)*($H118/$G118)))</f>
        <v>0</v>
      </c>
      <c r="DB118" s="51">
        <f>IF( $G118=0,0,((($G118/$F$109)*Cronograma!CZ$19)*($H118/$G118)))</f>
        <v>0</v>
      </c>
      <c r="DC118" s="51">
        <f>IF( $G118=0,0,((($G118/$F$109)*Cronograma!DA$19)*($H118/$G118)))</f>
        <v>0</v>
      </c>
      <c r="DD118" s="51">
        <f>IF( $G118=0,0,((($G118/$F$109)*Cronograma!DB$19)*($H118/$G118)))</f>
        <v>0</v>
      </c>
      <c r="DE118" s="51">
        <f>IF( $G118=0,0,((($G118/$F$109)*Cronograma!DC$19)*($H118/$G118)))</f>
        <v>0</v>
      </c>
      <c r="DF118" s="51">
        <f>IF( $G118=0,0,((($G118/$F$109)*Cronograma!DD$19)*($H118/$G118)))</f>
        <v>0</v>
      </c>
      <c r="DG118" s="51">
        <f>IF( $G118=0,0,((($G118/$F$109)*Cronograma!DE$19)*($H118/$G118)))</f>
        <v>0</v>
      </c>
      <c r="DH118" s="51">
        <f>IF( $G118=0,0,((($G118/$F$109)*Cronograma!DF$19)*($H118/$G118)))</f>
        <v>0</v>
      </c>
      <c r="DI118" s="51">
        <f>IF( $G118=0,0,((($G118/$F$109)*Cronograma!DG$19)*($H118/$G118)))</f>
        <v>0</v>
      </c>
      <c r="DJ118" s="51">
        <f>IF( $G118=0,0,((($G118/$F$109)*Cronograma!DH$19)*($H118/$G118)))</f>
        <v>0</v>
      </c>
      <c r="DK118" s="52">
        <f t="shared" si="69"/>
        <v>0</v>
      </c>
      <c r="DL118" s="53">
        <f t="shared" si="41"/>
        <v>0</v>
      </c>
      <c r="DM118" s="472"/>
      <c r="DN118" s="472"/>
      <c r="DO118" s="472"/>
    </row>
    <row r="119" spans="1:119" ht="24" outlineLevel="1" x14ac:dyDescent="0.3">
      <c r="A119" s="472"/>
      <c r="B119" s="521" t="s">
        <v>271</v>
      </c>
      <c r="C119" s="589"/>
      <c r="D119" s="595"/>
      <c r="E119" s="591"/>
      <c r="F119" s="592"/>
      <c r="G119" s="593"/>
      <c r="H119" s="498">
        <f t="shared" si="68"/>
        <v>0</v>
      </c>
      <c r="I119" s="51">
        <f>IF( $G119=0,0,((($G119/$F$109)*Cronograma!G$19)*($H119/$G119)))</f>
        <v>0</v>
      </c>
      <c r="J119" s="51">
        <f>IF( $G119=0,0,((($G119/$F$109)*Cronograma!H$19)*($H119/$G119)))</f>
        <v>0</v>
      </c>
      <c r="K119" s="51">
        <f>IF( $G119=0,0,((($G119/$F$109)*Cronograma!I$19)*($H119/$G119)))</f>
        <v>0</v>
      </c>
      <c r="L119" s="51">
        <f>IF( $G119=0,0,((($G119/$F$109)*Cronograma!J$19)*($H119/$G119)))</f>
        <v>0</v>
      </c>
      <c r="M119" s="51">
        <f>IF( $G119=0,0,((($G119/$F$109)*Cronograma!K$19)*($H119/$G119)))</f>
        <v>0</v>
      </c>
      <c r="N119" s="51">
        <f>IF( $G119=0,0,((($G119/$F$109)*Cronograma!L$19)*($H119/$G119)))</f>
        <v>0</v>
      </c>
      <c r="O119" s="51">
        <f>IF( $G119=0,0,((($G119/$F$109)*Cronograma!M$19)*($H119/$G119)))</f>
        <v>0</v>
      </c>
      <c r="P119" s="51">
        <f>IF( $G119=0,0,((($G119/$F$109)*Cronograma!N$19)*($H119/$G119)))</f>
        <v>0</v>
      </c>
      <c r="Q119" s="51">
        <f>IF( $G119=0,0,((($G119/$F$109)*Cronograma!O$19)*($H119/$G119)))</f>
        <v>0</v>
      </c>
      <c r="R119" s="51">
        <f>IF( $G119=0,0,((($G119/$F$109)*Cronograma!P$19)*($H119/$G119)))</f>
        <v>0</v>
      </c>
      <c r="S119" s="51">
        <f>IF( $G119=0,0,((($G119/$F$109)*Cronograma!Q$19)*($H119/$G119)))</f>
        <v>0</v>
      </c>
      <c r="T119" s="51">
        <f>IF( $G119=0,0,((($G119/$F$109)*Cronograma!R$19)*($H119/$G119)))</f>
        <v>0</v>
      </c>
      <c r="U119" s="51">
        <f>IF( $G119=0,0,((($G119/$F$109)*Cronograma!S$19)*($H119/$G119)))</f>
        <v>0</v>
      </c>
      <c r="V119" s="51">
        <f>IF( $G119=0,0,((($G119/$F$109)*Cronograma!T$19)*($H119/$G119)))</f>
        <v>0</v>
      </c>
      <c r="W119" s="51">
        <f>IF( $G119=0,0,((($G119/$F$109)*Cronograma!U$19)*($H119/$G119)))</f>
        <v>0</v>
      </c>
      <c r="X119" s="51">
        <f>IF( $G119=0,0,((($G119/$F$109)*Cronograma!V$19)*($H119/$G119)))</f>
        <v>0</v>
      </c>
      <c r="Y119" s="51">
        <f>IF( $G119=0,0,((($G119/$F$109)*Cronograma!W$19)*($H119/$G119)))</f>
        <v>0</v>
      </c>
      <c r="Z119" s="51">
        <f>IF( $G119=0,0,((($G119/$F$109)*Cronograma!X$19)*($H119/$G119)))</f>
        <v>0</v>
      </c>
      <c r="AA119" s="51">
        <f>IF( $G119=0,0,((($G119/$F$109)*Cronograma!Y$19)*($H119/$G119)))</f>
        <v>0</v>
      </c>
      <c r="AB119" s="51">
        <f>IF( $G119=0,0,((($G119/$F$109)*Cronograma!Z$19)*($H119/$G119)))</f>
        <v>0</v>
      </c>
      <c r="AC119" s="51">
        <f>IF( $G119=0,0,((($G119/$F$109)*Cronograma!AA$19)*($H119/$G119)))</f>
        <v>0</v>
      </c>
      <c r="AD119" s="51">
        <f>IF( $G119=0,0,((($G119/$F$109)*Cronograma!AB$19)*($H119/$G119)))</f>
        <v>0</v>
      </c>
      <c r="AE119" s="51">
        <f>IF( $G119=0,0,((($G119/$F$109)*Cronograma!AC$19)*($H119/$G119)))</f>
        <v>0</v>
      </c>
      <c r="AF119" s="51">
        <f>IF( $G119=0,0,((($G119/$F$109)*Cronograma!AD$19)*($H119/$G119)))</f>
        <v>0</v>
      </c>
      <c r="AG119" s="51">
        <f>IF( $G119=0,0,((($G119/$F$109)*Cronograma!AE$19)*($H119/$G119)))</f>
        <v>0</v>
      </c>
      <c r="AH119" s="51">
        <f>IF( $G119=0,0,((($G119/$F$109)*Cronograma!AF$19)*($H119/$G119)))</f>
        <v>0</v>
      </c>
      <c r="AI119" s="51">
        <f>IF( $G119=0,0,((($G119/$F$109)*Cronograma!AG$19)*($H119/$G119)))</f>
        <v>0</v>
      </c>
      <c r="AJ119" s="51">
        <f>IF( $G119=0,0,((($G119/$F$109)*Cronograma!AH$19)*($H119/$G119)))</f>
        <v>0</v>
      </c>
      <c r="AK119" s="51">
        <f>IF( $G119=0,0,((($G119/$F$109)*Cronograma!AI$19)*($H119/$G119)))</f>
        <v>0</v>
      </c>
      <c r="AL119" s="51">
        <f>IF( $G119=0,0,((($G119/$F$109)*Cronograma!AJ$19)*($H119/$G119)))</f>
        <v>0</v>
      </c>
      <c r="AM119" s="51">
        <f>IF( $G119=0,0,((($G119/$F$109)*Cronograma!AK$19)*($H119/$G119)))</f>
        <v>0</v>
      </c>
      <c r="AN119" s="51">
        <f>IF( $G119=0,0,((($G119/$F$109)*Cronograma!AL$19)*($H119/$G119)))</f>
        <v>0</v>
      </c>
      <c r="AO119" s="51">
        <f>IF( $G119=0,0,((($G119/$F$109)*Cronograma!AM$19)*($H119/$G119)))</f>
        <v>0</v>
      </c>
      <c r="AP119" s="51">
        <f>IF( $G119=0,0,((($G119/$F$109)*Cronograma!AN$19)*($H119/$G119)))</f>
        <v>0</v>
      </c>
      <c r="AQ119" s="51">
        <f>IF( $G119=0,0,((($G119/$F$109)*Cronograma!AO$19)*($H119/$G119)))</f>
        <v>0</v>
      </c>
      <c r="AR119" s="51">
        <f>IF( $G119=0,0,((($G119/$F$109)*Cronograma!AP$19)*($H119/$G119)))</f>
        <v>0</v>
      </c>
      <c r="AS119" s="51">
        <f>IF( $G119=0,0,((($G119/$F$109)*Cronograma!AQ$19)*($H119/$G119)))</f>
        <v>0</v>
      </c>
      <c r="AT119" s="51">
        <f>IF( $G119=0,0,((($G119/$F$109)*Cronograma!AR$19)*($H119/$G119)))</f>
        <v>0</v>
      </c>
      <c r="AU119" s="51">
        <f>IF( $G119=0,0,((($G119/$F$109)*Cronograma!AS$19)*($H119/$G119)))</f>
        <v>0</v>
      </c>
      <c r="AV119" s="51">
        <f>IF( $G119=0,0,((($G119/$F$109)*Cronograma!AT$19)*($H119/$G119)))</f>
        <v>0</v>
      </c>
      <c r="AW119" s="51">
        <f>IF( $G119=0,0,((($G119/$F$109)*Cronograma!AU$19)*($H119/$G119)))</f>
        <v>0</v>
      </c>
      <c r="AX119" s="51">
        <f>IF( $G119=0,0,((($G119/$F$109)*Cronograma!AV$19)*($H119/$G119)))</f>
        <v>0</v>
      </c>
      <c r="AY119" s="51">
        <f>IF( $G119=0,0,((($G119/$F$109)*Cronograma!AW$19)*($H119/$G119)))</f>
        <v>0</v>
      </c>
      <c r="AZ119" s="51">
        <f>IF( $G119=0,0,((($G119/$F$109)*Cronograma!AX$19)*($H119/$G119)))</f>
        <v>0</v>
      </c>
      <c r="BA119" s="51">
        <f>IF( $G119=0,0,((($G119/$F$109)*Cronograma!AY$19)*($H119/$G119)))</f>
        <v>0</v>
      </c>
      <c r="BB119" s="51">
        <f>IF( $G119=0,0,((($G119/$F$109)*Cronograma!AZ$19)*($H119/$G119)))</f>
        <v>0</v>
      </c>
      <c r="BC119" s="51">
        <f>IF( $G119=0,0,((($G119/$F$109)*Cronograma!BA$19)*($H119/$G119)))</f>
        <v>0</v>
      </c>
      <c r="BD119" s="51">
        <f>IF( $G119=0,0,((($G119/$F$109)*Cronograma!BB$19)*($H119/$G119)))</f>
        <v>0</v>
      </c>
      <c r="BE119" s="51">
        <f>IF( $G119=0,0,((($G119/$F$109)*Cronograma!BC$19)*($H119/$G119)))</f>
        <v>0</v>
      </c>
      <c r="BF119" s="51">
        <f>IF( $G119=0,0,((($G119/$F$109)*Cronograma!BD$19)*($H119/$G119)))</f>
        <v>0</v>
      </c>
      <c r="BG119" s="51">
        <f>IF( $G119=0,0,((($G119/$F$109)*Cronograma!BE$19)*($H119/$G119)))</f>
        <v>0</v>
      </c>
      <c r="BH119" s="51">
        <f>IF( $G119=0,0,((($G119/$F$109)*Cronograma!BF$19)*($H119/$G119)))</f>
        <v>0</v>
      </c>
      <c r="BI119" s="51">
        <f>IF( $G119=0,0,((($G119/$F$109)*Cronograma!BG$19)*($H119/$G119)))</f>
        <v>0</v>
      </c>
      <c r="BJ119" s="51">
        <f>IF( $G119=0,0,((($G119/$F$109)*Cronograma!BH$19)*($H119/$G119)))</f>
        <v>0</v>
      </c>
      <c r="BK119" s="51">
        <f>IF( $G119=0,0,((($G119/$F$109)*Cronograma!BI$19)*($H119/$G119)))</f>
        <v>0</v>
      </c>
      <c r="BL119" s="51">
        <f>IF( $G119=0,0,((($G119/$F$109)*Cronograma!BJ$19)*($H119/$G119)))</f>
        <v>0</v>
      </c>
      <c r="BM119" s="51">
        <f>IF( $G119=0,0,((($G119/$F$109)*Cronograma!BK$19)*($H119/$G119)))</f>
        <v>0</v>
      </c>
      <c r="BN119" s="51">
        <f>IF( $G119=0,0,((($G119/$F$109)*Cronograma!BL$19)*($H119/$G119)))</f>
        <v>0</v>
      </c>
      <c r="BO119" s="51">
        <f>IF( $G119=0,0,((($G119/$F$109)*Cronograma!BM$19)*($H119/$G119)))</f>
        <v>0</v>
      </c>
      <c r="BP119" s="51">
        <f>IF( $G119=0,0,((($G119/$F$109)*Cronograma!BN$19)*($H119/$G119)))</f>
        <v>0</v>
      </c>
      <c r="BQ119" s="51">
        <f>IF( $G119=0,0,((($G119/$F$109)*Cronograma!BO$19)*($H119/$G119)))</f>
        <v>0</v>
      </c>
      <c r="BR119" s="51">
        <f>IF( $G119=0,0,((($G119/$F$109)*Cronograma!BP$19)*($H119/$G119)))</f>
        <v>0</v>
      </c>
      <c r="BS119" s="51">
        <f>IF( $G119=0,0,((($G119/$F$109)*Cronograma!BQ$19)*($H119/$G119)))</f>
        <v>0</v>
      </c>
      <c r="BT119" s="51">
        <f>IF( $G119=0,0,((($G119/$F$109)*Cronograma!BR$19)*($H119/$G119)))</f>
        <v>0</v>
      </c>
      <c r="BU119" s="51">
        <f>IF( $G119=0,0,((($G119/$F$109)*Cronograma!BS$19)*($H119/$G119)))</f>
        <v>0</v>
      </c>
      <c r="BV119" s="51">
        <f>IF( $G119=0,0,((($G119/$F$109)*Cronograma!BT$19)*($H119/$G119)))</f>
        <v>0</v>
      </c>
      <c r="BW119" s="51">
        <f>IF( $G119=0,0,((($G119/$F$109)*Cronograma!BU$19)*($H119/$G119)))</f>
        <v>0</v>
      </c>
      <c r="BX119" s="51">
        <f>IF( $G119=0,0,((($G119/$F$109)*Cronograma!BV$19)*($H119/$G119)))</f>
        <v>0</v>
      </c>
      <c r="BY119" s="51">
        <f>IF( $G119=0,0,((($G119/$F$109)*Cronograma!BW$19)*($H119/$G119)))</f>
        <v>0</v>
      </c>
      <c r="BZ119" s="51">
        <f>IF( $G119=0,0,((($G119/$F$109)*Cronograma!BX$19)*($H119/$G119)))</f>
        <v>0</v>
      </c>
      <c r="CA119" s="51">
        <f>IF( $G119=0,0,((($G119/$F$109)*Cronograma!BY$19)*($H119/$G119)))</f>
        <v>0</v>
      </c>
      <c r="CB119" s="51">
        <f>IF( $G119=0,0,((($G119/$F$109)*Cronograma!BZ$19)*($H119/$G119)))</f>
        <v>0</v>
      </c>
      <c r="CC119" s="51">
        <f>IF( $G119=0,0,((($G119/$F$109)*Cronograma!CA$19)*($H119/$G119)))</f>
        <v>0</v>
      </c>
      <c r="CD119" s="51">
        <f>IF( $G119=0,0,((($G119/$F$109)*Cronograma!CB$19)*($H119/$G119)))</f>
        <v>0</v>
      </c>
      <c r="CE119" s="51">
        <f>IF( $G119=0,0,((($G119/$F$109)*Cronograma!CC$19)*($H119/$G119)))</f>
        <v>0</v>
      </c>
      <c r="CF119" s="51">
        <f>IF( $G119=0,0,((($G119/$F$109)*Cronograma!CD$19)*($H119/$G119)))</f>
        <v>0</v>
      </c>
      <c r="CG119" s="51">
        <f>IF( $G119=0,0,((($G119/$F$109)*Cronograma!CE$19)*($H119/$G119)))</f>
        <v>0</v>
      </c>
      <c r="CH119" s="51">
        <f>IF( $G119=0,0,((($G119/$F$109)*Cronograma!CF$19)*($H119/$G119)))</f>
        <v>0</v>
      </c>
      <c r="CI119" s="51">
        <f>IF( $G119=0,0,((($G119/$F$109)*Cronograma!CG$19)*($H119/$G119)))</f>
        <v>0</v>
      </c>
      <c r="CJ119" s="51">
        <f>IF( $G119=0,0,((($G119/$F$109)*Cronograma!CH$19)*($H119/$G119)))</f>
        <v>0</v>
      </c>
      <c r="CK119" s="51">
        <f>IF( $G119=0,0,((($G119/$F$109)*Cronograma!CI$19)*($H119/$G119)))</f>
        <v>0</v>
      </c>
      <c r="CL119" s="51">
        <f>IF( $G119=0,0,((($G119/$F$109)*Cronograma!CJ$19)*($H119/$G119)))</f>
        <v>0</v>
      </c>
      <c r="CM119" s="51">
        <f>IF( $G119=0,0,((($G119/$F$109)*Cronograma!CK$19)*($H119/$G119)))</f>
        <v>0</v>
      </c>
      <c r="CN119" s="51">
        <f>IF( $G119=0,0,((($G119/$F$109)*Cronograma!CL$19)*($H119/$G119)))</f>
        <v>0</v>
      </c>
      <c r="CO119" s="51">
        <f>IF( $G119=0,0,((($G119/$F$109)*Cronograma!CM$19)*($H119/$G119)))</f>
        <v>0</v>
      </c>
      <c r="CP119" s="51">
        <f>IF( $G119=0,0,((($G119/$F$109)*Cronograma!CN$19)*($H119/$G119)))</f>
        <v>0</v>
      </c>
      <c r="CQ119" s="51">
        <f>IF( $G119=0,0,((($G119/$F$109)*Cronograma!CO$19)*($H119/$G119)))</f>
        <v>0</v>
      </c>
      <c r="CR119" s="51">
        <f>IF( $G119=0,0,((($G119/$F$109)*Cronograma!CP$19)*($H119/$G119)))</f>
        <v>0</v>
      </c>
      <c r="CS119" s="51">
        <f>IF( $G119=0,0,((($G119/$F$109)*Cronograma!CQ$19)*($H119/$G119)))</f>
        <v>0</v>
      </c>
      <c r="CT119" s="51">
        <f>IF( $G119=0,0,((($G119/$F$109)*Cronograma!CR$19)*($H119/$G119)))</f>
        <v>0</v>
      </c>
      <c r="CU119" s="51">
        <f>IF( $G119=0,0,((($G119/$F$109)*Cronograma!CS$19)*($H119/$G119)))</f>
        <v>0</v>
      </c>
      <c r="CV119" s="51">
        <f>IF( $G119=0,0,((($G119/$F$109)*Cronograma!CT$19)*($H119/$G119)))</f>
        <v>0</v>
      </c>
      <c r="CW119" s="51">
        <f>IF( $G119=0,0,((($G119/$F$109)*Cronograma!CU$19)*($H119/$G119)))</f>
        <v>0</v>
      </c>
      <c r="CX119" s="51">
        <f>IF( $G119=0,0,((($G119/$F$109)*Cronograma!CV$19)*($H119/$G119)))</f>
        <v>0</v>
      </c>
      <c r="CY119" s="51">
        <f>IF( $G119=0,0,((($G119/$F$109)*Cronograma!CW$19)*($H119/$G119)))</f>
        <v>0</v>
      </c>
      <c r="CZ119" s="51">
        <f>IF( $G119=0,0,((($G119/$F$109)*Cronograma!CX$19)*($H119/$G119)))</f>
        <v>0</v>
      </c>
      <c r="DA119" s="51">
        <f>IF( $G119=0,0,((($G119/$F$109)*Cronograma!CY$19)*($H119/$G119)))</f>
        <v>0</v>
      </c>
      <c r="DB119" s="51">
        <f>IF( $G119=0,0,((($G119/$F$109)*Cronograma!CZ$19)*($H119/$G119)))</f>
        <v>0</v>
      </c>
      <c r="DC119" s="51">
        <f>IF( $G119=0,0,((($G119/$F$109)*Cronograma!DA$19)*($H119/$G119)))</f>
        <v>0</v>
      </c>
      <c r="DD119" s="51">
        <f>IF( $G119=0,0,((($G119/$F$109)*Cronograma!DB$19)*($H119/$G119)))</f>
        <v>0</v>
      </c>
      <c r="DE119" s="51">
        <f>IF( $G119=0,0,((($G119/$F$109)*Cronograma!DC$19)*($H119/$G119)))</f>
        <v>0</v>
      </c>
      <c r="DF119" s="51">
        <f>IF( $G119=0,0,((($G119/$F$109)*Cronograma!DD$19)*($H119/$G119)))</f>
        <v>0</v>
      </c>
      <c r="DG119" s="51">
        <f>IF( $G119=0,0,((($G119/$F$109)*Cronograma!DE$19)*($H119/$G119)))</f>
        <v>0</v>
      </c>
      <c r="DH119" s="51">
        <f>IF( $G119=0,0,((($G119/$F$109)*Cronograma!DF$19)*($H119/$G119)))</f>
        <v>0</v>
      </c>
      <c r="DI119" s="51">
        <f>IF( $G119=0,0,((($G119/$F$109)*Cronograma!DG$19)*($H119/$G119)))</f>
        <v>0</v>
      </c>
      <c r="DJ119" s="51">
        <f>IF( $G119=0,0,((($G119/$F$109)*Cronograma!DH$19)*($H119/$G119)))</f>
        <v>0</v>
      </c>
      <c r="DK119" s="52">
        <f t="shared" si="69"/>
        <v>0</v>
      </c>
      <c r="DL119" s="53">
        <f t="shared" si="41"/>
        <v>0</v>
      </c>
      <c r="DM119" s="472"/>
      <c r="DN119" s="472"/>
      <c r="DO119" s="472"/>
    </row>
    <row r="120" spans="1:119" x14ac:dyDescent="0.3">
      <c r="A120" s="472"/>
      <c r="B120" s="521">
        <v>2.2000000000000002</v>
      </c>
      <c r="C120" s="515" t="s">
        <v>150</v>
      </c>
      <c r="D120" s="516">
        <f>Identificación!C87</f>
        <v>0</v>
      </c>
      <c r="E120" s="517">
        <f>Identificación!F87</f>
        <v>0</v>
      </c>
      <c r="F120" s="518">
        <f>Identificación!G87</f>
        <v>0</v>
      </c>
      <c r="G120" s="497"/>
      <c r="H120" s="498">
        <f t="shared" ref="H120:AM120" si="70">SUM(H121:H130)</f>
        <v>0</v>
      </c>
      <c r="I120" s="499">
        <f t="shared" si="70"/>
        <v>0</v>
      </c>
      <c r="J120" s="499">
        <f t="shared" si="70"/>
        <v>0</v>
      </c>
      <c r="K120" s="499">
        <f t="shared" si="70"/>
        <v>0</v>
      </c>
      <c r="L120" s="499">
        <f t="shared" si="70"/>
        <v>0</v>
      </c>
      <c r="M120" s="499">
        <f t="shared" si="70"/>
        <v>0</v>
      </c>
      <c r="N120" s="499">
        <f t="shared" si="70"/>
        <v>0</v>
      </c>
      <c r="O120" s="499">
        <f t="shared" si="70"/>
        <v>0</v>
      </c>
      <c r="P120" s="499">
        <f t="shared" si="70"/>
        <v>0</v>
      </c>
      <c r="Q120" s="499">
        <f t="shared" si="70"/>
        <v>0</v>
      </c>
      <c r="R120" s="499">
        <f t="shared" si="70"/>
        <v>0</v>
      </c>
      <c r="S120" s="499">
        <f t="shared" si="70"/>
        <v>0</v>
      </c>
      <c r="T120" s="499">
        <f t="shared" si="70"/>
        <v>0</v>
      </c>
      <c r="U120" s="499">
        <f t="shared" si="70"/>
        <v>0</v>
      </c>
      <c r="V120" s="499">
        <f t="shared" si="70"/>
        <v>0</v>
      </c>
      <c r="W120" s="499">
        <f t="shared" si="70"/>
        <v>0</v>
      </c>
      <c r="X120" s="499">
        <f t="shared" si="70"/>
        <v>0</v>
      </c>
      <c r="Y120" s="499">
        <f t="shared" si="70"/>
        <v>0</v>
      </c>
      <c r="Z120" s="499">
        <f t="shared" si="70"/>
        <v>0</v>
      </c>
      <c r="AA120" s="499">
        <f t="shared" si="70"/>
        <v>0</v>
      </c>
      <c r="AB120" s="499">
        <f t="shared" si="70"/>
        <v>0</v>
      </c>
      <c r="AC120" s="499">
        <f t="shared" si="70"/>
        <v>0</v>
      </c>
      <c r="AD120" s="499">
        <f t="shared" si="70"/>
        <v>0</v>
      </c>
      <c r="AE120" s="499">
        <f t="shared" si="70"/>
        <v>0</v>
      </c>
      <c r="AF120" s="499">
        <f t="shared" si="70"/>
        <v>0</v>
      </c>
      <c r="AG120" s="499">
        <f t="shared" si="70"/>
        <v>0</v>
      </c>
      <c r="AH120" s="499">
        <f t="shared" si="70"/>
        <v>0</v>
      </c>
      <c r="AI120" s="499">
        <f t="shared" si="70"/>
        <v>0</v>
      </c>
      <c r="AJ120" s="499">
        <f t="shared" si="70"/>
        <v>0</v>
      </c>
      <c r="AK120" s="499">
        <f t="shared" si="70"/>
        <v>0</v>
      </c>
      <c r="AL120" s="499">
        <f t="shared" si="70"/>
        <v>0</v>
      </c>
      <c r="AM120" s="499">
        <f t="shared" si="70"/>
        <v>0</v>
      </c>
      <c r="AN120" s="499">
        <f t="shared" ref="AN120:BS120" si="71">SUM(AN121:AN130)</f>
        <v>0</v>
      </c>
      <c r="AO120" s="499">
        <f t="shared" si="71"/>
        <v>0</v>
      </c>
      <c r="AP120" s="499">
        <f t="shared" si="71"/>
        <v>0</v>
      </c>
      <c r="AQ120" s="499">
        <f t="shared" si="71"/>
        <v>0</v>
      </c>
      <c r="AR120" s="499">
        <f t="shared" si="71"/>
        <v>0</v>
      </c>
      <c r="AS120" s="499">
        <f t="shared" si="71"/>
        <v>0</v>
      </c>
      <c r="AT120" s="499">
        <f t="shared" si="71"/>
        <v>0</v>
      </c>
      <c r="AU120" s="499">
        <f t="shared" si="71"/>
        <v>0</v>
      </c>
      <c r="AV120" s="499">
        <f t="shared" si="71"/>
        <v>0</v>
      </c>
      <c r="AW120" s="499">
        <f t="shared" si="71"/>
        <v>0</v>
      </c>
      <c r="AX120" s="499">
        <f t="shared" si="71"/>
        <v>0</v>
      </c>
      <c r="AY120" s="499">
        <f t="shared" si="71"/>
        <v>0</v>
      </c>
      <c r="AZ120" s="499">
        <f t="shared" si="71"/>
        <v>0</v>
      </c>
      <c r="BA120" s="499">
        <f t="shared" si="71"/>
        <v>0</v>
      </c>
      <c r="BB120" s="499">
        <f t="shared" si="71"/>
        <v>0</v>
      </c>
      <c r="BC120" s="499">
        <f t="shared" si="71"/>
        <v>0</v>
      </c>
      <c r="BD120" s="499">
        <f t="shared" si="71"/>
        <v>0</v>
      </c>
      <c r="BE120" s="499">
        <f t="shared" si="71"/>
        <v>0</v>
      </c>
      <c r="BF120" s="499">
        <f t="shared" si="71"/>
        <v>0</v>
      </c>
      <c r="BG120" s="499">
        <f t="shared" si="71"/>
        <v>0</v>
      </c>
      <c r="BH120" s="499">
        <f t="shared" si="71"/>
        <v>0</v>
      </c>
      <c r="BI120" s="499">
        <f t="shared" si="71"/>
        <v>0</v>
      </c>
      <c r="BJ120" s="499">
        <f t="shared" si="71"/>
        <v>0</v>
      </c>
      <c r="BK120" s="499">
        <f t="shared" si="71"/>
        <v>0</v>
      </c>
      <c r="BL120" s="499">
        <f t="shared" si="71"/>
        <v>0</v>
      </c>
      <c r="BM120" s="499">
        <f t="shared" si="71"/>
        <v>0</v>
      </c>
      <c r="BN120" s="499">
        <f t="shared" si="71"/>
        <v>0</v>
      </c>
      <c r="BO120" s="499">
        <f t="shared" si="71"/>
        <v>0</v>
      </c>
      <c r="BP120" s="499">
        <f t="shared" si="71"/>
        <v>0</v>
      </c>
      <c r="BQ120" s="499">
        <f t="shared" si="71"/>
        <v>0</v>
      </c>
      <c r="BR120" s="499">
        <f t="shared" si="71"/>
        <v>0</v>
      </c>
      <c r="BS120" s="499">
        <f t="shared" si="71"/>
        <v>0</v>
      </c>
      <c r="BT120" s="499">
        <f t="shared" ref="BT120:CG120" si="72">SUM(BT121:BT130)</f>
        <v>0</v>
      </c>
      <c r="BU120" s="499">
        <f t="shared" si="72"/>
        <v>0</v>
      </c>
      <c r="BV120" s="499">
        <f t="shared" si="72"/>
        <v>0</v>
      </c>
      <c r="BW120" s="499">
        <f t="shared" si="72"/>
        <v>0</v>
      </c>
      <c r="BX120" s="499">
        <f t="shared" si="72"/>
        <v>0</v>
      </c>
      <c r="BY120" s="499">
        <f t="shared" si="72"/>
        <v>0</v>
      </c>
      <c r="BZ120" s="499">
        <f t="shared" si="72"/>
        <v>0</v>
      </c>
      <c r="CA120" s="499">
        <f t="shared" si="72"/>
        <v>0</v>
      </c>
      <c r="CB120" s="499">
        <f t="shared" si="72"/>
        <v>0</v>
      </c>
      <c r="CC120" s="499">
        <f t="shared" si="72"/>
        <v>0</v>
      </c>
      <c r="CD120" s="499">
        <f t="shared" si="72"/>
        <v>0</v>
      </c>
      <c r="CE120" s="499">
        <f t="shared" si="72"/>
        <v>0</v>
      </c>
      <c r="CF120" s="499">
        <f t="shared" si="72"/>
        <v>0</v>
      </c>
      <c r="CG120" s="499">
        <f t="shared" si="72"/>
        <v>0</v>
      </c>
      <c r="CH120" s="499">
        <f t="shared" ref="CH120:DJ120" si="73">SUM(CH121:CH130)</f>
        <v>0</v>
      </c>
      <c r="CI120" s="499">
        <f t="shared" si="73"/>
        <v>0</v>
      </c>
      <c r="CJ120" s="499">
        <f t="shared" si="73"/>
        <v>0</v>
      </c>
      <c r="CK120" s="499">
        <f t="shared" si="73"/>
        <v>0</v>
      </c>
      <c r="CL120" s="499">
        <f t="shared" si="73"/>
        <v>0</v>
      </c>
      <c r="CM120" s="499">
        <f t="shared" si="73"/>
        <v>0</v>
      </c>
      <c r="CN120" s="499">
        <f t="shared" si="73"/>
        <v>0</v>
      </c>
      <c r="CO120" s="499">
        <f t="shared" si="73"/>
        <v>0</v>
      </c>
      <c r="CP120" s="499">
        <f t="shared" si="73"/>
        <v>0</v>
      </c>
      <c r="CQ120" s="499">
        <f t="shared" si="73"/>
        <v>0</v>
      </c>
      <c r="CR120" s="499">
        <f t="shared" si="73"/>
        <v>0</v>
      </c>
      <c r="CS120" s="499">
        <f t="shared" si="73"/>
        <v>0</v>
      </c>
      <c r="CT120" s="499">
        <f t="shared" si="73"/>
        <v>0</v>
      </c>
      <c r="CU120" s="499">
        <f t="shared" si="73"/>
        <v>0</v>
      </c>
      <c r="CV120" s="499">
        <f t="shared" si="73"/>
        <v>0</v>
      </c>
      <c r="CW120" s="499">
        <f t="shared" si="73"/>
        <v>0</v>
      </c>
      <c r="CX120" s="499">
        <f t="shared" si="73"/>
        <v>0</v>
      </c>
      <c r="CY120" s="499">
        <f t="shared" si="73"/>
        <v>0</v>
      </c>
      <c r="CZ120" s="499">
        <f t="shared" si="73"/>
        <v>0</v>
      </c>
      <c r="DA120" s="499">
        <f t="shared" si="73"/>
        <v>0</v>
      </c>
      <c r="DB120" s="499">
        <f t="shared" si="73"/>
        <v>0</v>
      </c>
      <c r="DC120" s="499">
        <f t="shared" si="73"/>
        <v>0</v>
      </c>
      <c r="DD120" s="499">
        <f t="shared" si="73"/>
        <v>0</v>
      </c>
      <c r="DE120" s="499">
        <f t="shared" si="73"/>
        <v>0</v>
      </c>
      <c r="DF120" s="499">
        <f t="shared" si="73"/>
        <v>0</v>
      </c>
      <c r="DG120" s="499">
        <f t="shared" si="73"/>
        <v>0</v>
      </c>
      <c r="DH120" s="499">
        <f t="shared" si="73"/>
        <v>0</v>
      </c>
      <c r="DI120" s="499">
        <f t="shared" si="73"/>
        <v>0</v>
      </c>
      <c r="DJ120" s="499">
        <f t="shared" si="73"/>
        <v>0</v>
      </c>
      <c r="DK120" s="519">
        <f>SUM(DK121:DK130)</f>
        <v>0</v>
      </c>
      <c r="DL120" s="520">
        <f t="shared" si="41"/>
        <v>0</v>
      </c>
      <c r="DM120" s="472"/>
      <c r="DN120" s="472"/>
      <c r="DO120" s="472"/>
    </row>
    <row r="121" spans="1:119" hidden="1" outlineLevel="1" x14ac:dyDescent="0.3">
      <c r="A121" s="472"/>
      <c r="B121" s="521" t="s">
        <v>272</v>
      </c>
      <c r="C121" s="589"/>
      <c r="D121" s="595"/>
      <c r="E121" s="591"/>
      <c r="F121" s="592"/>
      <c r="G121" s="593"/>
      <c r="H121" s="498">
        <f t="shared" ref="H121:H130" si="74">G121*F121</f>
        <v>0</v>
      </c>
      <c r="I121" s="51">
        <f>IF( $G121=0,0,((($G121/$F$120)*Cronograma!G$20)*($H121/$G121)))</f>
        <v>0</v>
      </c>
      <c r="J121" s="51">
        <f>IF( $G121=0,0,((($G121/$F$120)*Cronograma!H$20)*($H121/$G121)))</f>
        <v>0</v>
      </c>
      <c r="K121" s="51">
        <f>IF( $G121=0,0,((($G121/$F$120)*Cronograma!I$20)*($H121/$G121)))</f>
        <v>0</v>
      </c>
      <c r="L121" s="51">
        <f>IF( $G121=0,0,((($G121/$F$120)*Cronograma!J$20)*($H121/$G121)))</f>
        <v>0</v>
      </c>
      <c r="M121" s="51">
        <f>IF( $G121=0,0,((($G121/$F$120)*Cronograma!K$20)*($H121/$G121)))</f>
        <v>0</v>
      </c>
      <c r="N121" s="51">
        <f>IF( $G121=0,0,((($G121/$F$120)*Cronograma!L$20)*($H121/$G121)))</f>
        <v>0</v>
      </c>
      <c r="O121" s="51">
        <f>IF( $G121=0,0,((($G121/$F$120)*Cronograma!M$20)*($H121/$G121)))</f>
        <v>0</v>
      </c>
      <c r="P121" s="51">
        <f>IF( $G121=0,0,((($G121/$F$120)*Cronograma!N$20)*($H121/$G121)))</f>
        <v>0</v>
      </c>
      <c r="Q121" s="51">
        <f>IF( $G121=0,0,((($G121/$F$120)*Cronograma!O$20)*($H121/$G121)))</f>
        <v>0</v>
      </c>
      <c r="R121" s="51">
        <f>IF( $G121=0,0,((($G121/$F$120)*Cronograma!P$20)*($H121/$G121)))</f>
        <v>0</v>
      </c>
      <c r="S121" s="51">
        <f>IF( $G121=0,0,((($G121/$F$120)*Cronograma!Q$20)*($H121/$G121)))</f>
        <v>0</v>
      </c>
      <c r="T121" s="51">
        <f>IF( $G121=0,0,((($G121/$F$120)*Cronograma!R$20)*($H121/$G121)))</f>
        <v>0</v>
      </c>
      <c r="U121" s="51">
        <f>IF( $G121=0,0,((($G121/$F$120)*Cronograma!S$20)*($H121/$G121)))</f>
        <v>0</v>
      </c>
      <c r="V121" s="51">
        <f>IF( $G121=0,0,((($G121/$F$120)*Cronograma!T$20)*($H121/$G121)))</f>
        <v>0</v>
      </c>
      <c r="W121" s="51">
        <f>IF( $G121=0,0,((($G121/$F$120)*Cronograma!U$20)*($H121/$G121)))</f>
        <v>0</v>
      </c>
      <c r="X121" s="51">
        <f>IF( $G121=0,0,((($G121/$F$120)*Cronograma!V$20)*($H121/$G121)))</f>
        <v>0</v>
      </c>
      <c r="Y121" s="51">
        <f>IF( $G121=0,0,((($G121/$F$120)*Cronograma!W$20)*($H121/$G121)))</f>
        <v>0</v>
      </c>
      <c r="Z121" s="51">
        <f>IF( $G121=0,0,((($G121/$F$120)*Cronograma!X$20)*($H121/$G121)))</f>
        <v>0</v>
      </c>
      <c r="AA121" s="51">
        <f>IF( $G121=0,0,((($G121/$F$120)*Cronograma!Y$20)*($H121/$G121)))</f>
        <v>0</v>
      </c>
      <c r="AB121" s="51">
        <f>IF( $G121=0,0,((($G121/$F$120)*Cronograma!Z$20)*($H121/$G121)))</f>
        <v>0</v>
      </c>
      <c r="AC121" s="51">
        <f>IF( $G121=0,0,((($G121/$F$120)*Cronograma!AA$20)*($H121/$G121)))</f>
        <v>0</v>
      </c>
      <c r="AD121" s="51">
        <f>IF( $G121=0,0,((($G121/$F$120)*Cronograma!AB$20)*($H121/$G121)))</f>
        <v>0</v>
      </c>
      <c r="AE121" s="51">
        <f>IF( $G121=0,0,((($G121/$F$120)*Cronograma!AC$20)*($H121/$G121)))</f>
        <v>0</v>
      </c>
      <c r="AF121" s="51">
        <f>IF( $G121=0,0,((($G121/$F$120)*Cronograma!AD$20)*($H121/$G121)))</f>
        <v>0</v>
      </c>
      <c r="AG121" s="51">
        <f>IF( $G121=0,0,((($G121/$F$120)*Cronograma!AE$20)*($H121/$G121)))</f>
        <v>0</v>
      </c>
      <c r="AH121" s="51">
        <f>IF( $G121=0,0,((($G121/$F$120)*Cronograma!AF$20)*($H121/$G121)))</f>
        <v>0</v>
      </c>
      <c r="AI121" s="51">
        <f>IF( $G121=0,0,((($G121/$F$120)*Cronograma!AG$20)*($H121/$G121)))</f>
        <v>0</v>
      </c>
      <c r="AJ121" s="51">
        <f>IF( $G121=0,0,((($G121/$F$120)*Cronograma!AH$20)*($H121/$G121)))</f>
        <v>0</v>
      </c>
      <c r="AK121" s="51">
        <f>IF( $G121=0,0,((($G121/$F$120)*Cronograma!AI$20)*($H121/$G121)))</f>
        <v>0</v>
      </c>
      <c r="AL121" s="51">
        <f>IF( $G121=0,0,((($G121/$F$120)*Cronograma!AJ$20)*($H121/$G121)))</f>
        <v>0</v>
      </c>
      <c r="AM121" s="51">
        <f>IF( $G121=0,0,((($G121/$F$120)*Cronograma!AK$20)*($H121/$G121)))</f>
        <v>0</v>
      </c>
      <c r="AN121" s="51">
        <f>IF( $G121=0,0,((($G121/$F$120)*Cronograma!AL$20)*($H121/$G121)))</f>
        <v>0</v>
      </c>
      <c r="AO121" s="51">
        <f>IF( $G121=0,0,((($G121/$F$120)*Cronograma!AM$20)*($H121/$G121)))</f>
        <v>0</v>
      </c>
      <c r="AP121" s="51">
        <f>IF( $G121=0,0,((($G121/$F$120)*Cronograma!AN$20)*($H121/$G121)))</f>
        <v>0</v>
      </c>
      <c r="AQ121" s="51">
        <f>IF( $G121=0,0,((($G121/$F$120)*Cronograma!AO$20)*($H121/$G121)))</f>
        <v>0</v>
      </c>
      <c r="AR121" s="51">
        <f>IF( $G121=0,0,((($G121/$F$120)*Cronograma!AP$20)*($H121/$G121)))</f>
        <v>0</v>
      </c>
      <c r="AS121" s="51">
        <f>IF( $G121=0,0,((($G121/$F$120)*Cronograma!AQ$20)*($H121/$G121)))</f>
        <v>0</v>
      </c>
      <c r="AT121" s="51">
        <f>IF( $G121=0,0,((($G121/$F$120)*Cronograma!AR$20)*($H121/$G121)))</f>
        <v>0</v>
      </c>
      <c r="AU121" s="51">
        <f>IF( $G121=0,0,((($G121/$F$120)*Cronograma!AS$20)*($H121/$G121)))</f>
        <v>0</v>
      </c>
      <c r="AV121" s="51">
        <f>IF( $G121=0,0,((($G121/$F$120)*Cronograma!AT$20)*($H121/$G121)))</f>
        <v>0</v>
      </c>
      <c r="AW121" s="51">
        <f>IF( $G121=0,0,((($G121/$F$120)*Cronograma!AU$20)*($H121/$G121)))</f>
        <v>0</v>
      </c>
      <c r="AX121" s="51">
        <f>IF( $G121=0,0,((($G121/$F$120)*Cronograma!AV$20)*($H121/$G121)))</f>
        <v>0</v>
      </c>
      <c r="AY121" s="51">
        <f>IF( $G121=0,0,((($G121/$F$120)*Cronograma!AW$20)*($H121/$G121)))</f>
        <v>0</v>
      </c>
      <c r="AZ121" s="51">
        <f>IF( $G121=0,0,((($G121/$F$120)*Cronograma!AX$20)*($H121/$G121)))</f>
        <v>0</v>
      </c>
      <c r="BA121" s="51">
        <f>IF( $G121=0,0,((($G121/$F$120)*Cronograma!AY$20)*($H121/$G121)))</f>
        <v>0</v>
      </c>
      <c r="BB121" s="51">
        <f>IF( $G121=0,0,((($G121/$F$120)*Cronograma!AZ$20)*($H121/$G121)))</f>
        <v>0</v>
      </c>
      <c r="BC121" s="51">
        <f>IF( $G121=0,0,((($G121/$F$120)*Cronograma!BA$20)*($H121/$G121)))</f>
        <v>0</v>
      </c>
      <c r="BD121" s="51">
        <f>IF( $G121=0,0,((($G121/$F$120)*Cronograma!BB$20)*($H121/$G121)))</f>
        <v>0</v>
      </c>
      <c r="BE121" s="51">
        <f>IF( $G121=0,0,((($G121/$F$120)*Cronograma!BC$20)*($H121/$G121)))</f>
        <v>0</v>
      </c>
      <c r="BF121" s="51">
        <f>IF( $G121=0,0,((($G121/$F$120)*Cronograma!BD$20)*($H121/$G121)))</f>
        <v>0</v>
      </c>
      <c r="BG121" s="51">
        <f>IF( $G121=0,0,((($G121/$F$120)*Cronograma!BE$20)*($H121/$G121)))</f>
        <v>0</v>
      </c>
      <c r="BH121" s="51">
        <f>IF( $G121=0,0,((($G121/$F$120)*Cronograma!BF$20)*($H121/$G121)))</f>
        <v>0</v>
      </c>
      <c r="BI121" s="51">
        <f>IF( $G121=0,0,((($G121/$F$120)*Cronograma!BG$20)*($H121/$G121)))</f>
        <v>0</v>
      </c>
      <c r="BJ121" s="51">
        <f>IF( $G121=0,0,((($G121/$F$120)*Cronograma!BH$20)*($H121/$G121)))</f>
        <v>0</v>
      </c>
      <c r="BK121" s="51">
        <f>IF( $G121=0,0,((($G121/$F$120)*Cronograma!BI$20)*($H121/$G121)))</f>
        <v>0</v>
      </c>
      <c r="BL121" s="51">
        <f>IF( $G121=0,0,((($G121/$F$120)*Cronograma!BJ$20)*($H121/$G121)))</f>
        <v>0</v>
      </c>
      <c r="BM121" s="51">
        <f>IF( $G121=0,0,((($G121/$F$120)*Cronograma!BK$20)*($H121/$G121)))</f>
        <v>0</v>
      </c>
      <c r="BN121" s="51">
        <f>IF( $G121=0,0,((($G121/$F$120)*Cronograma!BL$20)*($H121/$G121)))</f>
        <v>0</v>
      </c>
      <c r="BO121" s="51">
        <f>IF( $G121=0,0,((($G121/$F$120)*Cronograma!BM$20)*($H121/$G121)))</f>
        <v>0</v>
      </c>
      <c r="BP121" s="51">
        <f>IF( $G121=0,0,((($G121/$F$120)*Cronograma!BN$20)*($H121/$G121)))</f>
        <v>0</v>
      </c>
      <c r="BQ121" s="51">
        <f>IF( $G121=0,0,((($G121/$F$120)*Cronograma!BO$20)*($H121/$G121)))</f>
        <v>0</v>
      </c>
      <c r="BR121" s="51">
        <f>IF( $G121=0,0,((($G121/$F$120)*Cronograma!BP$20)*($H121/$G121)))</f>
        <v>0</v>
      </c>
      <c r="BS121" s="51">
        <f>IF( $G121=0,0,((($G121/$F$120)*Cronograma!BQ$20)*($H121/$G121)))</f>
        <v>0</v>
      </c>
      <c r="BT121" s="51">
        <f>IF( $G121=0,0,((($G121/$F$120)*Cronograma!BR$20)*($H121/$G121)))</f>
        <v>0</v>
      </c>
      <c r="BU121" s="51">
        <f>IF( $G121=0,0,((($G121/$F$120)*Cronograma!BS$20)*($H121/$G121)))</f>
        <v>0</v>
      </c>
      <c r="BV121" s="51">
        <f>IF( $G121=0,0,((($G121/$F$120)*Cronograma!BT$20)*($H121/$G121)))</f>
        <v>0</v>
      </c>
      <c r="BW121" s="51">
        <f>IF( $G121=0,0,((($G121/$F$120)*Cronograma!BU$20)*($H121/$G121)))</f>
        <v>0</v>
      </c>
      <c r="BX121" s="51">
        <f>IF( $G121=0,0,((($G121/$F$120)*Cronograma!BV$20)*($H121/$G121)))</f>
        <v>0</v>
      </c>
      <c r="BY121" s="51">
        <f>IF( $G121=0,0,((($G121/$F$120)*Cronograma!BW$20)*($H121/$G121)))</f>
        <v>0</v>
      </c>
      <c r="BZ121" s="51">
        <f>IF( $G121=0,0,((($G121/$F$120)*Cronograma!BX$20)*($H121/$G121)))</f>
        <v>0</v>
      </c>
      <c r="CA121" s="51">
        <f>IF( $G121=0,0,((($G121/$F$120)*Cronograma!BY$20)*($H121/$G121)))</f>
        <v>0</v>
      </c>
      <c r="CB121" s="51">
        <f>IF( $G121=0,0,((($G121/$F$120)*Cronograma!BZ$20)*($H121/$G121)))</f>
        <v>0</v>
      </c>
      <c r="CC121" s="51">
        <f>IF( $G121=0,0,((($G121/$F$120)*Cronograma!CA$20)*($H121/$G121)))</f>
        <v>0</v>
      </c>
      <c r="CD121" s="51">
        <f>IF( $G121=0,0,((($G121/$F$120)*Cronograma!CB$20)*($H121/$G121)))</f>
        <v>0</v>
      </c>
      <c r="CE121" s="51">
        <f>IF( $G121=0,0,((($G121/$F$120)*Cronograma!CC$20)*($H121/$G121)))</f>
        <v>0</v>
      </c>
      <c r="CF121" s="51">
        <f>IF( $G121=0,0,((($G121/$F$120)*Cronograma!CD$20)*($H121/$G121)))</f>
        <v>0</v>
      </c>
      <c r="CG121" s="51">
        <f>IF( $G121=0,0,((($G121/$F$120)*Cronograma!CE$20)*($H121/$G121)))</f>
        <v>0</v>
      </c>
      <c r="CH121" s="51">
        <f>IF( $G121=0,0,((($G121/$F$120)*Cronograma!CF$20)*($H121/$G121)))</f>
        <v>0</v>
      </c>
      <c r="CI121" s="51">
        <f>IF( $G121=0,0,((($G121/$F$120)*Cronograma!CG$20)*($H121/$G121)))</f>
        <v>0</v>
      </c>
      <c r="CJ121" s="51">
        <f>IF( $G121=0,0,((($G121/$F$120)*Cronograma!CH$20)*($H121/$G121)))</f>
        <v>0</v>
      </c>
      <c r="CK121" s="51">
        <f>IF( $G121=0,0,((($G121/$F$120)*Cronograma!CI$20)*($H121/$G121)))</f>
        <v>0</v>
      </c>
      <c r="CL121" s="51">
        <f>IF( $G121=0,0,((($G121/$F$120)*Cronograma!CJ$20)*($H121/$G121)))</f>
        <v>0</v>
      </c>
      <c r="CM121" s="51">
        <f>IF( $G121=0,0,((($G121/$F$120)*Cronograma!CK$20)*($H121/$G121)))</f>
        <v>0</v>
      </c>
      <c r="CN121" s="51">
        <f>IF( $G121=0,0,((($G121/$F$120)*Cronograma!CL$20)*($H121/$G121)))</f>
        <v>0</v>
      </c>
      <c r="CO121" s="51">
        <f>IF( $G121=0,0,((($G121/$F$120)*Cronograma!CM$20)*($H121/$G121)))</f>
        <v>0</v>
      </c>
      <c r="CP121" s="51">
        <f>IF( $G121=0,0,((($G121/$F$120)*Cronograma!CN$20)*($H121/$G121)))</f>
        <v>0</v>
      </c>
      <c r="CQ121" s="51">
        <f>IF( $G121=0,0,((($G121/$F$120)*Cronograma!CO$20)*($H121/$G121)))</f>
        <v>0</v>
      </c>
      <c r="CR121" s="51">
        <f>IF( $G121=0,0,((($G121/$F$120)*Cronograma!CP$20)*($H121/$G121)))</f>
        <v>0</v>
      </c>
      <c r="CS121" s="51">
        <f>IF( $G121=0,0,((($G121/$F$120)*Cronograma!CQ$20)*($H121/$G121)))</f>
        <v>0</v>
      </c>
      <c r="CT121" s="51">
        <f>IF( $G121=0,0,((($G121/$F$120)*Cronograma!CR$20)*($H121/$G121)))</f>
        <v>0</v>
      </c>
      <c r="CU121" s="51">
        <f>IF( $G121=0,0,((($G121/$F$120)*Cronograma!CS$20)*($H121/$G121)))</f>
        <v>0</v>
      </c>
      <c r="CV121" s="51">
        <f>IF( $G121=0,0,((($G121/$F$120)*Cronograma!CT$20)*($H121/$G121)))</f>
        <v>0</v>
      </c>
      <c r="CW121" s="51">
        <f>IF( $G121=0,0,((($G121/$F$120)*Cronograma!CU$20)*($H121/$G121)))</f>
        <v>0</v>
      </c>
      <c r="CX121" s="51">
        <f>IF( $G121=0,0,((($G121/$F$120)*Cronograma!CV$20)*($H121/$G121)))</f>
        <v>0</v>
      </c>
      <c r="CY121" s="51">
        <f>IF( $G121=0,0,((($G121/$F$120)*Cronograma!CW$20)*($H121/$G121)))</f>
        <v>0</v>
      </c>
      <c r="CZ121" s="51">
        <f>IF( $G121=0,0,((($G121/$F$120)*Cronograma!CX$20)*($H121/$G121)))</f>
        <v>0</v>
      </c>
      <c r="DA121" s="51">
        <f>IF( $G121=0,0,((($G121/$F$120)*Cronograma!CY$20)*($H121/$G121)))</f>
        <v>0</v>
      </c>
      <c r="DB121" s="51">
        <f>IF( $G121=0,0,((($G121/$F$120)*Cronograma!CZ$20)*($H121/$G121)))</f>
        <v>0</v>
      </c>
      <c r="DC121" s="51">
        <f>IF( $G121=0,0,((($G121/$F$120)*Cronograma!DA$20)*($H121/$G121)))</f>
        <v>0</v>
      </c>
      <c r="DD121" s="51">
        <f>IF( $G121=0,0,((($G121/$F$120)*Cronograma!DB$20)*($H121/$G121)))</f>
        <v>0</v>
      </c>
      <c r="DE121" s="51">
        <f>IF( $G121=0,0,((($G121/$F$120)*Cronograma!DC$20)*($H121/$G121)))</f>
        <v>0</v>
      </c>
      <c r="DF121" s="51">
        <f>IF( $G121=0,0,((($G121/$F$120)*Cronograma!DD$20)*($H121/$G121)))</f>
        <v>0</v>
      </c>
      <c r="DG121" s="51">
        <f>IF( $G121=0,0,((($G121/$F$120)*Cronograma!DE$20)*($H121/$G121)))</f>
        <v>0</v>
      </c>
      <c r="DH121" s="51">
        <f>IF( $G121=0,0,((($G121/$F$120)*Cronograma!DF$20)*($H121/$G121)))</f>
        <v>0</v>
      </c>
      <c r="DI121" s="51">
        <f>IF( $G121=0,0,((($G121/$F$120)*Cronograma!DG$20)*($H121/$G121)))</f>
        <v>0</v>
      </c>
      <c r="DJ121" s="51">
        <f>IF( $G121=0,0,((($G121/$F$120)*Cronograma!DH$20)*($H121/$G121)))</f>
        <v>0</v>
      </c>
      <c r="DK121" s="52">
        <f t="shared" ref="DK121:DK130" si="75">SUM(I121:DJ121)</f>
        <v>0</v>
      </c>
      <c r="DL121" s="53">
        <f t="shared" si="41"/>
        <v>0</v>
      </c>
      <c r="DM121" s="472"/>
      <c r="DN121" s="472"/>
      <c r="DO121" s="472"/>
    </row>
    <row r="122" spans="1:119" hidden="1" outlineLevel="1" x14ac:dyDescent="0.3">
      <c r="A122" s="472"/>
      <c r="B122" s="521" t="s">
        <v>170</v>
      </c>
      <c r="C122" s="589"/>
      <c r="D122" s="594"/>
      <c r="E122" s="591"/>
      <c r="F122" s="592"/>
      <c r="G122" s="593"/>
      <c r="H122" s="498">
        <f t="shared" si="74"/>
        <v>0</v>
      </c>
      <c r="I122" s="51">
        <f>IF( $G122=0,0,((($G122/$F$120)*Cronograma!G$20)*($H122/$G122)))</f>
        <v>0</v>
      </c>
      <c r="J122" s="51">
        <f>IF( $G122=0,0,((($G122/$F$120)*Cronograma!H$20)*($H122/$G122)))</f>
        <v>0</v>
      </c>
      <c r="K122" s="51">
        <f>IF( $G122=0,0,((($G122/$F$120)*Cronograma!I$20)*($H122/$G122)))</f>
        <v>0</v>
      </c>
      <c r="L122" s="51">
        <f>IF( $G122=0,0,((($G122/$F$120)*Cronograma!J$20)*($H122/$G122)))</f>
        <v>0</v>
      </c>
      <c r="M122" s="51">
        <f>IF( $G122=0,0,((($G122/$F$120)*Cronograma!K$20)*($H122/$G122)))</f>
        <v>0</v>
      </c>
      <c r="N122" s="51">
        <f>IF( $G122=0,0,((($G122/$F$120)*Cronograma!L$20)*($H122/$G122)))</f>
        <v>0</v>
      </c>
      <c r="O122" s="51">
        <f>IF( $G122=0,0,((($G122/$F$120)*Cronograma!M$20)*($H122/$G122)))</f>
        <v>0</v>
      </c>
      <c r="P122" s="51">
        <f>IF( $G122=0,0,((($G122/$F$120)*Cronograma!N$20)*($H122/$G122)))</f>
        <v>0</v>
      </c>
      <c r="Q122" s="51">
        <f>IF( $G122=0,0,((($G122/$F$120)*Cronograma!O$20)*($H122/$G122)))</f>
        <v>0</v>
      </c>
      <c r="R122" s="51">
        <f>IF( $G122=0,0,((($G122/$F$120)*Cronograma!P$20)*($H122/$G122)))</f>
        <v>0</v>
      </c>
      <c r="S122" s="51">
        <f>IF( $G122=0,0,((($G122/$F$120)*Cronograma!Q$20)*($H122/$G122)))</f>
        <v>0</v>
      </c>
      <c r="T122" s="51">
        <f>IF( $G122=0,0,((($G122/$F$120)*Cronograma!R$20)*($H122/$G122)))</f>
        <v>0</v>
      </c>
      <c r="U122" s="51">
        <f>IF( $G122=0,0,((($G122/$F$120)*Cronograma!S$20)*($H122/$G122)))</f>
        <v>0</v>
      </c>
      <c r="V122" s="51">
        <f>IF( $G122=0,0,((($G122/$F$120)*Cronograma!T$20)*($H122/$G122)))</f>
        <v>0</v>
      </c>
      <c r="W122" s="51">
        <f>IF( $G122=0,0,((($G122/$F$120)*Cronograma!U$20)*($H122/$G122)))</f>
        <v>0</v>
      </c>
      <c r="X122" s="51">
        <f>IF( $G122=0,0,((($G122/$F$120)*Cronograma!V$20)*($H122/$G122)))</f>
        <v>0</v>
      </c>
      <c r="Y122" s="51">
        <f>IF( $G122=0,0,((($G122/$F$120)*Cronograma!W$20)*($H122/$G122)))</f>
        <v>0</v>
      </c>
      <c r="Z122" s="51">
        <f>IF( $G122=0,0,((($G122/$F$120)*Cronograma!X$20)*($H122/$G122)))</f>
        <v>0</v>
      </c>
      <c r="AA122" s="51">
        <f>IF( $G122=0,0,((($G122/$F$120)*Cronograma!Y$20)*($H122/$G122)))</f>
        <v>0</v>
      </c>
      <c r="AB122" s="51">
        <f>IF( $G122=0,0,((($G122/$F$120)*Cronograma!Z$20)*($H122/$G122)))</f>
        <v>0</v>
      </c>
      <c r="AC122" s="51">
        <f>IF( $G122=0,0,((($G122/$F$120)*Cronograma!AA$20)*($H122/$G122)))</f>
        <v>0</v>
      </c>
      <c r="AD122" s="51">
        <f>IF( $G122=0,0,((($G122/$F$120)*Cronograma!AB$20)*($H122/$G122)))</f>
        <v>0</v>
      </c>
      <c r="AE122" s="51">
        <f>IF( $G122=0,0,((($G122/$F$120)*Cronograma!AC$20)*($H122/$G122)))</f>
        <v>0</v>
      </c>
      <c r="AF122" s="51">
        <f>IF( $G122=0,0,((($G122/$F$120)*Cronograma!AD$20)*($H122/$G122)))</f>
        <v>0</v>
      </c>
      <c r="AG122" s="51">
        <f>IF( $G122=0,0,((($G122/$F$120)*Cronograma!AE$20)*($H122/$G122)))</f>
        <v>0</v>
      </c>
      <c r="AH122" s="51">
        <f>IF( $G122=0,0,((($G122/$F$120)*Cronograma!AF$20)*($H122/$G122)))</f>
        <v>0</v>
      </c>
      <c r="AI122" s="51">
        <f>IF( $G122=0,0,((($G122/$F$120)*Cronograma!AG$20)*($H122/$G122)))</f>
        <v>0</v>
      </c>
      <c r="AJ122" s="51">
        <f>IF( $G122=0,0,((($G122/$F$120)*Cronograma!AH$20)*($H122/$G122)))</f>
        <v>0</v>
      </c>
      <c r="AK122" s="51">
        <f>IF( $G122=0,0,((($G122/$F$120)*Cronograma!AI$20)*($H122/$G122)))</f>
        <v>0</v>
      </c>
      <c r="AL122" s="51">
        <f>IF( $G122=0,0,((($G122/$F$120)*Cronograma!AJ$20)*($H122/$G122)))</f>
        <v>0</v>
      </c>
      <c r="AM122" s="51">
        <f>IF( $G122=0,0,((($G122/$F$120)*Cronograma!AK$20)*($H122/$G122)))</f>
        <v>0</v>
      </c>
      <c r="AN122" s="51">
        <f>IF( $G122=0,0,((($G122/$F$120)*Cronograma!AL$20)*($H122/$G122)))</f>
        <v>0</v>
      </c>
      <c r="AO122" s="51">
        <f>IF( $G122=0,0,((($G122/$F$120)*Cronograma!AM$20)*($H122/$G122)))</f>
        <v>0</v>
      </c>
      <c r="AP122" s="51">
        <f>IF( $G122=0,0,((($G122/$F$120)*Cronograma!AN$20)*($H122/$G122)))</f>
        <v>0</v>
      </c>
      <c r="AQ122" s="51">
        <f>IF( $G122=0,0,((($G122/$F$120)*Cronograma!AO$20)*($H122/$G122)))</f>
        <v>0</v>
      </c>
      <c r="AR122" s="51">
        <f>IF( $G122=0,0,((($G122/$F$120)*Cronograma!AP$20)*($H122/$G122)))</f>
        <v>0</v>
      </c>
      <c r="AS122" s="51">
        <f>IF( $G122=0,0,((($G122/$F$120)*Cronograma!AQ$20)*($H122/$G122)))</f>
        <v>0</v>
      </c>
      <c r="AT122" s="51">
        <f>IF( $G122=0,0,((($G122/$F$120)*Cronograma!AR$20)*($H122/$G122)))</f>
        <v>0</v>
      </c>
      <c r="AU122" s="51">
        <f>IF( $G122=0,0,((($G122/$F$120)*Cronograma!AS$20)*($H122/$G122)))</f>
        <v>0</v>
      </c>
      <c r="AV122" s="51">
        <f>IF( $G122=0,0,((($G122/$F$120)*Cronograma!AT$20)*($H122/$G122)))</f>
        <v>0</v>
      </c>
      <c r="AW122" s="51">
        <f>IF( $G122=0,0,((($G122/$F$120)*Cronograma!AU$20)*($H122/$G122)))</f>
        <v>0</v>
      </c>
      <c r="AX122" s="51">
        <f>IF( $G122=0,0,((($G122/$F$120)*Cronograma!AV$20)*($H122/$G122)))</f>
        <v>0</v>
      </c>
      <c r="AY122" s="51">
        <f>IF( $G122=0,0,((($G122/$F$120)*Cronograma!AW$20)*($H122/$G122)))</f>
        <v>0</v>
      </c>
      <c r="AZ122" s="51">
        <f>IF( $G122=0,0,((($G122/$F$120)*Cronograma!AX$20)*($H122/$G122)))</f>
        <v>0</v>
      </c>
      <c r="BA122" s="51">
        <f>IF( $G122=0,0,((($G122/$F$120)*Cronograma!AY$20)*($H122/$G122)))</f>
        <v>0</v>
      </c>
      <c r="BB122" s="51">
        <f>IF( $G122=0,0,((($G122/$F$120)*Cronograma!AZ$20)*($H122/$G122)))</f>
        <v>0</v>
      </c>
      <c r="BC122" s="51">
        <f>IF( $G122=0,0,((($G122/$F$120)*Cronograma!BA$20)*($H122/$G122)))</f>
        <v>0</v>
      </c>
      <c r="BD122" s="51">
        <f>IF( $G122=0,0,((($G122/$F$120)*Cronograma!BB$20)*($H122/$G122)))</f>
        <v>0</v>
      </c>
      <c r="BE122" s="51">
        <f>IF( $G122=0,0,((($G122/$F$120)*Cronograma!BC$20)*($H122/$G122)))</f>
        <v>0</v>
      </c>
      <c r="BF122" s="51">
        <f>IF( $G122=0,0,((($G122/$F$120)*Cronograma!BD$20)*($H122/$G122)))</f>
        <v>0</v>
      </c>
      <c r="BG122" s="51">
        <f>IF( $G122=0,0,((($G122/$F$120)*Cronograma!BE$20)*($H122/$G122)))</f>
        <v>0</v>
      </c>
      <c r="BH122" s="51">
        <f>IF( $G122=0,0,((($G122/$F$120)*Cronograma!BF$20)*($H122/$G122)))</f>
        <v>0</v>
      </c>
      <c r="BI122" s="51">
        <f>IF( $G122=0,0,((($G122/$F$120)*Cronograma!BG$20)*($H122/$G122)))</f>
        <v>0</v>
      </c>
      <c r="BJ122" s="51">
        <f>IF( $G122=0,0,((($G122/$F$120)*Cronograma!BH$20)*($H122/$G122)))</f>
        <v>0</v>
      </c>
      <c r="BK122" s="51">
        <f>IF( $G122=0,0,((($G122/$F$120)*Cronograma!BI$20)*($H122/$G122)))</f>
        <v>0</v>
      </c>
      <c r="BL122" s="51">
        <f>IF( $G122=0,0,((($G122/$F$120)*Cronograma!BJ$20)*($H122/$G122)))</f>
        <v>0</v>
      </c>
      <c r="BM122" s="51">
        <f>IF( $G122=0,0,((($G122/$F$120)*Cronograma!BK$20)*($H122/$G122)))</f>
        <v>0</v>
      </c>
      <c r="BN122" s="51">
        <f>IF( $G122=0,0,((($G122/$F$120)*Cronograma!BL$20)*($H122/$G122)))</f>
        <v>0</v>
      </c>
      <c r="BO122" s="51">
        <f>IF( $G122=0,0,((($G122/$F$120)*Cronograma!BM$20)*($H122/$G122)))</f>
        <v>0</v>
      </c>
      <c r="BP122" s="51">
        <f>IF( $G122=0,0,((($G122/$F$120)*Cronograma!BN$20)*($H122/$G122)))</f>
        <v>0</v>
      </c>
      <c r="BQ122" s="51">
        <f>IF( $G122=0,0,((($G122/$F$120)*Cronograma!BO$20)*($H122/$G122)))</f>
        <v>0</v>
      </c>
      <c r="BR122" s="51">
        <f>IF( $G122=0,0,((($G122/$F$120)*Cronograma!BP$20)*($H122/$G122)))</f>
        <v>0</v>
      </c>
      <c r="BS122" s="51">
        <f>IF( $G122=0,0,((($G122/$F$120)*Cronograma!BQ$20)*($H122/$G122)))</f>
        <v>0</v>
      </c>
      <c r="BT122" s="51">
        <f>IF( $G122=0,0,((($G122/$F$120)*Cronograma!BR$20)*($H122/$G122)))</f>
        <v>0</v>
      </c>
      <c r="BU122" s="51">
        <f>IF( $G122=0,0,((($G122/$F$120)*Cronograma!BS$20)*($H122/$G122)))</f>
        <v>0</v>
      </c>
      <c r="BV122" s="51">
        <f>IF( $G122=0,0,((($G122/$F$120)*Cronograma!BT$20)*($H122/$G122)))</f>
        <v>0</v>
      </c>
      <c r="BW122" s="51">
        <f>IF( $G122=0,0,((($G122/$F$120)*Cronograma!BU$20)*($H122/$G122)))</f>
        <v>0</v>
      </c>
      <c r="BX122" s="51">
        <f>IF( $G122=0,0,((($G122/$F$120)*Cronograma!BV$20)*($H122/$G122)))</f>
        <v>0</v>
      </c>
      <c r="BY122" s="51">
        <f>IF( $G122=0,0,((($G122/$F$120)*Cronograma!BW$20)*($H122/$G122)))</f>
        <v>0</v>
      </c>
      <c r="BZ122" s="51">
        <f>IF( $G122=0,0,((($G122/$F$120)*Cronograma!BX$20)*($H122/$G122)))</f>
        <v>0</v>
      </c>
      <c r="CA122" s="51">
        <f>IF( $G122=0,0,((($G122/$F$120)*Cronograma!BY$20)*($H122/$G122)))</f>
        <v>0</v>
      </c>
      <c r="CB122" s="51">
        <f>IF( $G122=0,0,((($G122/$F$120)*Cronograma!BZ$20)*($H122/$G122)))</f>
        <v>0</v>
      </c>
      <c r="CC122" s="51">
        <f>IF( $G122=0,0,((($G122/$F$120)*Cronograma!CA$20)*($H122/$G122)))</f>
        <v>0</v>
      </c>
      <c r="CD122" s="51">
        <f>IF( $G122=0,0,((($G122/$F$120)*Cronograma!CB$20)*($H122/$G122)))</f>
        <v>0</v>
      </c>
      <c r="CE122" s="51">
        <f>IF( $G122=0,0,((($G122/$F$120)*Cronograma!CC$20)*($H122/$G122)))</f>
        <v>0</v>
      </c>
      <c r="CF122" s="51">
        <f>IF( $G122=0,0,((($G122/$F$120)*Cronograma!CD$20)*($H122/$G122)))</f>
        <v>0</v>
      </c>
      <c r="CG122" s="51">
        <f>IF( $G122=0,0,((($G122/$F$120)*Cronograma!CE$20)*($H122/$G122)))</f>
        <v>0</v>
      </c>
      <c r="CH122" s="51">
        <f>IF( $G122=0,0,((($G122/$F$120)*Cronograma!CF$20)*($H122/$G122)))</f>
        <v>0</v>
      </c>
      <c r="CI122" s="51">
        <f>IF( $G122=0,0,((($G122/$F$120)*Cronograma!CG$20)*($H122/$G122)))</f>
        <v>0</v>
      </c>
      <c r="CJ122" s="51">
        <f>IF( $G122=0,0,((($G122/$F$120)*Cronograma!CH$20)*($H122/$G122)))</f>
        <v>0</v>
      </c>
      <c r="CK122" s="51">
        <f>IF( $G122=0,0,((($G122/$F$120)*Cronograma!CI$20)*($H122/$G122)))</f>
        <v>0</v>
      </c>
      <c r="CL122" s="51">
        <f>IF( $G122=0,0,((($G122/$F$120)*Cronograma!CJ$20)*($H122/$G122)))</f>
        <v>0</v>
      </c>
      <c r="CM122" s="51">
        <f>IF( $G122=0,0,((($G122/$F$120)*Cronograma!CK$20)*($H122/$G122)))</f>
        <v>0</v>
      </c>
      <c r="CN122" s="51">
        <f>IF( $G122=0,0,((($G122/$F$120)*Cronograma!CL$20)*($H122/$G122)))</f>
        <v>0</v>
      </c>
      <c r="CO122" s="51">
        <f>IF( $G122=0,0,((($G122/$F$120)*Cronograma!CM$20)*($H122/$G122)))</f>
        <v>0</v>
      </c>
      <c r="CP122" s="51">
        <f>IF( $G122=0,0,((($G122/$F$120)*Cronograma!CN$20)*($H122/$G122)))</f>
        <v>0</v>
      </c>
      <c r="CQ122" s="51">
        <f>IF( $G122=0,0,((($G122/$F$120)*Cronograma!CO$20)*($H122/$G122)))</f>
        <v>0</v>
      </c>
      <c r="CR122" s="51">
        <f>IF( $G122=0,0,((($G122/$F$120)*Cronograma!CP$20)*($H122/$G122)))</f>
        <v>0</v>
      </c>
      <c r="CS122" s="51">
        <f>IF( $G122=0,0,((($G122/$F$120)*Cronograma!CQ$20)*($H122/$G122)))</f>
        <v>0</v>
      </c>
      <c r="CT122" s="51">
        <f>IF( $G122=0,0,((($G122/$F$120)*Cronograma!CR$20)*($H122/$G122)))</f>
        <v>0</v>
      </c>
      <c r="CU122" s="51">
        <f>IF( $G122=0,0,((($G122/$F$120)*Cronograma!CS$20)*($H122/$G122)))</f>
        <v>0</v>
      </c>
      <c r="CV122" s="51">
        <f>IF( $G122=0,0,((($G122/$F$120)*Cronograma!CT$20)*($H122/$G122)))</f>
        <v>0</v>
      </c>
      <c r="CW122" s="51">
        <f>IF( $G122=0,0,((($G122/$F$120)*Cronograma!CU$20)*($H122/$G122)))</f>
        <v>0</v>
      </c>
      <c r="CX122" s="51">
        <f>IF( $G122=0,0,((($G122/$F$120)*Cronograma!CV$20)*($H122/$G122)))</f>
        <v>0</v>
      </c>
      <c r="CY122" s="51">
        <f>IF( $G122=0,0,((($G122/$F$120)*Cronograma!CW$20)*($H122/$G122)))</f>
        <v>0</v>
      </c>
      <c r="CZ122" s="51">
        <f>IF( $G122=0,0,((($G122/$F$120)*Cronograma!CX$20)*($H122/$G122)))</f>
        <v>0</v>
      </c>
      <c r="DA122" s="51">
        <f>IF( $G122=0,0,((($G122/$F$120)*Cronograma!CY$20)*($H122/$G122)))</f>
        <v>0</v>
      </c>
      <c r="DB122" s="51">
        <f>IF( $G122=0,0,((($G122/$F$120)*Cronograma!CZ$20)*($H122/$G122)))</f>
        <v>0</v>
      </c>
      <c r="DC122" s="51">
        <f>IF( $G122=0,0,((($G122/$F$120)*Cronograma!DA$20)*($H122/$G122)))</f>
        <v>0</v>
      </c>
      <c r="DD122" s="51">
        <f>IF( $G122=0,0,((($G122/$F$120)*Cronograma!DB$20)*($H122/$G122)))</f>
        <v>0</v>
      </c>
      <c r="DE122" s="51">
        <f>IF( $G122=0,0,((($G122/$F$120)*Cronograma!DC$20)*($H122/$G122)))</f>
        <v>0</v>
      </c>
      <c r="DF122" s="51">
        <f>IF( $G122=0,0,((($G122/$F$120)*Cronograma!DD$20)*($H122/$G122)))</f>
        <v>0</v>
      </c>
      <c r="DG122" s="51">
        <f>IF( $G122=0,0,((($G122/$F$120)*Cronograma!DE$20)*($H122/$G122)))</f>
        <v>0</v>
      </c>
      <c r="DH122" s="51">
        <f>IF( $G122=0,0,((($G122/$F$120)*Cronograma!DF$20)*($H122/$G122)))</f>
        <v>0</v>
      </c>
      <c r="DI122" s="51">
        <f>IF( $G122=0,0,((($G122/$F$120)*Cronograma!DG$20)*($H122/$G122)))</f>
        <v>0</v>
      </c>
      <c r="DJ122" s="51">
        <f>IF( $G122=0,0,((($G122/$F$120)*Cronograma!DH$20)*($H122/$G122)))</f>
        <v>0</v>
      </c>
      <c r="DK122" s="52">
        <f t="shared" si="75"/>
        <v>0</v>
      </c>
      <c r="DL122" s="53">
        <f t="shared" si="41"/>
        <v>0</v>
      </c>
      <c r="DM122" s="472"/>
      <c r="DN122" s="472"/>
      <c r="DO122" s="472"/>
    </row>
    <row r="123" spans="1:119" hidden="1" outlineLevel="1" x14ac:dyDescent="0.3">
      <c r="A123" s="472"/>
      <c r="B123" s="521" t="s">
        <v>273</v>
      </c>
      <c r="C123" s="589"/>
      <c r="D123" s="595"/>
      <c r="E123" s="591"/>
      <c r="F123" s="592"/>
      <c r="G123" s="593"/>
      <c r="H123" s="498">
        <f t="shared" si="74"/>
        <v>0</v>
      </c>
      <c r="I123" s="51">
        <f>IF( $G123=0,0,((($G123/$F$120)*Cronograma!G$20)*($H123/$G123)))</f>
        <v>0</v>
      </c>
      <c r="J123" s="51">
        <f>IF( $G123=0,0,((($G123/$F$120)*Cronograma!H$20)*($H123/$G123)))</f>
        <v>0</v>
      </c>
      <c r="K123" s="51">
        <f>IF( $G123=0,0,((($G123/$F$120)*Cronograma!I$20)*($H123/$G123)))</f>
        <v>0</v>
      </c>
      <c r="L123" s="51">
        <f>IF( $G123=0,0,((($G123/$F$120)*Cronograma!J$20)*($H123/$G123)))</f>
        <v>0</v>
      </c>
      <c r="M123" s="51">
        <f>IF( $G123=0,0,((($G123/$F$120)*Cronograma!K$20)*($H123/$G123)))</f>
        <v>0</v>
      </c>
      <c r="N123" s="51">
        <f>IF( $G123=0,0,((($G123/$F$120)*Cronograma!L$20)*($H123/$G123)))</f>
        <v>0</v>
      </c>
      <c r="O123" s="51">
        <f>IF( $G123=0,0,((($G123/$F$120)*Cronograma!M$20)*($H123/$G123)))</f>
        <v>0</v>
      </c>
      <c r="P123" s="51">
        <f>IF( $G123=0,0,((($G123/$F$120)*Cronograma!N$20)*($H123/$G123)))</f>
        <v>0</v>
      </c>
      <c r="Q123" s="51">
        <f>IF( $G123=0,0,((($G123/$F$120)*Cronograma!O$20)*($H123/$G123)))</f>
        <v>0</v>
      </c>
      <c r="R123" s="51">
        <f>IF( $G123=0,0,((($G123/$F$120)*Cronograma!P$20)*($H123/$G123)))</f>
        <v>0</v>
      </c>
      <c r="S123" s="51">
        <f>IF( $G123=0,0,((($G123/$F$120)*Cronograma!Q$20)*($H123/$G123)))</f>
        <v>0</v>
      </c>
      <c r="T123" s="51">
        <f>IF( $G123=0,0,((($G123/$F$120)*Cronograma!R$20)*($H123/$G123)))</f>
        <v>0</v>
      </c>
      <c r="U123" s="51">
        <f>IF( $G123=0,0,((($G123/$F$120)*Cronograma!S$20)*($H123/$G123)))</f>
        <v>0</v>
      </c>
      <c r="V123" s="51">
        <f>IF( $G123=0,0,((($G123/$F$120)*Cronograma!T$20)*($H123/$G123)))</f>
        <v>0</v>
      </c>
      <c r="W123" s="51">
        <f>IF( $G123=0,0,((($G123/$F$120)*Cronograma!U$20)*($H123/$G123)))</f>
        <v>0</v>
      </c>
      <c r="X123" s="51">
        <f>IF( $G123=0,0,((($G123/$F$120)*Cronograma!V$20)*($H123/$G123)))</f>
        <v>0</v>
      </c>
      <c r="Y123" s="51">
        <f>IF( $G123=0,0,((($G123/$F$120)*Cronograma!W$20)*($H123/$G123)))</f>
        <v>0</v>
      </c>
      <c r="Z123" s="51">
        <f>IF( $G123=0,0,((($G123/$F$120)*Cronograma!X$20)*($H123/$G123)))</f>
        <v>0</v>
      </c>
      <c r="AA123" s="51">
        <f>IF( $G123=0,0,((($G123/$F$120)*Cronograma!Y$20)*($H123/$G123)))</f>
        <v>0</v>
      </c>
      <c r="AB123" s="51">
        <f>IF( $G123=0,0,((($G123/$F$120)*Cronograma!Z$20)*($H123/$G123)))</f>
        <v>0</v>
      </c>
      <c r="AC123" s="51">
        <f>IF( $G123=0,0,((($G123/$F$120)*Cronograma!AA$20)*($H123/$G123)))</f>
        <v>0</v>
      </c>
      <c r="AD123" s="51">
        <f>IF( $G123=0,0,((($G123/$F$120)*Cronograma!AB$20)*($H123/$G123)))</f>
        <v>0</v>
      </c>
      <c r="AE123" s="51">
        <f>IF( $G123=0,0,((($G123/$F$120)*Cronograma!AC$20)*($H123/$G123)))</f>
        <v>0</v>
      </c>
      <c r="AF123" s="51">
        <f>IF( $G123=0,0,((($G123/$F$120)*Cronograma!AD$20)*($H123/$G123)))</f>
        <v>0</v>
      </c>
      <c r="AG123" s="51">
        <f>IF( $G123=0,0,((($G123/$F$120)*Cronograma!AE$20)*($H123/$G123)))</f>
        <v>0</v>
      </c>
      <c r="AH123" s="51">
        <f>IF( $G123=0,0,((($G123/$F$120)*Cronograma!AF$20)*($H123/$G123)))</f>
        <v>0</v>
      </c>
      <c r="AI123" s="51">
        <f>IF( $G123=0,0,((($G123/$F$120)*Cronograma!AG$20)*($H123/$G123)))</f>
        <v>0</v>
      </c>
      <c r="AJ123" s="51">
        <f>IF( $G123=0,0,((($G123/$F$120)*Cronograma!AH$20)*($H123/$G123)))</f>
        <v>0</v>
      </c>
      <c r="AK123" s="51">
        <f>IF( $G123=0,0,((($G123/$F$120)*Cronograma!AI$20)*($H123/$G123)))</f>
        <v>0</v>
      </c>
      <c r="AL123" s="51">
        <f>IF( $G123=0,0,((($G123/$F$120)*Cronograma!AJ$20)*($H123/$G123)))</f>
        <v>0</v>
      </c>
      <c r="AM123" s="51">
        <f>IF( $G123=0,0,((($G123/$F$120)*Cronograma!AK$20)*($H123/$G123)))</f>
        <v>0</v>
      </c>
      <c r="AN123" s="51">
        <f>IF( $G123=0,0,((($G123/$F$120)*Cronograma!AL$20)*($H123/$G123)))</f>
        <v>0</v>
      </c>
      <c r="AO123" s="51">
        <f>IF( $G123=0,0,((($G123/$F$120)*Cronograma!AM$20)*($H123/$G123)))</f>
        <v>0</v>
      </c>
      <c r="AP123" s="51">
        <f>IF( $G123=0,0,((($G123/$F$120)*Cronograma!AN$20)*($H123/$G123)))</f>
        <v>0</v>
      </c>
      <c r="AQ123" s="51">
        <f>IF( $G123=0,0,((($G123/$F$120)*Cronograma!AO$20)*($H123/$G123)))</f>
        <v>0</v>
      </c>
      <c r="AR123" s="51">
        <f>IF( $G123=0,0,((($G123/$F$120)*Cronograma!AP$20)*($H123/$G123)))</f>
        <v>0</v>
      </c>
      <c r="AS123" s="51">
        <f>IF( $G123=0,0,((($G123/$F$120)*Cronograma!AQ$20)*($H123/$G123)))</f>
        <v>0</v>
      </c>
      <c r="AT123" s="51">
        <f>IF( $G123=0,0,((($G123/$F$120)*Cronograma!AR$20)*($H123/$G123)))</f>
        <v>0</v>
      </c>
      <c r="AU123" s="51">
        <f>IF( $G123=0,0,((($G123/$F$120)*Cronograma!AS$20)*($H123/$G123)))</f>
        <v>0</v>
      </c>
      <c r="AV123" s="51">
        <f>IF( $G123=0,0,((($G123/$F$120)*Cronograma!AT$20)*($H123/$G123)))</f>
        <v>0</v>
      </c>
      <c r="AW123" s="51">
        <f>IF( $G123=0,0,((($G123/$F$120)*Cronograma!AU$20)*($H123/$G123)))</f>
        <v>0</v>
      </c>
      <c r="AX123" s="51">
        <f>IF( $G123=0,0,((($G123/$F$120)*Cronograma!AV$20)*($H123/$G123)))</f>
        <v>0</v>
      </c>
      <c r="AY123" s="51">
        <f>IF( $G123=0,0,((($G123/$F$120)*Cronograma!AW$20)*($H123/$G123)))</f>
        <v>0</v>
      </c>
      <c r="AZ123" s="51">
        <f>IF( $G123=0,0,((($G123/$F$120)*Cronograma!AX$20)*($H123/$G123)))</f>
        <v>0</v>
      </c>
      <c r="BA123" s="51">
        <f>IF( $G123=0,0,((($G123/$F$120)*Cronograma!AY$20)*($H123/$G123)))</f>
        <v>0</v>
      </c>
      <c r="BB123" s="51">
        <f>IF( $G123=0,0,((($G123/$F$120)*Cronograma!AZ$20)*($H123/$G123)))</f>
        <v>0</v>
      </c>
      <c r="BC123" s="51">
        <f>IF( $G123=0,0,((($G123/$F$120)*Cronograma!BA$20)*($H123/$G123)))</f>
        <v>0</v>
      </c>
      <c r="BD123" s="51">
        <f>IF( $G123=0,0,((($G123/$F$120)*Cronograma!BB$20)*($H123/$G123)))</f>
        <v>0</v>
      </c>
      <c r="BE123" s="51">
        <f>IF( $G123=0,0,((($G123/$F$120)*Cronograma!BC$20)*($H123/$G123)))</f>
        <v>0</v>
      </c>
      <c r="BF123" s="51">
        <f>IF( $G123=0,0,((($G123/$F$120)*Cronograma!BD$20)*($H123/$G123)))</f>
        <v>0</v>
      </c>
      <c r="BG123" s="51">
        <f>IF( $G123=0,0,((($G123/$F$120)*Cronograma!BE$20)*($H123/$G123)))</f>
        <v>0</v>
      </c>
      <c r="BH123" s="51">
        <f>IF( $G123=0,0,((($G123/$F$120)*Cronograma!BF$20)*($H123/$G123)))</f>
        <v>0</v>
      </c>
      <c r="BI123" s="51">
        <f>IF( $G123=0,0,((($G123/$F$120)*Cronograma!BG$20)*($H123/$G123)))</f>
        <v>0</v>
      </c>
      <c r="BJ123" s="51">
        <f>IF( $G123=0,0,((($G123/$F$120)*Cronograma!BH$20)*($H123/$G123)))</f>
        <v>0</v>
      </c>
      <c r="BK123" s="51">
        <f>IF( $G123=0,0,((($G123/$F$120)*Cronograma!BI$20)*($H123/$G123)))</f>
        <v>0</v>
      </c>
      <c r="BL123" s="51">
        <f>IF( $G123=0,0,((($G123/$F$120)*Cronograma!BJ$20)*($H123/$G123)))</f>
        <v>0</v>
      </c>
      <c r="BM123" s="51">
        <f>IF( $G123=0,0,((($G123/$F$120)*Cronograma!BK$20)*($H123/$G123)))</f>
        <v>0</v>
      </c>
      <c r="BN123" s="51">
        <f>IF( $G123=0,0,((($G123/$F$120)*Cronograma!BL$20)*($H123/$G123)))</f>
        <v>0</v>
      </c>
      <c r="BO123" s="51">
        <f>IF( $G123=0,0,((($G123/$F$120)*Cronograma!BM$20)*($H123/$G123)))</f>
        <v>0</v>
      </c>
      <c r="BP123" s="51">
        <f>IF( $G123=0,0,((($G123/$F$120)*Cronograma!BN$20)*($H123/$G123)))</f>
        <v>0</v>
      </c>
      <c r="BQ123" s="51">
        <f>IF( $G123=0,0,((($G123/$F$120)*Cronograma!BO$20)*($H123/$G123)))</f>
        <v>0</v>
      </c>
      <c r="BR123" s="51">
        <f>IF( $G123=0,0,((($G123/$F$120)*Cronograma!BP$20)*($H123/$G123)))</f>
        <v>0</v>
      </c>
      <c r="BS123" s="51">
        <f>IF( $G123=0,0,((($G123/$F$120)*Cronograma!BQ$20)*($H123/$G123)))</f>
        <v>0</v>
      </c>
      <c r="BT123" s="51">
        <f>IF( $G123=0,0,((($G123/$F$120)*Cronograma!BR$20)*($H123/$G123)))</f>
        <v>0</v>
      </c>
      <c r="BU123" s="51">
        <f>IF( $G123=0,0,((($G123/$F$120)*Cronograma!BS$20)*($H123/$G123)))</f>
        <v>0</v>
      </c>
      <c r="BV123" s="51">
        <f>IF( $G123=0,0,((($G123/$F$120)*Cronograma!BT$20)*($H123/$G123)))</f>
        <v>0</v>
      </c>
      <c r="BW123" s="51">
        <f>IF( $G123=0,0,((($G123/$F$120)*Cronograma!BU$20)*($H123/$G123)))</f>
        <v>0</v>
      </c>
      <c r="BX123" s="51">
        <f>IF( $G123=0,0,((($G123/$F$120)*Cronograma!BV$20)*($H123/$G123)))</f>
        <v>0</v>
      </c>
      <c r="BY123" s="51">
        <f>IF( $G123=0,0,((($G123/$F$120)*Cronograma!BW$20)*($H123/$G123)))</f>
        <v>0</v>
      </c>
      <c r="BZ123" s="51">
        <f>IF( $G123=0,0,((($G123/$F$120)*Cronograma!BX$20)*($H123/$G123)))</f>
        <v>0</v>
      </c>
      <c r="CA123" s="51">
        <f>IF( $G123=0,0,((($G123/$F$120)*Cronograma!BY$20)*($H123/$G123)))</f>
        <v>0</v>
      </c>
      <c r="CB123" s="51">
        <f>IF( $G123=0,0,((($G123/$F$120)*Cronograma!BZ$20)*($H123/$G123)))</f>
        <v>0</v>
      </c>
      <c r="CC123" s="51">
        <f>IF( $G123=0,0,((($G123/$F$120)*Cronograma!CA$20)*($H123/$G123)))</f>
        <v>0</v>
      </c>
      <c r="CD123" s="51">
        <f>IF( $G123=0,0,((($G123/$F$120)*Cronograma!CB$20)*($H123/$G123)))</f>
        <v>0</v>
      </c>
      <c r="CE123" s="51">
        <f>IF( $G123=0,0,((($G123/$F$120)*Cronograma!CC$20)*($H123/$G123)))</f>
        <v>0</v>
      </c>
      <c r="CF123" s="51">
        <f>IF( $G123=0,0,((($G123/$F$120)*Cronograma!CD$20)*($H123/$G123)))</f>
        <v>0</v>
      </c>
      <c r="CG123" s="51">
        <f>IF( $G123=0,0,((($G123/$F$120)*Cronograma!CE$20)*($H123/$G123)))</f>
        <v>0</v>
      </c>
      <c r="CH123" s="51">
        <f>IF( $G123=0,0,((($G123/$F$120)*Cronograma!CF$20)*($H123/$G123)))</f>
        <v>0</v>
      </c>
      <c r="CI123" s="51">
        <f>IF( $G123=0,0,((($G123/$F$120)*Cronograma!CG$20)*($H123/$G123)))</f>
        <v>0</v>
      </c>
      <c r="CJ123" s="51">
        <f>IF( $G123=0,0,((($G123/$F$120)*Cronograma!CH$20)*($H123/$G123)))</f>
        <v>0</v>
      </c>
      <c r="CK123" s="51">
        <f>IF( $G123=0,0,((($G123/$F$120)*Cronograma!CI$20)*($H123/$G123)))</f>
        <v>0</v>
      </c>
      <c r="CL123" s="51">
        <f>IF( $G123=0,0,((($G123/$F$120)*Cronograma!CJ$20)*($H123/$G123)))</f>
        <v>0</v>
      </c>
      <c r="CM123" s="51">
        <f>IF( $G123=0,0,((($G123/$F$120)*Cronograma!CK$20)*($H123/$G123)))</f>
        <v>0</v>
      </c>
      <c r="CN123" s="51">
        <f>IF( $G123=0,0,((($G123/$F$120)*Cronograma!CL$20)*($H123/$G123)))</f>
        <v>0</v>
      </c>
      <c r="CO123" s="51">
        <f>IF( $G123=0,0,((($G123/$F$120)*Cronograma!CM$20)*($H123/$G123)))</f>
        <v>0</v>
      </c>
      <c r="CP123" s="51">
        <f>IF( $G123=0,0,((($G123/$F$120)*Cronograma!CN$20)*($H123/$G123)))</f>
        <v>0</v>
      </c>
      <c r="CQ123" s="51">
        <f>IF( $G123=0,0,((($G123/$F$120)*Cronograma!CO$20)*($H123/$G123)))</f>
        <v>0</v>
      </c>
      <c r="CR123" s="51">
        <f>IF( $G123=0,0,((($G123/$F$120)*Cronograma!CP$20)*($H123/$G123)))</f>
        <v>0</v>
      </c>
      <c r="CS123" s="51">
        <f>IF( $G123=0,0,((($G123/$F$120)*Cronograma!CQ$20)*($H123/$G123)))</f>
        <v>0</v>
      </c>
      <c r="CT123" s="51">
        <f>IF( $G123=0,0,((($G123/$F$120)*Cronograma!CR$20)*($H123/$G123)))</f>
        <v>0</v>
      </c>
      <c r="CU123" s="51">
        <f>IF( $G123=0,0,((($G123/$F$120)*Cronograma!CS$20)*($H123/$G123)))</f>
        <v>0</v>
      </c>
      <c r="CV123" s="51">
        <f>IF( $G123=0,0,((($G123/$F$120)*Cronograma!CT$20)*($H123/$G123)))</f>
        <v>0</v>
      </c>
      <c r="CW123" s="51">
        <f>IF( $G123=0,0,((($G123/$F$120)*Cronograma!CU$20)*($H123/$G123)))</f>
        <v>0</v>
      </c>
      <c r="CX123" s="51">
        <f>IF( $G123=0,0,((($G123/$F$120)*Cronograma!CV$20)*($H123/$G123)))</f>
        <v>0</v>
      </c>
      <c r="CY123" s="51">
        <f>IF( $G123=0,0,((($G123/$F$120)*Cronograma!CW$20)*($H123/$G123)))</f>
        <v>0</v>
      </c>
      <c r="CZ123" s="51">
        <f>IF( $G123=0,0,((($G123/$F$120)*Cronograma!CX$20)*($H123/$G123)))</f>
        <v>0</v>
      </c>
      <c r="DA123" s="51">
        <f>IF( $G123=0,0,((($G123/$F$120)*Cronograma!CY$20)*($H123/$G123)))</f>
        <v>0</v>
      </c>
      <c r="DB123" s="51">
        <f>IF( $G123=0,0,((($G123/$F$120)*Cronograma!CZ$20)*($H123/$G123)))</f>
        <v>0</v>
      </c>
      <c r="DC123" s="51">
        <f>IF( $G123=0,0,((($G123/$F$120)*Cronograma!DA$20)*($H123/$G123)))</f>
        <v>0</v>
      </c>
      <c r="DD123" s="51">
        <f>IF( $G123=0,0,((($G123/$F$120)*Cronograma!DB$20)*($H123/$G123)))</f>
        <v>0</v>
      </c>
      <c r="DE123" s="51">
        <f>IF( $G123=0,0,((($G123/$F$120)*Cronograma!DC$20)*($H123/$G123)))</f>
        <v>0</v>
      </c>
      <c r="DF123" s="51">
        <f>IF( $G123=0,0,((($G123/$F$120)*Cronograma!DD$20)*($H123/$G123)))</f>
        <v>0</v>
      </c>
      <c r="DG123" s="51">
        <f>IF( $G123=0,0,((($G123/$F$120)*Cronograma!DE$20)*($H123/$G123)))</f>
        <v>0</v>
      </c>
      <c r="DH123" s="51">
        <f>IF( $G123=0,0,((($G123/$F$120)*Cronograma!DF$20)*($H123/$G123)))</f>
        <v>0</v>
      </c>
      <c r="DI123" s="51">
        <f>IF( $G123=0,0,((($G123/$F$120)*Cronograma!DG$20)*($H123/$G123)))</f>
        <v>0</v>
      </c>
      <c r="DJ123" s="51">
        <f>IF( $G123=0,0,((($G123/$F$120)*Cronograma!DH$20)*($H123/$G123)))</f>
        <v>0</v>
      </c>
      <c r="DK123" s="52">
        <f t="shared" si="75"/>
        <v>0</v>
      </c>
      <c r="DL123" s="53">
        <f t="shared" si="41"/>
        <v>0</v>
      </c>
      <c r="DM123" s="472"/>
      <c r="DN123" s="472"/>
      <c r="DO123" s="472"/>
    </row>
    <row r="124" spans="1:119" hidden="1" outlineLevel="1" x14ac:dyDescent="0.3">
      <c r="A124" s="472"/>
      <c r="B124" s="521" t="s">
        <v>274</v>
      </c>
      <c r="C124" s="589"/>
      <c r="D124" s="595"/>
      <c r="E124" s="591"/>
      <c r="F124" s="592"/>
      <c r="G124" s="593"/>
      <c r="H124" s="498">
        <f t="shared" si="74"/>
        <v>0</v>
      </c>
      <c r="I124" s="51">
        <f>IF( $G124=0,0,((($G124/$F$120)*Cronograma!G$20)*($H124/$G124)))</f>
        <v>0</v>
      </c>
      <c r="J124" s="51">
        <f>IF( $G124=0,0,((($G124/$F$120)*Cronograma!H$20)*($H124/$G124)))</f>
        <v>0</v>
      </c>
      <c r="K124" s="51">
        <f>IF( $G124=0,0,((($G124/$F$120)*Cronograma!I$20)*($H124/$G124)))</f>
        <v>0</v>
      </c>
      <c r="L124" s="51">
        <f>IF( $G124=0,0,((($G124/$F$120)*Cronograma!J$20)*($H124/$G124)))</f>
        <v>0</v>
      </c>
      <c r="M124" s="51">
        <f>IF( $G124=0,0,((($G124/$F$120)*Cronograma!K$20)*($H124/$G124)))</f>
        <v>0</v>
      </c>
      <c r="N124" s="51">
        <f>IF( $G124=0,0,((($G124/$F$120)*Cronograma!L$20)*($H124/$G124)))</f>
        <v>0</v>
      </c>
      <c r="O124" s="51">
        <f>IF( $G124=0,0,((($G124/$F$120)*Cronograma!M$20)*($H124/$G124)))</f>
        <v>0</v>
      </c>
      <c r="P124" s="51">
        <f>IF( $G124=0,0,((($G124/$F$120)*Cronograma!N$20)*($H124/$G124)))</f>
        <v>0</v>
      </c>
      <c r="Q124" s="51">
        <f>IF( $G124=0,0,((($G124/$F$120)*Cronograma!O$20)*($H124/$G124)))</f>
        <v>0</v>
      </c>
      <c r="R124" s="51">
        <f>IF( $G124=0,0,((($G124/$F$120)*Cronograma!P$20)*($H124/$G124)))</f>
        <v>0</v>
      </c>
      <c r="S124" s="51">
        <f>IF( $G124=0,0,((($G124/$F$120)*Cronograma!Q$20)*($H124/$G124)))</f>
        <v>0</v>
      </c>
      <c r="T124" s="51">
        <f>IF( $G124=0,0,((($G124/$F$120)*Cronograma!R$20)*($H124/$G124)))</f>
        <v>0</v>
      </c>
      <c r="U124" s="51">
        <f>IF( $G124=0,0,((($G124/$F$120)*Cronograma!S$20)*($H124/$G124)))</f>
        <v>0</v>
      </c>
      <c r="V124" s="51">
        <f>IF( $G124=0,0,((($G124/$F$120)*Cronograma!T$20)*($H124/$G124)))</f>
        <v>0</v>
      </c>
      <c r="W124" s="51">
        <f>IF( $G124=0,0,((($G124/$F$120)*Cronograma!U$20)*($H124/$G124)))</f>
        <v>0</v>
      </c>
      <c r="X124" s="51">
        <f>IF( $G124=0,0,((($G124/$F$120)*Cronograma!V$20)*($H124/$G124)))</f>
        <v>0</v>
      </c>
      <c r="Y124" s="51">
        <f>IF( $G124=0,0,((($G124/$F$120)*Cronograma!W$20)*($H124/$G124)))</f>
        <v>0</v>
      </c>
      <c r="Z124" s="51">
        <f>IF( $G124=0,0,((($G124/$F$120)*Cronograma!X$20)*($H124/$G124)))</f>
        <v>0</v>
      </c>
      <c r="AA124" s="51">
        <f>IF( $G124=0,0,((($G124/$F$120)*Cronograma!Y$20)*($H124/$G124)))</f>
        <v>0</v>
      </c>
      <c r="AB124" s="51">
        <f>IF( $G124=0,0,((($G124/$F$120)*Cronograma!Z$20)*($H124/$G124)))</f>
        <v>0</v>
      </c>
      <c r="AC124" s="51">
        <f>IF( $G124=0,0,((($G124/$F$120)*Cronograma!AA$20)*($H124/$G124)))</f>
        <v>0</v>
      </c>
      <c r="AD124" s="51">
        <f>IF( $G124=0,0,((($G124/$F$120)*Cronograma!AB$20)*($H124/$G124)))</f>
        <v>0</v>
      </c>
      <c r="AE124" s="51">
        <f>IF( $G124=0,0,((($G124/$F$120)*Cronograma!AC$20)*($H124/$G124)))</f>
        <v>0</v>
      </c>
      <c r="AF124" s="51">
        <f>IF( $G124=0,0,((($G124/$F$120)*Cronograma!AD$20)*($H124/$G124)))</f>
        <v>0</v>
      </c>
      <c r="AG124" s="51">
        <f>IF( $G124=0,0,((($G124/$F$120)*Cronograma!AE$20)*($H124/$G124)))</f>
        <v>0</v>
      </c>
      <c r="AH124" s="51">
        <f>IF( $G124=0,0,((($G124/$F$120)*Cronograma!AF$20)*($H124/$G124)))</f>
        <v>0</v>
      </c>
      <c r="AI124" s="51">
        <f>IF( $G124=0,0,((($G124/$F$120)*Cronograma!AG$20)*($H124/$G124)))</f>
        <v>0</v>
      </c>
      <c r="AJ124" s="51">
        <f>IF( $G124=0,0,((($G124/$F$120)*Cronograma!AH$20)*($H124/$G124)))</f>
        <v>0</v>
      </c>
      <c r="AK124" s="51">
        <f>IF( $G124=0,0,((($G124/$F$120)*Cronograma!AI$20)*($H124/$G124)))</f>
        <v>0</v>
      </c>
      <c r="AL124" s="51">
        <f>IF( $G124=0,0,((($G124/$F$120)*Cronograma!AJ$20)*($H124/$G124)))</f>
        <v>0</v>
      </c>
      <c r="AM124" s="51">
        <f>IF( $G124=0,0,((($G124/$F$120)*Cronograma!AK$20)*($H124/$G124)))</f>
        <v>0</v>
      </c>
      <c r="AN124" s="51">
        <f>IF( $G124=0,0,((($G124/$F$120)*Cronograma!AL$20)*($H124/$G124)))</f>
        <v>0</v>
      </c>
      <c r="AO124" s="51">
        <f>IF( $G124=0,0,((($G124/$F$120)*Cronograma!AM$20)*($H124/$G124)))</f>
        <v>0</v>
      </c>
      <c r="AP124" s="51">
        <f>IF( $G124=0,0,((($G124/$F$120)*Cronograma!AN$20)*($H124/$G124)))</f>
        <v>0</v>
      </c>
      <c r="AQ124" s="51">
        <f>IF( $G124=0,0,((($G124/$F$120)*Cronograma!AO$20)*($H124/$G124)))</f>
        <v>0</v>
      </c>
      <c r="AR124" s="51">
        <f>IF( $G124=0,0,((($G124/$F$120)*Cronograma!AP$20)*($H124/$G124)))</f>
        <v>0</v>
      </c>
      <c r="AS124" s="51">
        <f>IF( $G124=0,0,((($G124/$F$120)*Cronograma!AQ$20)*($H124/$G124)))</f>
        <v>0</v>
      </c>
      <c r="AT124" s="51">
        <f>IF( $G124=0,0,((($G124/$F$120)*Cronograma!AR$20)*($H124/$G124)))</f>
        <v>0</v>
      </c>
      <c r="AU124" s="51">
        <f>IF( $G124=0,0,((($G124/$F$120)*Cronograma!AS$20)*($H124/$G124)))</f>
        <v>0</v>
      </c>
      <c r="AV124" s="51">
        <f>IF( $G124=0,0,((($G124/$F$120)*Cronograma!AT$20)*($H124/$G124)))</f>
        <v>0</v>
      </c>
      <c r="AW124" s="51">
        <f>IF( $G124=0,0,((($G124/$F$120)*Cronograma!AU$20)*($H124/$G124)))</f>
        <v>0</v>
      </c>
      <c r="AX124" s="51">
        <f>IF( $G124=0,0,((($G124/$F$120)*Cronograma!AV$20)*($H124/$G124)))</f>
        <v>0</v>
      </c>
      <c r="AY124" s="51">
        <f>IF( $G124=0,0,((($G124/$F$120)*Cronograma!AW$20)*($H124/$G124)))</f>
        <v>0</v>
      </c>
      <c r="AZ124" s="51">
        <f>IF( $G124=0,0,((($G124/$F$120)*Cronograma!AX$20)*($H124/$G124)))</f>
        <v>0</v>
      </c>
      <c r="BA124" s="51">
        <f>IF( $G124=0,0,((($G124/$F$120)*Cronograma!AY$20)*($H124/$G124)))</f>
        <v>0</v>
      </c>
      <c r="BB124" s="51">
        <f>IF( $G124=0,0,((($G124/$F$120)*Cronograma!AZ$20)*($H124/$G124)))</f>
        <v>0</v>
      </c>
      <c r="BC124" s="51">
        <f>IF( $G124=0,0,((($G124/$F$120)*Cronograma!BA$20)*($H124/$G124)))</f>
        <v>0</v>
      </c>
      <c r="BD124" s="51">
        <f>IF( $G124=0,0,((($G124/$F$120)*Cronograma!BB$20)*($H124/$G124)))</f>
        <v>0</v>
      </c>
      <c r="BE124" s="51">
        <f>IF( $G124=0,0,((($G124/$F$120)*Cronograma!BC$20)*($H124/$G124)))</f>
        <v>0</v>
      </c>
      <c r="BF124" s="51">
        <f>IF( $G124=0,0,((($G124/$F$120)*Cronograma!BD$20)*($H124/$G124)))</f>
        <v>0</v>
      </c>
      <c r="BG124" s="51">
        <f>IF( $G124=0,0,((($G124/$F$120)*Cronograma!BE$20)*($H124/$G124)))</f>
        <v>0</v>
      </c>
      <c r="BH124" s="51">
        <f>IF( $G124=0,0,((($G124/$F$120)*Cronograma!BF$20)*($H124/$G124)))</f>
        <v>0</v>
      </c>
      <c r="BI124" s="51">
        <f>IF( $G124=0,0,((($G124/$F$120)*Cronograma!BG$20)*($H124/$G124)))</f>
        <v>0</v>
      </c>
      <c r="BJ124" s="51">
        <f>IF( $G124=0,0,((($G124/$F$120)*Cronograma!BH$20)*($H124/$G124)))</f>
        <v>0</v>
      </c>
      <c r="BK124" s="51">
        <f>IF( $G124=0,0,((($G124/$F$120)*Cronograma!BI$20)*($H124/$G124)))</f>
        <v>0</v>
      </c>
      <c r="BL124" s="51">
        <f>IF( $G124=0,0,((($G124/$F$120)*Cronograma!BJ$20)*($H124/$G124)))</f>
        <v>0</v>
      </c>
      <c r="BM124" s="51">
        <f>IF( $G124=0,0,((($G124/$F$120)*Cronograma!BK$20)*($H124/$G124)))</f>
        <v>0</v>
      </c>
      <c r="BN124" s="51">
        <f>IF( $G124=0,0,((($G124/$F$120)*Cronograma!BL$20)*($H124/$G124)))</f>
        <v>0</v>
      </c>
      <c r="BO124" s="51">
        <f>IF( $G124=0,0,((($G124/$F$120)*Cronograma!BM$20)*($H124/$G124)))</f>
        <v>0</v>
      </c>
      <c r="BP124" s="51">
        <f>IF( $G124=0,0,((($G124/$F$120)*Cronograma!BN$20)*($H124/$G124)))</f>
        <v>0</v>
      </c>
      <c r="BQ124" s="51">
        <f>IF( $G124=0,0,((($G124/$F$120)*Cronograma!BO$20)*($H124/$G124)))</f>
        <v>0</v>
      </c>
      <c r="BR124" s="51">
        <f>IF( $G124=0,0,((($G124/$F$120)*Cronograma!BP$20)*($H124/$G124)))</f>
        <v>0</v>
      </c>
      <c r="BS124" s="51">
        <f>IF( $G124=0,0,((($G124/$F$120)*Cronograma!BQ$20)*($H124/$G124)))</f>
        <v>0</v>
      </c>
      <c r="BT124" s="51">
        <f>IF( $G124=0,0,((($G124/$F$120)*Cronograma!BR$20)*($H124/$G124)))</f>
        <v>0</v>
      </c>
      <c r="BU124" s="51">
        <f>IF( $G124=0,0,((($G124/$F$120)*Cronograma!BS$20)*($H124/$G124)))</f>
        <v>0</v>
      </c>
      <c r="BV124" s="51">
        <f>IF( $G124=0,0,((($G124/$F$120)*Cronograma!BT$20)*($H124/$G124)))</f>
        <v>0</v>
      </c>
      <c r="BW124" s="51">
        <f>IF( $G124=0,0,((($G124/$F$120)*Cronograma!BU$20)*($H124/$G124)))</f>
        <v>0</v>
      </c>
      <c r="BX124" s="51">
        <f>IF( $G124=0,0,((($G124/$F$120)*Cronograma!BV$20)*($H124/$G124)))</f>
        <v>0</v>
      </c>
      <c r="BY124" s="51">
        <f>IF( $G124=0,0,((($G124/$F$120)*Cronograma!BW$20)*($H124/$G124)))</f>
        <v>0</v>
      </c>
      <c r="BZ124" s="51">
        <f>IF( $G124=0,0,((($G124/$F$120)*Cronograma!BX$20)*($H124/$G124)))</f>
        <v>0</v>
      </c>
      <c r="CA124" s="51">
        <f>IF( $G124=0,0,((($G124/$F$120)*Cronograma!BY$20)*($H124/$G124)))</f>
        <v>0</v>
      </c>
      <c r="CB124" s="51">
        <f>IF( $G124=0,0,((($G124/$F$120)*Cronograma!BZ$20)*($H124/$G124)))</f>
        <v>0</v>
      </c>
      <c r="CC124" s="51">
        <f>IF( $G124=0,0,((($G124/$F$120)*Cronograma!CA$20)*($H124/$G124)))</f>
        <v>0</v>
      </c>
      <c r="CD124" s="51">
        <f>IF( $G124=0,0,((($G124/$F$120)*Cronograma!CB$20)*($H124/$G124)))</f>
        <v>0</v>
      </c>
      <c r="CE124" s="51">
        <f>IF( $G124=0,0,((($G124/$F$120)*Cronograma!CC$20)*($H124/$G124)))</f>
        <v>0</v>
      </c>
      <c r="CF124" s="51">
        <f>IF( $G124=0,0,((($G124/$F$120)*Cronograma!CD$20)*($H124/$G124)))</f>
        <v>0</v>
      </c>
      <c r="CG124" s="51">
        <f>IF( $G124=0,0,((($G124/$F$120)*Cronograma!CE$20)*($H124/$G124)))</f>
        <v>0</v>
      </c>
      <c r="CH124" s="51">
        <f>IF( $G124=0,0,((($G124/$F$120)*Cronograma!CF$20)*($H124/$G124)))</f>
        <v>0</v>
      </c>
      <c r="CI124" s="51">
        <f>IF( $G124=0,0,((($G124/$F$120)*Cronograma!CG$20)*($H124/$G124)))</f>
        <v>0</v>
      </c>
      <c r="CJ124" s="51">
        <f>IF( $G124=0,0,((($G124/$F$120)*Cronograma!CH$20)*($H124/$G124)))</f>
        <v>0</v>
      </c>
      <c r="CK124" s="51">
        <f>IF( $G124=0,0,((($G124/$F$120)*Cronograma!CI$20)*($H124/$G124)))</f>
        <v>0</v>
      </c>
      <c r="CL124" s="51">
        <f>IF( $G124=0,0,((($G124/$F$120)*Cronograma!CJ$20)*($H124/$G124)))</f>
        <v>0</v>
      </c>
      <c r="CM124" s="51">
        <f>IF( $G124=0,0,((($G124/$F$120)*Cronograma!CK$20)*($H124/$G124)))</f>
        <v>0</v>
      </c>
      <c r="CN124" s="51">
        <f>IF( $G124=0,0,((($G124/$F$120)*Cronograma!CL$20)*($H124/$G124)))</f>
        <v>0</v>
      </c>
      <c r="CO124" s="51">
        <f>IF( $G124=0,0,((($G124/$F$120)*Cronograma!CM$20)*($H124/$G124)))</f>
        <v>0</v>
      </c>
      <c r="CP124" s="51">
        <f>IF( $G124=0,0,((($G124/$F$120)*Cronograma!CN$20)*($H124/$G124)))</f>
        <v>0</v>
      </c>
      <c r="CQ124" s="51">
        <f>IF( $G124=0,0,((($G124/$F$120)*Cronograma!CO$20)*($H124/$G124)))</f>
        <v>0</v>
      </c>
      <c r="CR124" s="51">
        <f>IF( $G124=0,0,((($G124/$F$120)*Cronograma!CP$20)*($H124/$G124)))</f>
        <v>0</v>
      </c>
      <c r="CS124" s="51">
        <f>IF( $G124=0,0,((($G124/$F$120)*Cronograma!CQ$20)*($H124/$G124)))</f>
        <v>0</v>
      </c>
      <c r="CT124" s="51">
        <f>IF( $G124=0,0,((($G124/$F$120)*Cronograma!CR$20)*($H124/$G124)))</f>
        <v>0</v>
      </c>
      <c r="CU124" s="51">
        <f>IF( $G124=0,0,((($G124/$F$120)*Cronograma!CS$20)*($H124/$G124)))</f>
        <v>0</v>
      </c>
      <c r="CV124" s="51">
        <f>IF( $G124=0,0,((($G124/$F$120)*Cronograma!CT$20)*($H124/$G124)))</f>
        <v>0</v>
      </c>
      <c r="CW124" s="51">
        <f>IF( $G124=0,0,((($G124/$F$120)*Cronograma!CU$20)*($H124/$G124)))</f>
        <v>0</v>
      </c>
      <c r="CX124" s="51">
        <f>IF( $G124=0,0,((($G124/$F$120)*Cronograma!CV$20)*($H124/$G124)))</f>
        <v>0</v>
      </c>
      <c r="CY124" s="51">
        <f>IF( $G124=0,0,((($G124/$F$120)*Cronograma!CW$20)*($H124/$G124)))</f>
        <v>0</v>
      </c>
      <c r="CZ124" s="51">
        <f>IF( $G124=0,0,((($G124/$F$120)*Cronograma!CX$20)*($H124/$G124)))</f>
        <v>0</v>
      </c>
      <c r="DA124" s="51">
        <f>IF( $G124=0,0,((($G124/$F$120)*Cronograma!CY$20)*($H124/$G124)))</f>
        <v>0</v>
      </c>
      <c r="DB124" s="51">
        <f>IF( $G124=0,0,((($G124/$F$120)*Cronograma!CZ$20)*($H124/$G124)))</f>
        <v>0</v>
      </c>
      <c r="DC124" s="51">
        <f>IF( $G124=0,0,((($G124/$F$120)*Cronograma!DA$20)*($H124/$G124)))</f>
        <v>0</v>
      </c>
      <c r="DD124" s="51">
        <f>IF( $G124=0,0,((($G124/$F$120)*Cronograma!DB$20)*($H124/$G124)))</f>
        <v>0</v>
      </c>
      <c r="DE124" s="51">
        <f>IF( $G124=0,0,((($G124/$F$120)*Cronograma!DC$20)*($H124/$G124)))</f>
        <v>0</v>
      </c>
      <c r="DF124" s="51">
        <f>IF( $G124=0,0,((($G124/$F$120)*Cronograma!DD$20)*($H124/$G124)))</f>
        <v>0</v>
      </c>
      <c r="DG124" s="51">
        <f>IF( $G124=0,0,((($G124/$F$120)*Cronograma!DE$20)*($H124/$G124)))</f>
        <v>0</v>
      </c>
      <c r="DH124" s="51">
        <f>IF( $G124=0,0,((($G124/$F$120)*Cronograma!DF$20)*($H124/$G124)))</f>
        <v>0</v>
      </c>
      <c r="DI124" s="51">
        <f>IF( $G124=0,0,((($G124/$F$120)*Cronograma!DG$20)*($H124/$G124)))</f>
        <v>0</v>
      </c>
      <c r="DJ124" s="51">
        <f>IF( $G124=0,0,((($G124/$F$120)*Cronograma!DH$20)*($H124/$G124)))</f>
        <v>0</v>
      </c>
      <c r="DK124" s="52">
        <f t="shared" si="75"/>
        <v>0</v>
      </c>
      <c r="DL124" s="53">
        <f t="shared" si="41"/>
        <v>0</v>
      </c>
      <c r="DM124" s="472"/>
      <c r="DN124" s="472"/>
      <c r="DO124" s="472"/>
    </row>
    <row r="125" spans="1:119" hidden="1" outlineLevel="1" x14ac:dyDescent="0.3">
      <c r="A125" s="472"/>
      <c r="B125" s="521" t="s">
        <v>275</v>
      </c>
      <c r="C125" s="589"/>
      <c r="D125" s="595"/>
      <c r="E125" s="591"/>
      <c r="F125" s="592"/>
      <c r="G125" s="593"/>
      <c r="H125" s="498">
        <f t="shared" si="74"/>
        <v>0</v>
      </c>
      <c r="I125" s="51">
        <f>IF( $G125=0,0,((($G125/$F$120)*Cronograma!G$20)*($H125/$G125)))</f>
        <v>0</v>
      </c>
      <c r="J125" s="51">
        <f>IF( $G125=0,0,((($G125/$F$120)*Cronograma!H$20)*($H125/$G125)))</f>
        <v>0</v>
      </c>
      <c r="K125" s="51">
        <f>IF( $G125=0,0,((($G125/$F$120)*Cronograma!I$20)*($H125/$G125)))</f>
        <v>0</v>
      </c>
      <c r="L125" s="51">
        <f>IF( $G125=0,0,((($G125/$F$120)*Cronograma!J$20)*($H125/$G125)))</f>
        <v>0</v>
      </c>
      <c r="M125" s="51">
        <f>IF( $G125=0,0,((($G125/$F$120)*Cronograma!K$20)*($H125/$G125)))</f>
        <v>0</v>
      </c>
      <c r="N125" s="51">
        <f>IF( $G125=0,0,((($G125/$F$120)*Cronograma!L$20)*($H125/$G125)))</f>
        <v>0</v>
      </c>
      <c r="O125" s="51">
        <f>IF( $G125=0,0,((($G125/$F$120)*Cronograma!M$20)*($H125/$G125)))</f>
        <v>0</v>
      </c>
      <c r="P125" s="51">
        <f>IF( $G125=0,0,((($G125/$F$120)*Cronograma!N$20)*($H125/$G125)))</f>
        <v>0</v>
      </c>
      <c r="Q125" s="51">
        <f>IF( $G125=0,0,((($G125/$F$120)*Cronograma!O$20)*($H125/$G125)))</f>
        <v>0</v>
      </c>
      <c r="R125" s="51">
        <f>IF( $G125=0,0,((($G125/$F$120)*Cronograma!P$20)*($H125/$G125)))</f>
        <v>0</v>
      </c>
      <c r="S125" s="51">
        <f>IF( $G125=0,0,((($G125/$F$120)*Cronograma!Q$20)*($H125/$G125)))</f>
        <v>0</v>
      </c>
      <c r="T125" s="51">
        <f>IF( $G125=0,0,((($G125/$F$120)*Cronograma!R$20)*($H125/$G125)))</f>
        <v>0</v>
      </c>
      <c r="U125" s="51">
        <f>IF( $G125=0,0,((($G125/$F$120)*Cronograma!S$20)*($H125/$G125)))</f>
        <v>0</v>
      </c>
      <c r="V125" s="51">
        <f>IF( $G125=0,0,((($G125/$F$120)*Cronograma!T$20)*($H125/$G125)))</f>
        <v>0</v>
      </c>
      <c r="W125" s="51">
        <f>IF( $G125=0,0,((($G125/$F$120)*Cronograma!U$20)*($H125/$G125)))</f>
        <v>0</v>
      </c>
      <c r="X125" s="51">
        <f>IF( $G125=0,0,((($G125/$F$120)*Cronograma!V$20)*($H125/$G125)))</f>
        <v>0</v>
      </c>
      <c r="Y125" s="51">
        <f>IF( $G125=0,0,((($G125/$F$120)*Cronograma!W$20)*($H125/$G125)))</f>
        <v>0</v>
      </c>
      <c r="Z125" s="51">
        <f>IF( $G125=0,0,((($G125/$F$120)*Cronograma!X$20)*($H125/$G125)))</f>
        <v>0</v>
      </c>
      <c r="AA125" s="51">
        <f>IF( $G125=0,0,((($G125/$F$120)*Cronograma!Y$20)*($H125/$G125)))</f>
        <v>0</v>
      </c>
      <c r="AB125" s="51">
        <f>IF( $G125=0,0,((($G125/$F$120)*Cronograma!Z$20)*($H125/$G125)))</f>
        <v>0</v>
      </c>
      <c r="AC125" s="51">
        <f>IF( $G125=0,0,((($G125/$F$120)*Cronograma!AA$20)*($H125/$G125)))</f>
        <v>0</v>
      </c>
      <c r="AD125" s="51">
        <f>IF( $G125=0,0,((($G125/$F$120)*Cronograma!AB$20)*($H125/$G125)))</f>
        <v>0</v>
      </c>
      <c r="AE125" s="51">
        <f>IF( $G125=0,0,((($G125/$F$120)*Cronograma!AC$20)*($H125/$G125)))</f>
        <v>0</v>
      </c>
      <c r="AF125" s="51">
        <f>IF( $G125=0,0,((($G125/$F$120)*Cronograma!AD$20)*($H125/$G125)))</f>
        <v>0</v>
      </c>
      <c r="AG125" s="51">
        <f>IF( $G125=0,0,((($G125/$F$120)*Cronograma!AE$20)*($H125/$G125)))</f>
        <v>0</v>
      </c>
      <c r="AH125" s="51">
        <f>IF( $G125=0,0,((($G125/$F$120)*Cronograma!AF$20)*($H125/$G125)))</f>
        <v>0</v>
      </c>
      <c r="AI125" s="51">
        <f>IF( $G125=0,0,((($G125/$F$120)*Cronograma!AG$20)*($H125/$G125)))</f>
        <v>0</v>
      </c>
      <c r="AJ125" s="51">
        <f>IF( $G125=0,0,((($G125/$F$120)*Cronograma!AH$20)*($H125/$G125)))</f>
        <v>0</v>
      </c>
      <c r="AK125" s="51">
        <f>IF( $G125=0,0,((($G125/$F$120)*Cronograma!AI$20)*($H125/$G125)))</f>
        <v>0</v>
      </c>
      <c r="AL125" s="51">
        <f>IF( $G125=0,0,((($G125/$F$120)*Cronograma!AJ$20)*($H125/$G125)))</f>
        <v>0</v>
      </c>
      <c r="AM125" s="51">
        <f>IF( $G125=0,0,((($G125/$F$120)*Cronograma!AK$20)*($H125/$G125)))</f>
        <v>0</v>
      </c>
      <c r="AN125" s="51">
        <f>IF( $G125=0,0,((($G125/$F$120)*Cronograma!AL$20)*($H125/$G125)))</f>
        <v>0</v>
      </c>
      <c r="AO125" s="51">
        <f>IF( $G125=0,0,((($G125/$F$120)*Cronograma!AM$20)*($H125/$G125)))</f>
        <v>0</v>
      </c>
      <c r="AP125" s="51">
        <f>IF( $G125=0,0,((($G125/$F$120)*Cronograma!AN$20)*($H125/$G125)))</f>
        <v>0</v>
      </c>
      <c r="AQ125" s="51">
        <f>IF( $G125=0,0,((($G125/$F$120)*Cronograma!AO$20)*($H125/$G125)))</f>
        <v>0</v>
      </c>
      <c r="AR125" s="51">
        <f>IF( $G125=0,0,((($G125/$F$120)*Cronograma!AP$20)*($H125/$G125)))</f>
        <v>0</v>
      </c>
      <c r="AS125" s="51">
        <f>IF( $G125=0,0,((($G125/$F$120)*Cronograma!AQ$20)*($H125/$G125)))</f>
        <v>0</v>
      </c>
      <c r="AT125" s="51">
        <f>IF( $G125=0,0,((($G125/$F$120)*Cronograma!AR$20)*($H125/$G125)))</f>
        <v>0</v>
      </c>
      <c r="AU125" s="51">
        <f>IF( $G125=0,0,((($G125/$F$120)*Cronograma!AS$20)*($H125/$G125)))</f>
        <v>0</v>
      </c>
      <c r="AV125" s="51">
        <f>IF( $G125=0,0,((($G125/$F$120)*Cronograma!AT$20)*($H125/$G125)))</f>
        <v>0</v>
      </c>
      <c r="AW125" s="51">
        <f>IF( $G125=0,0,((($G125/$F$120)*Cronograma!AU$20)*($H125/$G125)))</f>
        <v>0</v>
      </c>
      <c r="AX125" s="51">
        <f>IF( $G125=0,0,((($G125/$F$120)*Cronograma!AV$20)*($H125/$G125)))</f>
        <v>0</v>
      </c>
      <c r="AY125" s="51">
        <f>IF( $G125=0,0,((($G125/$F$120)*Cronograma!AW$20)*($H125/$G125)))</f>
        <v>0</v>
      </c>
      <c r="AZ125" s="51">
        <f>IF( $G125=0,0,((($G125/$F$120)*Cronograma!AX$20)*($H125/$G125)))</f>
        <v>0</v>
      </c>
      <c r="BA125" s="51">
        <f>IF( $G125=0,0,((($G125/$F$120)*Cronograma!AY$20)*($H125/$G125)))</f>
        <v>0</v>
      </c>
      <c r="BB125" s="51">
        <f>IF( $G125=0,0,((($G125/$F$120)*Cronograma!AZ$20)*($H125/$G125)))</f>
        <v>0</v>
      </c>
      <c r="BC125" s="51">
        <f>IF( $G125=0,0,((($G125/$F$120)*Cronograma!BA$20)*($H125/$G125)))</f>
        <v>0</v>
      </c>
      <c r="BD125" s="51">
        <f>IF( $G125=0,0,((($G125/$F$120)*Cronograma!BB$20)*($H125/$G125)))</f>
        <v>0</v>
      </c>
      <c r="BE125" s="51">
        <f>IF( $G125=0,0,((($G125/$F$120)*Cronograma!BC$20)*($H125/$G125)))</f>
        <v>0</v>
      </c>
      <c r="BF125" s="51">
        <f>IF( $G125=0,0,((($G125/$F$120)*Cronograma!BD$20)*($H125/$G125)))</f>
        <v>0</v>
      </c>
      <c r="BG125" s="51">
        <f>IF( $G125=0,0,((($G125/$F$120)*Cronograma!BE$20)*($H125/$G125)))</f>
        <v>0</v>
      </c>
      <c r="BH125" s="51">
        <f>IF( $G125=0,0,((($G125/$F$120)*Cronograma!BF$20)*($H125/$G125)))</f>
        <v>0</v>
      </c>
      <c r="BI125" s="51">
        <f>IF( $G125=0,0,((($G125/$F$120)*Cronograma!BG$20)*($H125/$G125)))</f>
        <v>0</v>
      </c>
      <c r="BJ125" s="51">
        <f>IF( $G125=0,0,((($G125/$F$120)*Cronograma!BH$20)*($H125/$G125)))</f>
        <v>0</v>
      </c>
      <c r="BK125" s="51">
        <f>IF( $G125=0,0,((($G125/$F$120)*Cronograma!BI$20)*($H125/$G125)))</f>
        <v>0</v>
      </c>
      <c r="BL125" s="51">
        <f>IF( $G125=0,0,((($G125/$F$120)*Cronograma!BJ$20)*($H125/$G125)))</f>
        <v>0</v>
      </c>
      <c r="BM125" s="51">
        <f>IF( $G125=0,0,((($G125/$F$120)*Cronograma!BK$20)*($H125/$G125)))</f>
        <v>0</v>
      </c>
      <c r="BN125" s="51">
        <f>IF( $G125=0,0,((($G125/$F$120)*Cronograma!BL$20)*($H125/$G125)))</f>
        <v>0</v>
      </c>
      <c r="BO125" s="51">
        <f>IF( $G125=0,0,((($G125/$F$120)*Cronograma!BM$20)*($H125/$G125)))</f>
        <v>0</v>
      </c>
      <c r="BP125" s="51">
        <f>IF( $G125=0,0,((($G125/$F$120)*Cronograma!BN$20)*($H125/$G125)))</f>
        <v>0</v>
      </c>
      <c r="BQ125" s="51">
        <f>IF( $G125=0,0,((($G125/$F$120)*Cronograma!BO$20)*($H125/$G125)))</f>
        <v>0</v>
      </c>
      <c r="BR125" s="51">
        <f>IF( $G125=0,0,((($G125/$F$120)*Cronograma!BP$20)*($H125/$G125)))</f>
        <v>0</v>
      </c>
      <c r="BS125" s="51">
        <f>IF( $G125=0,0,((($G125/$F$120)*Cronograma!BQ$20)*($H125/$G125)))</f>
        <v>0</v>
      </c>
      <c r="BT125" s="51">
        <f>IF( $G125=0,0,((($G125/$F$120)*Cronograma!BR$20)*($H125/$G125)))</f>
        <v>0</v>
      </c>
      <c r="BU125" s="51">
        <f>IF( $G125=0,0,((($G125/$F$120)*Cronograma!BS$20)*($H125/$G125)))</f>
        <v>0</v>
      </c>
      <c r="BV125" s="51">
        <f>IF( $G125=0,0,((($G125/$F$120)*Cronograma!BT$20)*($H125/$G125)))</f>
        <v>0</v>
      </c>
      <c r="BW125" s="51">
        <f>IF( $G125=0,0,((($G125/$F$120)*Cronograma!BU$20)*($H125/$G125)))</f>
        <v>0</v>
      </c>
      <c r="BX125" s="51">
        <f>IF( $G125=0,0,((($G125/$F$120)*Cronograma!BV$20)*($H125/$G125)))</f>
        <v>0</v>
      </c>
      <c r="BY125" s="51">
        <f>IF( $G125=0,0,((($G125/$F$120)*Cronograma!BW$20)*($H125/$G125)))</f>
        <v>0</v>
      </c>
      <c r="BZ125" s="51">
        <f>IF( $G125=0,0,((($G125/$F$120)*Cronograma!BX$20)*($H125/$G125)))</f>
        <v>0</v>
      </c>
      <c r="CA125" s="51">
        <f>IF( $G125=0,0,((($G125/$F$120)*Cronograma!BY$20)*($H125/$G125)))</f>
        <v>0</v>
      </c>
      <c r="CB125" s="51">
        <f>IF( $G125=0,0,((($G125/$F$120)*Cronograma!BZ$20)*($H125/$G125)))</f>
        <v>0</v>
      </c>
      <c r="CC125" s="51">
        <f>IF( $G125=0,0,((($G125/$F$120)*Cronograma!CA$20)*($H125/$G125)))</f>
        <v>0</v>
      </c>
      <c r="CD125" s="51">
        <f>IF( $G125=0,0,((($G125/$F$120)*Cronograma!CB$20)*($H125/$G125)))</f>
        <v>0</v>
      </c>
      <c r="CE125" s="51">
        <f>IF( $G125=0,0,((($G125/$F$120)*Cronograma!CC$20)*($H125/$G125)))</f>
        <v>0</v>
      </c>
      <c r="CF125" s="51">
        <f>IF( $G125=0,0,((($G125/$F$120)*Cronograma!CD$20)*($H125/$G125)))</f>
        <v>0</v>
      </c>
      <c r="CG125" s="51">
        <f>IF( $G125=0,0,((($G125/$F$120)*Cronograma!CE$20)*($H125/$G125)))</f>
        <v>0</v>
      </c>
      <c r="CH125" s="51">
        <f>IF( $G125=0,0,((($G125/$F$120)*Cronograma!CF$20)*($H125/$G125)))</f>
        <v>0</v>
      </c>
      <c r="CI125" s="51">
        <f>IF( $G125=0,0,((($G125/$F$120)*Cronograma!CG$20)*($H125/$G125)))</f>
        <v>0</v>
      </c>
      <c r="CJ125" s="51">
        <f>IF( $G125=0,0,((($G125/$F$120)*Cronograma!CH$20)*($H125/$G125)))</f>
        <v>0</v>
      </c>
      <c r="CK125" s="51">
        <f>IF( $G125=0,0,((($G125/$F$120)*Cronograma!CI$20)*($H125/$G125)))</f>
        <v>0</v>
      </c>
      <c r="CL125" s="51">
        <f>IF( $G125=0,0,((($G125/$F$120)*Cronograma!CJ$20)*($H125/$G125)))</f>
        <v>0</v>
      </c>
      <c r="CM125" s="51">
        <f>IF( $G125=0,0,((($G125/$F$120)*Cronograma!CK$20)*($H125/$G125)))</f>
        <v>0</v>
      </c>
      <c r="CN125" s="51">
        <f>IF( $G125=0,0,((($G125/$F$120)*Cronograma!CL$20)*($H125/$G125)))</f>
        <v>0</v>
      </c>
      <c r="CO125" s="51">
        <f>IF( $G125=0,0,((($G125/$F$120)*Cronograma!CM$20)*($H125/$G125)))</f>
        <v>0</v>
      </c>
      <c r="CP125" s="51">
        <f>IF( $G125=0,0,((($G125/$F$120)*Cronograma!CN$20)*($H125/$G125)))</f>
        <v>0</v>
      </c>
      <c r="CQ125" s="51">
        <f>IF( $G125=0,0,((($G125/$F$120)*Cronograma!CO$20)*($H125/$G125)))</f>
        <v>0</v>
      </c>
      <c r="CR125" s="51">
        <f>IF( $G125=0,0,((($G125/$F$120)*Cronograma!CP$20)*($H125/$G125)))</f>
        <v>0</v>
      </c>
      <c r="CS125" s="51">
        <f>IF( $G125=0,0,((($G125/$F$120)*Cronograma!CQ$20)*($H125/$G125)))</f>
        <v>0</v>
      </c>
      <c r="CT125" s="51">
        <f>IF( $G125=0,0,((($G125/$F$120)*Cronograma!CR$20)*($H125/$G125)))</f>
        <v>0</v>
      </c>
      <c r="CU125" s="51">
        <f>IF( $G125=0,0,((($G125/$F$120)*Cronograma!CS$20)*($H125/$G125)))</f>
        <v>0</v>
      </c>
      <c r="CV125" s="51">
        <f>IF( $G125=0,0,((($G125/$F$120)*Cronograma!CT$20)*($H125/$G125)))</f>
        <v>0</v>
      </c>
      <c r="CW125" s="51">
        <f>IF( $G125=0,0,((($G125/$F$120)*Cronograma!CU$20)*($H125/$G125)))</f>
        <v>0</v>
      </c>
      <c r="CX125" s="51">
        <f>IF( $G125=0,0,((($G125/$F$120)*Cronograma!CV$20)*($H125/$G125)))</f>
        <v>0</v>
      </c>
      <c r="CY125" s="51">
        <f>IF( $G125=0,0,((($G125/$F$120)*Cronograma!CW$20)*($H125/$G125)))</f>
        <v>0</v>
      </c>
      <c r="CZ125" s="51">
        <f>IF( $G125=0,0,((($G125/$F$120)*Cronograma!CX$20)*($H125/$G125)))</f>
        <v>0</v>
      </c>
      <c r="DA125" s="51">
        <f>IF( $G125=0,0,((($G125/$F$120)*Cronograma!CY$20)*($H125/$G125)))</f>
        <v>0</v>
      </c>
      <c r="DB125" s="51">
        <f>IF( $G125=0,0,((($G125/$F$120)*Cronograma!CZ$20)*($H125/$G125)))</f>
        <v>0</v>
      </c>
      <c r="DC125" s="51">
        <f>IF( $G125=0,0,((($G125/$F$120)*Cronograma!DA$20)*($H125/$G125)))</f>
        <v>0</v>
      </c>
      <c r="DD125" s="51">
        <f>IF( $G125=0,0,((($G125/$F$120)*Cronograma!DB$20)*($H125/$G125)))</f>
        <v>0</v>
      </c>
      <c r="DE125" s="51">
        <f>IF( $G125=0,0,((($G125/$F$120)*Cronograma!DC$20)*($H125/$G125)))</f>
        <v>0</v>
      </c>
      <c r="DF125" s="51">
        <f>IF( $G125=0,0,((($G125/$F$120)*Cronograma!DD$20)*($H125/$G125)))</f>
        <v>0</v>
      </c>
      <c r="DG125" s="51">
        <f>IF( $G125=0,0,((($G125/$F$120)*Cronograma!DE$20)*($H125/$G125)))</f>
        <v>0</v>
      </c>
      <c r="DH125" s="51">
        <f>IF( $G125=0,0,((($G125/$F$120)*Cronograma!DF$20)*($H125/$G125)))</f>
        <v>0</v>
      </c>
      <c r="DI125" s="51">
        <f>IF( $G125=0,0,((($G125/$F$120)*Cronograma!DG$20)*($H125/$G125)))</f>
        <v>0</v>
      </c>
      <c r="DJ125" s="51">
        <f>IF( $G125=0,0,((($G125/$F$120)*Cronograma!DH$20)*($H125/$G125)))</f>
        <v>0</v>
      </c>
      <c r="DK125" s="52">
        <f t="shared" si="75"/>
        <v>0</v>
      </c>
      <c r="DL125" s="53">
        <f t="shared" si="41"/>
        <v>0</v>
      </c>
      <c r="DM125" s="472"/>
      <c r="DN125" s="472"/>
      <c r="DO125" s="472"/>
    </row>
    <row r="126" spans="1:119" hidden="1" outlineLevel="1" x14ac:dyDescent="0.3">
      <c r="A126" s="472"/>
      <c r="B126" s="521" t="s">
        <v>276</v>
      </c>
      <c r="C126" s="589"/>
      <c r="D126" s="595"/>
      <c r="E126" s="591"/>
      <c r="F126" s="592"/>
      <c r="G126" s="593"/>
      <c r="H126" s="498">
        <f t="shared" si="74"/>
        <v>0</v>
      </c>
      <c r="I126" s="51">
        <f>IF( $G126=0,0,((($G126/$F$120)*Cronograma!G$20)*($H126/$G126)))</f>
        <v>0</v>
      </c>
      <c r="J126" s="51">
        <f>IF( $G126=0,0,((($G126/$F$120)*Cronograma!H$20)*($H126/$G126)))</f>
        <v>0</v>
      </c>
      <c r="K126" s="51">
        <f>IF( $G126=0,0,((($G126/$F$120)*Cronograma!I$20)*($H126/$G126)))</f>
        <v>0</v>
      </c>
      <c r="L126" s="51">
        <f>IF( $G126=0,0,((($G126/$F$120)*Cronograma!J$20)*($H126/$G126)))</f>
        <v>0</v>
      </c>
      <c r="M126" s="51">
        <f>IF( $G126=0,0,((($G126/$F$120)*Cronograma!K$20)*($H126/$G126)))</f>
        <v>0</v>
      </c>
      <c r="N126" s="51">
        <f>IF( $G126=0,0,((($G126/$F$120)*Cronograma!L$20)*($H126/$G126)))</f>
        <v>0</v>
      </c>
      <c r="O126" s="51">
        <f>IF( $G126=0,0,((($G126/$F$120)*Cronograma!M$20)*($H126/$G126)))</f>
        <v>0</v>
      </c>
      <c r="P126" s="51">
        <f>IF( $G126=0,0,((($G126/$F$120)*Cronograma!N$20)*($H126/$G126)))</f>
        <v>0</v>
      </c>
      <c r="Q126" s="51">
        <f>IF( $G126=0,0,((($G126/$F$120)*Cronograma!O$20)*($H126/$G126)))</f>
        <v>0</v>
      </c>
      <c r="R126" s="51">
        <f>IF( $G126=0,0,((($G126/$F$120)*Cronograma!P$20)*($H126/$G126)))</f>
        <v>0</v>
      </c>
      <c r="S126" s="51">
        <f>IF( $G126=0,0,((($G126/$F$120)*Cronograma!Q$20)*($H126/$G126)))</f>
        <v>0</v>
      </c>
      <c r="T126" s="51">
        <f>IF( $G126=0,0,((($G126/$F$120)*Cronograma!R$20)*($H126/$G126)))</f>
        <v>0</v>
      </c>
      <c r="U126" s="51">
        <f>IF( $G126=0,0,((($G126/$F$120)*Cronograma!S$20)*($H126/$G126)))</f>
        <v>0</v>
      </c>
      <c r="V126" s="51">
        <f>IF( $G126=0,0,((($G126/$F$120)*Cronograma!T$20)*($H126/$G126)))</f>
        <v>0</v>
      </c>
      <c r="W126" s="51">
        <f>IF( $G126=0,0,((($G126/$F$120)*Cronograma!U$20)*($H126/$G126)))</f>
        <v>0</v>
      </c>
      <c r="X126" s="51">
        <f>IF( $G126=0,0,((($G126/$F$120)*Cronograma!V$20)*($H126/$G126)))</f>
        <v>0</v>
      </c>
      <c r="Y126" s="51">
        <f>IF( $G126=0,0,((($G126/$F$120)*Cronograma!W$20)*($H126/$G126)))</f>
        <v>0</v>
      </c>
      <c r="Z126" s="51">
        <f>IF( $G126=0,0,((($G126/$F$120)*Cronograma!X$20)*($H126/$G126)))</f>
        <v>0</v>
      </c>
      <c r="AA126" s="51">
        <f>IF( $G126=0,0,((($G126/$F$120)*Cronograma!Y$20)*($H126/$G126)))</f>
        <v>0</v>
      </c>
      <c r="AB126" s="51">
        <f>IF( $G126=0,0,((($G126/$F$120)*Cronograma!Z$20)*($H126/$G126)))</f>
        <v>0</v>
      </c>
      <c r="AC126" s="51">
        <f>IF( $G126=0,0,((($G126/$F$120)*Cronograma!AA$20)*($H126/$G126)))</f>
        <v>0</v>
      </c>
      <c r="AD126" s="51">
        <f>IF( $G126=0,0,((($G126/$F$120)*Cronograma!AB$20)*($H126/$G126)))</f>
        <v>0</v>
      </c>
      <c r="AE126" s="51">
        <f>IF( $G126=0,0,((($G126/$F$120)*Cronograma!AC$20)*($H126/$G126)))</f>
        <v>0</v>
      </c>
      <c r="AF126" s="51">
        <f>IF( $G126=0,0,((($G126/$F$120)*Cronograma!AD$20)*($H126/$G126)))</f>
        <v>0</v>
      </c>
      <c r="AG126" s="51">
        <f>IF( $G126=0,0,((($G126/$F$120)*Cronograma!AE$20)*($H126/$G126)))</f>
        <v>0</v>
      </c>
      <c r="AH126" s="51">
        <f>IF( $G126=0,0,((($G126/$F$120)*Cronograma!AF$20)*($H126/$G126)))</f>
        <v>0</v>
      </c>
      <c r="AI126" s="51">
        <f>IF( $G126=0,0,((($G126/$F$120)*Cronograma!AG$20)*($H126/$G126)))</f>
        <v>0</v>
      </c>
      <c r="AJ126" s="51">
        <f>IF( $G126=0,0,((($G126/$F$120)*Cronograma!AH$20)*($H126/$G126)))</f>
        <v>0</v>
      </c>
      <c r="AK126" s="51">
        <f>IF( $G126=0,0,((($G126/$F$120)*Cronograma!AI$20)*($H126/$G126)))</f>
        <v>0</v>
      </c>
      <c r="AL126" s="51">
        <f>IF( $G126=0,0,((($G126/$F$120)*Cronograma!AJ$20)*($H126/$G126)))</f>
        <v>0</v>
      </c>
      <c r="AM126" s="51">
        <f>IF( $G126=0,0,((($G126/$F$120)*Cronograma!AK$20)*($H126/$G126)))</f>
        <v>0</v>
      </c>
      <c r="AN126" s="51">
        <f>IF( $G126=0,0,((($G126/$F$120)*Cronograma!AL$20)*($H126/$G126)))</f>
        <v>0</v>
      </c>
      <c r="AO126" s="51">
        <f>IF( $G126=0,0,((($G126/$F$120)*Cronograma!AM$20)*($H126/$G126)))</f>
        <v>0</v>
      </c>
      <c r="AP126" s="51">
        <f>IF( $G126=0,0,((($G126/$F$120)*Cronograma!AN$20)*($H126/$G126)))</f>
        <v>0</v>
      </c>
      <c r="AQ126" s="51">
        <f>IF( $G126=0,0,((($G126/$F$120)*Cronograma!AO$20)*($H126/$G126)))</f>
        <v>0</v>
      </c>
      <c r="AR126" s="51">
        <f>IF( $G126=0,0,((($G126/$F$120)*Cronograma!AP$20)*($H126/$G126)))</f>
        <v>0</v>
      </c>
      <c r="AS126" s="51">
        <f>IF( $G126=0,0,((($G126/$F$120)*Cronograma!AQ$20)*($H126/$G126)))</f>
        <v>0</v>
      </c>
      <c r="AT126" s="51">
        <f>IF( $G126=0,0,((($G126/$F$120)*Cronograma!AR$20)*($H126/$G126)))</f>
        <v>0</v>
      </c>
      <c r="AU126" s="51">
        <f>IF( $G126=0,0,((($G126/$F$120)*Cronograma!AS$20)*($H126/$G126)))</f>
        <v>0</v>
      </c>
      <c r="AV126" s="51">
        <f>IF( $G126=0,0,((($G126/$F$120)*Cronograma!AT$20)*($H126/$G126)))</f>
        <v>0</v>
      </c>
      <c r="AW126" s="51">
        <f>IF( $G126=0,0,((($G126/$F$120)*Cronograma!AU$20)*($H126/$G126)))</f>
        <v>0</v>
      </c>
      <c r="AX126" s="51">
        <f>IF( $G126=0,0,((($G126/$F$120)*Cronograma!AV$20)*($H126/$G126)))</f>
        <v>0</v>
      </c>
      <c r="AY126" s="51">
        <f>IF( $G126=0,0,((($G126/$F$120)*Cronograma!AW$20)*($H126/$G126)))</f>
        <v>0</v>
      </c>
      <c r="AZ126" s="51">
        <f>IF( $G126=0,0,((($G126/$F$120)*Cronograma!AX$20)*($H126/$G126)))</f>
        <v>0</v>
      </c>
      <c r="BA126" s="51">
        <f>IF( $G126=0,0,((($G126/$F$120)*Cronograma!AY$20)*($H126/$G126)))</f>
        <v>0</v>
      </c>
      <c r="BB126" s="51">
        <f>IF( $G126=0,0,((($G126/$F$120)*Cronograma!AZ$20)*($H126/$G126)))</f>
        <v>0</v>
      </c>
      <c r="BC126" s="51">
        <f>IF( $G126=0,0,((($G126/$F$120)*Cronograma!BA$20)*($H126/$G126)))</f>
        <v>0</v>
      </c>
      <c r="BD126" s="51">
        <f>IF( $G126=0,0,((($G126/$F$120)*Cronograma!BB$20)*($H126/$G126)))</f>
        <v>0</v>
      </c>
      <c r="BE126" s="51">
        <f>IF( $G126=0,0,((($G126/$F$120)*Cronograma!BC$20)*($H126/$G126)))</f>
        <v>0</v>
      </c>
      <c r="BF126" s="51">
        <f>IF( $G126=0,0,((($G126/$F$120)*Cronograma!BD$20)*($H126/$G126)))</f>
        <v>0</v>
      </c>
      <c r="BG126" s="51">
        <f>IF( $G126=0,0,((($G126/$F$120)*Cronograma!BE$20)*($H126/$G126)))</f>
        <v>0</v>
      </c>
      <c r="BH126" s="51">
        <f>IF( $G126=0,0,((($G126/$F$120)*Cronograma!BF$20)*($H126/$G126)))</f>
        <v>0</v>
      </c>
      <c r="BI126" s="51">
        <f>IF( $G126=0,0,((($G126/$F$120)*Cronograma!BG$20)*($H126/$G126)))</f>
        <v>0</v>
      </c>
      <c r="BJ126" s="51">
        <f>IF( $G126=0,0,((($G126/$F$120)*Cronograma!BH$20)*($H126/$G126)))</f>
        <v>0</v>
      </c>
      <c r="BK126" s="51">
        <f>IF( $G126=0,0,((($G126/$F$120)*Cronograma!BI$20)*($H126/$G126)))</f>
        <v>0</v>
      </c>
      <c r="BL126" s="51">
        <f>IF( $G126=0,0,((($G126/$F$120)*Cronograma!BJ$20)*($H126/$G126)))</f>
        <v>0</v>
      </c>
      <c r="BM126" s="51">
        <f>IF( $G126=0,0,((($G126/$F$120)*Cronograma!BK$20)*($H126/$G126)))</f>
        <v>0</v>
      </c>
      <c r="BN126" s="51">
        <f>IF( $G126=0,0,((($G126/$F$120)*Cronograma!BL$20)*($H126/$G126)))</f>
        <v>0</v>
      </c>
      <c r="BO126" s="51">
        <f>IF( $G126=0,0,((($G126/$F$120)*Cronograma!BM$20)*($H126/$G126)))</f>
        <v>0</v>
      </c>
      <c r="BP126" s="51">
        <f>IF( $G126=0,0,((($G126/$F$120)*Cronograma!BN$20)*($H126/$G126)))</f>
        <v>0</v>
      </c>
      <c r="BQ126" s="51">
        <f>IF( $G126=0,0,((($G126/$F$120)*Cronograma!BO$20)*($H126/$G126)))</f>
        <v>0</v>
      </c>
      <c r="BR126" s="51">
        <f>IF( $G126=0,0,((($G126/$F$120)*Cronograma!BP$20)*($H126/$G126)))</f>
        <v>0</v>
      </c>
      <c r="BS126" s="51">
        <f>IF( $G126=0,0,((($G126/$F$120)*Cronograma!BQ$20)*($H126/$G126)))</f>
        <v>0</v>
      </c>
      <c r="BT126" s="51">
        <f>IF( $G126=0,0,((($G126/$F$120)*Cronograma!BR$20)*($H126/$G126)))</f>
        <v>0</v>
      </c>
      <c r="BU126" s="51">
        <f>IF( $G126=0,0,((($G126/$F$120)*Cronograma!BS$20)*($H126/$G126)))</f>
        <v>0</v>
      </c>
      <c r="BV126" s="51">
        <f>IF( $G126=0,0,((($G126/$F$120)*Cronograma!BT$20)*($H126/$G126)))</f>
        <v>0</v>
      </c>
      <c r="BW126" s="51">
        <f>IF( $G126=0,0,((($G126/$F$120)*Cronograma!BU$20)*($H126/$G126)))</f>
        <v>0</v>
      </c>
      <c r="BX126" s="51">
        <f>IF( $G126=0,0,((($G126/$F$120)*Cronograma!BV$20)*($H126/$G126)))</f>
        <v>0</v>
      </c>
      <c r="BY126" s="51">
        <f>IF( $G126=0,0,((($G126/$F$120)*Cronograma!BW$20)*($H126/$G126)))</f>
        <v>0</v>
      </c>
      <c r="BZ126" s="51">
        <f>IF( $G126=0,0,((($G126/$F$120)*Cronograma!BX$20)*($H126/$G126)))</f>
        <v>0</v>
      </c>
      <c r="CA126" s="51">
        <f>IF( $G126=0,0,((($G126/$F$120)*Cronograma!BY$20)*($H126/$G126)))</f>
        <v>0</v>
      </c>
      <c r="CB126" s="51">
        <f>IF( $G126=0,0,((($G126/$F$120)*Cronograma!BZ$20)*($H126/$G126)))</f>
        <v>0</v>
      </c>
      <c r="CC126" s="51">
        <f>IF( $G126=0,0,((($G126/$F$120)*Cronograma!CA$20)*($H126/$G126)))</f>
        <v>0</v>
      </c>
      <c r="CD126" s="51">
        <f>IF( $G126=0,0,((($G126/$F$120)*Cronograma!CB$20)*($H126/$G126)))</f>
        <v>0</v>
      </c>
      <c r="CE126" s="51">
        <f>IF( $G126=0,0,((($G126/$F$120)*Cronograma!CC$20)*($H126/$G126)))</f>
        <v>0</v>
      </c>
      <c r="CF126" s="51">
        <f>IF( $G126=0,0,((($G126/$F$120)*Cronograma!CD$20)*($H126/$G126)))</f>
        <v>0</v>
      </c>
      <c r="CG126" s="51">
        <f>IF( $G126=0,0,((($G126/$F$120)*Cronograma!CE$20)*($H126/$G126)))</f>
        <v>0</v>
      </c>
      <c r="CH126" s="51">
        <f>IF( $G126=0,0,((($G126/$F$120)*Cronograma!CF$20)*($H126/$G126)))</f>
        <v>0</v>
      </c>
      <c r="CI126" s="51">
        <f>IF( $G126=0,0,((($G126/$F$120)*Cronograma!CG$20)*($H126/$G126)))</f>
        <v>0</v>
      </c>
      <c r="CJ126" s="51">
        <f>IF( $G126=0,0,((($G126/$F$120)*Cronograma!CH$20)*($H126/$G126)))</f>
        <v>0</v>
      </c>
      <c r="CK126" s="51">
        <f>IF( $G126=0,0,((($G126/$F$120)*Cronograma!CI$20)*($H126/$G126)))</f>
        <v>0</v>
      </c>
      <c r="CL126" s="51">
        <f>IF( $G126=0,0,((($G126/$F$120)*Cronograma!CJ$20)*($H126/$G126)))</f>
        <v>0</v>
      </c>
      <c r="CM126" s="51">
        <f>IF( $G126=0,0,((($G126/$F$120)*Cronograma!CK$20)*($H126/$G126)))</f>
        <v>0</v>
      </c>
      <c r="CN126" s="51">
        <f>IF( $G126=0,0,((($G126/$F$120)*Cronograma!CL$20)*($H126/$G126)))</f>
        <v>0</v>
      </c>
      <c r="CO126" s="51">
        <f>IF( $G126=0,0,((($G126/$F$120)*Cronograma!CM$20)*($H126/$G126)))</f>
        <v>0</v>
      </c>
      <c r="CP126" s="51">
        <f>IF( $G126=0,0,((($G126/$F$120)*Cronograma!CN$20)*($H126/$G126)))</f>
        <v>0</v>
      </c>
      <c r="CQ126" s="51">
        <f>IF( $G126=0,0,((($G126/$F$120)*Cronograma!CO$20)*($H126/$G126)))</f>
        <v>0</v>
      </c>
      <c r="CR126" s="51">
        <f>IF( $G126=0,0,((($G126/$F$120)*Cronograma!CP$20)*($H126/$G126)))</f>
        <v>0</v>
      </c>
      <c r="CS126" s="51">
        <f>IF( $G126=0,0,((($G126/$F$120)*Cronograma!CQ$20)*($H126/$G126)))</f>
        <v>0</v>
      </c>
      <c r="CT126" s="51">
        <f>IF( $G126=0,0,((($G126/$F$120)*Cronograma!CR$20)*($H126/$G126)))</f>
        <v>0</v>
      </c>
      <c r="CU126" s="51">
        <f>IF( $G126=0,0,((($G126/$F$120)*Cronograma!CS$20)*($H126/$G126)))</f>
        <v>0</v>
      </c>
      <c r="CV126" s="51">
        <f>IF( $G126=0,0,((($G126/$F$120)*Cronograma!CT$20)*($H126/$G126)))</f>
        <v>0</v>
      </c>
      <c r="CW126" s="51">
        <f>IF( $G126=0,0,((($G126/$F$120)*Cronograma!CU$20)*($H126/$G126)))</f>
        <v>0</v>
      </c>
      <c r="CX126" s="51">
        <f>IF( $G126=0,0,((($G126/$F$120)*Cronograma!CV$20)*($H126/$G126)))</f>
        <v>0</v>
      </c>
      <c r="CY126" s="51">
        <f>IF( $G126=0,0,((($G126/$F$120)*Cronograma!CW$20)*($H126/$G126)))</f>
        <v>0</v>
      </c>
      <c r="CZ126" s="51">
        <f>IF( $G126=0,0,((($G126/$F$120)*Cronograma!CX$20)*($H126/$G126)))</f>
        <v>0</v>
      </c>
      <c r="DA126" s="51">
        <f>IF( $G126=0,0,((($G126/$F$120)*Cronograma!CY$20)*($H126/$G126)))</f>
        <v>0</v>
      </c>
      <c r="DB126" s="51">
        <f>IF( $G126=0,0,((($G126/$F$120)*Cronograma!CZ$20)*($H126/$G126)))</f>
        <v>0</v>
      </c>
      <c r="DC126" s="51">
        <f>IF( $G126=0,0,((($G126/$F$120)*Cronograma!DA$20)*($H126/$G126)))</f>
        <v>0</v>
      </c>
      <c r="DD126" s="51">
        <f>IF( $G126=0,0,((($G126/$F$120)*Cronograma!DB$20)*($H126/$G126)))</f>
        <v>0</v>
      </c>
      <c r="DE126" s="51">
        <f>IF( $G126=0,0,((($G126/$F$120)*Cronograma!DC$20)*($H126/$G126)))</f>
        <v>0</v>
      </c>
      <c r="DF126" s="51">
        <f>IF( $G126=0,0,((($G126/$F$120)*Cronograma!DD$20)*($H126/$G126)))</f>
        <v>0</v>
      </c>
      <c r="DG126" s="51">
        <f>IF( $G126=0,0,((($G126/$F$120)*Cronograma!DE$20)*($H126/$G126)))</f>
        <v>0</v>
      </c>
      <c r="DH126" s="51">
        <f>IF( $G126=0,0,((($G126/$F$120)*Cronograma!DF$20)*($H126/$G126)))</f>
        <v>0</v>
      </c>
      <c r="DI126" s="51">
        <f>IF( $G126=0,0,((($G126/$F$120)*Cronograma!DG$20)*($H126/$G126)))</f>
        <v>0</v>
      </c>
      <c r="DJ126" s="51">
        <f>IF( $G126=0,0,((($G126/$F$120)*Cronograma!DH$20)*($H126/$G126)))</f>
        <v>0</v>
      </c>
      <c r="DK126" s="52">
        <f t="shared" si="75"/>
        <v>0</v>
      </c>
      <c r="DL126" s="53">
        <f t="shared" si="41"/>
        <v>0</v>
      </c>
      <c r="DM126" s="472"/>
      <c r="DN126" s="472"/>
      <c r="DO126" s="472"/>
    </row>
    <row r="127" spans="1:119" hidden="1" outlineLevel="1" x14ac:dyDescent="0.3">
      <c r="A127" s="472"/>
      <c r="B127" s="521" t="s">
        <v>277</v>
      </c>
      <c r="C127" s="589"/>
      <c r="D127" s="595"/>
      <c r="E127" s="591"/>
      <c r="F127" s="592"/>
      <c r="G127" s="593"/>
      <c r="H127" s="498">
        <f t="shared" si="74"/>
        <v>0</v>
      </c>
      <c r="I127" s="51">
        <f>IF( $G127=0,0,((($G127/$F$120)*Cronograma!G$20)*($H127/$G127)))</f>
        <v>0</v>
      </c>
      <c r="J127" s="51">
        <f>IF( $G127=0,0,((($G127/$F$120)*Cronograma!H$20)*($H127/$G127)))</f>
        <v>0</v>
      </c>
      <c r="K127" s="51">
        <f>IF( $G127=0,0,((($G127/$F$120)*Cronograma!I$20)*($H127/$G127)))</f>
        <v>0</v>
      </c>
      <c r="L127" s="51">
        <f>IF( $G127=0,0,((($G127/$F$120)*Cronograma!J$20)*($H127/$G127)))</f>
        <v>0</v>
      </c>
      <c r="M127" s="51">
        <f>IF( $G127=0,0,((($G127/$F$120)*Cronograma!K$20)*($H127/$G127)))</f>
        <v>0</v>
      </c>
      <c r="N127" s="51">
        <f>IF( $G127=0,0,((($G127/$F$120)*Cronograma!L$20)*($H127/$G127)))</f>
        <v>0</v>
      </c>
      <c r="O127" s="51">
        <f>IF( $G127=0,0,((($G127/$F$120)*Cronograma!M$20)*($H127/$G127)))</f>
        <v>0</v>
      </c>
      <c r="P127" s="51">
        <f>IF( $G127=0,0,((($G127/$F$120)*Cronograma!N$20)*($H127/$G127)))</f>
        <v>0</v>
      </c>
      <c r="Q127" s="51">
        <f>IF( $G127=0,0,((($G127/$F$120)*Cronograma!O$20)*($H127/$G127)))</f>
        <v>0</v>
      </c>
      <c r="R127" s="51">
        <f>IF( $G127=0,0,((($G127/$F$120)*Cronograma!P$20)*($H127/$G127)))</f>
        <v>0</v>
      </c>
      <c r="S127" s="51">
        <f>IF( $G127=0,0,((($G127/$F$120)*Cronograma!Q$20)*($H127/$G127)))</f>
        <v>0</v>
      </c>
      <c r="T127" s="51">
        <f>IF( $G127=0,0,((($G127/$F$120)*Cronograma!R$20)*($H127/$G127)))</f>
        <v>0</v>
      </c>
      <c r="U127" s="51">
        <f>IF( $G127=0,0,((($G127/$F$120)*Cronograma!S$20)*($H127/$G127)))</f>
        <v>0</v>
      </c>
      <c r="V127" s="51">
        <f>IF( $G127=0,0,((($G127/$F$120)*Cronograma!T$20)*($H127/$G127)))</f>
        <v>0</v>
      </c>
      <c r="W127" s="51">
        <f>IF( $G127=0,0,((($G127/$F$120)*Cronograma!U$20)*($H127/$G127)))</f>
        <v>0</v>
      </c>
      <c r="X127" s="51">
        <f>IF( $G127=0,0,((($G127/$F$120)*Cronograma!V$20)*($H127/$G127)))</f>
        <v>0</v>
      </c>
      <c r="Y127" s="51">
        <f>IF( $G127=0,0,((($G127/$F$120)*Cronograma!W$20)*($H127/$G127)))</f>
        <v>0</v>
      </c>
      <c r="Z127" s="51">
        <f>IF( $G127=0,0,((($G127/$F$120)*Cronograma!X$20)*($H127/$G127)))</f>
        <v>0</v>
      </c>
      <c r="AA127" s="51">
        <f>IF( $G127=0,0,((($G127/$F$120)*Cronograma!Y$20)*($H127/$G127)))</f>
        <v>0</v>
      </c>
      <c r="AB127" s="51">
        <f>IF( $G127=0,0,((($G127/$F$120)*Cronograma!Z$20)*($H127/$G127)))</f>
        <v>0</v>
      </c>
      <c r="AC127" s="51">
        <f>IF( $G127=0,0,((($G127/$F$120)*Cronograma!AA$20)*($H127/$G127)))</f>
        <v>0</v>
      </c>
      <c r="AD127" s="51">
        <f>IF( $G127=0,0,((($G127/$F$120)*Cronograma!AB$20)*($H127/$G127)))</f>
        <v>0</v>
      </c>
      <c r="AE127" s="51">
        <f>IF( $G127=0,0,((($G127/$F$120)*Cronograma!AC$20)*($H127/$G127)))</f>
        <v>0</v>
      </c>
      <c r="AF127" s="51">
        <f>IF( $G127=0,0,((($G127/$F$120)*Cronograma!AD$20)*($H127/$G127)))</f>
        <v>0</v>
      </c>
      <c r="AG127" s="51">
        <f>IF( $G127=0,0,((($G127/$F$120)*Cronograma!AE$20)*($H127/$G127)))</f>
        <v>0</v>
      </c>
      <c r="AH127" s="51">
        <f>IF( $G127=0,0,((($G127/$F$120)*Cronograma!AF$20)*($H127/$G127)))</f>
        <v>0</v>
      </c>
      <c r="AI127" s="51">
        <f>IF( $G127=0,0,((($G127/$F$120)*Cronograma!AG$20)*($H127/$G127)))</f>
        <v>0</v>
      </c>
      <c r="AJ127" s="51">
        <f>IF( $G127=0,0,((($G127/$F$120)*Cronograma!AH$20)*($H127/$G127)))</f>
        <v>0</v>
      </c>
      <c r="AK127" s="51">
        <f>IF( $G127=0,0,((($G127/$F$120)*Cronograma!AI$20)*($H127/$G127)))</f>
        <v>0</v>
      </c>
      <c r="AL127" s="51">
        <f>IF( $G127=0,0,((($G127/$F$120)*Cronograma!AJ$20)*($H127/$G127)))</f>
        <v>0</v>
      </c>
      <c r="AM127" s="51">
        <f>IF( $G127=0,0,((($G127/$F$120)*Cronograma!AK$20)*($H127/$G127)))</f>
        <v>0</v>
      </c>
      <c r="AN127" s="51">
        <f>IF( $G127=0,0,((($G127/$F$120)*Cronograma!AL$20)*($H127/$G127)))</f>
        <v>0</v>
      </c>
      <c r="AO127" s="51">
        <f>IF( $G127=0,0,((($G127/$F$120)*Cronograma!AM$20)*($H127/$G127)))</f>
        <v>0</v>
      </c>
      <c r="AP127" s="51">
        <f>IF( $G127=0,0,((($G127/$F$120)*Cronograma!AN$20)*($H127/$G127)))</f>
        <v>0</v>
      </c>
      <c r="AQ127" s="51">
        <f>IF( $G127=0,0,((($G127/$F$120)*Cronograma!AO$20)*($H127/$G127)))</f>
        <v>0</v>
      </c>
      <c r="AR127" s="51">
        <f>IF( $G127=0,0,((($G127/$F$120)*Cronograma!AP$20)*($H127/$G127)))</f>
        <v>0</v>
      </c>
      <c r="AS127" s="51">
        <f>IF( $G127=0,0,((($G127/$F$120)*Cronograma!AQ$20)*($H127/$G127)))</f>
        <v>0</v>
      </c>
      <c r="AT127" s="51">
        <f>IF( $G127=0,0,((($G127/$F$120)*Cronograma!AR$20)*($H127/$G127)))</f>
        <v>0</v>
      </c>
      <c r="AU127" s="51">
        <f>IF( $G127=0,0,((($G127/$F$120)*Cronograma!AS$20)*($H127/$G127)))</f>
        <v>0</v>
      </c>
      <c r="AV127" s="51">
        <f>IF( $G127=0,0,((($G127/$F$120)*Cronograma!AT$20)*($H127/$G127)))</f>
        <v>0</v>
      </c>
      <c r="AW127" s="51">
        <f>IF( $G127=0,0,((($G127/$F$120)*Cronograma!AU$20)*($H127/$G127)))</f>
        <v>0</v>
      </c>
      <c r="AX127" s="51">
        <f>IF( $G127=0,0,((($G127/$F$120)*Cronograma!AV$20)*($H127/$G127)))</f>
        <v>0</v>
      </c>
      <c r="AY127" s="51">
        <f>IF( $G127=0,0,((($G127/$F$120)*Cronograma!AW$20)*($H127/$G127)))</f>
        <v>0</v>
      </c>
      <c r="AZ127" s="51">
        <f>IF( $G127=0,0,((($G127/$F$120)*Cronograma!AX$20)*($H127/$G127)))</f>
        <v>0</v>
      </c>
      <c r="BA127" s="51">
        <f>IF( $G127=0,0,((($G127/$F$120)*Cronograma!AY$20)*($H127/$G127)))</f>
        <v>0</v>
      </c>
      <c r="BB127" s="51">
        <f>IF( $G127=0,0,((($G127/$F$120)*Cronograma!AZ$20)*($H127/$G127)))</f>
        <v>0</v>
      </c>
      <c r="BC127" s="51">
        <f>IF( $G127=0,0,((($G127/$F$120)*Cronograma!BA$20)*($H127/$G127)))</f>
        <v>0</v>
      </c>
      <c r="BD127" s="51">
        <f>IF( $G127=0,0,((($G127/$F$120)*Cronograma!BB$20)*($H127/$G127)))</f>
        <v>0</v>
      </c>
      <c r="BE127" s="51">
        <f>IF( $G127=0,0,((($G127/$F$120)*Cronograma!BC$20)*($H127/$G127)))</f>
        <v>0</v>
      </c>
      <c r="BF127" s="51">
        <f>IF( $G127=0,0,((($G127/$F$120)*Cronograma!BD$20)*($H127/$G127)))</f>
        <v>0</v>
      </c>
      <c r="BG127" s="51">
        <f>IF( $G127=0,0,((($G127/$F$120)*Cronograma!BE$20)*($H127/$G127)))</f>
        <v>0</v>
      </c>
      <c r="BH127" s="51">
        <f>IF( $G127=0,0,((($G127/$F$120)*Cronograma!BF$20)*($H127/$G127)))</f>
        <v>0</v>
      </c>
      <c r="BI127" s="51">
        <f>IF( $G127=0,0,((($G127/$F$120)*Cronograma!BG$20)*($H127/$G127)))</f>
        <v>0</v>
      </c>
      <c r="BJ127" s="51">
        <f>IF( $G127=0,0,((($G127/$F$120)*Cronograma!BH$20)*($H127/$G127)))</f>
        <v>0</v>
      </c>
      <c r="BK127" s="51">
        <f>IF( $G127=0,0,((($G127/$F$120)*Cronograma!BI$20)*($H127/$G127)))</f>
        <v>0</v>
      </c>
      <c r="BL127" s="51">
        <f>IF( $G127=0,0,((($G127/$F$120)*Cronograma!BJ$20)*($H127/$G127)))</f>
        <v>0</v>
      </c>
      <c r="BM127" s="51">
        <f>IF( $G127=0,0,((($G127/$F$120)*Cronograma!BK$20)*($H127/$G127)))</f>
        <v>0</v>
      </c>
      <c r="BN127" s="51">
        <f>IF( $G127=0,0,((($G127/$F$120)*Cronograma!BL$20)*($H127/$G127)))</f>
        <v>0</v>
      </c>
      <c r="BO127" s="51">
        <f>IF( $G127=0,0,((($G127/$F$120)*Cronograma!BM$20)*($H127/$G127)))</f>
        <v>0</v>
      </c>
      <c r="BP127" s="51">
        <f>IF( $G127=0,0,((($G127/$F$120)*Cronograma!BN$20)*($H127/$G127)))</f>
        <v>0</v>
      </c>
      <c r="BQ127" s="51">
        <f>IF( $G127=0,0,((($G127/$F$120)*Cronograma!BO$20)*($H127/$G127)))</f>
        <v>0</v>
      </c>
      <c r="BR127" s="51">
        <f>IF( $G127=0,0,((($G127/$F$120)*Cronograma!BP$20)*($H127/$G127)))</f>
        <v>0</v>
      </c>
      <c r="BS127" s="51">
        <f>IF( $G127=0,0,((($G127/$F$120)*Cronograma!BQ$20)*($H127/$G127)))</f>
        <v>0</v>
      </c>
      <c r="BT127" s="51">
        <f>IF( $G127=0,0,((($G127/$F$120)*Cronograma!BR$20)*($H127/$G127)))</f>
        <v>0</v>
      </c>
      <c r="BU127" s="51">
        <f>IF( $G127=0,0,((($G127/$F$120)*Cronograma!BS$20)*($H127/$G127)))</f>
        <v>0</v>
      </c>
      <c r="BV127" s="51">
        <f>IF( $G127=0,0,((($G127/$F$120)*Cronograma!BT$20)*($H127/$G127)))</f>
        <v>0</v>
      </c>
      <c r="BW127" s="51">
        <f>IF( $G127=0,0,((($G127/$F$120)*Cronograma!BU$20)*($H127/$G127)))</f>
        <v>0</v>
      </c>
      <c r="BX127" s="51">
        <f>IF( $G127=0,0,((($G127/$F$120)*Cronograma!BV$20)*($H127/$G127)))</f>
        <v>0</v>
      </c>
      <c r="BY127" s="51">
        <f>IF( $G127=0,0,((($G127/$F$120)*Cronograma!BW$20)*($H127/$G127)))</f>
        <v>0</v>
      </c>
      <c r="BZ127" s="51">
        <f>IF( $G127=0,0,((($G127/$F$120)*Cronograma!BX$20)*($H127/$G127)))</f>
        <v>0</v>
      </c>
      <c r="CA127" s="51">
        <f>IF( $G127=0,0,((($G127/$F$120)*Cronograma!BY$20)*($H127/$G127)))</f>
        <v>0</v>
      </c>
      <c r="CB127" s="51">
        <f>IF( $G127=0,0,((($G127/$F$120)*Cronograma!BZ$20)*($H127/$G127)))</f>
        <v>0</v>
      </c>
      <c r="CC127" s="51">
        <f>IF( $G127=0,0,((($G127/$F$120)*Cronograma!CA$20)*($H127/$G127)))</f>
        <v>0</v>
      </c>
      <c r="CD127" s="51">
        <f>IF( $G127=0,0,((($G127/$F$120)*Cronograma!CB$20)*($H127/$G127)))</f>
        <v>0</v>
      </c>
      <c r="CE127" s="51">
        <f>IF( $G127=0,0,((($G127/$F$120)*Cronograma!CC$20)*($H127/$G127)))</f>
        <v>0</v>
      </c>
      <c r="CF127" s="51">
        <f>IF( $G127=0,0,((($G127/$F$120)*Cronograma!CD$20)*($H127/$G127)))</f>
        <v>0</v>
      </c>
      <c r="CG127" s="51">
        <f>IF( $G127=0,0,((($G127/$F$120)*Cronograma!CE$20)*($H127/$G127)))</f>
        <v>0</v>
      </c>
      <c r="CH127" s="51">
        <f>IF( $G127=0,0,((($G127/$F$120)*Cronograma!CF$20)*($H127/$G127)))</f>
        <v>0</v>
      </c>
      <c r="CI127" s="51">
        <f>IF( $G127=0,0,((($G127/$F$120)*Cronograma!CG$20)*($H127/$G127)))</f>
        <v>0</v>
      </c>
      <c r="CJ127" s="51">
        <f>IF( $G127=0,0,((($G127/$F$120)*Cronograma!CH$20)*($H127/$G127)))</f>
        <v>0</v>
      </c>
      <c r="CK127" s="51">
        <f>IF( $G127=0,0,((($G127/$F$120)*Cronograma!CI$20)*($H127/$G127)))</f>
        <v>0</v>
      </c>
      <c r="CL127" s="51">
        <f>IF( $G127=0,0,((($G127/$F$120)*Cronograma!CJ$20)*($H127/$G127)))</f>
        <v>0</v>
      </c>
      <c r="CM127" s="51">
        <f>IF( $G127=0,0,((($G127/$F$120)*Cronograma!CK$20)*($H127/$G127)))</f>
        <v>0</v>
      </c>
      <c r="CN127" s="51">
        <f>IF( $G127=0,0,((($G127/$F$120)*Cronograma!CL$20)*($H127/$G127)))</f>
        <v>0</v>
      </c>
      <c r="CO127" s="51">
        <f>IF( $G127=0,0,((($G127/$F$120)*Cronograma!CM$20)*($H127/$G127)))</f>
        <v>0</v>
      </c>
      <c r="CP127" s="51">
        <f>IF( $G127=0,0,((($G127/$F$120)*Cronograma!CN$20)*($H127/$G127)))</f>
        <v>0</v>
      </c>
      <c r="CQ127" s="51">
        <f>IF( $G127=0,0,((($G127/$F$120)*Cronograma!CO$20)*($H127/$G127)))</f>
        <v>0</v>
      </c>
      <c r="CR127" s="51">
        <f>IF( $G127=0,0,((($G127/$F$120)*Cronograma!CP$20)*($H127/$G127)))</f>
        <v>0</v>
      </c>
      <c r="CS127" s="51">
        <f>IF( $G127=0,0,((($G127/$F$120)*Cronograma!CQ$20)*($H127/$G127)))</f>
        <v>0</v>
      </c>
      <c r="CT127" s="51">
        <f>IF( $G127=0,0,((($G127/$F$120)*Cronograma!CR$20)*($H127/$G127)))</f>
        <v>0</v>
      </c>
      <c r="CU127" s="51">
        <f>IF( $G127=0,0,((($G127/$F$120)*Cronograma!CS$20)*($H127/$G127)))</f>
        <v>0</v>
      </c>
      <c r="CV127" s="51">
        <f>IF( $G127=0,0,((($G127/$F$120)*Cronograma!CT$20)*($H127/$G127)))</f>
        <v>0</v>
      </c>
      <c r="CW127" s="51">
        <f>IF( $G127=0,0,((($G127/$F$120)*Cronograma!CU$20)*($H127/$G127)))</f>
        <v>0</v>
      </c>
      <c r="CX127" s="51">
        <f>IF( $G127=0,0,((($G127/$F$120)*Cronograma!CV$20)*($H127/$G127)))</f>
        <v>0</v>
      </c>
      <c r="CY127" s="51">
        <f>IF( $G127=0,0,((($G127/$F$120)*Cronograma!CW$20)*($H127/$G127)))</f>
        <v>0</v>
      </c>
      <c r="CZ127" s="51">
        <f>IF( $G127=0,0,((($G127/$F$120)*Cronograma!CX$20)*($H127/$G127)))</f>
        <v>0</v>
      </c>
      <c r="DA127" s="51">
        <f>IF( $G127=0,0,((($G127/$F$120)*Cronograma!CY$20)*($H127/$G127)))</f>
        <v>0</v>
      </c>
      <c r="DB127" s="51">
        <f>IF( $G127=0,0,((($G127/$F$120)*Cronograma!CZ$20)*($H127/$G127)))</f>
        <v>0</v>
      </c>
      <c r="DC127" s="51">
        <f>IF( $G127=0,0,((($G127/$F$120)*Cronograma!DA$20)*($H127/$G127)))</f>
        <v>0</v>
      </c>
      <c r="DD127" s="51">
        <f>IF( $G127=0,0,((($G127/$F$120)*Cronograma!DB$20)*($H127/$G127)))</f>
        <v>0</v>
      </c>
      <c r="DE127" s="51">
        <f>IF( $G127=0,0,((($G127/$F$120)*Cronograma!DC$20)*($H127/$G127)))</f>
        <v>0</v>
      </c>
      <c r="DF127" s="51">
        <f>IF( $G127=0,0,((($G127/$F$120)*Cronograma!DD$20)*($H127/$G127)))</f>
        <v>0</v>
      </c>
      <c r="DG127" s="51">
        <f>IF( $G127=0,0,((($G127/$F$120)*Cronograma!DE$20)*($H127/$G127)))</f>
        <v>0</v>
      </c>
      <c r="DH127" s="51">
        <f>IF( $G127=0,0,((($G127/$F$120)*Cronograma!DF$20)*($H127/$G127)))</f>
        <v>0</v>
      </c>
      <c r="DI127" s="51">
        <f>IF( $G127=0,0,((($G127/$F$120)*Cronograma!DG$20)*($H127/$G127)))</f>
        <v>0</v>
      </c>
      <c r="DJ127" s="51">
        <f>IF( $G127=0,0,((($G127/$F$120)*Cronograma!DH$20)*($H127/$G127)))</f>
        <v>0</v>
      </c>
      <c r="DK127" s="52">
        <f t="shared" si="75"/>
        <v>0</v>
      </c>
      <c r="DL127" s="53">
        <f t="shared" si="41"/>
        <v>0</v>
      </c>
      <c r="DM127" s="472"/>
      <c r="DN127" s="472"/>
      <c r="DO127" s="472"/>
    </row>
    <row r="128" spans="1:119" hidden="1" outlineLevel="1" x14ac:dyDescent="0.3">
      <c r="A128" s="472"/>
      <c r="B128" s="521" t="s">
        <v>278</v>
      </c>
      <c r="C128" s="589"/>
      <c r="D128" s="595"/>
      <c r="E128" s="591"/>
      <c r="F128" s="592"/>
      <c r="G128" s="593"/>
      <c r="H128" s="498">
        <f t="shared" si="74"/>
        <v>0</v>
      </c>
      <c r="I128" s="51">
        <f>IF( $G128=0,0,((($G128/$F$120)*Cronograma!G$20)*($H128/$G128)))</f>
        <v>0</v>
      </c>
      <c r="J128" s="51">
        <f>IF( $G128=0,0,((($G128/$F$120)*Cronograma!H$20)*($H128/$G128)))</f>
        <v>0</v>
      </c>
      <c r="K128" s="51">
        <f>IF( $G128=0,0,((($G128/$F$120)*Cronograma!I$20)*($H128/$G128)))</f>
        <v>0</v>
      </c>
      <c r="L128" s="51">
        <f>IF( $G128=0,0,((($G128/$F$120)*Cronograma!J$20)*($H128/$G128)))</f>
        <v>0</v>
      </c>
      <c r="M128" s="51">
        <f>IF( $G128=0,0,((($G128/$F$120)*Cronograma!K$20)*($H128/$G128)))</f>
        <v>0</v>
      </c>
      <c r="N128" s="51">
        <f>IF( $G128=0,0,((($G128/$F$120)*Cronograma!L$20)*($H128/$G128)))</f>
        <v>0</v>
      </c>
      <c r="O128" s="51">
        <f>IF( $G128=0,0,((($G128/$F$120)*Cronograma!M$20)*($H128/$G128)))</f>
        <v>0</v>
      </c>
      <c r="P128" s="51">
        <f>IF( $G128=0,0,((($G128/$F$120)*Cronograma!N$20)*($H128/$G128)))</f>
        <v>0</v>
      </c>
      <c r="Q128" s="51">
        <f>IF( $G128=0,0,((($G128/$F$120)*Cronograma!O$20)*($H128/$G128)))</f>
        <v>0</v>
      </c>
      <c r="R128" s="51">
        <f>IF( $G128=0,0,((($G128/$F$120)*Cronograma!P$20)*($H128/$G128)))</f>
        <v>0</v>
      </c>
      <c r="S128" s="51">
        <f>IF( $G128=0,0,((($G128/$F$120)*Cronograma!Q$20)*($H128/$G128)))</f>
        <v>0</v>
      </c>
      <c r="T128" s="51">
        <f>IF( $G128=0,0,((($G128/$F$120)*Cronograma!R$20)*($H128/$G128)))</f>
        <v>0</v>
      </c>
      <c r="U128" s="51">
        <f>IF( $G128=0,0,((($G128/$F$120)*Cronograma!S$20)*($H128/$G128)))</f>
        <v>0</v>
      </c>
      <c r="V128" s="51">
        <f>IF( $G128=0,0,((($G128/$F$120)*Cronograma!T$20)*($H128/$G128)))</f>
        <v>0</v>
      </c>
      <c r="W128" s="51">
        <f>IF( $G128=0,0,((($G128/$F$120)*Cronograma!U$20)*($H128/$G128)))</f>
        <v>0</v>
      </c>
      <c r="X128" s="51">
        <f>IF( $G128=0,0,((($G128/$F$120)*Cronograma!V$20)*($H128/$G128)))</f>
        <v>0</v>
      </c>
      <c r="Y128" s="51">
        <f>IF( $G128=0,0,((($G128/$F$120)*Cronograma!W$20)*($H128/$G128)))</f>
        <v>0</v>
      </c>
      <c r="Z128" s="51">
        <f>IF( $G128=0,0,((($G128/$F$120)*Cronograma!X$20)*($H128/$G128)))</f>
        <v>0</v>
      </c>
      <c r="AA128" s="51">
        <f>IF( $G128=0,0,((($G128/$F$120)*Cronograma!Y$20)*($H128/$G128)))</f>
        <v>0</v>
      </c>
      <c r="AB128" s="51">
        <f>IF( $G128=0,0,((($G128/$F$120)*Cronograma!Z$20)*($H128/$G128)))</f>
        <v>0</v>
      </c>
      <c r="AC128" s="51">
        <f>IF( $G128=0,0,((($G128/$F$120)*Cronograma!AA$20)*($H128/$G128)))</f>
        <v>0</v>
      </c>
      <c r="AD128" s="51">
        <f>IF( $G128=0,0,((($G128/$F$120)*Cronograma!AB$20)*($H128/$G128)))</f>
        <v>0</v>
      </c>
      <c r="AE128" s="51">
        <f>IF( $G128=0,0,((($G128/$F$120)*Cronograma!AC$20)*($H128/$G128)))</f>
        <v>0</v>
      </c>
      <c r="AF128" s="51">
        <f>IF( $G128=0,0,((($G128/$F$120)*Cronograma!AD$20)*($H128/$G128)))</f>
        <v>0</v>
      </c>
      <c r="AG128" s="51">
        <f>IF( $G128=0,0,((($G128/$F$120)*Cronograma!AE$20)*($H128/$G128)))</f>
        <v>0</v>
      </c>
      <c r="AH128" s="51">
        <f>IF( $G128=0,0,((($G128/$F$120)*Cronograma!AF$20)*($H128/$G128)))</f>
        <v>0</v>
      </c>
      <c r="AI128" s="51">
        <f>IF( $G128=0,0,((($G128/$F$120)*Cronograma!AG$20)*($H128/$G128)))</f>
        <v>0</v>
      </c>
      <c r="AJ128" s="51">
        <f>IF( $G128=0,0,((($G128/$F$120)*Cronograma!AH$20)*($H128/$G128)))</f>
        <v>0</v>
      </c>
      <c r="AK128" s="51">
        <f>IF( $G128=0,0,((($G128/$F$120)*Cronograma!AI$20)*($H128/$G128)))</f>
        <v>0</v>
      </c>
      <c r="AL128" s="51">
        <f>IF( $G128=0,0,((($G128/$F$120)*Cronograma!AJ$20)*($H128/$G128)))</f>
        <v>0</v>
      </c>
      <c r="AM128" s="51">
        <f>IF( $G128=0,0,((($G128/$F$120)*Cronograma!AK$20)*($H128/$G128)))</f>
        <v>0</v>
      </c>
      <c r="AN128" s="51">
        <f>IF( $G128=0,0,((($G128/$F$120)*Cronograma!AL$20)*($H128/$G128)))</f>
        <v>0</v>
      </c>
      <c r="AO128" s="51">
        <f>IF( $G128=0,0,((($G128/$F$120)*Cronograma!AM$20)*($H128/$G128)))</f>
        <v>0</v>
      </c>
      <c r="AP128" s="51">
        <f>IF( $G128=0,0,((($G128/$F$120)*Cronograma!AN$20)*($H128/$G128)))</f>
        <v>0</v>
      </c>
      <c r="AQ128" s="51">
        <f>IF( $G128=0,0,((($G128/$F$120)*Cronograma!AO$20)*($H128/$G128)))</f>
        <v>0</v>
      </c>
      <c r="AR128" s="51">
        <f>IF( $G128=0,0,((($G128/$F$120)*Cronograma!AP$20)*($H128/$G128)))</f>
        <v>0</v>
      </c>
      <c r="AS128" s="51">
        <f>IF( $G128=0,0,((($G128/$F$120)*Cronograma!AQ$20)*($H128/$G128)))</f>
        <v>0</v>
      </c>
      <c r="AT128" s="51">
        <f>IF( $G128=0,0,((($G128/$F$120)*Cronograma!AR$20)*($H128/$G128)))</f>
        <v>0</v>
      </c>
      <c r="AU128" s="51">
        <f>IF( $G128=0,0,((($G128/$F$120)*Cronograma!AS$20)*($H128/$G128)))</f>
        <v>0</v>
      </c>
      <c r="AV128" s="51">
        <f>IF( $G128=0,0,((($G128/$F$120)*Cronograma!AT$20)*($H128/$G128)))</f>
        <v>0</v>
      </c>
      <c r="AW128" s="51">
        <f>IF( $G128=0,0,((($G128/$F$120)*Cronograma!AU$20)*($H128/$G128)))</f>
        <v>0</v>
      </c>
      <c r="AX128" s="51">
        <f>IF( $G128=0,0,((($G128/$F$120)*Cronograma!AV$20)*($H128/$G128)))</f>
        <v>0</v>
      </c>
      <c r="AY128" s="51">
        <f>IF( $G128=0,0,((($G128/$F$120)*Cronograma!AW$20)*($H128/$G128)))</f>
        <v>0</v>
      </c>
      <c r="AZ128" s="51">
        <f>IF( $G128=0,0,((($G128/$F$120)*Cronograma!AX$20)*($H128/$G128)))</f>
        <v>0</v>
      </c>
      <c r="BA128" s="51">
        <f>IF( $G128=0,0,((($G128/$F$120)*Cronograma!AY$20)*($H128/$G128)))</f>
        <v>0</v>
      </c>
      <c r="BB128" s="51">
        <f>IF( $G128=0,0,((($G128/$F$120)*Cronograma!AZ$20)*($H128/$G128)))</f>
        <v>0</v>
      </c>
      <c r="BC128" s="51">
        <f>IF( $G128=0,0,((($G128/$F$120)*Cronograma!BA$20)*($H128/$G128)))</f>
        <v>0</v>
      </c>
      <c r="BD128" s="51">
        <f>IF( $G128=0,0,((($G128/$F$120)*Cronograma!BB$20)*($H128/$G128)))</f>
        <v>0</v>
      </c>
      <c r="BE128" s="51">
        <f>IF( $G128=0,0,((($G128/$F$120)*Cronograma!BC$20)*($H128/$G128)))</f>
        <v>0</v>
      </c>
      <c r="BF128" s="51">
        <f>IF( $G128=0,0,((($G128/$F$120)*Cronograma!BD$20)*($H128/$G128)))</f>
        <v>0</v>
      </c>
      <c r="BG128" s="51">
        <f>IF( $G128=0,0,((($G128/$F$120)*Cronograma!BE$20)*($H128/$G128)))</f>
        <v>0</v>
      </c>
      <c r="BH128" s="51">
        <f>IF( $G128=0,0,((($G128/$F$120)*Cronograma!BF$20)*($H128/$G128)))</f>
        <v>0</v>
      </c>
      <c r="BI128" s="51">
        <f>IF( $G128=0,0,((($G128/$F$120)*Cronograma!BG$20)*($H128/$G128)))</f>
        <v>0</v>
      </c>
      <c r="BJ128" s="51">
        <f>IF( $G128=0,0,((($G128/$F$120)*Cronograma!BH$20)*($H128/$G128)))</f>
        <v>0</v>
      </c>
      <c r="BK128" s="51">
        <f>IF( $G128=0,0,((($G128/$F$120)*Cronograma!BI$20)*($H128/$G128)))</f>
        <v>0</v>
      </c>
      <c r="BL128" s="51">
        <f>IF( $G128=0,0,((($G128/$F$120)*Cronograma!BJ$20)*($H128/$G128)))</f>
        <v>0</v>
      </c>
      <c r="BM128" s="51">
        <f>IF( $G128=0,0,((($G128/$F$120)*Cronograma!BK$20)*($H128/$G128)))</f>
        <v>0</v>
      </c>
      <c r="BN128" s="51">
        <f>IF( $G128=0,0,((($G128/$F$120)*Cronograma!BL$20)*($H128/$G128)))</f>
        <v>0</v>
      </c>
      <c r="BO128" s="51">
        <f>IF( $G128=0,0,((($G128/$F$120)*Cronograma!BM$20)*($H128/$G128)))</f>
        <v>0</v>
      </c>
      <c r="BP128" s="51">
        <f>IF( $G128=0,0,((($G128/$F$120)*Cronograma!BN$20)*($H128/$G128)))</f>
        <v>0</v>
      </c>
      <c r="BQ128" s="51">
        <f>IF( $G128=0,0,((($G128/$F$120)*Cronograma!BO$20)*($H128/$G128)))</f>
        <v>0</v>
      </c>
      <c r="BR128" s="51">
        <f>IF( $G128=0,0,((($G128/$F$120)*Cronograma!BP$20)*($H128/$G128)))</f>
        <v>0</v>
      </c>
      <c r="BS128" s="51">
        <f>IF( $G128=0,0,((($G128/$F$120)*Cronograma!BQ$20)*($H128/$G128)))</f>
        <v>0</v>
      </c>
      <c r="BT128" s="51">
        <f>IF( $G128=0,0,((($G128/$F$120)*Cronograma!BR$20)*($H128/$G128)))</f>
        <v>0</v>
      </c>
      <c r="BU128" s="51">
        <f>IF( $G128=0,0,((($G128/$F$120)*Cronograma!BS$20)*($H128/$G128)))</f>
        <v>0</v>
      </c>
      <c r="BV128" s="51">
        <f>IF( $G128=0,0,((($G128/$F$120)*Cronograma!BT$20)*($H128/$G128)))</f>
        <v>0</v>
      </c>
      <c r="BW128" s="51">
        <f>IF( $G128=0,0,((($G128/$F$120)*Cronograma!BU$20)*($H128/$G128)))</f>
        <v>0</v>
      </c>
      <c r="BX128" s="51">
        <f>IF( $G128=0,0,((($G128/$F$120)*Cronograma!BV$20)*($H128/$G128)))</f>
        <v>0</v>
      </c>
      <c r="BY128" s="51">
        <f>IF( $G128=0,0,((($G128/$F$120)*Cronograma!BW$20)*($H128/$G128)))</f>
        <v>0</v>
      </c>
      <c r="BZ128" s="51">
        <f>IF( $G128=0,0,((($G128/$F$120)*Cronograma!BX$20)*($H128/$G128)))</f>
        <v>0</v>
      </c>
      <c r="CA128" s="51">
        <f>IF( $G128=0,0,((($G128/$F$120)*Cronograma!BY$20)*($H128/$G128)))</f>
        <v>0</v>
      </c>
      <c r="CB128" s="51">
        <f>IF( $G128=0,0,((($G128/$F$120)*Cronograma!BZ$20)*($H128/$G128)))</f>
        <v>0</v>
      </c>
      <c r="CC128" s="51">
        <f>IF( $G128=0,0,((($G128/$F$120)*Cronograma!CA$20)*($H128/$G128)))</f>
        <v>0</v>
      </c>
      <c r="CD128" s="51">
        <f>IF( $G128=0,0,((($G128/$F$120)*Cronograma!CB$20)*($H128/$G128)))</f>
        <v>0</v>
      </c>
      <c r="CE128" s="51">
        <f>IF( $G128=0,0,((($G128/$F$120)*Cronograma!CC$20)*($H128/$G128)))</f>
        <v>0</v>
      </c>
      <c r="CF128" s="51">
        <f>IF( $G128=0,0,((($G128/$F$120)*Cronograma!CD$20)*($H128/$G128)))</f>
        <v>0</v>
      </c>
      <c r="CG128" s="51">
        <f>IF( $G128=0,0,((($G128/$F$120)*Cronograma!CE$20)*($H128/$G128)))</f>
        <v>0</v>
      </c>
      <c r="CH128" s="51">
        <f>IF( $G128=0,0,((($G128/$F$120)*Cronograma!CF$20)*($H128/$G128)))</f>
        <v>0</v>
      </c>
      <c r="CI128" s="51">
        <f>IF( $G128=0,0,((($G128/$F$120)*Cronograma!CG$20)*($H128/$G128)))</f>
        <v>0</v>
      </c>
      <c r="CJ128" s="51">
        <f>IF( $G128=0,0,((($G128/$F$120)*Cronograma!CH$20)*($H128/$G128)))</f>
        <v>0</v>
      </c>
      <c r="CK128" s="51">
        <f>IF( $G128=0,0,((($G128/$F$120)*Cronograma!CI$20)*($H128/$G128)))</f>
        <v>0</v>
      </c>
      <c r="CL128" s="51">
        <f>IF( $G128=0,0,((($G128/$F$120)*Cronograma!CJ$20)*($H128/$G128)))</f>
        <v>0</v>
      </c>
      <c r="CM128" s="51">
        <f>IF( $G128=0,0,((($G128/$F$120)*Cronograma!CK$20)*($H128/$G128)))</f>
        <v>0</v>
      </c>
      <c r="CN128" s="51">
        <f>IF( $G128=0,0,((($G128/$F$120)*Cronograma!CL$20)*($H128/$G128)))</f>
        <v>0</v>
      </c>
      <c r="CO128" s="51">
        <f>IF( $G128=0,0,((($G128/$F$120)*Cronograma!CM$20)*($H128/$G128)))</f>
        <v>0</v>
      </c>
      <c r="CP128" s="51">
        <f>IF( $G128=0,0,((($G128/$F$120)*Cronograma!CN$20)*($H128/$G128)))</f>
        <v>0</v>
      </c>
      <c r="CQ128" s="51">
        <f>IF( $G128=0,0,((($G128/$F$120)*Cronograma!CO$20)*($H128/$G128)))</f>
        <v>0</v>
      </c>
      <c r="CR128" s="51">
        <f>IF( $G128=0,0,((($G128/$F$120)*Cronograma!CP$20)*($H128/$G128)))</f>
        <v>0</v>
      </c>
      <c r="CS128" s="51">
        <f>IF( $G128=0,0,((($G128/$F$120)*Cronograma!CQ$20)*($H128/$G128)))</f>
        <v>0</v>
      </c>
      <c r="CT128" s="51">
        <f>IF( $G128=0,0,((($G128/$F$120)*Cronograma!CR$20)*($H128/$G128)))</f>
        <v>0</v>
      </c>
      <c r="CU128" s="51">
        <f>IF( $G128=0,0,((($G128/$F$120)*Cronograma!CS$20)*($H128/$G128)))</f>
        <v>0</v>
      </c>
      <c r="CV128" s="51">
        <f>IF( $G128=0,0,((($G128/$F$120)*Cronograma!CT$20)*($H128/$G128)))</f>
        <v>0</v>
      </c>
      <c r="CW128" s="51">
        <f>IF( $G128=0,0,((($G128/$F$120)*Cronograma!CU$20)*($H128/$G128)))</f>
        <v>0</v>
      </c>
      <c r="CX128" s="51">
        <f>IF( $G128=0,0,((($G128/$F$120)*Cronograma!CV$20)*($H128/$G128)))</f>
        <v>0</v>
      </c>
      <c r="CY128" s="51">
        <f>IF( $G128=0,0,((($G128/$F$120)*Cronograma!CW$20)*($H128/$G128)))</f>
        <v>0</v>
      </c>
      <c r="CZ128" s="51">
        <f>IF( $G128=0,0,((($G128/$F$120)*Cronograma!CX$20)*($H128/$G128)))</f>
        <v>0</v>
      </c>
      <c r="DA128" s="51">
        <f>IF( $G128=0,0,((($G128/$F$120)*Cronograma!CY$20)*($H128/$G128)))</f>
        <v>0</v>
      </c>
      <c r="DB128" s="51">
        <f>IF( $G128=0,0,((($G128/$F$120)*Cronograma!CZ$20)*($H128/$G128)))</f>
        <v>0</v>
      </c>
      <c r="DC128" s="51">
        <f>IF( $G128=0,0,((($G128/$F$120)*Cronograma!DA$20)*($H128/$G128)))</f>
        <v>0</v>
      </c>
      <c r="DD128" s="51">
        <f>IF( $G128=0,0,((($G128/$F$120)*Cronograma!DB$20)*($H128/$G128)))</f>
        <v>0</v>
      </c>
      <c r="DE128" s="51">
        <f>IF( $G128=0,0,((($G128/$F$120)*Cronograma!DC$20)*($H128/$G128)))</f>
        <v>0</v>
      </c>
      <c r="DF128" s="51">
        <f>IF( $G128=0,0,((($G128/$F$120)*Cronograma!DD$20)*($H128/$G128)))</f>
        <v>0</v>
      </c>
      <c r="DG128" s="51">
        <f>IF( $G128=0,0,((($G128/$F$120)*Cronograma!DE$20)*($H128/$G128)))</f>
        <v>0</v>
      </c>
      <c r="DH128" s="51">
        <f>IF( $G128=0,0,((($G128/$F$120)*Cronograma!DF$20)*($H128/$G128)))</f>
        <v>0</v>
      </c>
      <c r="DI128" s="51">
        <f>IF( $G128=0,0,((($G128/$F$120)*Cronograma!DG$20)*($H128/$G128)))</f>
        <v>0</v>
      </c>
      <c r="DJ128" s="51">
        <f>IF( $G128=0,0,((($G128/$F$120)*Cronograma!DH$20)*($H128/$G128)))</f>
        <v>0</v>
      </c>
      <c r="DK128" s="52">
        <f t="shared" si="75"/>
        <v>0</v>
      </c>
      <c r="DL128" s="53">
        <f t="shared" si="41"/>
        <v>0</v>
      </c>
      <c r="DM128" s="472"/>
      <c r="DN128" s="472"/>
      <c r="DO128" s="472"/>
    </row>
    <row r="129" spans="1:119" hidden="1" outlineLevel="1" x14ac:dyDescent="0.3">
      <c r="A129" s="472"/>
      <c r="B129" s="521" t="s">
        <v>279</v>
      </c>
      <c r="C129" s="589"/>
      <c r="D129" s="595"/>
      <c r="E129" s="591"/>
      <c r="F129" s="592"/>
      <c r="G129" s="593"/>
      <c r="H129" s="498">
        <f t="shared" si="74"/>
        <v>0</v>
      </c>
      <c r="I129" s="51">
        <f>IF( $G129=0,0,((($G129/$F$120)*Cronograma!G$20)*($H129/$G129)))</f>
        <v>0</v>
      </c>
      <c r="J129" s="51">
        <f>IF( $G129=0,0,((($G129/$F$120)*Cronograma!H$20)*($H129/$G129)))</f>
        <v>0</v>
      </c>
      <c r="K129" s="51">
        <f>IF( $G129=0,0,((($G129/$F$120)*Cronograma!I$20)*($H129/$G129)))</f>
        <v>0</v>
      </c>
      <c r="L129" s="51">
        <f>IF( $G129=0,0,((($G129/$F$120)*Cronograma!J$20)*($H129/$G129)))</f>
        <v>0</v>
      </c>
      <c r="M129" s="51">
        <f>IF( $G129=0,0,((($G129/$F$120)*Cronograma!K$20)*($H129/$G129)))</f>
        <v>0</v>
      </c>
      <c r="N129" s="51">
        <f>IF( $G129=0,0,((($G129/$F$120)*Cronograma!L$20)*($H129/$G129)))</f>
        <v>0</v>
      </c>
      <c r="O129" s="51">
        <f>IF( $G129=0,0,((($G129/$F$120)*Cronograma!M$20)*($H129/$G129)))</f>
        <v>0</v>
      </c>
      <c r="P129" s="51">
        <f>IF( $G129=0,0,((($G129/$F$120)*Cronograma!N$20)*($H129/$G129)))</f>
        <v>0</v>
      </c>
      <c r="Q129" s="51">
        <f>IF( $G129=0,0,((($G129/$F$120)*Cronograma!O$20)*($H129/$G129)))</f>
        <v>0</v>
      </c>
      <c r="R129" s="51">
        <f>IF( $G129=0,0,((($G129/$F$120)*Cronograma!P$20)*($H129/$G129)))</f>
        <v>0</v>
      </c>
      <c r="S129" s="51">
        <f>IF( $G129=0,0,((($G129/$F$120)*Cronograma!Q$20)*($H129/$G129)))</f>
        <v>0</v>
      </c>
      <c r="T129" s="51">
        <f>IF( $G129=0,0,((($G129/$F$120)*Cronograma!R$20)*($H129/$G129)))</f>
        <v>0</v>
      </c>
      <c r="U129" s="51">
        <f>IF( $G129=0,0,((($G129/$F$120)*Cronograma!S$20)*($H129/$G129)))</f>
        <v>0</v>
      </c>
      <c r="V129" s="51">
        <f>IF( $G129=0,0,((($G129/$F$120)*Cronograma!T$20)*($H129/$G129)))</f>
        <v>0</v>
      </c>
      <c r="W129" s="51">
        <f>IF( $G129=0,0,((($G129/$F$120)*Cronograma!U$20)*($H129/$G129)))</f>
        <v>0</v>
      </c>
      <c r="X129" s="51">
        <f>IF( $G129=0,0,((($G129/$F$120)*Cronograma!V$20)*($H129/$G129)))</f>
        <v>0</v>
      </c>
      <c r="Y129" s="51">
        <f>IF( $G129=0,0,((($G129/$F$120)*Cronograma!W$20)*($H129/$G129)))</f>
        <v>0</v>
      </c>
      <c r="Z129" s="51">
        <f>IF( $G129=0,0,((($G129/$F$120)*Cronograma!X$20)*($H129/$G129)))</f>
        <v>0</v>
      </c>
      <c r="AA129" s="51">
        <f>IF( $G129=0,0,((($G129/$F$120)*Cronograma!Y$20)*($H129/$G129)))</f>
        <v>0</v>
      </c>
      <c r="AB129" s="51">
        <f>IF( $G129=0,0,((($G129/$F$120)*Cronograma!Z$20)*($H129/$G129)))</f>
        <v>0</v>
      </c>
      <c r="AC129" s="51">
        <f>IF( $G129=0,0,((($G129/$F$120)*Cronograma!AA$20)*($H129/$G129)))</f>
        <v>0</v>
      </c>
      <c r="AD129" s="51">
        <f>IF( $G129=0,0,((($G129/$F$120)*Cronograma!AB$20)*($H129/$G129)))</f>
        <v>0</v>
      </c>
      <c r="AE129" s="51">
        <f>IF( $G129=0,0,((($G129/$F$120)*Cronograma!AC$20)*($H129/$G129)))</f>
        <v>0</v>
      </c>
      <c r="AF129" s="51">
        <f>IF( $G129=0,0,((($G129/$F$120)*Cronograma!AD$20)*($H129/$G129)))</f>
        <v>0</v>
      </c>
      <c r="AG129" s="51">
        <f>IF( $G129=0,0,((($G129/$F$120)*Cronograma!AE$20)*($H129/$G129)))</f>
        <v>0</v>
      </c>
      <c r="AH129" s="51">
        <f>IF( $G129=0,0,((($G129/$F$120)*Cronograma!AF$20)*($H129/$G129)))</f>
        <v>0</v>
      </c>
      <c r="AI129" s="51">
        <f>IF( $G129=0,0,((($G129/$F$120)*Cronograma!AG$20)*($H129/$G129)))</f>
        <v>0</v>
      </c>
      <c r="AJ129" s="51">
        <f>IF( $G129=0,0,((($G129/$F$120)*Cronograma!AH$20)*($H129/$G129)))</f>
        <v>0</v>
      </c>
      <c r="AK129" s="51">
        <f>IF( $G129=0,0,((($G129/$F$120)*Cronograma!AI$20)*($H129/$G129)))</f>
        <v>0</v>
      </c>
      <c r="AL129" s="51">
        <f>IF( $G129=0,0,((($G129/$F$120)*Cronograma!AJ$20)*($H129/$G129)))</f>
        <v>0</v>
      </c>
      <c r="AM129" s="51">
        <f>IF( $G129=0,0,((($G129/$F$120)*Cronograma!AK$20)*($H129/$G129)))</f>
        <v>0</v>
      </c>
      <c r="AN129" s="51">
        <f>IF( $G129=0,0,((($G129/$F$120)*Cronograma!AL$20)*($H129/$G129)))</f>
        <v>0</v>
      </c>
      <c r="AO129" s="51">
        <f>IF( $G129=0,0,((($G129/$F$120)*Cronograma!AM$20)*($H129/$G129)))</f>
        <v>0</v>
      </c>
      <c r="AP129" s="51">
        <f>IF( $G129=0,0,((($G129/$F$120)*Cronograma!AN$20)*($H129/$G129)))</f>
        <v>0</v>
      </c>
      <c r="AQ129" s="51">
        <f>IF( $G129=0,0,((($G129/$F$120)*Cronograma!AO$20)*($H129/$G129)))</f>
        <v>0</v>
      </c>
      <c r="AR129" s="51">
        <f>IF( $G129=0,0,((($G129/$F$120)*Cronograma!AP$20)*($H129/$G129)))</f>
        <v>0</v>
      </c>
      <c r="AS129" s="51">
        <f>IF( $G129=0,0,((($G129/$F$120)*Cronograma!AQ$20)*($H129/$G129)))</f>
        <v>0</v>
      </c>
      <c r="AT129" s="51">
        <f>IF( $G129=0,0,((($G129/$F$120)*Cronograma!AR$20)*($H129/$G129)))</f>
        <v>0</v>
      </c>
      <c r="AU129" s="51">
        <f>IF( $G129=0,0,((($G129/$F$120)*Cronograma!AS$20)*($H129/$G129)))</f>
        <v>0</v>
      </c>
      <c r="AV129" s="51">
        <f>IF( $G129=0,0,((($G129/$F$120)*Cronograma!AT$20)*($H129/$G129)))</f>
        <v>0</v>
      </c>
      <c r="AW129" s="51">
        <f>IF( $G129=0,0,((($G129/$F$120)*Cronograma!AU$20)*($H129/$G129)))</f>
        <v>0</v>
      </c>
      <c r="AX129" s="51">
        <f>IF( $G129=0,0,((($G129/$F$120)*Cronograma!AV$20)*($H129/$G129)))</f>
        <v>0</v>
      </c>
      <c r="AY129" s="51">
        <f>IF( $G129=0,0,((($G129/$F$120)*Cronograma!AW$20)*($H129/$G129)))</f>
        <v>0</v>
      </c>
      <c r="AZ129" s="51">
        <f>IF( $G129=0,0,((($G129/$F$120)*Cronograma!AX$20)*($H129/$G129)))</f>
        <v>0</v>
      </c>
      <c r="BA129" s="51">
        <f>IF( $G129=0,0,((($G129/$F$120)*Cronograma!AY$20)*($H129/$G129)))</f>
        <v>0</v>
      </c>
      <c r="BB129" s="51">
        <f>IF( $G129=0,0,((($G129/$F$120)*Cronograma!AZ$20)*($H129/$G129)))</f>
        <v>0</v>
      </c>
      <c r="BC129" s="51">
        <f>IF( $G129=0,0,((($G129/$F$120)*Cronograma!BA$20)*($H129/$G129)))</f>
        <v>0</v>
      </c>
      <c r="BD129" s="51">
        <f>IF( $G129=0,0,((($G129/$F$120)*Cronograma!BB$20)*($H129/$G129)))</f>
        <v>0</v>
      </c>
      <c r="BE129" s="51">
        <f>IF( $G129=0,0,((($G129/$F$120)*Cronograma!BC$20)*($H129/$G129)))</f>
        <v>0</v>
      </c>
      <c r="BF129" s="51">
        <f>IF( $G129=0,0,((($G129/$F$120)*Cronograma!BD$20)*($H129/$G129)))</f>
        <v>0</v>
      </c>
      <c r="BG129" s="51">
        <f>IF( $G129=0,0,((($G129/$F$120)*Cronograma!BE$20)*($H129/$G129)))</f>
        <v>0</v>
      </c>
      <c r="BH129" s="51">
        <f>IF( $G129=0,0,((($G129/$F$120)*Cronograma!BF$20)*($H129/$G129)))</f>
        <v>0</v>
      </c>
      <c r="BI129" s="51">
        <f>IF( $G129=0,0,((($G129/$F$120)*Cronograma!BG$20)*($H129/$G129)))</f>
        <v>0</v>
      </c>
      <c r="BJ129" s="51">
        <f>IF( $G129=0,0,((($G129/$F$120)*Cronograma!BH$20)*($H129/$G129)))</f>
        <v>0</v>
      </c>
      <c r="BK129" s="51">
        <f>IF( $G129=0,0,((($G129/$F$120)*Cronograma!BI$20)*($H129/$G129)))</f>
        <v>0</v>
      </c>
      <c r="BL129" s="51">
        <f>IF( $G129=0,0,((($G129/$F$120)*Cronograma!BJ$20)*($H129/$G129)))</f>
        <v>0</v>
      </c>
      <c r="BM129" s="51">
        <f>IF( $G129=0,0,((($G129/$F$120)*Cronograma!BK$20)*($H129/$G129)))</f>
        <v>0</v>
      </c>
      <c r="BN129" s="51">
        <f>IF( $G129=0,0,((($G129/$F$120)*Cronograma!BL$20)*($H129/$G129)))</f>
        <v>0</v>
      </c>
      <c r="BO129" s="51">
        <f>IF( $G129=0,0,((($G129/$F$120)*Cronograma!BM$20)*($H129/$G129)))</f>
        <v>0</v>
      </c>
      <c r="BP129" s="51">
        <f>IF( $G129=0,0,((($G129/$F$120)*Cronograma!BN$20)*($H129/$G129)))</f>
        <v>0</v>
      </c>
      <c r="BQ129" s="51">
        <f>IF( $G129=0,0,((($G129/$F$120)*Cronograma!BO$20)*($H129/$G129)))</f>
        <v>0</v>
      </c>
      <c r="BR129" s="51">
        <f>IF( $G129=0,0,((($G129/$F$120)*Cronograma!BP$20)*($H129/$G129)))</f>
        <v>0</v>
      </c>
      <c r="BS129" s="51">
        <f>IF( $G129=0,0,((($G129/$F$120)*Cronograma!BQ$20)*($H129/$G129)))</f>
        <v>0</v>
      </c>
      <c r="BT129" s="51">
        <f>IF( $G129=0,0,((($G129/$F$120)*Cronograma!BR$20)*($H129/$G129)))</f>
        <v>0</v>
      </c>
      <c r="BU129" s="51">
        <f>IF( $G129=0,0,((($G129/$F$120)*Cronograma!BS$20)*($H129/$G129)))</f>
        <v>0</v>
      </c>
      <c r="BV129" s="51">
        <f>IF( $G129=0,0,((($G129/$F$120)*Cronograma!BT$20)*($H129/$G129)))</f>
        <v>0</v>
      </c>
      <c r="BW129" s="51">
        <f>IF( $G129=0,0,((($G129/$F$120)*Cronograma!BU$20)*($H129/$G129)))</f>
        <v>0</v>
      </c>
      <c r="BX129" s="51">
        <f>IF( $G129=0,0,((($G129/$F$120)*Cronograma!BV$20)*($H129/$G129)))</f>
        <v>0</v>
      </c>
      <c r="BY129" s="51">
        <f>IF( $G129=0,0,((($G129/$F$120)*Cronograma!BW$20)*($H129/$G129)))</f>
        <v>0</v>
      </c>
      <c r="BZ129" s="51">
        <f>IF( $G129=0,0,((($G129/$F$120)*Cronograma!BX$20)*($H129/$G129)))</f>
        <v>0</v>
      </c>
      <c r="CA129" s="51">
        <f>IF( $G129=0,0,((($G129/$F$120)*Cronograma!BY$20)*($H129/$G129)))</f>
        <v>0</v>
      </c>
      <c r="CB129" s="51">
        <f>IF( $G129=0,0,((($G129/$F$120)*Cronograma!BZ$20)*($H129/$G129)))</f>
        <v>0</v>
      </c>
      <c r="CC129" s="51">
        <f>IF( $G129=0,0,((($G129/$F$120)*Cronograma!CA$20)*($H129/$G129)))</f>
        <v>0</v>
      </c>
      <c r="CD129" s="51">
        <f>IF( $G129=0,0,((($G129/$F$120)*Cronograma!CB$20)*($H129/$G129)))</f>
        <v>0</v>
      </c>
      <c r="CE129" s="51">
        <f>IF( $G129=0,0,((($G129/$F$120)*Cronograma!CC$20)*($H129/$G129)))</f>
        <v>0</v>
      </c>
      <c r="CF129" s="51">
        <f>IF( $G129=0,0,((($G129/$F$120)*Cronograma!CD$20)*($H129/$G129)))</f>
        <v>0</v>
      </c>
      <c r="CG129" s="51">
        <f>IF( $G129=0,0,((($G129/$F$120)*Cronograma!CE$20)*($H129/$G129)))</f>
        <v>0</v>
      </c>
      <c r="CH129" s="51">
        <f>IF( $G129=0,0,((($G129/$F$120)*Cronograma!CF$20)*($H129/$G129)))</f>
        <v>0</v>
      </c>
      <c r="CI129" s="51">
        <f>IF( $G129=0,0,((($G129/$F$120)*Cronograma!CG$20)*($H129/$G129)))</f>
        <v>0</v>
      </c>
      <c r="CJ129" s="51">
        <f>IF( $G129=0,0,((($G129/$F$120)*Cronograma!CH$20)*($H129/$G129)))</f>
        <v>0</v>
      </c>
      <c r="CK129" s="51">
        <f>IF( $G129=0,0,((($G129/$F$120)*Cronograma!CI$20)*($H129/$G129)))</f>
        <v>0</v>
      </c>
      <c r="CL129" s="51">
        <f>IF( $G129=0,0,((($G129/$F$120)*Cronograma!CJ$20)*($H129/$G129)))</f>
        <v>0</v>
      </c>
      <c r="CM129" s="51">
        <f>IF( $G129=0,0,((($G129/$F$120)*Cronograma!CK$20)*($H129/$G129)))</f>
        <v>0</v>
      </c>
      <c r="CN129" s="51">
        <f>IF( $G129=0,0,((($G129/$F$120)*Cronograma!CL$20)*($H129/$G129)))</f>
        <v>0</v>
      </c>
      <c r="CO129" s="51">
        <f>IF( $G129=0,0,((($G129/$F$120)*Cronograma!CM$20)*($H129/$G129)))</f>
        <v>0</v>
      </c>
      <c r="CP129" s="51">
        <f>IF( $G129=0,0,((($G129/$F$120)*Cronograma!CN$20)*($H129/$G129)))</f>
        <v>0</v>
      </c>
      <c r="CQ129" s="51">
        <f>IF( $G129=0,0,((($G129/$F$120)*Cronograma!CO$20)*($H129/$G129)))</f>
        <v>0</v>
      </c>
      <c r="CR129" s="51">
        <f>IF( $G129=0,0,((($G129/$F$120)*Cronograma!CP$20)*($H129/$G129)))</f>
        <v>0</v>
      </c>
      <c r="CS129" s="51">
        <f>IF( $G129=0,0,((($G129/$F$120)*Cronograma!CQ$20)*($H129/$G129)))</f>
        <v>0</v>
      </c>
      <c r="CT129" s="51">
        <f>IF( $G129=0,0,((($G129/$F$120)*Cronograma!CR$20)*($H129/$G129)))</f>
        <v>0</v>
      </c>
      <c r="CU129" s="51">
        <f>IF( $G129=0,0,((($G129/$F$120)*Cronograma!CS$20)*($H129/$G129)))</f>
        <v>0</v>
      </c>
      <c r="CV129" s="51">
        <f>IF( $G129=0,0,((($G129/$F$120)*Cronograma!CT$20)*($H129/$G129)))</f>
        <v>0</v>
      </c>
      <c r="CW129" s="51">
        <f>IF( $G129=0,0,((($G129/$F$120)*Cronograma!CU$20)*($H129/$G129)))</f>
        <v>0</v>
      </c>
      <c r="CX129" s="51">
        <f>IF( $G129=0,0,((($G129/$F$120)*Cronograma!CV$20)*($H129/$G129)))</f>
        <v>0</v>
      </c>
      <c r="CY129" s="51">
        <f>IF( $G129=0,0,((($G129/$F$120)*Cronograma!CW$20)*($H129/$G129)))</f>
        <v>0</v>
      </c>
      <c r="CZ129" s="51">
        <f>IF( $G129=0,0,((($G129/$F$120)*Cronograma!CX$20)*($H129/$G129)))</f>
        <v>0</v>
      </c>
      <c r="DA129" s="51">
        <f>IF( $G129=0,0,((($G129/$F$120)*Cronograma!CY$20)*($H129/$G129)))</f>
        <v>0</v>
      </c>
      <c r="DB129" s="51">
        <f>IF( $G129=0,0,((($G129/$F$120)*Cronograma!CZ$20)*($H129/$G129)))</f>
        <v>0</v>
      </c>
      <c r="DC129" s="51">
        <f>IF( $G129=0,0,((($G129/$F$120)*Cronograma!DA$20)*($H129/$G129)))</f>
        <v>0</v>
      </c>
      <c r="DD129" s="51">
        <f>IF( $G129=0,0,((($G129/$F$120)*Cronograma!DB$20)*($H129/$G129)))</f>
        <v>0</v>
      </c>
      <c r="DE129" s="51">
        <f>IF( $G129=0,0,((($G129/$F$120)*Cronograma!DC$20)*($H129/$G129)))</f>
        <v>0</v>
      </c>
      <c r="DF129" s="51">
        <f>IF( $G129=0,0,((($G129/$F$120)*Cronograma!DD$20)*($H129/$G129)))</f>
        <v>0</v>
      </c>
      <c r="DG129" s="51">
        <f>IF( $G129=0,0,((($G129/$F$120)*Cronograma!DE$20)*($H129/$G129)))</f>
        <v>0</v>
      </c>
      <c r="DH129" s="51">
        <f>IF( $G129=0,0,((($G129/$F$120)*Cronograma!DF$20)*($H129/$G129)))</f>
        <v>0</v>
      </c>
      <c r="DI129" s="51">
        <f>IF( $G129=0,0,((($G129/$F$120)*Cronograma!DG$20)*($H129/$G129)))</f>
        <v>0</v>
      </c>
      <c r="DJ129" s="51">
        <f>IF( $G129=0,0,((($G129/$F$120)*Cronograma!DH$20)*($H129/$G129)))</f>
        <v>0</v>
      </c>
      <c r="DK129" s="52">
        <f t="shared" si="75"/>
        <v>0</v>
      </c>
      <c r="DL129" s="53">
        <f t="shared" si="41"/>
        <v>0</v>
      </c>
      <c r="DM129" s="472"/>
      <c r="DN129" s="472"/>
      <c r="DO129" s="472"/>
    </row>
    <row r="130" spans="1:119" ht="24" hidden="1" outlineLevel="1" x14ac:dyDescent="0.3">
      <c r="A130" s="472"/>
      <c r="B130" s="521" t="s">
        <v>280</v>
      </c>
      <c r="C130" s="589"/>
      <c r="D130" s="595"/>
      <c r="E130" s="591"/>
      <c r="F130" s="592"/>
      <c r="G130" s="593"/>
      <c r="H130" s="498">
        <f t="shared" si="74"/>
        <v>0</v>
      </c>
      <c r="I130" s="51">
        <f>IF( $G130=0,0,((($G130/$F$120)*Cronograma!G$20)*($H130/$G130)))</f>
        <v>0</v>
      </c>
      <c r="J130" s="51">
        <f>IF( $G130=0,0,((($G130/$F$120)*Cronograma!H$20)*($H130/$G130)))</f>
        <v>0</v>
      </c>
      <c r="K130" s="51">
        <f>IF( $G130=0,0,((($G130/$F$120)*Cronograma!I$20)*($H130/$G130)))</f>
        <v>0</v>
      </c>
      <c r="L130" s="51">
        <f>IF( $G130=0,0,((($G130/$F$120)*Cronograma!J$20)*($H130/$G130)))</f>
        <v>0</v>
      </c>
      <c r="M130" s="51">
        <f>IF( $G130=0,0,((($G130/$F$120)*Cronograma!K$20)*($H130/$G130)))</f>
        <v>0</v>
      </c>
      <c r="N130" s="51">
        <f>IF( $G130=0,0,((($G130/$F$120)*Cronograma!L$20)*($H130/$G130)))</f>
        <v>0</v>
      </c>
      <c r="O130" s="51">
        <f>IF( $G130=0,0,((($G130/$F$120)*Cronograma!M$20)*($H130/$G130)))</f>
        <v>0</v>
      </c>
      <c r="P130" s="51">
        <f>IF( $G130=0,0,((($G130/$F$120)*Cronograma!N$20)*($H130/$G130)))</f>
        <v>0</v>
      </c>
      <c r="Q130" s="51">
        <f>IF( $G130=0,0,((($G130/$F$120)*Cronograma!O$20)*($H130/$G130)))</f>
        <v>0</v>
      </c>
      <c r="R130" s="51">
        <f>IF( $G130=0,0,((($G130/$F$120)*Cronograma!P$20)*($H130/$G130)))</f>
        <v>0</v>
      </c>
      <c r="S130" s="51">
        <f>IF( $G130=0,0,((($G130/$F$120)*Cronograma!Q$20)*($H130/$G130)))</f>
        <v>0</v>
      </c>
      <c r="T130" s="51">
        <f>IF( $G130=0,0,((($G130/$F$120)*Cronograma!R$20)*($H130/$G130)))</f>
        <v>0</v>
      </c>
      <c r="U130" s="51">
        <f>IF( $G130=0,0,((($G130/$F$120)*Cronograma!S$20)*($H130/$G130)))</f>
        <v>0</v>
      </c>
      <c r="V130" s="51">
        <f>IF( $G130=0,0,((($G130/$F$120)*Cronograma!T$20)*($H130/$G130)))</f>
        <v>0</v>
      </c>
      <c r="W130" s="51">
        <f>IF( $G130=0,0,((($G130/$F$120)*Cronograma!U$20)*($H130/$G130)))</f>
        <v>0</v>
      </c>
      <c r="X130" s="51">
        <f>IF( $G130=0,0,((($G130/$F$120)*Cronograma!V$20)*($H130/$G130)))</f>
        <v>0</v>
      </c>
      <c r="Y130" s="51">
        <f>IF( $G130=0,0,((($G130/$F$120)*Cronograma!W$20)*($H130/$G130)))</f>
        <v>0</v>
      </c>
      <c r="Z130" s="51">
        <f>IF( $G130=0,0,((($G130/$F$120)*Cronograma!X$20)*($H130/$G130)))</f>
        <v>0</v>
      </c>
      <c r="AA130" s="51">
        <f>IF( $G130=0,0,((($G130/$F$120)*Cronograma!Y$20)*($H130/$G130)))</f>
        <v>0</v>
      </c>
      <c r="AB130" s="51">
        <f>IF( $G130=0,0,((($G130/$F$120)*Cronograma!Z$20)*($H130/$G130)))</f>
        <v>0</v>
      </c>
      <c r="AC130" s="51">
        <f>IF( $G130=0,0,((($G130/$F$120)*Cronograma!AA$20)*($H130/$G130)))</f>
        <v>0</v>
      </c>
      <c r="AD130" s="51">
        <f>IF( $G130=0,0,((($G130/$F$120)*Cronograma!AB$20)*($H130/$G130)))</f>
        <v>0</v>
      </c>
      <c r="AE130" s="51">
        <f>IF( $G130=0,0,((($G130/$F$120)*Cronograma!AC$20)*($H130/$G130)))</f>
        <v>0</v>
      </c>
      <c r="AF130" s="51">
        <f>IF( $G130=0,0,((($G130/$F$120)*Cronograma!AD$20)*($H130/$G130)))</f>
        <v>0</v>
      </c>
      <c r="AG130" s="51">
        <f>IF( $G130=0,0,((($G130/$F$120)*Cronograma!AE$20)*($H130/$G130)))</f>
        <v>0</v>
      </c>
      <c r="AH130" s="51">
        <f>IF( $G130=0,0,((($G130/$F$120)*Cronograma!AF$20)*($H130/$G130)))</f>
        <v>0</v>
      </c>
      <c r="AI130" s="51">
        <f>IF( $G130=0,0,((($G130/$F$120)*Cronograma!AG$20)*($H130/$G130)))</f>
        <v>0</v>
      </c>
      <c r="AJ130" s="51">
        <f>IF( $G130=0,0,((($G130/$F$120)*Cronograma!AH$20)*($H130/$G130)))</f>
        <v>0</v>
      </c>
      <c r="AK130" s="51">
        <f>IF( $G130=0,0,((($G130/$F$120)*Cronograma!AI$20)*($H130/$G130)))</f>
        <v>0</v>
      </c>
      <c r="AL130" s="51">
        <f>IF( $G130=0,0,((($G130/$F$120)*Cronograma!AJ$20)*($H130/$G130)))</f>
        <v>0</v>
      </c>
      <c r="AM130" s="51">
        <f>IF( $G130=0,0,((($G130/$F$120)*Cronograma!AK$20)*($H130/$G130)))</f>
        <v>0</v>
      </c>
      <c r="AN130" s="51">
        <f>IF( $G130=0,0,((($G130/$F$120)*Cronograma!AL$20)*($H130/$G130)))</f>
        <v>0</v>
      </c>
      <c r="AO130" s="51">
        <f>IF( $G130=0,0,((($G130/$F$120)*Cronograma!AM$20)*($H130/$G130)))</f>
        <v>0</v>
      </c>
      <c r="AP130" s="51">
        <f>IF( $G130=0,0,((($G130/$F$120)*Cronograma!AN$20)*($H130/$G130)))</f>
        <v>0</v>
      </c>
      <c r="AQ130" s="51">
        <f>IF( $G130=0,0,((($G130/$F$120)*Cronograma!AO$20)*($H130/$G130)))</f>
        <v>0</v>
      </c>
      <c r="AR130" s="51">
        <f>IF( $G130=0,0,((($G130/$F$120)*Cronograma!AP$20)*($H130/$G130)))</f>
        <v>0</v>
      </c>
      <c r="AS130" s="51">
        <f>IF( $G130=0,0,((($G130/$F$120)*Cronograma!AQ$20)*($H130/$G130)))</f>
        <v>0</v>
      </c>
      <c r="AT130" s="51">
        <f>IF( $G130=0,0,((($G130/$F$120)*Cronograma!AR$20)*($H130/$G130)))</f>
        <v>0</v>
      </c>
      <c r="AU130" s="51">
        <f>IF( $G130=0,0,((($G130/$F$120)*Cronograma!AS$20)*($H130/$G130)))</f>
        <v>0</v>
      </c>
      <c r="AV130" s="51">
        <f>IF( $G130=0,0,((($G130/$F$120)*Cronograma!AT$20)*($H130/$G130)))</f>
        <v>0</v>
      </c>
      <c r="AW130" s="51">
        <f>IF( $G130=0,0,((($G130/$F$120)*Cronograma!AU$20)*($H130/$G130)))</f>
        <v>0</v>
      </c>
      <c r="AX130" s="51">
        <f>IF( $G130=0,0,((($G130/$F$120)*Cronograma!AV$20)*($H130/$G130)))</f>
        <v>0</v>
      </c>
      <c r="AY130" s="51">
        <f>IF( $G130=0,0,((($G130/$F$120)*Cronograma!AW$20)*($H130/$G130)))</f>
        <v>0</v>
      </c>
      <c r="AZ130" s="51">
        <f>IF( $G130=0,0,((($G130/$F$120)*Cronograma!AX$20)*($H130/$G130)))</f>
        <v>0</v>
      </c>
      <c r="BA130" s="51">
        <f>IF( $G130=0,0,((($G130/$F$120)*Cronograma!AY$20)*($H130/$G130)))</f>
        <v>0</v>
      </c>
      <c r="BB130" s="51">
        <f>IF( $G130=0,0,((($G130/$F$120)*Cronograma!AZ$20)*($H130/$G130)))</f>
        <v>0</v>
      </c>
      <c r="BC130" s="51">
        <f>IF( $G130=0,0,((($G130/$F$120)*Cronograma!BA$20)*($H130/$G130)))</f>
        <v>0</v>
      </c>
      <c r="BD130" s="51">
        <f>IF( $G130=0,0,((($G130/$F$120)*Cronograma!BB$20)*($H130/$G130)))</f>
        <v>0</v>
      </c>
      <c r="BE130" s="51">
        <f>IF( $G130=0,0,((($G130/$F$120)*Cronograma!BC$20)*($H130/$G130)))</f>
        <v>0</v>
      </c>
      <c r="BF130" s="51">
        <f>IF( $G130=0,0,((($G130/$F$120)*Cronograma!BD$20)*($H130/$G130)))</f>
        <v>0</v>
      </c>
      <c r="BG130" s="51">
        <f>IF( $G130=0,0,((($G130/$F$120)*Cronograma!BE$20)*($H130/$G130)))</f>
        <v>0</v>
      </c>
      <c r="BH130" s="51">
        <f>IF( $G130=0,0,((($G130/$F$120)*Cronograma!BF$20)*($H130/$G130)))</f>
        <v>0</v>
      </c>
      <c r="BI130" s="51">
        <f>IF( $G130=0,0,((($G130/$F$120)*Cronograma!BG$20)*($H130/$G130)))</f>
        <v>0</v>
      </c>
      <c r="BJ130" s="51">
        <f>IF( $G130=0,0,((($G130/$F$120)*Cronograma!BH$20)*($H130/$G130)))</f>
        <v>0</v>
      </c>
      <c r="BK130" s="51">
        <f>IF( $G130=0,0,((($G130/$F$120)*Cronograma!BI$20)*($H130/$G130)))</f>
        <v>0</v>
      </c>
      <c r="BL130" s="51">
        <f>IF( $G130=0,0,((($G130/$F$120)*Cronograma!BJ$20)*($H130/$G130)))</f>
        <v>0</v>
      </c>
      <c r="BM130" s="51">
        <f>IF( $G130=0,0,((($G130/$F$120)*Cronograma!BK$20)*($H130/$G130)))</f>
        <v>0</v>
      </c>
      <c r="BN130" s="51">
        <f>IF( $G130=0,0,((($G130/$F$120)*Cronograma!BL$20)*($H130/$G130)))</f>
        <v>0</v>
      </c>
      <c r="BO130" s="51">
        <f>IF( $G130=0,0,((($G130/$F$120)*Cronograma!BM$20)*($H130/$G130)))</f>
        <v>0</v>
      </c>
      <c r="BP130" s="51">
        <f>IF( $G130=0,0,((($G130/$F$120)*Cronograma!BN$20)*($H130/$G130)))</f>
        <v>0</v>
      </c>
      <c r="BQ130" s="51">
        <f>IF( $G130=0,0,((($G130/$F$120)*Cronograma!BO$20)*($H130/$G130)))</f>
        <v>0</v>
      </c>
      <c r="BR130" s="51">
        <f>IF( $G130=0,0,((($G130/$F$120)*Cronograma!BP$20)*($H130/$G130)))</f>
        <v>0</v>
      </c>
      <c r="BS130" s="51">
        <f>IF( $G130=0,0,((($G130/$F$120)*Cronograma!BQ$20)*($H130/$G130)))</f>
        <v>0</v>
      </c>
      <c r="BT130" s="51">
        <f>IF( $G130=0,0,((($G130/$F$120)*Cronograma!BR$20)*($H130/$G130)))</f>
        <v>0</v>
      </c>
      <c r="BU130" s="51">
        <f>IF( $G130=0,0,((($G130/$F$120)*Cronograma!BS$20)*($H130/$G130)))</f>
        <v>0</v>
      </c>
      <c r="BV130" s="51">
        <f>IF( $G130=0,0,((($G130/$F$120)*Cronograma!BT$20)*($H130/$G130)))</f>
        <v>0</v>
      </c>
      <c r="BW130" s="51">
        <f>IF( $G130=0,0,((($G130/$F$120)*Cronograma!BU$20)*($H130/$G130)))</f>
        <v>0</v>
      </c>
      <c r="BX130" s="51">
        <f>IF( $G130=0,0,((($G130/$F$120)*Cronograma!BV$20)*($H130/$G130)))</f>
        <v>0</v>
      </c>
      <c r="BY130" s="51">
        <f>IF( $G130=0,0,((($G130/$F$120)*Cronograma!BW$20)*($H130/$G130)))</f>
        <v>0</v>
      </c>
      <c r="BZ130" s="51">
        <f>IF( $G130=0,0,((($G130/$F$120)*Cronograma!BX$20)*($H130/$G130)))</f>
        <v>0</v>
      </c>
      <c r="CA130" s="51">
        <f>IF( $G130=0,0,((($G130/$F$120)*Cronograma!BY$20)*($H130/$G130)))</f>
        <v>0</v>
      </c>
      <c r="CB130" s="51">
        <f>IF( $G130=0,0,((($G130/$F$120)*Cronograma!BZ$20)*($H130/$G130)))</f>
        <v>0</v>
      </c>
      <c r="CC130" s="51">
        <f>IF( $G130=0,0,((($G130/$F$120)*Cronograma!CA$20)*($H130/$G130)))</f>
        <v>0</v>
      </c>
      <c r="CD130" s="51">
        <f>IF( $G130=0,0,((($G130/$F$120)*Cronograma!CB$20)*($H130/$G130)))</f>
        <v>0</v>
      </c>
      <c r="CE130" s="51">
        <f>IF( $G130=0,0,((($G130/$F$120)*Cronograma!CC$20)*($H130/$G130)))</f>
        <v>0</v>
      </c>
      <c r="CF130" s="51">
        <f>IF( $G130=0,0,((($G130/$F$120)*Cronograma!CD$20)*($H130/$G130)))</f>
        <v>0</v>
      </c>
      <c r="CG130" s="51">
        <f>IF( $G130=0,0,((($G130/$F$120)*Cronograma!CE$20)*($H130/$G130)))</f>
        <v>0</v>
      </c>
      <c r="CH130" s="51">
        <f>IF( $G130=0,0,((($G130/$F$120)*Cronograma!CF$20)*($H130/$G130)))</f>
        <v>0</v>
      </c>
      <c r="CI130" s="51">
        <f>IF( $G130=0,0,((($G130/$F$120)*Cronograma!CG$20)*($H130/$G130)))</f>
        <v>0</v>
      </c>
      <c r="CJ130" s="51">
        <f>IF( $G130=0,0,((($G130/$F$120)*Cronograma!CH$20)*($H130/$G130)))</f>
        <v>0</v>
      </c>
      <c r="CK130" s="51">
        <f>IF( $G130=0,0,((($G130/$F$120)*Cronograma!CI$20)*($H130/$G130)))</f>
        <v>0</v>
      </c>
      <c r="CL130" s="51">
        <f>IF( $G130=0,0,((($G130/$F$120)*Cronograma!CJ$20)*($H130/$G130)))</f>
        <v>0</v>
      </c>
      <c r="CM130" s="51">
        <f>IF( $G130=0,0,((($G130/$F$120)*Cronograma!CK$20)*($H130/$G130)))</f>
        <v>0</v>
      </c>
      <c r="CN130" s="51">
        <f>IF( $G130=0,0,((($G130/$F$120)*Cronograma!CL$20)*($H130/$G130)))</f>
        <v>0</v>
      </c>
      <c r="CO130" s="51">
        <f>IF( $G130=0,0,((($G130/$F$120)*Cronograma!CM$20)*($H130/$G130)))</f>
        <v>0</v>
      </c>
      <c r="CP130" s="51">
        <f>IF( $G130=0,0,((($G130/$F$120)*Cronograma!CN$20)*($H130/$G130)))</f>
        <v>0</v>
      </c>
      <c r="CQ130" s="51">
        <f>IF( $G130=0,0,((($G130/$F$120)*Cronograma!CO$20)*($H130/$G130)))</f>
        <v>0</v>
      </c>
      <c r="CR130" s="51">
        <f>IF( $G130=0,0,((($G130/$F$120)*Cronograma!CP$20)*($H130/$G130)))</f>
        <v>0</v>
      </c>
      <c r="CS130" s="51">
        <f>IF( $G130=0,0,((($G130/$F$120)*Cronograma!CQ$20)*($H130/$G130)))</f>
        <v>0</v>
      </c>
      <c r="CT130" s="51">
        <f>IF( $G130=0,0,((($G130/$F$120)*Cronograma!CR$20)*($H130/$G130)))</f>
        <v>0</v>
      </c>
      <c r="CU130" s="51">
        <f>IF( $G130=0,0,((($G130/$F$120)*Cronograma!CS$20)*($H130/$G130)))</f>
        <v>0</v>
      </c>
      <c r="CV130" s="51">
        <f>IF( $G130=0,0,((($G130/$F$120)*Cronograma!CT$20)*($H130/$G130)))</f>
        <v>0</v>
      </c>
      <c r="CW130" s="51">
        <f>IF( $G130=0,0,((($G130/$F$120)*Cronograma!CU$20)*($H130/$G130)))</f>
        <v>0</v>
      </c>
      <c r="CX130" s="51">
        <f>IF( $G130=0,0,((($G130/$F$120)*Cronograma!CV$20)*($H130/$G130)))</f>
        <v>0</v>
      </c>
      <c r="CY130" s="51">
        <f>IF( $G130=0,0,((($G130/$F$120)*Cronograma!CW$20)*($H130/$G130)))</f>
        <v>0</v>
      </c>
      <c r="CZ130" s="51">
        <f>IF( $G130=0,0,((($G130/$F$120)*Cronograma!CX$20)*($H130/$G130)))</f>
        <v>0</v>
      </c>
      <c r="DA130" s="51">
        <f>IF( $G130=0,0,((($G130/$F$120)*Cronograma!CY$20)*($H130/$G130)))</f>
        <v>0</v>
      </c>
      <c r="DB130" s="51">
        <f>IF( $G130=0,0,((($G130/$F$120)*Cronograma!CZ$20)*($H130/$G130)))</f>
        <v>0</v>
      </c>
      <c r="DC130" s="51">
        <f>IF( $G130=0,0,((($G130/$F$120)*Cronograma!DA$20)*($H130/$G130)))</f>
        <v>0</v>
      </c>
      <c r="DD130" s="51">
        <f>IF( $G130=0,0,((($G130/$F$120)*Cronograma!DB$20)*($H130/$G130)))</f>
        <v>0</v>
      </c>
      <c r="DE130" s="51">
        <f>IF( $G130=0,0,((($G130/$F$120)*Cronograma!DC$20)*($H130/$G130)))</f>
        <v>0</v>
      </c>
      <c r="DF130" s="51">
        <f>IF( $G130=0,0,((($G130/$F$120)*Cronograma!DD$20)*($H130/$G130)))</f>
        <v>0</v>
      </c>
      <c r="DG130" s="51">
        <f>IF( $G130=0,0,((($G130/$F$120)*Cronograma!DE$20)*($H130/$G130)))</f>
        <v>0</v>
      </c>
      <c r="DH130" s="51">
        <f>IF( $G130=0,0,((($G130/$F$120)*Cronograma!DF$20)*($H130/$G130)))</f>
        <v>0</v>
      </c>
      <c r="DI130" s="51">
        <f>IF( $G130=0,0,((($G130/$F$120)*Cronograma!DG$20)*($H130/$G130)))</f>
        <v>0</v>
      </c>
      <c r="DJ130" s="51">
        <f>IF( $G130=0,0,((($G130/$F$120)*Cronograma!DH$20)*($H130/$G130)))</f>
        <v>0</v>
      </c>
      <c r="DK130" s="52">
        <f t="shared" si="75"/>
        <v>0</v>
      </c>
      <c r="DL130" s="53">
        <f t="shared" si="41"/>
        <v>0</v>
      </c>
      <c r="DM130" s="472"/>
      <c r="DN130" s="472"/>
      <c r="DO130" s="472"/>
    </row>
    <row r="131" spans="1:119" collapsed="1" x14ac:dyDescent="0.3">
      <c r="A131" s="472"/>
      <c r="B131" s="521">
        <v>2.2999999999999998</v>
      </c>
      <c r="C131" s="515" t="s">
        <v>151</v>
      </c>
      <c r="D131" s="516">
        <f>Identificación!C88</f>
        <v>0</v>
      </c>
      <c r="E131" s="517">
        <f>Identificación!F88</f>
        <v>0</v>
      </c>
      <c r="F131" s="518">
        <f>Identificación!G88</f>
        <v>0</v>
      </c>
      <c r="G131" s="497"/>
      <c r="H131" s="498">
        <f t="shared" ref="H131:AM131" si="76">SUM(H132:H141)</f>
        <v>0</v>
      </c>
      <c r="I131" s="499">
        <f t="shared" si="76"/>
        <v>0</v>
      </c>
      <c r="J131" s="499">
        <f t="shared" si="76"/>
        <v>0</v>
      </c>
      <c r="K131" s="499">
        <f t="shared" si="76"/>
        <v>0</v>
      </c>
      <c r="L131" s="499">
        <f t="shared" si="76"/>
        <v>0</v>
      </c>
      <c r="M131" s="499">
        <f t="shared" si="76"/>
        <v>0</v>
      </c>
      <c r="N131" s="499">
        <f t="shared" si="76"/>
        <v>0</v>
      </c>
      <c r="O131" s="499">
        <f t="shared" si="76"/>
        <v>0</v>
      </c>
      <c r="P131" s="499">
        <f t="shared" si="76"/>
        <v>0</v>
      </c>
      <c r="Q131" s="499">
        <f t="shared" si="76"/>
        <v>0</v>
      </c>
      <c r="R131" s="499">
        <f t="shared" si="76"/>
        <v>0</v>
      </c>
      <c r="S131" s="499">
        <f t="shared" si="76"/>
        <v>0</v>
      </c>
      <c r="T131" s="499">
        <f t="shared" si="76"/>
        <v>0</v>
      </c>
      <c r="U131" s="499">
        <f t="shared" si="76"/>
        <v>0</v>
      </c>
      <c r="V131" s="499">
        <f t="shared" si="76"/>
        <v>0</v>
      </c>
      <c r="W131" s="499">
        <f t="shared" si="76"/>
        <v>0</v>
      </c>
      <c r="X131" s="499">
        <f t="shared" si="76"/>
        <v>0</v>
      </c>
      <c r="Y131" s="499">
        <f t="shared" si="76"/>
        <v>0</v>
      </c>
      <c r="Z131" s="499">
        <f t="shared" si="76"/>
        <v>0</v>
      </c>
      <c r="AA131" s="499">
        <f t="shared" si="76"/>
        <v>0</v>
      </c>
      <c r="AB131" s="499">
        <f t="shared" si="76"/>
        <v>0</v>
      </c>
      <c r="AC131" s="499">
        <f t="shared" si="76"/>
        <v>0</v>
      </c>
      <c r="AD131" s="499">
        <f t="shared" si="76"/>
        <v>0</v>
      </c>
      <c r="AE131" s="499">
        <f t="shared" si="76"/>
        <v>0</v>
      </c>
      <c r="AF131" s="499">
        <f t="shared" si="76"/>
        <v>0</v>
      </c>
      <c r="AG131" s="499">
        <f t="shared" si="76"/>
        <v>0</v>
      </c>
      <c r="AH131" s="499">
        <f t="shared" si="76"/>
        <v>0</v>
      </c>
      <c r="AI131" s="499">
        <f t="shared" si="76"/>
        <v>0</v>
      </c>
      <c r="AJ131" s="499">
        <f t="shared" si="76"/>
        <v>0</v>
      </c>
      <c r="AK131" s="499">
        <f t="shared" si="76"/>
        <v>0</v>
      </c>
      <c r="AL131" s="499">
        <f t="shared" si="76"/>
        <v>0</v>
      </c>
      <c r="AM131" s="499">
        <f t="shared" si="76"/>
        <v>0</v>
      </c>
      <c r="AN131" s="499">
        <f t="shared" ref="AN131:BS131" si="77">SUM(AN132:AN141)</f>
        <v>0</v>
      </c>
      <c r="AO131" s="499">
        <f t="shared" si="77"/>
        <v>0</v>
      </c>
      <c r="AP131" s="499">
        <f t="shared" si="77"/>
        <v>0</v>
      </c>
      <c r="AQ131" s="499">
        <f t="shared" si="77"/>
        <v>0</v>
      </c>
      <c r="AR131" s="499">
        <f t="shared" si="77"/>
        <v>0</v>
      </c>
      <c r="AS131" s="499">
        <f t="shared" si="77"/>
        <v>0</v>
      </c>
      <c r="AT131" s="499">
        <f t="shared" si="77"/>
        <v>0</v>
      </c>
      <c r="AU131" s="499">
        <f t="shared" si="77"/>
        <v>0</v>
      </c>
      <c r="AV131" s="499">
        <f t="shared" si="77"/>
        <v>0</v>
      </c>
      <c r="AW131" s="499">
        <f t="shared" si="77"/>
        <v>0</v>
      </c>
      <c r="AX131" s="499">
        <f t="shared" si="77"/>
        <v>0</v>
      </c>
      <c r="AY131" s="499">
        <f t="shared" si="77"/>
        <v>0</v>
      </c>
      <c r="AZ131" s="499">
        <f t="shared" si="77"/>
        <v>0</v>
      </c>
      <c r="BA131" s="499">
        <f t="shared" si="77"/>
        <v>0</v>
      </c>
      <c r="BB131" s="499">
        <f t="shared" si="77"/>
        <v>0</v>
      </c>
      <c r="BC131" s="499">
        <f t="shared" si="77"/>
        <v>0</v>
      </c>
      <c r="BD131" s="499">
        <f t="shared" si="77"/>
        <v>0</v>
      </c>
      <c r="BE131" s="499">
        <f t="shared" si="77"/>
        <v>0</v>
      </c>
      <c r="BF131" s="499">
        <f t="shared" si="77"/>
        <v>0</v>
      </c>
      <c r="BG131" s="499">
        <f t="shared" si="77"/>
        <v>0</v>
      </c>
      <c r="BH131" s="499">
        <f t="shared" si="77"/>
        <v>0</v>
      </c>
      <c r="BI131" s="499">
        <f t="shared" si="77"/>
        <v>0</v>
      </c>
      <c r="BJ131" s="499">
        <f t="shared" si="77"/>
        <v>0</v>
      </c>
      <c r="BK131" s="499">
        <f t="shared" si="77"/>
        <v>0</v>
      </c>
      <c r="BL131" s="499">
        <f t="shared" si="77"/>
        <v>0</v>
      </c>
      <c r="BM131" s="499">
        <f t="shared" si="77"/>
        <v>0</v>
      </c>
      <c r="BN131" s="499">
        <f t="shared" si="77"/>
        <v>0</v>
      </c>
      <c r="BO131" s="499">
        <f t="shared" si="77"/>
        <v>0</v>
      </c>
      <c r="BP131" s="499">
        <f t="shared" si="77"/>
        <v>0</v>
      </c>
      <c r="BQ131" s="499">
        <f t="shared" si="77"/>
        <v>0</v>
      </c>
      <c r="BR131" s="499">
        <f t="shared" si="77"/>
        <v>0</v>
      </c>
      <c r="BS131" s="499">
        <f t="shared" si="77"/>
        <v>0</v>
      </c>
      <c r="BT131" s="499">
        <f t="shared" ref="BT131:CG131" si="78">SUM(BT132:BT141)</f>
        <v>0</v>
      </c>
      <c r="BU131" s="499">
        <f t="shared" si="78"/>
        <v>0</v>
      </c>
      <c r="BV131" s="499">
        <f t="shared" si="78"/>
        <v>0</v>
      </c>
      <c r="BW131" s="499">
        <f t="shared" si="78"/>
        <v>0</v>
      </c>
      <c r="BX131" s="499">
        <f t="shared" si="78"/>
        <v>0</v>
      </c>
      <c r="BY131" s="499">
        <f t="shared" si="78"/>
        <v>0</v>
      </c>
      <c r="BZ131" s="499">
        <f t="shared" si="78"/>
        <v>0</v>
      </c>
      <c r="CA131" s="499">
        <f t="shared" si="78"/>
        <v>0</v>
      </c>
      <c r="CB131" s="499">
        <f t="shared" si="78"/>
        <v>0</v>
      </c>
      <c r="CC131" s="499">
        <f t="shared" si="78"/>
        <v>0</v>
      </c>
      <c r="CD131" s="499">
        <f t="shared" si="78"/>
        <v>0</v>
      </c>
      <c r="CE131" s="499">
        <f t="shared" si="78"/>
        <v>0</v>
      </c>
      <c r="CF131" s="499">
        <f t="shared" si="78"/>
        <v>0</v>
      </c>
      <c r="CG131" s="499">
        <f t="shared" si="78"/>
        <v>0</v>
      </c>
      <c r="CH131" s="499">
        <f t="shared" ref="CH131:DJ131" si="79">SUM(CH132:CH141)</f>
        <v>0</v>
      </c>
      <c r="CI131" s="499">
        <f t="shared" si="79"/>
        <v>0</v>
      </c>
      <c r="CJ131" s="499">
        <f t="shared" si="79"/>
        <v>0</v>
      </c>
      <c r="CK131" s="499">
        <f t="shared" si="79"/>
        <v>0</v>
      </c>
      <c r="CL131" s="499">
        <f t="shared" si="79"/>
        <v>0</v>
      </c>
      <c r="CM131" s="499">
        <f t="shared" si="79"/>
        <v>0</v>
      </c>
      <c r="CN131" s="499">
        <f t="shared" si="79"/>
        <v>0</v>
      </c>
      <c r="CO131" s="499">
        <f t="shared" si="79"/>
        <v>0</v>
      </c>
      <c r="CP131" s="499">
        <f t="shared" si="79"/>
        <v>0</v>
      </c>
      <c r="CQ131" s="499">
        <f t="shared" si="79"/>
        <v>0</v>
      </c>
      <c r="CR131" s="499">
        <f t="shared" si="79"/>
        <v>0</v>
      </c>
      <c r="CS131" s="499">
        <f t="shared" si="79"/>
        <v>0</v>
      </c>
      <c r="CT131" s="499">
        <f t="shared" si="79"/>
        <v>0</v>
      </c>
      <c r="CU131" s="499">
        <f t="shared" si="79"/>
        <v>0</v>
      </c>
      <c r="CV131" s="499">
        <f t="shared" si="79"/>
        <v>0</v>
      </c>
      <c r="CW131" s="499">
        <f t="shared" si="79"/>
        <v>0</v>
      </c>
      <c r="CX131" s="499">
        <f t="shared" si="79"/>
        <v>0</v>
      </c>
      <c r="CY131" s="499">
        <f t="shared" si="79"/>
        <v>0</v>
      </c>
      <c r="CZ131" s="499">
        <f t="shared" si="79"/>
        <v>0</v>
      </c>
      <c r="DA131" s="499">
        <f t="shared" si="79"/>
        <v>0</v>
      </c>
      <c r="DB131" s="499">
        <f t="shared" si="79"/>
        <v>0</v>
      </c>
      <c r="DC131" s="499">
        <f t="shared" si="79"/>
        <v>0</v>
      </c>
      <c r="DD131" s="499">
        <f t="shared" si="79"/>
        <v>0</v>
      </c>
      <c r="DE131" s="499">
        <f t="shared" si="79"/>
        <v>0</v>
      </c>
      <c r="DF131" s="499">
        <f t="shared" si="79"/>
        <v>0</v>
      </c>
      <c r="DG131" s="499">
        <f t="shared" si="79"/>
        <v>0</v>
      </c>
      <c r="DH131" s="499">
        <f t="shared" si="79"/>
        <v>0</v>
      </c>
      <c r="DI131" s="499">
        <f t="shared" si="79"/>
        <v>0</v>
      </c>
      <c r="DJ131" s="499">
        <f t="shared" si="79"/>
        <v>0</v>
      </c>
      <c r="DK131" s="519">
        <f>SUM(DK132:DK141)</f>
        <v>0</v>
      </c>
      <c r="DL131" s="520">
        <f t="shared" si="41"/>
        <v>0</v>
      </c>
      <c r="DM131" s="472"/>
      <c r="DN131" s="472"/>
      <c r="DO131" s="472"/>
    </row>
    <row r="132" spans="1:119" hidden="1" outlineLevel="1" x14ac:dyDescent="0.3">
      <c r="A132" s="472"/>
      <c r="B132" s="521" t="s">
        <v>281</v>
      </c>
      <c r="C132" s="589"/>
      <c r="D132" s="595"/>
      <c r="E132" s="591"/>
      <c r="F132" s="592"/>
      <c r="G132" s="593"/>
      <c r="H132" s="498">
        <f t="shared" ref="H132:H141" si="80">G132*F132</f>
        <v>0</v>
      </c>
      <c r="I132" s="51">
        <f>IF( $G132=0,0,((($G132/$F$131)*Cronograma!G$21)*($H132/$G132)))</f>
        <v>0</v>
      </c>
      <c r="J132" s="51">
        <f>IF( $G132=0,0,((($G132/$F$131)*Cronograma!H$21)*($H132/$G132)))</f>
        <v>0</v>
      </c>
      <c r="K132" s="51">
        <f>IF( $G132=0,0,((($G132/$F$131)*Cronograma!I$21)*($H132/$G132)))</f>
        <v>0</v>
      </c>
      <c r="L132" s="51">
        <f>IF( $G132=0,0,((($G132/$F$131)*Cronograma!J$21)*($H132/$G132)))</f>
        <v>0</v>
      </c>
      <c r="M132" s="51">
        <f>IF( $G132=0,0,((($G132/$F$131)*Cronograma!K$21)*($H132/$G132)))</f>
        <v>0</v>
      </c>
      <c r="N132" s="51">
        <f>IF( $G132=0,0,((($G132/$F$131)*Cronograma!L$21)*($H132/$G132)))</f>
        <v>0</v>
      </c>
      <c r="O132" s="51">
        <f>IF( $G132=0,0,((($G132/$F$131)*Cronograma!M$21)*($H132/$G132)))</f>
        <v>0</v>
      </c>
      <c r="P132" s="51">
        <f>IF( $G132=0,0,((($G132/$F$131)*Cronograma!N$21)*($H132/$G132)))</f>
        <v>0</v>
      </c>
      <c r="Q132" s="51">
        <f>IF( $G132=0,0,((($G132/$F$131)*Cronograma!O$21)*($H132/$G132)))</f>
        <v>0</v>
      </c>
      <c r="R132" s="51">
        <f>IF( $G132=0,0,((($G132/$F$131)*Cronograma!P$21)*($H132/$G132)))</f>
        <v>0</v>
      </c>
      <c r="S132" s="51">
        <f>IF( $G132=0,0,((($G132/$F$131)*Cronograma!Q$21)*($H132/$G132)))</f>
        <v>0</v>
      </c>
      <c r="T132" s="51">
        <f>IF( $G132=0,0,((($G132/$F$131)*Cronograma!R$21)*($H132/$G132)))</f>
        <v>0</v>
      </c>
      <c r="U132" s="51">
        <f>IF( $G132=0,0,((($G132/$F$131)*Cronograma!S$21)*($H132/$G132)))</f>
        <v>0</v>
      </c>
      <c r="V132" s="51">
        <f>IF( $G132=0,0,((($G132/$F$131)*Cronograma!T$21)*($H132/$G132)))</f>
        <v>0</v>
      </c>
      <c r="W132" s="51">
        <f>IF( $G132=0,0,((($G132/$F$131)*Cronograma!U$21)*($H132/$G132)))</f>
        <v>0</v>
      </c>
      <c r="X132" s="51">
        <f>IF( $G132=0,0,((($G132/$F$131)*Cronograma!V$21)*($H132/$G132)))</f>
        <v>0</v>
      </c>
      <c r="Y132" s="51">
        <f>IF( $G132=0,0,((($G132/$F$131)*Cronograma!W$21)*($H132/$G132)))</f>
        <v>0</v>
      </c>
      <c r="Z132" s="51">
        <f>IF( $G132=0,0,((($G132/$F$131)*Cronograma!X$21)*($H132/$G132)))</f>
        <v>0</v>
      </c>
      <c r="AA132" s="51">
        <f>IF( $G132=0,0,((($G132/$F$131)*Cronograma!Y$21)*($H132/$G132)))</f>
        <v>0</v>
      </c>
      <c r="AB132" s="51">
        <f>IF( $G132=0,0,((($G132/$F$131)*Cronograma!Z$21)*($H132/$G132)))</f>
        <v>0</v>
      </c>
      <c r="AC132" s="51">
        <f>IF( $G132=0,0,((($G132/$F$131)*Cronograma!AA$21)*($H132/$G132)))</f>
        <v>0</v>
      </c>
      <c r="AD132" s="51">
        <f>IF( $G132=0,0,((($G132/$F$131)*Cronograma!AB$21)*($H132/$G132)))</f>
        <v>0</v>
      </c>
      <c r="AE132" s="51">
        <f>IF( $G132=0,0,((($G132/$F$131)*Cronograma!AC$21)*($H132/$G132)))</f>
        <v>0</v>
      </c>
      <c r="AF132" s="51">
        <f>IF( $G132=0,0,((($G132/$F$131)*Cronograma!AD$21)*($H132/$G132)))</f>
        <v>0</v>
      </c>
      <c r="AG132" s="51">
        <f>IF( $G132=0,0,((($G132/$F$131)*Cronograma!AE$21)*($H132/$G132)))</f>
        <v>0</v>
      </c>
      <c r="AH132" s="51">
        <f>IF( $G132=0,0,((($G132/$F$131)*Cronograma!AF$21)*($H132/$G132)))</f>
        <v>0</v>
      </c>
      <c r="AI132" s="51">
        <f>IF( $G132=0,0,((($G132/$F$131)*Cronograma!AG$21)*($H132/$G132)))</f>
        <v>0</v>
      </c>
      <c r="AJ132" s="51">
        <f>IF( $G132=0,0,((($G132/$F$131)*Cronograma!AH$21)*($H132/$G132)))</f>
        <v>0</v>
      </c>
      <c r="AK132" s="51">
        <f>IF( $G132=0,0,((($G132/$F$131)*Cronograma!AI$21)*($H132/$G132)))</f>
        <v>0</v>
      </c>
      <c r="AL132" s="51">
        <f>IF( $G132=0,0,((($G132/$F$131)*Cronograma!AJ$21)*($H132/$G132)))</f>
        <v>0</v>
      </c>
      <c r="AM132" s="51">
        <f>IF( $G132=0,0,((($G132/$F$131)*Cronograma!AK$21)*($H132/$G132)))</f>
        <v>0</v>
      </c>
      <c r="AN132" s="51">
        <f>IF( $G132=0,0,((($G132/$F$131)*Cronograma!AL$21)*($H132/$G132)))</f>
        <v>0</v>
      </c>
      <c r="AO132" s="51">
        <f>IF( $G132=0,0,((($G132/$F$131)*Cronograma!AM$21)*($H132/$G132)))</f>
        <v>0</v>
      </c>
      <c r="AP132" s="51">
        <f>IF( $G132=0,0,((($G132/$F$131)*Cronograma!AN$21)*($H132/$G132)))</f>
        <v>0</v>
      </c>
      <c r="AQ132" s="51">
        <f>IF( $G132=0,0,((($G132/$F$131)*Cronograma!AO$21)*($H132/$G132)))</f>
        <v>0</v>
      </c>
      <c r="AR132" s="51">
        <f>IF( $G132=0,0,((($G132/$F$131)*Cronograma!AP$21)*($H132/$G132)))</f>
        <v>0</v>
      </c>
      <c r="AS132" s="51">
        <f>IF( $G132=0,0,((($G132/$F$131)*Cronograma!AQ$21)*($H132/$G132)))</f>
        <v>0</v>
      </c>
      <c r="AT132" s="51">
        <f>IF( $G132=0,0,((($G132/$F$131)*Cronograma!AR$21)*($H132/$G132)))</f>
        <v>0</v>
      </c>
      <c r="AU132" s="51">
        <f>IF( $G132=0,0,((($G132/$F$131)*Cronograma!AS$21)*($H132/$G132)))</f>
        <v>0</v>
      </c>
      <c r="AV132" s="51">
        <f>IF( $G132=0,0,((($G132/$F$131)*Cronograma!AT$21)*($H132/$G132)))</f>
        <v>0</v>
      </c>
      <c r="AW132" s="51">
        <f>IF( $G132=0,0,((($G132/$F$131)*Cronograma!AU$21)*($H132/$G132)))</f>
        <v>0</v>
      </c>
      <c r="AX132" s="51">
        <f>IF( $G132=0,0,((($G132/$F$131)*Cronograma!AV$21)*($H132/$G132)))</f>
        <v>0</v>
      </c>
      <c r="AY132" s="51">
        <f>IF( $G132=0,0,((($G132/$F$131)*Cronograma!AW$21)*($H132/$G132)))</f>
        <v>0</v>
      </c>
      <c r="AZ132" s="51">
        <f>IF( $G132=0,0,((($G132/$F$131)*Cronograma!AX$21)*($H132/$G132)))</f>
        <v>0</v>
      </c>
      <c r="BA132" s="51">
        <f>IF( $G132=0,0,((($G132/$F$131)*Cronograma!AY$21)*($H132/$G132)))</f>
        <v>0</v>
      </c>
      <c r="BB132" s="51">
        <f>IF( $G132=0,0,((($G132/$F$131)*Cronograma!AZ$21)*($H132/$G132)))</f>
        <v>0</v>
      </c>
      <c r="BC132" s="51">
        <f>IF( $G132=0,0,((($G132/$F$131)*Cronograma!BA$21)*($H132/$G132)))</f>
        <v>0</v>
      </c>
      <c r="BD132" s="51">
        <f>IF( $G132=0,0,((($G132/$F$131)*Cronograma!BB$21)*($H132/$G132)))</f>
        <v>0</v>
      </c>
      <c r="BE132" s="51">
        <f>IF( $G132=0,0,((($G132/$F$131)*Cronograma!BC$21)*($H132/$G132)))</f>
        <v>0</v>
      </c>
      <c r="BF132" s="51">
        <f>IF( $G132=0,0,((($G132/$F$131)*Cronograma!BD$21)*($H132/$G132)))</f>
        <v>0</v>
      </c>
      <c r="BG132" s="51">
        <f>IF( $G132=0,0,((($G132/$F$131)*Cronograma!BE$21)*($H132/$G132)))</f>
        <v>0</v>
      </c>
      <c r="BH132" s="51">
        <f>IF( $G132=0,0,((($G132/$F$131)*Cronograma!BF$21)*($H132/$G132)))</f>
        <v>0</v>
      </c>
      <c r="BI132" s="51">
        <f>IF( $G132=0,0,((($G132/$F$131)*Cronograma!BG$21)*($H132/$G132)))</f>
        <v>0</v>
      </c>
      <c r="BJ132" s="51">
        <f>IF( $G132=0,0,((($G132/$F$131)*Cronograma!BH$21)*($H132/$G132)))</f>
        <v>0</v>
      </c>
      <c r="BK132" s="51">
        <f>IF( $G132=0,0,((($G132/$F$131)*Cronograma!BI$21)*($H132/$G132)))</f>
        <v>0</v>
      </c>
      <c r="BL132" s="51">
        <f>IF( $G132=0,0,((($G132/$F$131)*Cronograma!BJ$21)*($H132/$G132)))</f>
        <v>0</v>
      </c>
      <c r="BM132" s="51">
        <f>IF( $G132=0,0,((($G132/$F$131)*Cronograma!BK$21)*($H132/$G132)))</f>
        <v>0</v>
      </c>
      <c r="BN132" s="51">
        <f>IF( $G132=0,0,((($G132/$F$131)*Cronograma!BL$21)*($H132/$G132)))</f>
        <v>0</v>
      </c>
      <c r="BO132" s="51">
        <f>IF( $G132=0,0,((($G132/$F$131)*Cronograma!BM$21)*($H132/$G132)))</f>
        <v>0</v>
      </c>
      <c r="BP132" s="51">
        <f>IF( $G132=0,0,((($G132/$F$131)*Cronograma!BN$21)*($H132/$G132)))</f>
        <v>0</v>
      </c>
      <c r="BQ132" s="51">
        <f>IF( $G132=0,0,((($G132/$F$131)*Cronograma!BO$21)*($H132/$G132)))</f>
        <v>0</v>
      </c>
      <c r="BR132" s="51">
        <f>IF( $G132=0,0,((($G132/$F$131)*Cronograma!BP$21)*($H132/$G132)))</f>
        <v>0</v>
      </c>
      <c r="BS132" s="51">
        <f>IF( $G132=0,0,((($G132/$F$131)*Cronograma!BQ$21)*($H132/$G132)))</f>
        <v>0</v>
      </c>
      <c r="BT132" s="51">
        <f>IF( $G132=0,0,((($G132/$F$131)*Cronograma!BR$21)*($H132/$G132)))</f>
        <v>0</v>
      </c>
      <c r="BU132" s="51">
        <f>IF( $G132=0,0,((($G132/$F$131)*Cronograma!BS$21)*($H132/$G132)))</f>
        <v>0</v>
      </c>
      <c r="BV132" s="51">
        <f>IF( $G132=0,0,((($G132/$F$131)*Cronograma!BT$21)*($H132/$G132)))</f>
        <v>0</v>
      </c>
      <c r="BW132" s="51">
        <f>IF( $G132=0,0,((($G132/$F$131)*Cronograma!BU$21)*($H132/$G132)))</f>
        <v>0</v>
      </c>
      <c r="BX132" s="51">
        <f>IF( $G132=0,0,((($G132/$F$131)*Cronograma!BV$21)*($H132/$G132)))</f>
        <v>0</v>
      </c>
      <c r="BY132" s="51">
        <f>IF( $G132=0,0,((($G132/$F$131)*Cronograma!BW$21)*($H132/$G132)))</f>
        <v>0</v>
      </c>
      <c r="BZ132" s="51">
        <f>IF( $G132=0,0,((($G132/$F$131)*Cronograma!BX$21)*($H132/$G132)))</f>
        <v>0</v>
      </c>
      <c r="CA132" s="51">
        <f>IF( $G132=0,0,((($G132/$F$131)*Cronograma!BY$21)*($H132/$G132)))</f>
        <v>0</v>
      </c>
      <c r="CB132" s="51">
        <f>IF( $G132=0,0,((($G132/$F$131)*Cronograma!BZ$21)*($H132/$G132)))</f>
        <v>0</v>
      </c>
      <c r="CC132" s="51">
        <f>IF( $G132=0,0,((($G132/$F$131)*Cronograma!CA$21)*($H132/$G132)))</f>
        <v>0</v>
      </c>
      <c r="CD132" s="51">
        <f>IF( $G132=0,0,((($G132/$F$131)*Cronograma!CB$21)*($H132/$G132)))</f>
        <v>0</v>
      </c>
      <c r="CE132" s="51">
        <f>IF( $G132=0,0,((($G132/$F$131)*Cronograma!CC$21)*($H132/$G132)))</f>
        <v>0</v>
      </c>
      <c r="CF132" s="51">
        <f>IF( $G132=0,0,((($G132/$F$131)*Cronograma!CD$21)*($H132/$G132)))</f>
        <v>0</v>
      </c>
      <c r="CG132" s="51">
        <f>IF( $G132=0,0,((($G132/$F$131)*Cronograma!CE$21)*($H132/$G132)))</f>
        <v>0</v>
      </c>
      <c r="CH132" s="51">
        <f>IF( $G132=0,0,((($G132/$F$131)*Cronograma!CF$21)*($H132/$G132)))</f>
        <v>0</v>
      </c>
      <c r="CI132" s="51">
        <f>IF( $G132=0,0,((($G132/$F$131)*Cronograma!CG$21)*($H132/$G132)))</f>
        <v>0</v>
      </c>
      <c r="CJ132" s="51">
        <f>IF( $G132=0,0,((($G132/$F$131)*Cronograma!CH$21)*($H132/$G132)))</f>
        <v>0</v>
      </c>
      <c r="CK132" s="51">
        <f>IF( $G132=0,0,((($G132/$F$131)*Cronograma!CI$21)*($H132/$G132)))</f>
        <v>0</v>
      </c>
      <c r="CL132" s="51">
        <f>IF( $G132=0,0,((($G132/$F$131)*Cronograma!CJ$21)*($H132/$G132)))</f>
        <v>0</v>
      </c>
      <c r="CM132" s="51">
        <f>IF( $G132=0,0,((($G132/$F$131)*Cronograma!CK$21)*($H132/$G132)))</f>
        <v>0</v>
      </c>
      <c r="CN132" s="51">
        <f>IF( $G132=0,0,((($G132/$F$131)*Cronograma!CL$21)*($H132/$G132)))</f>
        <v>0</v>
      </c>
      <c r="CO132" s="51">
        <f>IF( $G132=0,0,((($G132/$F$131)*Cronograma!CM$21)*($H132/$G132)))</f>
        <v>0</v>
      </c>
      <c r="CP132" s="51">
        <f>IF( $G132=0,0,((($G132/$F$131)*Cronograma!CN$21)*($H132/$G132)))</f>
        <v>0</v>
      </c>
      <c r="CQ132" s="51">
        <f>IF( $G132=0,0,((($G132/$F$131)*Cronograma!CO$21)*($H132/$G132)))</f>
        <v>0</v>
      </c>
      <c r="CR132" s="51">
        <f>IF( $G132=0,0,((($G132/$F$131)*Cronograma!CP$21)*($H132/$G132)))</f>
        <v>0</v>
      </c>
      <c r="CS132" s="51">
        <f>IF( $G132=0,0,((($G132/$F$131)*Cronograma!CQ$21)*($H132/$G132)))</f>
        <v>0</v>
      </c>
      <c r="CT132" s="51">
        <f>IF( $G132=0,0,((($G132/$F$131)*Cronograma!CR$21)*($H132/$G132)))</f>
        <v>0</v>
      </c>
      <c r="CU132" s="51">
        <f>IF( $G132=0,0,((($G132/$F$131)*Cronograma!CS$21)*($H132/$G132)))</f>
        <v>0</v>
      </c>
      <c r="CV132" s="51">
        <f>IF( $G132=0,0,((($G132/$F$131)*Cronograma!CT$21)*($H132/$G132)))</f>
        <v>0</v>
      </c>
      <c r="CW132" s="51">
        <f>IF( $G132=0,0,((($G132/$F$131)*Cronograma!CU$21)*($H132/$G132)))</f>
        <v>0</v>
      </c>
      <c r="CX132" s="51">
        <f>IF( $G132=0,0,((($G132/$F$131)*Cronograma!CV$21)*($H132/$G132)))</f>
        <v>0</v>
      </c>
      <c r="CY132" s="51">
        <f>IF( $G132=0,0,((($G132/$F$131)*Cronograma!CW$21)*($H132/$G132)))</f>
        <v>0</v>
      </c>
      <c r="CZ132" s="51">
        <f>IF( $G132=0,0,((($G132/$F$131)*Cronograma!CX$21)*($H132/$G132)))</f>
        <v>0</v>
      </c>
      <c r="DA132" s="51">
        <f>IF( $G132=0,0,((($G132/$F$131)*Cronograma!CY$21)*($H132/$G132)))</f>
        <v>0</v>
      </c>
      <c r="DB132" s="51">
        <f>IF( $G132=0,0,((($G132/$F$131)*Cronograma!CZ$21)*($H132/$G132)))</f>
        <v>0</v>
      </c>
      <c r="DC132" s="51">
        <f>IF( $G132=0,0,((($G132/$F$131)*Cronograma!DA$21)*($H132/$G132)))</f>
        <v>0</v>
      </c>
      <c r="DD132" s="51">
        <f>IF( $G132=0,0,((($G132/$F$131)*Cronograma!DB$21)*($H132/$G132)))</f>
        <v>0</v>
      </c>
      <c r="DE132" s="51">
        <f>IF( $G132=0,0,((($G132/$F$131)*Cronograma!DC$21)*($H132/$G132)))</f>
        <v>0</v>
      </c>
      <c r="DF132" s="51">
        <f>IF( $G132=0,0,((($G132/$F$131)*Cronograma!DD$21)*($H132/$G132)))</f>
        <v>0</v>
      </c>
      <c r="DG132" s="51">
        <f>IF( $G132=0,0,((($G132/$F$131)*Cronograma!DE$21)*($H132/$G132)))</f>
        <v>0</v>
      </c>
      <c r="DH132" s="51">
        <f>IF( $G132=0,0,((($G132/$F$131)*Cronograma!DF$21)*($H132/$G132)))</f>
        <v>0</v>
      </c>
      <c r="DI132" s="51">
        <f>IF( $G132=0,0,((($G132/$F$131)*Cronograma!DG$21)*($H132/$G132)))</f>
        <v>0</v>
      </c>
      <c r="DJ132" s="51">
        <f>IF( $G132=0,0,((($G132/$F$131)*Cronograma!DH$21)*($H132/$G132)))</f>
        <v>0</v>
      </c>
      <c r="DK132" s="52">
        <f t="shared" ref="DK132:DK141" si="81">SUM(I132:DJ132)</f>
        <v>0</v>
      </c>
      <c r="DL132" s="53">
        <f t="shared" si="41"/>
        <v>0</v>
      </c>
      <c r="DM132" s="472"/>
      <c r="DN132" s="472"/>
      <c r="DO132" s="472"/>
    </row>
    <row r="133" spans="1:119" hidden="1" outlineLevel="1" x14ac:dyDescent="0.3">
      <c r="A133" s="472"/>
      <c r="B133" s="521" t="s">
        <v>282</v>
      </c>
      <c r="C133" s="589"/>
      <c r="D133" s="595"/>
      <c r="E133" s="591"/>
      <c r="F133" s="592"/>
      <c r="G133" s="593"/>
      <c r="H133" s="498">
        <f t="shared" si="80"/>
        <v>0</v>
      </c>
      <c r="I133" s="51">
        <f>IF( $G133=0,0,((($G133/$F$131)*Cronograma!G$21)*($H133/$G133)))</f>
        <v>0</v>
      </c>
      <c r="J133" s="51">
        <f>IF( $G133=0,0,((($G133/$F$131)*Cronograma!H$21)*($H133/$G133)))</f>
        <v>0</v>
      </c>
      <c r="K133" s="51">
        <f>IF( $G133=0,0,((($G133/$F$131)*Cronograma!I$21)*($H133/$G133)))</f>
        <v>0</v>
      </c>
      <c r="L133" s="51">
        <f>IF( $G133=0,0,((($G133/$F$131)*Cronograma!J$21)*($H133/$G133)))</f>
        <v>0</v>
      </c>
      <c r="M133" s="51">
        <f>IF( $G133=0,0,((($G133/$F$131)*Cronograma!K$21)*($H133/$G133)))</f>
        <v>0</v>
      </c>
      <c r="N133" s="51">
        <f>IF( $G133=0,0,((($G133/$F$131)*Cronograma!L$21)*($H133/$G133)))</f>
        <v>0</v>
      </c>
      <c r="O133" s="51">
        <f>IF( $G133=0,0,((($G133/$F$131)*Cronograma!M$21)*($H133/$G133)))</f>
        <v>0</v>
      </c>
      <c r="P133" s="51">
        <f>IF( $G133=0,0,((($G133/$F$131)*Cronograma!N$21)*($H133/$G133)))</f>
        <v>0</v>
      </c>
      <c r="Q133" s="51">
        <f>IF( $G133=0,0,((($G133/$F$131)*Cronograma!O$21)*($H133/$G133)))</f>
        <v>0</v>
      </c>
      <c r="R133" s="51">
        <f>IF( $G133=0,0,((($G133/$F$131)*Cronograma!P$21)*($H133/$G133)))</f>
        <v>0</v>
      </c>
      <c r="S133" s="51">
        <f>IF( $G133=0,0,((($G133/$F$131)*Cronograma!Q$21)*($H133/$G133)))</f>
        <v>0</v>
      </c>
      <c r="T133" s="51">
        <f>IF( $G133=0,0,((($G133/$F$131)*Cronograma!R$21)*($H133/$G133)))</f>
        <v>0</v>
      </c>
      <c r="U133" s="51">
        <f>IF( $G133=0,0,((($G133/$F$131)*Cronograma!S$21)*($H133/$G133)))</f>
        <v>0</v>
      </c>
      <c r="V133" s="51">
        <f>IF( $G133=0,0,((($G133/$F$131)*Cronograma!T$21)*($H133/$G133)))</f>
        <v>0</v>
      </c>
      <c r="W133" s="51">
        <f>IF( $G133=0,0,((($G133/$F$131)*Cronograma!U$21)*($H133/$G133)))</f>
        <v>0</v>
      </c>
      <c r="X133" s="51">
        <f>IF( $G133=0,0,((($G133/$F$131)*Cronograma!V$21)*($H133/$G133)))</f>
        <v>0</v>
      </c>
      <c r="Y133" s="51">
        <f>IF( $G133=0,0,((($G133/$F$131)*Cronograma!W$21)*($H133/$G133)))</f>
        <v>0</v>
      </c>
      <c r="Z133" s="51">
        <f>IF( $G133=0,0,((($G133/$F$131)*Cronograma!X$21)*($H133/$G133)))</f>
        <v>0</v>
      </c>
      <c r="AA133" s="51">
        <f>IF( $G133=0,0,((($G133/$F$131)*Cronograma!Y$21)*($H133/$G133)))</f>
        <v>0</v>
      </c>
      <c r="AB133" s="51">
        <f>IF( $G133=0,0,((($G133/$F$131)*Cronograma!Z$21)*($H133/$G133)))</f>
        <v>0</v>
      </c>
      <c r="AC133" s="51">
        <f>IF( $G133=0,0,((($G133/$F$131)*Cronograma!AA$21)*($H133/$G133)))</f>
        <v>0</v>
      </c>
      <c r="AD133" s="51">
        <f>IF( $G133=0,0,((($G133/$F$131)*Cronograma!AB$21)*($H133/$G133)))</f>
        <v>0</v>
      </c>
      <c r="AE133" s="51">
        <f>IF( $G133=0,0,((($G133/$F$131)*Cronograma!AC$21)*($H133/$G133)))</f>
        <v>0</v>
      </c>
      <c r="AF133" s="51">
        <f>IF( $G133=0,0,((($G133/$F$131)*Cronograma!AD$21)*($H133/$G133)))</f>
        <v>0</v>
      </c>
      <c r="AG133" s="51">
        <f>IF( $G133=0,0,((($G133/$F$131)*Cronograma!AE$21)*($H133/$G133)))</f>
        <v>0</v>
      </c>
      <c r="AH133" s="51">
        <f>IF( $G133=0,0,((($G133/$F$131)*Cronograma!AF$21)*($H133/$G133)))</f>
        <v>0</v>
      </c>
      <c r="AI133" s="51">
        <f>IF( $G133=0,0,((($G133/$F$131)*Cronograma!AG$21)*($H133/$G133)))</f>
        <v>0</v>
      </c>
      <c r="AJ133" s="51">
        <f>IF( $G133=0,0,((($G133/$F$131)*Cronograma!AH$21)*($H133/$G133)))</f>
        <v>0</v>
      </c>
      <c r="AK133" s="51">
        <f>IF( $G133=0,0,((($G133/$F$131)*Cronograma!AI$21)*($H133/$G133)))</f>
        <v>0</v>
      </c>
      <c r="AL133" s="51">
        <f>IF( $G133=0,0,((($G133/$F$131)*Cronograma!AJ$21)*($H133/$G133)))</f>
        <v>0</v>
      </c>
      <c r="AM133" s="51">
        <f>IF( $G133=0,0,((($G133/$F$131)*Cronograma!AK$21)*($H133/$G133)))</f>
        <v>0</v>
      </c>
      <c r="AN133" s="51">
        <f>IF( $G133=0,0,((($G133/$F$131)*Cronograma!AL$21)*($H133/$G133)))</f>
        <v>0</v>
      </c>
      <c r="AO133" s="51">
        <f>IF( $G133=0,0,((($G133/$F$131)*Cronograma!AM$21)*($H133/$G133)))</f>
        <v>0</v>
      </c>
      <c r="AP133" s="51">
        <f>IF( $G133=0,0,((($G133/$F$131)*Cronograma!AN$21)*($H133/$G133)))</f>
        <v>0</v>
      </c>
      <c r="AQ133" s="51">
        <f>IF( $G133=0,0,((($G133/$F$131)*Cronograma!AO$21)*($H133/$G133)))</f>
        <v>0</v>
      </c>
      <c r="AR133" s="51">
        <f>IF( $G133=0,0,((($G133/$F$131)*Cronograma!AP$21)*($H133/$G133)))</f>
        <v>0</v>
      </c>
      <c r="AS133" s="51">
        <f>IF( $G133=0,0,((($G133/$F$131)*Cronograma!AQ$21)*($H133/$G133)))</f>
        <v>0</v>
      </c>
      <c r="AT133" s="51">
        <f>IF( $G133=0,0,((($G133/$F$131)*Cronograma!AR$21)*($H133/$G133)))</f>
        <v>0</v>
      </c>
      <c r="AU133" s="51">
        <f>IF( $G133=0,0,((($G133/$F$131)*Cronograma!AS$21)*($H133/$G133)))</f>
        <v>0</v>
      </c>
      <c r="AV133" s="51">
        <f>IF( $G133=0,0,((($G133/$F$131)*Cronograma!AT$21)*($H133/$G133)))</f>
        <v>0</v>
      </c>
      <c r="AW133" s="51">
        <f>IF( $G133=0,0,((($G133/$F$131)*Cronograma!AU$21)*($H133/$G133)))</f>
        <v>0</v>
      </c>
      <c r="AX133" s="51">
        <f>IF( $G133=0,0,((($G133/$F$131)*Cronograma!AV$21)*($H133/$G133)))</f>
        <v>0</v>
      </c>
      <c r="AY133" s="51">
        <f>IF( $G133=0,0,((($G133/$F$131)*Cronograma!AW$21)*($H133/$G133)))</f>
        <v>0</v>
      </c>
      <c r="AZ133" s="51">
        <f>IF( $G133=0,0,((($G133/$F$131)*Cronograma!AX$21)*($H133/$G133)))</f>
        <v>0</v>
      </c>
      <c r="BA133" s="51">
        <f>IF( $G133=0,0,((($G133/$F$131)*Cronograma!AY$21)*($H133/$G133)))</f>
        <v>0</v>
      </c>
      <c r="BB133" s="51">
        <f>IF( $G133=0,0,((($G133/$F$131)*Cronograma!AZ$21)*($H133/$G133)))</f>
        <v>0</v>
      </c>
      <c r="BC133" s="51">
        <f>IF( $G133=0,0,((($G133/$F$131)*Cronograma!BA$21)*($H133/$G133)))</f>
        <v>0</v>
      </c>
      <c r="BD133" s="51">
        <f>IF( $G133=0,0,((($G133/$F$131)*Cronograma!BB$21)*($H133/$G133)))</f>
        <v>0</v>
      </c>
      <c r="BE133" s="51">
        <f>IF( $G133=0,0,((($G133/$F$131)*Cronograma!BC$21)*($H133/$G133)))</f>
        <v>0</v>
      </c>
      <c r="BF133" s="51">
        <f>IF( $G133=0,0,((($G133/$F$131)*Cronograma!BD$21)*($H133/$G133)))</f>
        <v>0</v>
      </c>
      <c r="BG133" s="51">
        <f>IF( $G133=0,0,((($G133/$F$131)*Cronograma!BE$21)*($H133/$G133)))</f>
        <v>0</v>
      </c>
      <c r="BH133" s="51">
        <f>IF( $G133=0,0,((($G133/$F$131)*Cronograma!BF$21)*($H133/$G133)))</f>
        <v>0</v>
      </c>
      <c r="BI133" s="51">
        <f>IF( $G133=0,0,((($G133/$F$131)*Cronograma!BG$21)*($H133/$G133)))</f>
        <v>0</v>
      </c>
      <c r="BJ133" s="51">
        <f>IF( $G133=0,0,((($G133/$F$131)*Cronograma!BH$21)*($H133/$G133)))</f>
        <v>0</v>
      </c>
      <c r="BK133" s="51">
        <f>IF( $G133=0,0,((($G133/$F$131)*Cronograma!BI$21)*($H133/$G133)))</f>
        <v>0</v>
      </c>
      <c r="BL133" s="51">
        <f>IF( $G133=0,0,((($G133/$F$131)*Cronograma!BJ$21)*($H133/$G133)))</f>
        <v>0</v>
      </c>
      <c r="BM133" s="51">
        <f>IF( $G133=0,0,((($G133/$F$131)*Cronograma!BK$21)*($H133/$G133)))</f>
        <v>0</v>
      </c>
      <c r="BN133" s="51">
        <f>IF( $G133=0,0,((($G133/$F$131)*Cronograma!BL$21)*($H133/$G133)))</f>
        <v>0</v>
      </c>
      <c r="BO133" s="51">
        <f>IF( $G133=0,0,((($G133/$F$131)*Cronograma!BM$21)*($H133/$G133)))</f>
        <v>0</v>
      </c>
      <c r="BP133" s="51">
        <f>IF( $G133=0,0,((($G133/$F$131)*Cronograma!BN$21)*($H133/$G133)))</f>
        <v>0</v>
      </c>
      <c r="BQ133" s="51">
        <f>IF( $G133=0,0,((($G133/$F$131)*Cronograma!BO$21)*($H133/$G133)))</f>
        <v>0</v>
      </c>
      <c r="BR133" s="51">
        <f>IF( $G133=0,0,((($G133/$F$131)*Cronograma!BP$21)*($H133/$G133)))</f>
        <v>0</v>
      </c>
      <c r="BS133" s="51">
        <f>IF( $G133=0,0,((($G133/$F$131)*Cronograma!BQ$21)*($H133/$G133)))</f>
        <v>0</v>
      </c>
      <c r="BT133" s="51">
        <f>IF( $G133=0,0,((($G133/$F$131)*Cronograma!BR$21)*($H133/$G133)))</f>
        <v>0</v>
      </c>
      <c r="BU133" s="51">
        <f>IF( $G133=0,0,((($G133/$F$131)*Cronograma!BS$21)*($H133/$G133)))</f>
        <v>0</v>
      </c>
      <c r="BV133" s="51">
        <f>IF( $G133=0,0,((($G133/$F$131)*Cronograma!BT$21)*($H133/$G133)))</f>
        <v>0</v>
      </c>
      <c r="BW133" s="51">
        <f>IF( $G133=0,0,((($G133/$F$131)*Cronograma!BU$21)*($H133/$G133)))</f>
        <v>0</v>
      </c>
      <c r="BX133" s="51">
        <f>IF( $G133=0,0,((($G133/$F$131)*Cronograma!BV$21)*($H133/$G133)))</f>
        <v>0</v>
      </c>
      <c r="BY133" s="51">
        <f>IF( $G133=0,0,((($G133/$F$131)*Cronograma!BW$21)*($H133/$G133)))</f>
        <v>0</v>
      </c>
      <c r="BZ133" s="51">
        <f>IF( $G133=0,0,((($G133/$F$131)*Cronograma!BX$21)*($H133/$G133)))</f>
        <v>0</v>
      </c>
      <c r="CA133" s="51">
        <f>IF( $G133=0,0,((($G133/$F$131)*Cronograma!BY$21)*($H133/$G133)))</f>
        <v>0</v>
      </c>
      <c r="CB133" s="51">
        <f>IF( $G133=0,0,((($G133/$F$131)*Cronograma!BZ$21)*($H133/$G133)))</f>
        <v>0</v>
      </c>
      <c r="CC133" s="51">
        <f>IF( $G133=0,0,((($G133/$F$131)*Cronograma!CA$21)*($H133/$G133)))</f>
        <v>0</v>
      </c>
      <c r="CD133" s="51">
        <f>IF( $G133=0,0,((($G133/$F$131)*Cronograma!CB$21)*($H133/$G133)))</f>
        <v>0</v>
      </c>
      <c r="CE133" s="51">
        <f>IF( $G133=0,0,((($G133/$F$131)*Cronograma!CC$21)*($H133/$G133)))</f>
        <v>0</v>
      </c>
      <c r="CF133" s="51">
        <f>IF( $G133=0,0,((($G133/$F$131)*Cronograma!CD$21)*($H133/$G133)))</f>
        <v>0</v>
      </c>
      <c r="CG133" s="51">
        <f>IF( $G133=0,0,((($G133/$F$131)*Cronograma!CE$21)*($H133/$G133)))</f>
        <v>0</v>
      </c>
      <c r="CH133" s="51">
        <f>IF( $G133=0,0,((($G133/$F$131)*Cronograma!CF$21)*($H133/$G133)))</f>
        <v>0</v>
      </c>
      <c r="CI133" s="51">
        <f>IF( $G133=0,0,((($G133/$F$131)*Cronograma!CG$21)*($H133/$G133)))</f>
        <v>0</v>
      </c>
      <c r="CJ133" s="51">
        <f>IF( $G133=0,0,((($G133/$F$131)*Cronograma!CH$21)*($H133/$G133)))</f>
        <v>0</v>
      </c>
      <c r="CK133" s="51">
        <f>IF( $G133=0,0,((($G133/$F$131)*Cronograma!CI$21)*($H133/$G133)))</f>
        <v>0</v>
      </c>
      <c r="CL133" s="51">
        <f>IF( $G133=0,0,((($G133/$F$131)*Cronograma!CJ$21)*($H133/$G133)))</f>
        <v>0</v>
      </c>
      <c r="CM133" s="51">
        <f>IF( $G133=0,0,((($G133/$F$131)*Cronograma!CK$21)*($H133/$G133)))</f>
        <v>0</v>
      </c>
      <c r="CN133" s="51">
        <f>IF( $G133=0,0,((($G133/$F$131)*Cronograma!CL$21)*($H133/$G133)))</f>
        <v>0</v>
      </c>
      <c r="CO133" s="51">
        <f>IF( $G133=0,0,((($G133/$F$131)*Cronograma!CM$21)*($H133/$G133)))</f>
        <v>0</v>
      </c>
      <c r="CP133" s="51">
        <f>IF( $G133=0,0,((($G133/$F$131)*Cronograma!CN$21)*($H133/$G133)))</f>
        <v>0</v>
      </c>
      <c r="CQ133" s="51">
        <f>IF( $G133=0,0,((($G133/$F$131)*Cronograma!CO$21)*($H133/$G133)))</f>
        <v>0</v>
      </c>
      <c r="CR133" s="51">
        <f>IF( $G133=0,0,((($G133/$F$131)*Cronograma!CP$21)*($H133/$G133)))</f>
        <v>0</v>
      </c>
      <c r="CS133" s="51">
        <f>IF( $G133=0,0,((($G133/$F$131)*Cronograma!CQ$21)*($H133/$G133)))</f>
        <v>0</v>
      </c>
      <c r="CT133" s="51">
        <f>IF( $G133=0,0,((($G133/$F$131)*Cronograma!CR$21)*($H133/$G133)))</f>
        <v>0</v>
      </c>
      <c r="CU133" s="51">
        <f>IF( $G133=0,0,((($G133/$F$131)*Cronograma!CS$21)*($H133/$G133)))</f>
        <v>0</v>
      </c>
      <c r="CV133" s="51">
        <f>IF( $G133=0,0,((($G133/$F$131)*Cronograma!CT$21)*($H133/$G133)))</f>
        <v>0</v>
      </c>
      <c r="CW133" s="51">
        <f>IF( $G133=0,0,((($G133/$F$131)*Cronograma!CU$21)*($H133/$G133)))</f>
        <v>0</v>
      </c>
      <c r="CX133" s="51">
        <f>IF( $G133=0,0,((($G133/$F$131)*Cronograma!CV$21)*($H133/$G133)))</f>
        <v>0</v>
      </c>
      <c r="CY133" s="51">
        <f>IF( $G133=0,0,((($G133/$F$131)*Cronograma!CW$21)*($H133/$G133)))</f>
        <v>0</v>
      </c>
      <c r="CZ133" s="51">
        <f>IF( $G133=0,0,((($G133/$F$131)*Cronograma!CX$21)*($H133/$G133)))</f>
        <v>0</v>
      </c>
      <c r="DA133" s="51">
        <f>IF( $G133=0,0,((($G133/$F$131)*Cronograma!CY$21)*($H133/$G133)))</f>
        <v>0</v>
      </c>
      <c r="DB133" s="51">
        <f>IF( $G133=0,0,((($G133/$F$131)*Cronograma!CZ$21)*($H133/$G133)))</f>
        <v>0</v>
      </c>
      <c r="DC133" s="51">
        <f>IF( $G133=0,0,((($G133/$F$131)*Cronograma!DA$21)*($H133/$G133)))</f>
        <v>0</v>
      </c>
      <c r="DD133" s="51">
        <f>IF( $G133=0,0,((($G133/$F$131)*Cronograma!DB$21)*($H133/$G133)))</f>
        <v>0</v>
      </c>
      <c r="DE133" s="51">
        <f>IF( $G133=0,0,((($G133/$F$131)*Cronograma!DC$21)*($H133/$G133)))</f>
        <v>0</v>
      </c>
      <c r="DF133" s="51">
        <f>IF( $G133=0,0,((($G133/$F$131)*Cronograma!DD$21)*($H133/$G133)))</f>
        <v>0</v>
      </c>
      <c r="DG133" s="51">
        <f>IF( $G133=0,0,((($G133/$F$131)*Cronograma!DE$21)*($H133/$G133)))</f>
        <v>0</v>
      </c>
      <c r="DH133" s="51">
        <f>IF( $G133=0,0,((($G133/$F$131)*Cronograma!DF$21)*($H133/$G133)))</f>
        <v>0</v>
      </c>
      <c r="DI133" s="51">
        <f>IF( $G133=0,0,((($G133/$F$131)*Cronograma!DG$21)*($H133/$G133)))</f>
        <v>0</v>
      </c>
      <c r="DJ133" s="51">
        <f>IF( $G133=0,0,((($G133/$F$131)*Cronograma!DH$21)*($H133/$G133)))</f>
        <v>0</v>
      </c>
      <c r="DK133" s="52">
        <f t="shared" si="81"/>
        <v>0</v>
      </c>
      <c r="DL133" s="53">
        <f t="shared" si="41"/>
        <v>0</v>
      </c>
      <c r="DM133" s="472"/>
      <c r="DN133" s="472"/>
      <c r="DO133" s="472"/>
    </row>
    <row r="134" spans="1:119" hidden="1" outlineLevel="1" x14ac:dyDescent="0.3">
      <c r="A134" s="472"/>
      <c r="B134" s="521" t="s">
        <v>171</v>
      </c>
      <c r="C134" s="589"/>
      <c r="D134" s="595"/>
      <c r="E134" s="591"/>
      <c r="F134" s="592"/>
      <c r="G134" s="593"/>
      <c r="H134" s="498">
        <f t="shared" si="80"/>
        <v>0</v>
      </c>
      <c r="I134" s="51">
        <f>IF( $G134=0,0,((($G134/$F$131)*Cronograma!G$21)*($H134/$G134)))</f>
        <v>0</v>
      </c>
      <c r="J134" s="51">
        <f>IF( $G134=0,0,((($G134/$F$131)*Cronograma!H$21)*($H134/$G134)))</f>
        <v>0</v>
      </c>
      <c r="K134" s="51">
        <f>IF( $G134=0,0,((($G134/$F$131)*Cronograma!I$21)*($H134/$G134)))</f>
        <v>0</v>
      </c>
      <c r="L134" s="51">
        <f>IF( $G134=0,0,((($G134/$F$131)*Cronograma!J$21)*($H134/$G134)))</f>
        <v>0</v>
      </c>
      <c r="M134" s="51">
        <f>IF( $G134=0,0,((($G134/$F$131)*Cronograma!K$21)*($H134/$G134)))</f>
        <v>0</v>
      </c>
      <c r="N134" s="51">
        <f>IF( $G134=0,0,((($G134/$F$131)*Cronograma!L$21)*($H134/$G134)))</f>
        <v>0</v>
      </c>
      <c r="O134" s="51">
        <f>IF( $G134=0,0,((($G134/$F$131)*Cronograma!M$21)*($H134/$G134)))</f>
        <v>0</v>
      </c>
      <c r="P134" s="51">
        <f>IF( $G134=0,0,((($G134/$F$131)*Cronograma!N$21)*($H134/$G134)))</f>
        <v>0</v>
      </c>
      <c r="Q134" s="51">
        <f>IF( $G134=0,0,((($G134/$F$131)*Cronograma!O$21)*($H134/$G134)))</f>
        <v>0</v>
      </c>
      <c r="R134" s="51">
        <f>IF( $G134=0,0,((($G134/$F$131)*Cronograma!P$21)*($H134/$G134)))</f>
        <v>0</v>
      </c>
      <c r="S134" s="51">
        <f>IF( $G134=0,0,((($G134/$F$131)*Cronograma!Q$21)*($H134/$G134)))</f>
        <v>0</v>
      </c>
      <c r="T134" s="51">
        <f>IF( $G134=0,0,((($G134/$F$131)*Cronograma!R$21)*($H134/$G134)))</f>
        <v>0</v>
      </c>
      <c r="U134" s="51">
        <f>IF( $G134=0,0,((($G134/$F$131)*Cronograma!S$21)*($H134/$G134)))</f>
        <v>0</v>
      </c>
      <c r="V134" s="51">
        <f>IF( $G134=0,0,((($G134/$F$131)*Cronograma!T$21)*($H134/$G134)))</f>
        <v>0</v>
      </c>
      <c r="W134" s="51">
        <f>IF( $G134=0,0,((($G134/$F$131)*Cronograma!U$21)*($H134/$G134)))</f>
        <v>0</v>
      </c>
      <c r="X134" s="51">
        <f>IF( $G134=0,0,((($G134/$F$131)*Cronograma!V$21)*($H134/$G134)))</f>
        <v>0</v>
      </c>
      <c r="Y134" s="51">
        <f>IF( $G134=0,0,((($G134/$F$131)*Cronograma!W$21)*($H134/$G134)))</f>
        <v>0</v>
      </c>
      <c r="Z134" s="51">
        <f>IF( $G134=0,0,((($G134/$F$131)*Cronograma!X$21)*($H134/$G134)))</f>
        <v>0</v>
      </c>
      <c r="AA134" s="51">
        <f>IF( $G134=0,0,((($G134/$F$131)*Cronograma!Y$21)*($H134/$G134)))</f>
        <v>0</v>
      </c>
      <c r="AB134" s="51">
        <f>IF( $G134=0,0,((($G134/$F$131)*Cronograma!Z$21)*($H134/$G134)))</f>
        <v>0</v>
      </c>
      <c r="AC134" s="51">
        <f>IF( $G134=0,0,((($G134/$F$131)*Cronograma!AA$21)*($H134/$G134)))</f>
        <v>0</v>
      </c>
      <c r="AD134" s="51">
        <f>IF( $G134=0,0,((($G134/$F$131)*Cronograma!AB$21)*($H134/$G134)))</f>
        <v>0</v>
      </c>
      <c r="AE134" s="51">
        <f>IF( $G134=0,0,((($G134/$F$131)*Cronograma!AC$21)*($H134/$G134)))</f>
        <v>0</v>
      </c>
      <c r="AF134" s="51">
        <f>IF( $G134=0,0,((($G134/$F$131)*Cronograma!AD$21)*($H134/$G134)))</f>
        <v>0</v>
      </c>
      <c r="AG134" s="51">
        <f>IF( $G134=0,0,((($G134/$F$131)*Cronograma!AE$21)*($H134/$G134)))</f>
        <v>0</v>
      </c>
      <c r="AH134" s="51">
        <f>IF( $G134=0,0,((($G134/$F$131)*Cronograma!AF$21)*($H134/$G134)))</f>
        <v>0</v>
      </c>
      <c r="AI134" s="51">
        <f>IF( $G134=0,0,((($G134/$F$131)*Cronograma!AG$21)*($H134/$G134)))</f>
        <v>0</v>
      </c>
      <c r="AJ134" s="51">
        <f>IF( $G134=0,0,((($G134/$F$131)*Cronograma!AH$21)*($H134/$G134)))</f>
        <v>0</v>
      </c>
      <c r="AK134" s="51">
        <f>IF( $G134=0,0,((($G134/$F$131)*Cronograma!AI$21)*($H134/$G134)))</f>
        <v>0</v>
      </c>
      <c r="AL134" s="51">
        <f>IF( $G134=0,0,((($G134/$F$131)*Cronograma!AJ$21)*($H134/$G134)))</f>
        <v>0</v>
      </c>
      <c r="AM134" s="51">
        <f>IF( $G134=0,0,((($G134/$F$131)*Cronograma!AK$21)*($H134/$G134)))</f>
        <v>0</v>
      </c>
      <c r="AN134" s="51">
        <f>IF( $G134=0,0,((($G134/$F$131)*Cronograma!AL$21)*($H134/$G134)))</f>
        <v>0</v>
      </c>
      <c r="AO134" s="51">
        <f>IF( $G134=0,0,((($G134/$F$131)*Cronograma!AM$21)*($H134/$G134)))</f>
        <v>0</v>
      </c>
      <c r="AP134" s="51">
        <f>IF( $G134=0,0,((($G134/$F$131)*Cronograma!AN$21)*($H134/$G134)))</f>
        <v>0</v>
      </c>
      <c r="AQ134" s="51">
        <f>IF( $G134=0,0,((($G134/$F$131)*Cronograma!AO$21)*($H134/$G134)))</f>
        <v>0</v>
      </c>
      <c r="AR134" s="51">
        <f>IF( $G134=0,0,((($G134/$F$131)*Cronograma!AP$21)*($H134/$G134)))</f>
        <v>0</v>
      </c>
      <c r="AS134" s="51">
        <f>IF( $G134=0,0,((($G134/$F$131)*Cronograma!AQ$21)*($H134/$G134)))</f>
        <v>0</v>
      </c>
      <c r="AT134" s="51">
        <f>IF( $G134=0,0,((($G134/$F$131)*Cronograma!AR$21)*($H134/$G134)))</f>
        <v>0</v>
      </c>
      <c r="AU134" s="51">
        <f>IF( $G134=0,0,((($G134/$F$131)*Cronograma!AS$21)*($H134/$G134)))</f>
        <v>0</v>
      </c>
      <c r="AV134" s="51">
        <f>IF( $G134=0,0,((($G134/$F$131)*Cronograma!AT$21)*($H134/$G134)))</f>
        <v>0</v>
      </c>
      <c r="AW134" s="51">
        <f>IF( $G134=0,0,((($G134/$F$131)*Cronograma!AU$21)*($H134/$G134)))</f>
        <v>0</v>
      </c>
      <c r="AX134" s="51">
        <f>IF( $G134=0,0,((($G134/$F$131)*Cronograma!AV$21)*($H134/$G134)))</f>
        <v>0</v>
      </c>
      <c r="AY134" s="51">
        <f>IF( $G134=0,0,((($G134/$F$131)*Cronograma!AW$21)*($H134/$G134)))</f>
        <v>0</v>
      </c>
      <c r="AZ134" s="51">
        <f>IF( $G134=0,0,((($G134/$F$131)*Cronograma!AX$21)*($H134/$G134)))</f>
        <v>0</v>
      </c>
      <c r="BA134" s="51">
        <f>IF( $G134=0,0,((($G134/$F$131)*Cronograma!AY$21)*($H134/$G134)))</f>
        <v>0</v>
      </c>
      <c r="BB134" s="51">
        <f>IF( $G134=0,0,((($G134/$F$131)*Cronograma!AZ$21)*($H134/$G134)))</f>
        <v>0</v>
      </c>
      <c r="BC134" s="51">
        <f>IF( $G134=0,0,((($G134/$F$131)*Cronograma!BA$21)*($H134/$G134)))</f>
        <v>0</v>
      </c>
      <c r="BD134" s="51">
        <f>IF( $G134=0,0,((($G134/$F$131)*Cronograma!BB$21)*($H134/$G134)))</f>
        <v>0</v>
      </c>
      <c r="BE134" s="51">
        <f>IF( $G134=0,0,((($G134/$F$131)*Cronograma!BC$21)*($H134/$G134)))</f>
        <v>0</v>
      </c>
      <c r="BF134" s="51">
        <f>IF( $G134=0,0,((($G134/$F$131)*Cronograma!BD$21)*($H134/$G134)))</f>
        <v>0</v>
      </c>
      <c r="BG134" s="51">
        <f>IF( $G134=0,0,((($G134/$F$131)*Cronograma!BE$21)*($H134/$G134)))</f>
        <v>0</v>
      </c>
      <c r="BH134" s="51">
        <f>IF( $G134=0,0,((($G134/$F$131)*Cronograma!BF$21)*($H134/$G134)))</f>
        <v>0</v>
      </c>
      <c r="BI134" s="51">
        <f>IF( $G134=0,0,((($G134/$F$131)*Cronograma!BG$21)*($H134/$G134)))</f>
        <v>0</v>
      </c>
      <c r="BJ134" s="51">
        <f>IF( $G134=0,0,((($G134/$F$131)*Cronograma!BH$21)*($H134/$G134)))</f>
        <v>0</v>
      </c>
      <c r="BK134" s="51">
        <f>IF( $G134=0,0,((($G134/$F$131)*Cronograma!BI$21)*($H134/$G134)))</f>
        <v>0</v>
      </c>
      <c r="BL134" s="51">
        <f>IF( $G134=0,0,((($G134/$F$131)*Cronograma!BJ$21)*($H134/$G134)))</f>
        <v>0</v>
      </c>
      <c r="BM134" s="51">
        <f>IF( $G134=0,0,((($G134/$F$131)*Cronograma!BK$21)*($H134/$G134)))</f>
        <v>0</v>
      </c>
      <c r="BN134" s="51">
        <f>IF( $G134=0,0,((($G134/$F$131)*Cronograma!BL$21)*($H134/$G134)))</f>
        <v>0</v>
      </c>
      <c r="BO134" s="51">
        <f>IF( $G134=0,0,((($G134/$F$131)*Cronograma!BM$21)*($H134/$G134)))</f>
        <v>0</v>
      </c>
      <c r="BP134" s="51">
        <f>IF( $G134=0,0,((($G134/$F$131)*Cronograma!BN$21)*($H134/$G134)))</f>
        <v>0</v>
      </c>
      <c r="BQ134" s="51">
        <f>IF( $G134=0,0,((($G134/$F$131)*Cronograma!BO$21)*($H134/$G134)))</f>
        <v>0</v>
      </c>
      <c r="BR134" s="51">
        <f>IF( $G134=0,0,((($G134/$F$131)*Cronograma!BP$21)*($H134/$G134)))</f>
        <v>0</v>
      </c>
      <c r="BS134" s="51">
        <f>IF( $G134=0,0,((($G134/$F$131)*Cronograma!BQ$21)*($H134/$G134)))</f>
        <v>0</v>
      </c>
      <c r="BT134" s="51">
        <f>IF( $G134=0,0,((($G134/$F$131)*Cronograma!BR$21)*($H134/$G134)))</f>
        <v>0</v>
      </c>
      <c r="BU134" s="51">
        <f>IF( $G134=0,0,((($G134/$F$131)*Cronograma!BS$21)*($H134/$G134)))</f>
        <v>0</v>
      </c>
      <c r="BV134" s="51">
        <f>IF( $G134=0,0,((($G134/$F$131)*Cronograma!BT$21)*($H134/$G134)))</f>
        <v>0</v>
      </c>
      <c r="BW134" s="51">
        <f>IF( $G134=0,0,((($G134/$F$131)*Cronograma!BU$21)*($H134/$G134)))</f>
        <v>0</v>
      </c>
      <c r="BX134" s="51">
        <f>IF( $G134=0,0,((($G134/$F$131)*Cronograma!BV$21)*($H134/$G134)))</f>
        <v>0</v>
      </c>
      <c r="BY134" s="51">
        <f>IF( $G134=0,0,((($G134/$F$131)*Cronograma!BW$21)*($H134/$G134)))</f>
        <v>0</v>
      </c>
      <c r="BZ134" s="51">
        <f>IF( $G134=0,0,((($G134/$F$131)*Cronograma!BX$21)*($H134/$G134)))</f>
        <v>0</v>
      </c>
      <c r="CA134" s="51">
        <f>IF( $G134=0,0,((($G134/$F$131)*Cronograma!BY$21)*($H134/$G134)))</f>
        <v>0</v>
      </c>
      <c r="CB134" s="51">
        <f>IF( $G134=0,0,((($G134/$F$131)*Cronograma!BZ$21)*($H134/$G134)))</f>
        <v>0</v>
      </c>
      <c r="CC134" s="51">
        <f>IF( $G134=0,0,((($G134/$F$131)*Cronograma!CA$21)*($H134/$G134)))</f>
        <v>0</v>
      </c>
      <c r="CD134" s="51">
        <f>IF( $G134=0,0,((($G134/$F$131)*Cronograma!CB$21)*($H134/$G134)))</f>
        <v>0</v>
      </c>
      <c r="CE134" s="51">
        <f>IF( $G134=0,0,((($G134/$F$131)*Cronograma!CC$21)*($H134/$G134)))</f>
        <v>0</v>
      </c>
      <c r="CF134" s="51">
        <f>IF( $G134=0,0,((($G134/$F$131)*Cronograma!CD$21)*($H134/$G134)))</f>
        <v>0</v>
      </c>
      <c r="CG134" s="51">
        <f>IF( $G134=0,0,((($G134/$F$131)*Cronograma!CE$21)*($H134/$G134)))</f>
        <v>0</v>
      </c>
      <c r="CH134" s="51">
        <f>IF( $G134=0,0,((($G134/$F$131)*Cronograma!CF$21)*($H134/$G134)))</f>
        <v>0</v>
      </c>
      <c r="CI134" s="51">
        <f>IF( $G134=0,0,((($G134/$F$131)*Cronograma!CG$21)*($H134/$G134)))</f>
        <v>0</v>
      </c>
      <c r="CJ134" s="51">
        <f>IF( $G134=0,0,((($G134/$F$131)*Cronograma!CH$21)*($H134/$G134)))</f>
        <v>0</v>
      </c>
      <c r="CK134" s="51">
        <f>IF( $G134=0,0,((($G134/$F$131)*Cronograma!CI$21)*($H134/$G134)))</f>
        <v>0</v>
      </c>
      <c r="CL134" s="51">
        <f>IF( $G134=0,0,((($G134/$F$131)*Cronograma!CJ$21)*($H134/$G134)))</f>
        <v>0</v>
      </c>
      <c r="CM134" s="51">
        <f>IF( $G134=0,0,((($G134/$F$131)*Cronograma!CK$21)*($H134/$G134)))</f>
        <v>0</v>
      </c>
      <c r="CN134" s="51">
        <f>IF( $G134=0,0,((($G134/$F$131)*Cronograma!CL$21)*($H134/$G134)))</f>
        <v>0</v>
      </c>
      <c r="CO134" s="51">
        <f>IF( $G134=0,0,((($G134/$F$131)*Cronograma!CM$21)*($H134/$G134)))</f>
        <v>0</v>
      </c>
      <c r="CP134" s="51">
        <f>IF( $G134=0,0,((($G134/$F$131)*Cronograma!CN$21)*($H134/$G134)))</f>
        <v>0</v>
      </c>
      <c r="CQ134" s="51">
        <f>IF( $G134=0,0,((($G134/$F$131)*Cronograma!CO$21)*($H134/$G134)))</f>
        <v>0</v>
      </c>
      <c r="CR134" s="51">
        <f>IF( $G134=0,0,((($G134/$F$131)*Cronograma!CP$21)*($H134/$G134)))</f>
        <v>0</v>
      </c>
      <c r="CS134" s="51">
        <f>IF( $G134=0,0,((($G134/$F$131)*Cronograma!CQ$21)*($H134/$G134)))</f>
        <v>0</v>
      </c>
      <c r="CT134" s="51">
        <f>IF( $G134=0,0,((($G134/$F$131)*Cronograma!CR$21)*($H134/$G134)))</f>
        <v>0</v>
      </c>
      <c r="CU134" s="51">
        <f>IF( $G134=0,0,((($G134/$F$131)*Cronograma!CS$21)*($H134/$G134)))</f>
        <v>0</v>
      </c>
      <c r="CV134" s="51">
        <f>IF( $G134=0,0,((($G134/$F$131)*Cronograma!CT$21)*($H134/$G134)))</f>
        <v>0</v>
      </c>
      <c r="CW134" s="51">
        <f>IF( $G134=0,0,((($G134/$F$131)*Cronograma!CU$21)*($H134/$G134)))</f>
        <v>0</v>
      </c>
      <c r="CX134" s="51">
        <f>IF( $G134=0,0,((($G134/$F$131)*Cronograma!CV$21)*($H134/$G134)))</f>
        <v>0</v>
      </c>
      <c r="CY134" s="51">
        <f>IF( $G134=0,0,((($G134/$F$131)*Cronograma!CW$21)*($H134/$G134)))</f>
        <v>0</v>
      </c>
      <c r="CZ134" s="51">
        <f>IF( $G134=0,0,((($G134/$F$131)*Cronograma!CX$21)*($H134/$G134)))</f>
        <v>0</v>
      </c>
      <c r="DA134" s="51">
        <f>IF( $G134=0,0,((($G134/$F$131)*Cronograma!CY$21)*($H134/$G134)))</f>
        <v>0</v>
      </c>
      <c r="DB134" s="51">
        <f>IF( $G134=0,0,((($G134/$F$131)*Cronograma!CZ$21)*($H134/$G134)))</f>
        <v>0</v>
      </c>
      <c r="DC134" s="51">
        <f>IF( $G134=0,0,((($G134/$F$131)*Cronograma!DA$21)*($H134/$G134)))</f>
        <v>0</v>
      </c>
      <c r="DD134" s="51">
        <f>IF( $G134=0,0,((($G134/$F$131)*Cronograma!DB$21)*($H134/$G134)))</f>
        <v>0</v>
      </c>
      <c r="DE134" s="51">
        <f>IF( $G134=0,0,((($G134/$F$131)*Cronograma!DC$21)*($H134/$G134)))</f>
        <v>0</v>
      </c>
      <c r="DF134" s="51">
        <f>IF( $G134=0,0,((($G134/$F$131)*Cronograma!DD$21)*($H134/$G134)))</f>
        <v>0</v>
      </c>
      <c r="DG134" s="51">
        <f>IF( $G134=0,0,((($G134/$F$131)*Cronograma!DE$21)*($H134/$G134)))</f>
        <v>0</v>
      </c>
      <c r="DH134" s="51">
        <f>IF( $G134=0,0,((($G134/$F$131)*Cronograma!DF$21)*($H134/$G134)))</f>
        <v>0</v>
      </c>
      <c r="DI134" s="51">
        <f>IF( $G134=0,0,((($G134/$F$131)*Cronograma!DG$21)*($H134/$G134)))</f>
        <v>0</v>
      </c>
      <c r="DJ134" s="51">
        <f>IF( $G134=0,0,((($G134/$F$131)*Cronograma!DH$21)*($H134/$G134)))</f>
        <v>0</v>
      </c>
      <c r="DK134" s="52">
        <f t="shared" si="81"/>
        <v>0</v>
      </c>
      <c r="DL134" s="53">
        <f t="shared" si="41"/>
        <v>0</v>
      </c>
      <c r="DM134" s="472"/>
      <c r="DN134" s="472"/>
      <c r="DO134" s="472"/>
    </row>
    <row r="135" spans="1:119" hidden="1" outlineLevel="1" x14ac:dyDescent="0.3">
      <c r="A135" s="472"/>
      <c r="B135" s="521" t="s">
        <v>283</v>
      </c>
      <c r="C135" s="589"/>
      <c r="D135" s="595"/>
      <c r="E135" s="591"/>
      <c r="F135" s="592"/>
      <c r="G135" s="593"/>
      <c r="H135" s="498">
        <f t="shared" si="80"/>
        <v>0</v>
      </c>
      <c r="I135" s="51">
        <f>IF( $G135=0,0,((($G135/$F$131)*Cronograma!G$21)*($H135/$G135)))</f>
        <v>0</v>
      </c>
      <c r="J135" s="51">
        <f>IF( $G135=0,0,((($G135/$F$131)*Cronograma!H$21)*($H135/$G135)))</f>
        <v>0</v>
      </c>
      <c r="K135" s="51">
        <f>IF( $G135=0,0,((($G135/$F$131)*Cronograma!I$21)*($H135/$G135)))</f>
        <v>0</v>
      </c>
      <c r="L135" s="51">
        <f>IF( $G135=0,0,((($G135/$F$131)*Cronograma!J$21)*($H135/$G135)))</f>
        <v>0</v>
      </c>
      <c r="M135" s="51">
        <f>IF( $G135=0,0,((($G135/$F$131)*Cronograma!K$21)*($H135/$G135)))</f>
        <v>0</v>
      </c>
      <c r="N135" s="51">
        <f>IF( $G135=0,0,((($G135/$F$131)*Cronograma!L$21)*($H135/$G135)))</f>
        <v>0</v>
      </c>
      <c r="O135" s="51">
        <f>IF( $G135=0,0,((($G135/$F$131)*Cronograma!M$21)*($H135/$G135)))</f>
        <v>0</v>
      </c>
      <c r="P135" s="51">
        <f>IF( $G135=0,0,((($G135/$F$131)*Cronograma!N$21)*($H135/$G135)))</f>
        <v>0</v>
      </c>
      <c r="Q135" s="51">
        <f>IF( $G135=0,0,((($G135/$F$131)*Cronograma!O$21)*($H135/$G135)))</f>
        <v>0</v>
      </c>
      <c r="R135" s="51">
        <f>IF( $G135=0,0,((($G135/$F$131)*Cronograma!P$21)*($H135/$G135)))</f>
        <v>0</v>
      </c>
      <c r="S135" s="51">
        <f>IF( $G135=0,0,((($G135/$F$131)*Cronograma!Q$21)*($H135/$G135)))</f>
        <v>0</v>
      </c>
      <c r="T135" s="51">
        <f>IF( $G135=0,0,((($G135/$F$131)*Cronograma!R$21)*($H135/$G135)))</f>
        <v>0</v>
      </c>
      <c r="U135" s="51">
        <f>IF( $G135=0,0,((($G135/$F$131)*Cronograma!S$21)*($H135/$G135)))</f>
        <v>0</v>
      </c>
      <c r="V135" s="51">
        <f>IF( $G135=0,0,((($G135/$F$131)*Cronograma!T$21)*($H135/$G135)))</f>
        <v>0</v>
      </c>
      <c r="W135" s="51">
        <f>IF( $G135=0,0,((($G135/$F$131)*Cronograma!U$21)*($H135/$G135)))</f>
        <v>0</v>
      </c>
      <c r="X135" s="51">
        <f>IF( $G135=0,0,((($G135/$F$131)*Cronograma!V$21)*($H135/$G135)))</f>
        <v>0</v>
      </c>
      <c r="Y135" s="51">
        <f>IF( $G135=0,0,((($G135/$F$131)*Cronograma!W$21)*($H135/$G135)))</f>
        <v>0</v>
      </c>
      <c r="Z135" s="51">
        <f>IF( $G135=0,0,((($G135/$F$131)*Cronograma!X$21)*($H135/$G135)))</f>
        <v>0</v>
      </c>
      <c r="AA135" s="51">
        <f>IF( $G135=0,0,((($G135/$F$131)*Cronograma!Y$21)*($H135/$G135)))</f>
        <v>0</v>
      </c>
      <c r="AB135" s="51">
        <f>IF( $G135=0,0,((($G135/$F$131)*Cronograma!Z$21)*($H135/$G135)))</f>
        <v>0</v>
      </c>
      <c r="AC135" s="51">
        <f>IF( $G135=0,0,((($G135/$F$131)*Cronograma!AA$21)*($H135/$G135)))</f>
        <v>0</v>
      </c>
      <c r="AD135" s="51">
        <f>IF( $G135=0,0,((($G135/$F$131)*Cronograma!AB$21)*($H135/$G135)))</f>
        <v>0</v>
      </c>
      <c r="AE135" s="51">
        <f>IF( $G135=0,0,((($G135/$F$131)*Cronograma!AC$21)*($H135/$G135)))</f>
        <v>0</v>
      </c>
      <c r="AF135" s="51">
        <f>IF( $G135=0,0,((($G135/$F$131)*Cronograma!AD$21)*($H135/$G135)))</f>
        <v>0</v>
      </c>
      <c r="AG135" s="51">
        <f>IF( $G135=0,0,((($G135/$F$131)*Cronograma!AE$21)*($H135/$G135)))</f>
        <v>0</v>
      </c>
      <c r="AH135" s="51">
        <f>IF( $G135=0,0,((($G135/$F$131)*Cronograma!AF$21)*($H135/$G135)))</f>
        <v>0</v>
      </c>
      <c r="AI135" s="51">
        <f>IF( $G135=0,0,((($G135/$F$131)*Cronograma!AG$21)*($H135/$G135)))</f>
        <v>0</v>
      </c>
      <c r="AJ135" s="51">
        <f>IF( $G135=0,0,((($G135/$F$131)*Cronograma!AH$21)*($H135/$G135)))</f>
        <v>0</v>
      </c>
      <c r="AK135" s="51">
        <f>IF( $G135=0,0,((($G135/$F$131)*Cronograma!AI$21)*($H135/$G135)))</f>
        <v>0</v>
      </c>
      <c r="AL135" s="51">
        <f>IF( $G135=0,0,((($G135/$F$131)*Cronograma!AJ$21)*($H135/$G135)))</f>
        <v>0</v>
      </c>
      <c r="AM135" s="51">
        <f>IF( $G135=0,0,((($G135/$F$131)*Cronograma!AK$21)*($H135/$G135)))</f>
        <v>0</v>
      </c>
      <c r="AN135" s="51">
        <f>IF( $G135=0,0,((($G135/$F$131)*Cronograma!AL$21)*($H135/$G135)))</f>
        <v>0</v>
      </c>
      <c r="AO135" s="51">
        <f>IF( $G135=0,0,((($G135/$F$131)*Cronograma!AM$21)*($H135/$G135)))</f>
        <v>0</v>
      </c>
      <c r="AP135" s="51">
        <f>IF( $G135=0,0,((($G135/$F$131)*Cronograma!AN$21)*($H135/$G135)))</f>
        <v>0</v>
      </c>
      <c r="AQ135" s="51">
        <f>IF( $G135=0,0,((($G135/$F$131)*Cronograma!AO$21)*($H135/$G135)))</f>
        <v>0</v>
      </c>
      <c r="AR135" s="51">
        <f>IF( $G135=0,0,((($G135/$F$131)*Cronograma!AP$21)*($H135/$G135)))</f>
        <v>0</v>
      </c>
      <c r="AS135" s="51">
        <f>IF( $G135=0,0,((($G135/$F$131)*Cronograma!AQ$21)*($H135/$G135)))</f>
        <v>0</v>
      </c>
      <c r="AT135" s="51">
        <f>IF( $G135=0,0,((($G135/$F$131)*Cronograma!AR$21)*($H135/$G135)))</f>
        <v>0</v>
      </c>
      <c r="AU135" s="51">
        <f>IF( $G135=0,0,((($G135/$F$131)*Cronograma!AS$21)*($H135/$G135)))</f>
        <v>0</v>
      </c>
      <c r="AV135" s="51">
        <f>IF( $G135=0,0,((($G135/$F$131)*Cronograma!AT$21)*($H135/$G135)))</f>
        <v>0</v>
      </c>
      <c r="AW135" s="51">
        <f>IF( $G135=0,0,((($G135/$F$131)*Cronograma!AU$21)*($H135/$G135)))</f>
        <v>0</v>
      </c>
      <c r="AX135" s="51">
        <f>IF( $G135=0,0,((($G135/$F$131)*Cronograma!AV$21)*($H135/$G135)))</f>
        <v>0</v>
      </c>
      <c r="AY135" s="51">
        <f>IF( $G135=0,0,((($G135/$F$131)*Cronograma!AW$21)*($H135/$G135)))</f>
        <v>0</v>
      </c>
      <c r="AZ135" s="51">
        <f>IF( $G135=0,0,((($G135/$F$131)*Cronograma!AX$21)*($H135/$G135)))</f>
        <v>0</v>
      </c>
      <c r="BA135" s="51">
        <f>IF( $G135=0,0,((($G135/$F$131)*Cronograma!AY$21)*($H135/$G135)))</f>
        <v>0</v>
      </c>
      <c r="BB135" s="51">
        <f>IF( $G135=0,0,((($G135/$F$131)*Cronograma!AZ$21)*($H135/$G135)))</f>
        <v>0</v>
      </c>
      <c r="BC135" s="51">
        <f>IF( $G135=0,0,((($G135/$F$131)*Cronograma!BA$21)*($H135/$G135)))</f>
        <v>0</v>
      </c>
      <c r="BD135" s="51">
        <f>IF( $G135=0,0,((($G135/$F$131)*Cronograma!BB$21)*($H135/$G135)))</f>
        <v>0</v>
      </c>
      <c r="BE135" s="51">
        <f>IF( $G135=0,0,((($G135/$F$131)*Cronograma!BC$21)*($H135/$G135)))</f>
        <v>0</v>
      </c>
      <c r="BF135" s="51">
        <f>IF( $G135=0,0,((($G135/$F$131)*Cronograma!BD$21)*($H135/$G135)))</f>
        <v>0</v>
      </c>
      <c r="BG135" s="51">
        <f>IF( $G135=0,0,((($G135/$F$131)*Cronograma!BE$21)*($H135/$G135)))</f>
        <v>0</v>
      </c>
      <c r="BH135" s="51">
        <f>IF( $G135=0,0,((($G135/$F$131)*Cronograma!BF$21)*($H135/$G135)))</f>
        <v>0</v>
      </c>
      <c r="BI135" s="51">
        <f>IF( $G135=0,0,((($G135/$F$131)*Cronograma!BG$21)*($H135/$G135)))</f>
        <v>0</v>
      </c>
      <c r="BJ135" s="51">
        <f>IF( $G135=0,0,((($G135/$F$131)*Cronograma!BH$21)*($H135/$G135)))</f>
        <v>0</v>
      </c>
      <c r="BK135" s="51">
        <f>IF( $G135=0,0,((($G135/$F$131)*Cronograma!BI$21)*($H135/$G135)))</f>
        <v>0</v>
      </c>
      <c r="BL135" s="51">
        <f>IF( $G135=0,0,((($G135/$F$131)*Cronograma!BJ$21)*($H135/$G135)))</f>
        <v>0</v>
      </c>
      <c r="BM135" s="51">
        <f>IF( $G135=0,0,((($G135/$F$131)*Cronograma!BK$21)*($H135/$G135)))</f>
        <v>0</v>
      </c>
      <c r="BN135" s="51">
        <f>IF( $G135=0,0,((($G135/$F$131)*Cronograma!BL$21)*($H135/$G135)))</f>
        <v>0</v>
      </c>
      <c r="BO135" s="51">
        <f>IF( $G135=0,0,((($G135/$F$131)*Cronograma!BM$21)*($H135/$G135)))</f>
        <v>0</v>
      </c>
      <c r="BP135" s="51">
        <f>IF( $G135=0,0,((($G135/$F$131)*Cronograma!BN$21)*($H135/$G135)))</f>
        <v>0</v>
      </c>
      <c r="BQ135" s="51">
        <f>IF( $G135=0,0,((($G135/$F$131)*Cronograma!BO$21)*($H135/$G135)))</f>
        <v>0</v>
      </c>
      <c r="BR135" s="51">
        <f>IF( $G135=0,0,((($G135/$F$131)*Cronograma!BP$21)*($H135/$G135)))</f>
        <v>0</v>
      </c>
      <c r="BS135" s="51">
        <f>IF( $G135=0,0,((($G135/$F$131)*Cronograma!BQ$21)*($H135/$G135)))</f>
        <v>0</v>
      </c>
      <c r="BT135" s="51">
        <f>IF( $G135=0,0,((($G135/$F$131)*Cronograma!BR$21)*($H135/$G135)))</f>
        <v>0</v>
      </c>
      <c r="BU135" s="51">
        <f>IF( $G135=0,0,((($G135/$F$131)*Cronograma!BS$21)*($H135/$G135)))</f>
        <v>0</v>
      </c>
      <c r="BV135" s="51">
        <f>IF( $G135=0,0,((($G135/$F$131)*Cronograma!BT$21)*($H135/$G135)))</f>
        <v>0</v>
      </c>
      <c r="BW135" s="51">
        <f>IF( $G135=0,0,((($G135/$F$131)*Cronograma!BU$21)*($H135/$G135)))</f>
        <v>0</v>
      </c>
      <c r="BX135" s="51">
        <f>IF( $G135=0,0,((($G135/$F$131)*Cronograma!BV$21)*($H135/$G135)))</f>
        <v>0</v>
      </c>
      <c r="BY135" s="51">
        <f>IF( $G135=0,0,((($G135/$F$131)*Cronograma!BW$21)*($H135/$G135)))</f>
        <v>0</v>
      </c>
      <c r="BZ135" s="51">
        <f>IF( $G135=0,0,((($G135/$F$131)*Cronograma!BX$21)*($H135/$G135)))</f>
        <v>0</v>
      </c>
      <c r="CA135" s="51">
        <f>IF( $G135=0,0,((($G135/$F$131)*Cronograma!BY$21)*($H135/$G135)))</f>
        <v>0</v>
      </c>
      <c r="CB135" s="51">
        <f>IF( $G135=0,0,((($G135/$F$131)*Cronograma!BZ$21)*($H135/$G135)))</f>
        <v>0</v>
      </c>
      <c r="CC135" s="51">
        <f>IF( $G135=0,0,((($G135/$F$131)*Cronograma!CA$21)*($H135/$G135)))</f>
        <v>0</v>
      </c>
      <c r="CD135" s="51">
        <f>IF( $G135=0,0,((($G135/$F$131)*Cronograma!CB$21)*($H135/$G135)))</f>
        <v>0</v>
      </c>
      <c r="CE135" s="51">
        <f>IF( $G135=0,0,((($G135/$F$131)*Cronograma!CC$21)*($H135/$G135)))</f>
        <v>0</v>
      </c>
      <c r="CF135" s="51">
        <f>IF( $G135=0,0,((($G135/$F$131)*Cronograma!CD$21)*($H135/$G135)))</f>
        <v>0</v>
      </c>
      <c r="CG135" s="51">
        <f>IF( $G135=0,0,((($G135/$F$131)*Cronograma!CE$21)*($H135/$G135)))</f>
        <v>0</v>
      </c>
      <c r="CH135" s="51">
        <f>IF( $G135=0,0,((($G135/$F$131)*Cronograma!CF$21)*($H135/$G135)))</f>
        <v>0</v>
      </c>
      <c r="CI135" s="51">
        <f>IF( $G135=0,0,((($G135/$F$131)*Cronograma!CG$21)*($H135/$G135)))</f>
        <v>0</v>
      </c>
      <c r="CJ135" s="51">
        <f>IF( $G135=0,0,((($G135/$F$131)*Cronograma!CH$21)*($H135/$G135)))</f>
        <v>0</v>
      </c>
      <c r="CK135" s="51">
        <f>IF( $G135=0,0,((($G135/$F$131)*Cronograma!CI$21)*($H135/$G135)))</f>
        <v>0</v>
      </c>
      <c r="CL135" s="51">
        <f>IF( $G135=0,0,((($G135/$F$131)*Cronograma!CJ$21)*($H135/$G135)))</f>
        <v>0</v>
      </c>
      <c r="CM135" s="51">
        <f>IF( $G135=0,0,((($G135/$F$131)*Cronograma!CK$21)*($H135/$G135)))</f>
        <v>0</v>
      </c>
      <c r="CN135" s="51">
        <f>IF( $G135=0,0,((($G135/$F$131)*Cronograma!CL$21)*($H135/$G135)))</f>
        <v>0</v>
      </c>
      <c r="CO135" s="51">
        <f>IF( $G135=0,0,((($G135/$F$131)*Cronograma!CM$21)*($H135/$G135)))</f>
        <v>0</v>
      </c>
      <c r="CP135" s="51">
        <f>IF( $G135=0,0,((($G135/$F$131)*Cronograma!CN$21)*($H135/$G135)))</f>
        <v>0</v>
      </c>
      <c r="CQ135" s="51">
        <f>IF( $G135=0,0,((($G135/$F$131)*Cronograma!CO$21)*($H135/$G135)))</f>
        <v>0</v>
      </c>
      <c r="CR135" s="51">
        <f>IF( $G135=0,0,((($G135/$F$131)*Cronograma!CP$21)*($H135/$G135)))</f>
        <v>0</v>
      </c>
      <c r="CS135" s="51">
        <f>IF( $G135=0,0,((($G135/$F$131)*Cronograma!CQ$21)*($H135/$G135)))</f>
        <v>0</v>
      </c>
      <c r="CT135" s="51">
        <f>IF( $G135=0,0,((($G135/$F$131)*Cronograma!CR$21)*($H135/$G135)))</f>
        <v>0</v>
      </c>
      <c r="CU135" s="51">
        <f>IF( $G135=0,0,((($G135/$F$131)*Cronograma!CS$21)*($H135/$G135)))</f>
        <v>0</v>
      </c>
      <c r="CV135" s="51">
        <f>IF( $G135=0,0,((($G135/$F$131)*Cronograma!CT$21)*($H135/$G135)))</f>
        <v>0</v>
      </c>
      <c r="CW135" s="51">
        <f>IF( $G135=0,0,((($G135/$F$131)*Cronograma!CU$21)*($H135/$G135)))</f>
        <v>0</v>
      </c>
      <c r="CX135" s="51">
        <f>IF( $G135=0,0,((($G135/$F$131)*Cronograma!CV$21)*($H135/$G135)))</f>
        <v>0</v>
      </c>
      <c r="CY135" s="51">
        <f>IF( $G135=0,0,((($G135/$F$131)*Cronograma!CW$21)*($H135/$G135)))</f>
        <v>0</v>
      </c>
      <c r="CZ135" s="51">
        <f>IF( $G135=0,0,((($G135/$F$131)*Cronograma!CX$21)*($H135/$G135)))</f>
        <v>0</v>
      </c>
      <c r="DA135" s="51">
        <f>IF( $G135=0,0,((($G135/$F$131)*Cronograma!CY$21)*($H135/$G135)))</f>
        <v>0</v>
      </c>
      <c r="DB135" s="51">
        <f>IF( $G135=0,0,((($G135/$F$131)*Cronograma!CZ$21)*($H135/$G135)))</f>
        <v>0</v>
      </c>
      <c r="DC135" s="51">
        <f>IF( $G135=0,0,((($G135/$F$131)*Cronograma!DA$21)*($H135/$G135)))</f>
        <v>0</v>
      </c>
      <c r="DD135" s="51">
        <f>IF( $G135=0,0,((($G135/$F$131)*Cronograma!DB$21)*($H135/$G135)))</f>
        <v>0</v>
      </c>
      <c r="DE135" s="51">
        <f>IF( $G135=0,0,((($G135/$F$131)*Cronograma!DC$21)*($H135/$G135)))</f>
        <v>0</v>
      </c>
      <c r="DF135" s="51">
        <f>IF( $G135=0,0,((($G135/$F$131)*Cronograma!DD$21)*($H135/$G135)))</f>
        <v>0</v>
      </c>
      <c r="DG135" s="51">
        <f>IF( $G135=0,0,((($G135/$F$131)*Cronograma!DE$21)*($H135/$G135)))</f>
        <v>0</v>
      </c>
      <c r="DH135" s="51">
        <f>IF( $G135=0,0,((($G135/$F$131)*Cronograma!DF$21)*($H135/$G135)))</f>
        <v>0</v>
      </c>
      <c r="DI135" s="51">
        <f>IF( $G135=0,0,((($G135/$F$131)*Cronograma!DG$21)*($H135/$G135)))</f>
        <v>0</v>
      </c>
      <c r="DJ135" s="51">
        <f>IF( $G135=0,0,((($G135/$F$131)*Cronograma!DH$21)*($H135/$G135)))</f>
        <v>0</v>
      </c>
      <c r="DK135" s="52">
        <f t="shared" si="81"/>
        <v>0</v>
      </c>
      <c r="DL135" s="53">
        <f t="shared" si="41"/>
        <v>0</v>
      </c>
      <c r="DM135" s="472"/>
      <c r="DN135" s="472"/>
      <c r="DO135" s="472"/>
    </row>
    <row r="136" spans="1:119" hidden="1" outlineLevel="1" x14ac:dyDescent="0.3">
      <c r="A136" s="472"/>
      <c r="B136" s="521" t="s">
        <v>284</v>
      </c>
      <c r="C136" s="589"/>
      <c r="D136" s="595"/>
      <c r="E136" s="591"/>
      <c r="F136" s="592"/>
      <c r="G136" s="593"/>
      <c r="H136" s="498">
        <f t="shared" si="80"/>
        <v>0</v>
      </c>
      <c r="I136" s="51">
        <f>IF( $G136=0,0,((($G136/$F$131)*Cronograma!G$21)*($H136/$G136)))</f>
        <v>0</v>
      </c>
      <c r="J136" s="51">
        <f>IF( $G136=0,0,((($G136/$F$131)*Cronograma!H$21)*($H136/$G136)))</f>
        <v>0</v>
      </c>
      <c r="K136" s="51">
        <f>IF( $G136=0,0,((($G136/$F$131)*Cronograma!I$21)*($H136/$G136)))</f>
        <v>0</v>
      </c>
      <c r="L136" s="51">
        <f>IF( $G136=0,0,((($G136/$F$131)*Cronograma!J$21)*($H136/$G136)))</f>
        <v>0</v>
      </c>
      <c r="M136" s="51">
        <f>IF( $G136=0,0,((($G136/$F$131)*Cronograma!K$21)*($H136/$G136)))</f>
        <v>0</v>
      </c>
      <c r="N136" s="51">
        <f>IF( $G136=0,0,((($G136/$F$131)*Cronograma!L$21)*($H136/$G136)))</f>
        <v>0</v>
      </c>
      <c r="O136" s="51">
        <f>IF( $G136=0,0,((($G136/$F$131)*Cronograma!M$21)*($H136/$G136)))</f>
        <v>0</v>
      </c>
      <c r="P136" s="51">
        <f>IF( $G136=0,0,((($G136/$F$131)*Cronograma!N$21)*($H136/$G136)))</f>
        <v>0</v>
      </c>
      <c r="Q136" s="51">
        <f>IF( $G136=0,0,((($G136/$F$131)*Cronograma!O$21)*($H136/$G136)))</f>
        <v>0</v>
      </c>
      <c r="R136" s="51">
        <f>IF( $G136=0,0,((($G136/$F$131)*Cronograma!P$21)*($H136/$G136)))</f>
        <v>0</v>
      </c>
      <c r="S136" s="51">
        <f>IF( $G136=0,0,((($G136/$F$131)*Cronograma!Q$21)*($H136/$G136)))</f>
        <v>0</v>
      </c>
      <c r="T136" s="51">
        <f>IF( $G136=0,0,((($G136/$F$131)*Cronograma!R$21)*($H136/$G136)))</f>
        <v>0</v>
      </c>
      <c r="U136" s="51">
        <f>IF( $G136=0,0,((($G136/$F$131)*Cronograma!S$21)*($H136/$G136)))</f>
        <v>0</v>
      </c>
      <c r="V136" s="51">
        <f>IF( $G136=0,0,((($G136/$F$131)*Cronograma!T$21)*($H136/$G136)))</f>
        <v>0</v>
      </c>
      <c r="W136" s="51">
        <f>IF( $G136=0,0,((($G136/$F$131)*Cronograma!U$21)*($H136/$G136)))</f>
        <v>0</v>
      </c>
      <c r="X136" s="51">
        <f>IF( $G136=0,0,((($G136/$F$131)*Cronograma!V$21)*($H136/$G136)))</f>
        <v>0</v>
      </c>
      <c r="Y136" s="51">
        <f>IF( $G136=0,0,((($G136/$F$131)*Cronograma!W$21)*($H136/$G136)))</f>
        <v>0</v>
      </c>
      <c r="Z136" s="51">
        <f>IF( $G136=0,0,((($G136/$F$131)*Cronograma!X$21)*($H136/$G136)))</f>
        <v>0</v>
      </c>
      <c r="AA136" s="51">
        <f>IF( $G136=0,0,((($G136/$F$131)*Cronograma!Y$21)*($H136/$G136)))</f>
        <v>0</v>
      </c>
      <c r="AB136" s="51">
        <f>IF( $G136=0,0,((($G136/$F$131)*Cronograma!Z$21)*($H136/$G136)))</f>
        <v>0</v>
      </c>
      <c r="AC136" s="51">
        <f>IF( $G136=0,0,((($G136/$F$131)*Cronograma!AA$21)*($H136/$G136)))</f>
        <v>0</v>
      </c>
      <c r="AD136" s="51">
        <f>IF( $G136=0,0,((($G136/$F$131)*Cronograma!AB$21)*($H136/$G136)))</f>
        <v>0</v>
      </c>
      <c r="AE136" s="51">
        <f>IF( $G136=0,0,((($G136/$F$131)*Cronograma!AC$21)*($H136/$G136)))</f>
        <v>0</v>
      </c>
      <c r="AF136" s="51">
        <f>IF( $G136=0,0,((($G136/$F$131)*Cronograma!AD$21)*($H136/$G136)))</f>
        <v>0</v>
      </c>
      <c r="AG136" s="51">
        <f>IF( $G136=0,0,((($G136/$F$131)*Cronograma!AE$21)*($H136/$G136)))</f>
        <v>0</v>
      </c>
      <c r="AH136" s="51">
        <f>IF( $G136=0,0,((($G136/$F$131)*Cronograma!AF$21)*($H136/$G136)))</f>
        <v>0</v>
      </c>
      <c r="AI136" s="51">
        <f>IF( $G136=0,0,((($G136/$F$131)*Cronograma!AG$21)*($H136/$G136)))</f>
        <v>0</v>
      </c>
      <c r="AJ136" s="51">
        <f>IF( $G136=0,0,((($G136/$F$131)*Cronograma!AH$21)*($H136/$G136)))</f>
        <v>0</v>
      </c>
      <c r="AK136" s="51">
        <f>IF( $G136=0,0,((($G136/$F$131)*Cronograma!AI$21)*($H136/$G136)))</f>
        <v>0</v>
      </c>
      <c r="AL136" s="51">
        <f>IF( $G136=0,0,((($G136/$F$131)*Cronograma!AJ$21)*($H136/$G136)))</f>
        <v>0</v>
      </c>
      <c r="AM136" s="51">
        <f>IF( $G136=0,0,((($G136/$F$131)*Cronograma!AK$21)*($H136/$G136)))</f>
        <v>0</v>
      </c>
      <c r="AN136" s="51">
        <f>IF( $G136=0,0,((($G136/$F$131)*Cronograma!AL$21)*($H136/$G136)))</f>
        <v>0</v>
      </c>
      <c r="AO136" s="51">
        <f>IF( $G136=0,0,((($G136/$F$131)*Cronograma!AM$21)*($H136/$G136)))</f>
        <v>0</v>
      </c>
      <c r="AP136" s="51">
        <f>IF( $G136=0,0,((($G136/$F$131)*Cronograma!AN$21)*($H136/$G136)))</f>
        <v>0</v>
      </c>
      <c r="AQ136" s="51">
        <f>IF( $G136=0,0,((($G136/$F$131)*Cronograma!AO$21)*($H136/$G136)))</f>
        <v>0</v>
      </c>
      <c r="AR136" s="51">
        <f>IF( $G136=0,0,((($G136/$F$131)*Cronograma!AP$21)*($H136/$G136)))</f>
        <v>0</v>
      </c>
      <c r="AS136" s="51">
        <f>IF( $G136=0,0,((($G136/$F$131)*Cronograma!AQ$21)*($H136/$G136)))</f>
        <v>0</v>
      </c>
      <c r="AT136" s="51">
        <f>IF( $G136=0,0,((($G136/$F$131)*Cronograma!AR$21)*($H136/$G136)))</f>
        <v>0</v>
      </c>
      <c r="AU136" s="51">
        <f>IF( $G136=0,0,((($G136/$F$131)*Cronograma!AS$21)*($H136/$G136)))</f>
        <v>0</v>
      </c>
      <c r="AV136" s="51">
        <f>IF( $G136=0,0,((($G136/$F$131)*Cronograma!AT$21)*($H136/$G136)))</f>
        <v>0</v>
      </c>
      <c r="AW136" s="51">
        <f>IF( $G136=0,0,((($G136/$F$131)*Cronograma!AU$21)*($H136/$G136)))</f>
        <v>0</v>
      </c>
      <c r="AX136" s="51">
        <f>IF( $G136=0,0,((($G136/$F$131)*Cronograma!AV$21)*($H136/$G136)))</f>
        <v>0</v>
      </c>
      <c r="AY136" s="51">
        <f>IF( $G136=0,0,((($G136/$F$131)*Cronograma!AW$21)*($H136/$G136)))</f>
        <v>0</v>
      </c>
      <c r="AZ136" s="51">
        <f>IF( $G136=0,0,((($G136/$F$131)*Cronograma!AX$21)*($H136/$G136)))</f>
        <v>0</v>
      </c>
      <c r="BA136" s="51">
        <f>IF( $G136=0,0,((($G136/$F$131)*Cronograma!AY$21)*($H136/$G136)))</f>
        <v>0</v>
      </c>
      <c r="BB136" s="51">
        <f>IF( $G136=0,0,((($G136/$F$131)*Cronograma!AZ$21)*($H136/$G136)))</f>
        <v>0</v>
      </c>
      <c r="BC136" s="51">
        <f>IF( $G136=0,0,((($G136/$F$131)*Cronograma!BA$21)*($H136/$G136)))</f>
        <v>0</v>
      </c>
      <c r="BD136" s="51">
        <f>IF( $G136=0,0,((($G136/$F$131)*Cronograma!BB$21)*($H136/$G136)))</f>
        <v>0</v>
      </c>
      <c r="BE136" s="51">
        <f>IF( $G136=0,0,((($G136/$F$131)*Cronograma!BC$21)*($H136/$G136)))</f>
        <v>0</v>
      </c>
      <c r="BF136" s="51">
        <f>IF( $G136=0,0,((($G136/$F$131)*Cronograma!BD$21)*($H136/$G136)))</f>
        <v>0</v>
      </c>
      <c r="BG136" s="51">
        <f>IF( $G136=0,0,((($G136/$F$131)*Cronograma!BE$21)*($H136/$G136)))</f>
        <v>0</v>
      </c>
      <c r="BH136" s="51">
        <f>IF( $G136=0,0,((($G136/$F$131)*Cronograma!BF$21)*($H136/$G136)))</f>
        <v>0</v>
      </c>
      <c r="BI136" s="51">
        <f>IF( $G136=0,0,((($G136/$F$131)*Cronograma!BG$21)*($H136/$G136)))</f>
        <v>0</v>
      </c>
      <c r="BJ136" s="51">
        <f>IF( $G136=0,0,((($G136/$F$131)*Cronograma!BH$21)*($H136/$G136)))</f>
        <v>0</v>
      </c>
      <c r="BK136" s="51">
        <f>IF( $G136=0,0,((($G136/$F$131)*Cronograma!BI$21)*($H136/$G136)))</f>
        <v>0</v>
      </c>
      <c r="BL136" s="51">
        <f>IF( $G136=0,0,((($G136/$F$131)*Cronograma!BJ$21)*($H136/$G136)))</f>
        <v>0</v>
      </c>
      <c r="BM136" s="51">
        <f>IF( $G136=0,0,((($G136/$F$131)*Cronograma!BK$21)*($H136/$G136)))</f>
        <v>0</v>
      </c>
      <c r="BN136" s="51">
        <f>IF( $G136=0,0,((($G136/$F$131)*Cronograma!BL$21)*($H136/$G136)))</f>
        <v>0</v>
      </c>
      <c r="BO136" s="51">
        <f>IF( $G136=0,0,((($G136/$F$131)*Cronograma!BM$21)*($H136/$G136)))</f>
        <v>0</v>
      </c>
      <c r="BP136" s="51">
        <f>IF( $G136=0,0,((($G136/$F$131)*Cronograma!BN$21)*($H136/$G136)))</f>
        <v>0</v>
      </c>
      <c r="BQ136" s="51">
        <f>IF( $G136=0,0,((($G136/$F$131)*Cronograma!BO$21)*($H136/$G136)))</f>
        <v>0</v>
      </c>
      <c r="BR136" s="51">
        <f>IF( $G136=0,0,((($G136/$F$131)*Cronograma!BP$21)*($H136/$G136)))</f>
        <v>0</v>
      </c>
      <c r="BS136" s="51">
        <f>IF( $G136=0,0,((($G136/$F$131)*Cronograma!BQ$21)*($H136/$G136)))</f>
        <v>0</v>
      </c>
      <c r="BT136" s="51">
        <f>IF( $G136=0,0,((($G136/$F$131)*Cronograma!BR$21)*($H136/$G136)))</f>
        <v>0</v>
      </c>
      <c r="BU136" s="51">
        <f>IF( $G136=0,0,((($G136/$F$131)*Cronograma!BS$21)*($H136/$G136)))</f>
        <v>0</v>
      </c>
      <c r="BV136" s="51">
        <f>IF( $G136=0,0,((($G136/$F$131)*Cronograma!BT$21)*($H136/$G136)))</f>
        <v>0</v>
      </c>
      <c r="BW136" s="51">
        <f>IF( $G136=0,0,((($G136/$F$131)*Cronograma!BU$21)*($H136/$G136)))</f>
        <v>0</v>
      </c>
      <c r="BX136" s="51">
        <f>IF( $G136=0,0,((($G136/$F$131)*Cronograma!BV$21)*($H136/$G136)))</f>
        <v>0</v>
      </c>
      <c r="BY136" s="51">
        <f>IF( $G136=0,0,((($G136/$F$131)*Cronograma!BW$21)*($H136/$G136)))</f>
        <v>0</v>
      </c>
      <c r="BZ136" s="51">
        <f>IF( $G136=0,0,((($G136/$F$131)*Cronograma!BX$21)*($H136/$G136)))</f>
        <v>0</v>
      </c>
      <c r="CA136" s="51">
        <f>IF( $G136=0,0,((($G136/$F$131)*Cronograma!BY$21)*($H136/$G136)))</f>
        <v>0</v>
      </c>
      <c r="CB136" s="51">
        <f>IF( $G136=0,0,((($G136/$F$131)*Cronograma!BZ$21)*($H136/$G136)))</f>
        <v>0</v>
      </c>
      <c r="CC136" s="51">
        <f>IF( $G136=0,0,((($G136/$F$131)*Cronograma!CA$21)*($H136/$G136)))</f>
        <v>0</v>
      </c>
      <c r="CD136" s="51">
        <f>IF( $G136=0,0,((($G136/$F$131)*Cronograma!CB$21)*($H136/$G136)))</f>
        <v>0</v>
      </c>
      <c r="CE136" s="51">
        <f>IF( $G136=0,0,((($G136/$F$131)*Cronograma!CC$21)*($H136/$G136)))</f>
        <v>0</v>
      </c>
      <c r="CF136" s="51">
        <f>IF( $G136=0,0,((($G136/$F$131)*Cronograma!CD$21)*($H136/$G136)))</f>
        <v>0</v>
      </c>
      <c r="CG136" s="51">
        <f>IF( $G136=0,0,((($G136/$F$131)*Cronograma!CE$21)*($H136/$G136)))</f>
        <v>0</v>
      </c>
      <c r="CH136" s="51">
        <f>IF( $G136=0,0,((($G136/$F$131)*Cronograma!CF$21)*($H136/$G136)))</f>
        <v>0</v>
      </c>
      <c r="CI136" s="51">
        <f>IF( $G136=0,0,((($G136/$F$131)*Cronograma!CG$21)*($H136/$G136)))</f>
        <v>0</v>
      </c>
      <c r="CJ136" s="51">
        <f>IF( $G136=0,0,((($G136/$F$131)*Cronograma!CH$21)*($H136/$G136)))</f>
        <v>0</v>
      </c>
      <c r="CK136" s="51">
        <f>IF( $G136=0,0,((($G136/$F$131)*Cronograma!CI$21)*($H136/$G136)))</f>
        <v>0</v>
      </c>
      <c r="CL136" s="51">
        <f>IF( $G136=0,0,((($G136/$F$131)*Cronograma!CJ$21)*($H136/$G136)))</f>
        <v>0</v>
      </c>
      <c r="CM136" s="51">
        <f>IF( $G136=0,0,((($G136/$F$131)*Cronograma!CK$21)*($H136/$G136)))</f>
        <v>0</v>
      </c>
      <c r="CN136" s="51">
        <f>IF( $G136=0,0,((($G136/$F$131)*Cronograma!CL$21)*($H136/$G136)))</f>
        <v>0</v>
      </c>
      <c r="CO136" s="51">
        <f>IF( $G136=0,0,((($G136/$F$131)*Cronograma!CM$21)*($H136/$G136)))</f>
        <v>0</v>
      </c>
      <c r="CP136" s="51">
        <f>IF( $G136=0,0,((($G136/$F$131)*Cronograma!CN$21)*($H136/$G136)))</f>
        <v>0</v>
      </c>
      <c r="CQ136" s="51">
        <f>IF( $G136=0,0,((($G136/$F$131)*Cronograma!CO$21)*($H136/$G136)))</f>
        <v>0</v>
      </c>
      <c r="CR136" s="51">
        <f>IF( $G136=0,0,((($G136/$F$131)*Cronograma!CP$21)*($H136/$G136)))</f>
        <v>0</v>
      </c>
      <c r="CS136" s="51">
        <f>IF( $G136=0,0,((($G136/$F$131)*Cronograma!CQ$21)*($H136/$G136)))</f>
        <v>0</v>
      </c>
      <c r="CT136" s="51">
        <f>IF( $G136=0,0,((($G136/$F$131)*Cronograma!CR$21)*($H136/$G136)))</f>
        <v>0</v>
      </c>
      <c r="CU136" s="51">
        <f>IF( $G136=0,0,((($G136/$F$131)*Cronograma!CS$21)*($H136/$G136)))</f>
        <v>0</v>
      </c>
      <c r="CV136" s="51">
        <f>IF( $G136=0,0,((($G136/$F$131)*Cronograma!CT$21)*($H136/$G136)))</f>
        <v>0</v>
      </c>
      <c r="CW136" s="51">
        <f>IF( $G136=0,0,((($G136/$F$131)*Cronograma!CU$21)*($H136/$G136)))</f>
        <v>0</v>
      </c>
      <c r="CX136" s="51">
        <f>IF( $G136=0,0,((($G136/$F$131)*Cronograma!CV$21)*($H136/$G136)))</f>
        <v>0</v>
      </c>
      <c r="CY136" s="51">
        <f>IF( $G136=0,0,((($G136/$F$131)*Cronograma!CW$21)*($H136/$G136)))</f>
        <v>0</v>
      </c>
      <c r="CZ136" s="51">
        <f>IF( $G136=0,0,((($G136/$F$131)*Cronograma!CX$21)*($H136/$G136)))</f>
        <v>0</v>
      </c>
      <c r="DA136" s="51">
        <f>IF( $G136=0,0,((($G136/$F$131)*Cronograma!CY$21)*($H136/$G136)))</f>
        <v>0</v>
      </c>
      <c r="DB136" s="51">
        <f>IF( $G136=0,0,((($G136/$F$131)*Cronograma!CZ$21)*($H136/$G136)))</f>
        <v>0</v>
      </c>
      <c r="DC136" s="51">
        <f>IF( $G136=0,0,((($G136/$F$131)*Cronograma!DA$21)*($H136/$G136)))</f>
        <v>0</v>
      </c>
      <c r="DD136" s="51">
        <f>IF( $G136=0,0,((($G136/$F$131)*Cronograma!DB$21)*($H136/$G136)))</f>
        <v>0</v>
      </c>
      <c r="DE136" s="51">
        <f>IF( $G136=0,0,((($G136/$F$131)*Cronograma!DC$21)*($H136/$G136)))</f>
        <v>0</v>
      </c>
      <c r="DF136" s="51">
        <f>IF( $G136=0,0,((($G136/$F$131)*Cronograma!DD$21)*($H136/$G136)))</f>
        <v>0</v>
      </c>
      <c r="DG136" s="51">
        <f>IF( $G136=0,0,((($G136/$F$131)*Cronograma!DE$21)*($H136/$G136)))</f>
        <v>0</v>
      </c>
      <c r="DH136" s="51">
        <f>IF( $G136=0,0,((($G136/$F$131)*Cronograma!DF$21)*($H136/$G136)))</f>
        <v>0</v>
      </c>
      <c r="DI136" s="51">
        <f>IF( $G136=0,0,((($G136/$F$131)*Cronograma!DG$21)*($H136/$G136)))</f>
        <v>0</v>
      </c>
      <c r="DJ136" s="51">
        <f>IF( $G136=0,0,((($G136/$F$131)*Cronograma!DH$21)*($H136/$G136)))</f>
        <v>0</v>
      </c>
      <c r="DK136" s="52">
        <f t="shared" si="81"/>
        <v>0</v>
      </c>
      <c r="DL136" s="53">
        <f t="shared" ref="DL136:DL199" si="82">H136-DK136</f>
        <v>0</v>
      </c>
      <c r="DM136" s="472"/>
      <c r="DN136" s="472"/>
      <c r="DO136" s="472"/>
    </row>
    <row r="137" spans="1:119" hidden="1" outlineLevel="1" x14ac:dyDescent="0.3">
      <c r="A137" s="472"/>
      <c r="B137" s="521" t="s">
        <v>285</v>
      </c>
      <c r="C137" s="589"/>
      <c r="D137" s="595"/>
      <c r="E137" s="591"/>
      <c r="F137" s="592"/>
      <c r="G137" s="593"/>
      <c r="H137" s="498">
        <f t="shared" si="80"/>
        <v>0</v>
      </c>
      <c r="I137" s="51">
        <f>IF( $G137=0,0,((($G137/$F$131)*Cronograma!G$21)*($H137/$G137)))</f>
        <v>0</v>
      </c>
      <c r="J137" s="51">
        <f>IF( $G137=0,0,((($G137/$F$131)*Cronograma!H$21)*($H137/$G137)))</f>
        <v>0</v>
      </c>
      <c r="K137" s="51">
        <f>IF( $G137=0,0,((($G137/$F$131)*Cronograma!I$21)*($H137/$G137)))</f>
        <v>0</v>
      </c>
      <c r="L137" s="51">
        <f>IF( $G137=0,0,((($G137/$F$131)*Cronograma!J$21)*($H137/$G137)))</f>
        <v>0</v>
      </c>
      <c r="M137" s="51">
        <f>IF( $G137=0,0,((($G137/$F$131)*Cronograma!K$21)*($H137/$G137)))</f>
        <v>0</v>
      </c>
      <c r="N137" s="51">
        <f>IF( $G137=0,0,((($G137/$F$131)*Cronograma!L$21)*($H137/$G137)))</f>
        <v>0</v>
      </c>
      <c r="O137" s="51">
        <f>IF( $G137=0,0,((($G137/$F$131)*Cronograma!M$21)*($H137/$G137)))</f>
        <v>0</v>
      </c>
      <c r="P137" s="51">
        <f>IF( $G137=0,0,((($G137/$F$131)*Cronograma!N$21)*($H137/$G137)))</f>
        <v>0</v>
      </c>
      <c r="Q137" s="51">
        <f>IF( $G137=0,0,((($G137/$F$131)*Cronograma!O$21)*($H137/$G137)))</f>
        <v>0</v>
      </c>
      <c r="R137" s="51">
        <f>IF( $G137=0,0,((($G137/$F$131)*Cronograma!P$21)*($H137/$G137)))</f>
        <v>0</v>
      </c>
      <c r="S137" s="51">
        <f>IF( $G137=0,0,((($G137/$F$131)*Cronograma!Q$21)*($H137/$G137)))</f>
        <v>0</v>
      </c>
      <c r="T137" s="51">
        <f>IF( $G137=0,0,((($G137/$F$131)*Cronograma!R$21)*($H137/$G137)))</f>
        <v>0</v>
      </c>
      <c r="U137" s="51">
        <f>IF( $G137=0,0,((($G137/$F$131)*Cronograma!S$21)*($H137/$G137)))</f>
        <v>0</v>
      </c>
      <c r="V137" s="51">
        <f>IF( $G137=0,0,((($G137/$F$131)*Cronograma!T$21)*($H137/$G137)))</f>
        <v>0</v>
      </c>
      <c r="W137" s="51">
        <f>IF( $G137=0,0,((($G137/$F$131)*Cronograma!U$21)*($H137/$G137)))</f>
        <v>0</v>
      </c>
      <c r="X137" s="51">
        <f>IF( $G137=0,0,((($G137/$F$131)*Cronograma!V$21)*($H137/$G137)))</f>
        <v>0</v>
      </c>
      <c r="Y137" s="51">
        <f>IF( $G137=0,0,((($G137/$F$131)*Cronograma!W$21)*($H137/$G137)))</f>
        <v>0</v>
      </c>
      <c r="Z137" s="51">
        <f>IF( $G137=0,0,((($G137/$F$131)*Cronograma!X$21)*($H137/$G137)))</f>
        <v>0</v>
      </c>
      <c r="AA137" s="51">
        <f>IF( $G137=0,0,((($G137/$F$131)*Cronograma!Y$21)*($H137/$G137)))</f>
        <v>0</v>
      </c>
      <c r="AB137" s="51">
        <f>IF( $G137=0,0,((($G137/$F$131)*Cronograma!Z$21)*($H137/$G137)))</f>
        <v>0</v>
      </c>
      <c r="AC137" s="51">
        <f>IF( $G137=0,0,((($G137/$F$131)*Cronograma!AA$21)*($H137/$G137)))</f>
        <v>0</v>
      </c>
      <c r="AD137" s="51">
        <f>IF( $G137=0,0,((($G137/$F$131)*Cronograma!AB$21)*($H137/$G137)))</f>
        <v>0</v>
      </c>
      <c r="AE137" s="51">
        <f>IF( $G137=0,0,((($G137/$F$131)*Cronograma!AC$21)*($H137/$G137)))</f>
        <v>0</v>
      </c>
      <c r="AF137" s="51">
        <f>IF( $G137=0,0,((($G137/$F$131)*Cronograma!AD$21)*($H137/$G137)))</f>
        <v>0</v>
      </c>
      <c r="AG137" s="51">
        <f>IF( $G137=0,0,((($G137/$F$131)*Cronograma!AE$21)*($H137/$G137)))</f>
        <v>0</v>
      </c>
      <c r="AH137" s="51">
        <f>IF( $G137=0,0,((($G137/$F$131)*Cronograma!AF$21)*($H137/$G137)))</f>
        <v>0</v>
      </c>
      <c r="AI137" s="51">
        <f>IF( $G137=0,0,((($G137/$F$131)*Cronograma!AG$21)*($H137/$G137)))</f>
        <v>0</v>
      </c>
      <c r="AJ137" s="51">
        <f>IF( $G137=0,0,((($G137/$F$131)*Cronograma!AH$21)*($H137/$G137)))</f>
        <v>0</v>
      </c>
      <c r="AK137" s="51">
        <f>IF( $G137=0,0,((($G137/$F$131)*Cronograma!AI$21)*($H137/$G137)))</f>
        <v>0</v>
      </c>
      <c r="AL137" s="51">
        <f>IF( $G137=0,0,((($G137/$F$131)*Cronograma!AJ$21)*($H137/$G137)))</f>
        <v>0</v>
      </c>
      <c r="AM137" s="51">
        <f>IF( $G137=0,0,((($G137/$F$131)*Cronograma!AK$21)*($H137/$G137)))</f>
        <v>0</v>
      </c>
      <c r="AN137" s="51">
        <f>IF( $G137=0,0,((($G137/$F$131)*Cronograma!AL$21)*($H137/$G137)))</f>
        <v>0</v>
      </c>
      <c r="AO137" s="51">
        <f>IF( $G137=0,0,((($G137/$F$131)*Cronograma!AM$21)*($H137/$G137)))</f>
        <v>0</v>
      </c>
      <c r="AP137" s="51">
        <f>IF( $G137=0,0,((($G137/$F$131)*Cronograma!AN$21)*($H137/$G137)))</f>
        <v>0</v>
      </c>
      <c r="AQ137" s="51">
        <f>IF( $G137=0,0,((($G137/$F$131)*Cronograma!AO$21)*($H137/$G137)))</f>
        <v>0</v>
      </c>
      <c r="AR137" s="51">
        <f>IF( $G137=0,0,((($G137/$F$131)*Cronograma!AP$21)*($H137/$G137)))</f>
        <v>0</v>
      </c>
      <c r="AS137" s="51">
        <f>IF( $G137=0,0,((($G137/$F$131)*Cronograma!AQ$21)*($H137/$G137)))</f>
        <v>0</v>
      </c>
      <c r="AT137" s="51">
        <f>IF( $G137=0,0,((($G137/$F$131)*Cronograma!AR$21)*($H137/$G137)))</f>
        <v>0</v>
      </c>
      <c r="AU137" s="51">
        <f>IF( $G137=0,0,((($G137/$F$131)*Cronograma!AS$21)*($H137/$G137)))</f>
        <v>0</v>
      </c>
      <c r="AV137" s="51">
        <f>IF( $G137=0,0,((($G137/$F$131)*Cronograma!AT$21)*($H137/$G137)))</f>
        <v>0</v>
      </c>
      <c r="AW137" s="51">
        <f>IF( $G137=0,0,((($G137/$F$131)*Cronograma!AU$21)*($H137/$G137)))</f>
        <v>0</v>
      </c>
      <c r="AX137" s="51">
        <f>IF( $G137=0,0,((($G137/$F$131)*Cronograma!AV$21)*($H137/$G137)))</f>
        <v>0</v>
      </c>
      <c r="AY137" s="51">
        <f>IF( $G137=0,0,((($G137/$F$131)*Cronograma!AW$21)*($H137/$G137)))</f>
        <v>0</v>
      </c>
      <c r="AZ137" s="51">
        <f>IF( $G137=0,0,((($G137/$F$131)*Cronograma!AX$21)*($H137/$G137)))</f>
        <v>0</v>
      </c>
      <c r="BA137" s="51">
        <f>IF( $G137=0,0,((($G137/$F$131)*Cronograma!AY$21)*($H137/$G137)))</f>
        <v>0</v>
      </c>
      <c r="BB137" s="51">
        <f>IF( $G137=0,0,((($G137/$F$131)*Cronograma!AZ$21)*($H137/$G137)))</f>
        <v>0</v>
      </c>
      <c r="BC137" s="51">
        <f>IF( $G137=0,0,((($G137/$F$131)*Cronograma!BA$21)*($H137/$G137)))</f>
        <v>0</v>
      </c>
      <c r="BD137" s="51">
        <f>IF( $G137=0,0,((($G137/$F$131)*Cronograma!BB$21)*($H137/$G137)))</f>
        <v>0</v>
      </c>
      <c r="BE137" s="51">
        <f>IF( $G137=0,0,((($G137/$F$131)*Cronograma!BC$21)*($H137/$G137)))</f>
        <v>0</v>
      </c>
      <c r="BF137" s="51">
        <f>IF( $G137=0,0,((($G137/$F$131)*Cronograma!BD$21)*($H137/$G137)))</f>
        <v>0</v>
      </c>
      <c r="BG137" s="51">
        <f>IF( $G137=0,0,((($G137/$F$131)*Cronograma!BE$21)*($H137/$G137)))</f>
        <v>0</v>
      </c>
      <c r="BH137" s="51">
        <f>IF( $G137=0,0,((($G137/$F$131)*Cronograma!BF$21)*($H137/$G137)))</f>
        <v>0</v>
      </c>
      <c r="BI137" s="51">
        <f>IF( $G137=0,0,((($G137/$F$131)*Cronograma!BG$21)*($H137/$G137)))</f>
        <v>0</v>
      </c>
      <c r="BJ137" s="51">
        <f>IF( $G137=0,0,((($G137/$F$131)*Cronograma!BH$21)*($H137/$G137)))</f>
        <v>0</v>
      </c>
      <c r="BK137" s="51">
        <f>IF( $G137=0,0,((($G137/$F$131)*Cronograma!BI$21)*($H137/$G137)))</f>
        <v>0</v>
      </c>
      <c r="BL137" s="51">
        <f>IF( $G137=0,0,((($G137/$F$131)*Cronograma!BJ$21)*($H137/$G137)))</f>
        <v>0</v>
      </c>
      <c r="BM137" s="51">
        <f>IF( $G137=0,0,((($G137/$F$131)*Cronograma!BK$21)*($H137/$G137)))</f>
        <v>0</v>
      </c>
      <c r="BN137" s="51">
        <f>IF( $G137=0,0,((($G137/$F$131)*Cronograma!BL$21)*($H137/$G137)))</f>
        <v>0</v>
      </c>
      <c r="BO137" s="51">
        <f>IF( $G137=0,0,((($G137/$F$131)*Cronograma!BM$21)*($H137/$G137)))</f>
        <v>0</v>
      </c>
      <c r="BP137" s="51">
        <f>IF( $G137=0,0,((($G137/$F$131)*Cronograma!BN$21)*($H137/$G137)))</f>
        <v>0</v>
      </c>
      <c r="BQ137" s="51">
        <f>IF( $G137=0,0,((($G137/$F$131)*Cronograma!BO$21)*($H137/$G137)))</f>
        <v>0</v>
      </c>
      <c r="BR137" s="51">
        <f>IF( $G137=0,0,((($G137/$F$131)*Cronograma!BP$21)*($H137/$G137)))</f>
        <v>0</v>
      </c>
      <c r="BS137" s="51">
        <f>IF( $G137=0,0,((($G137/$F$131)*Cronograma!BQ$21)*($H137/$G137)))</f>
        <v>0</v>
      </c>
      <c r="BT137" s="51">
        <f>IF( $G137=0,0,((($G137/$F$131)*Cronograma!BR$21)*($H137/$G137)))</f>
        <v>0</v>
      </c>
      <c r="BU137" s="51">
        <f>IF( $G137=0,0,((($G137/$F$131)*Cronograma!BS$21)*($H137/$G137)))</f>
        <v>0</v>
      </c>
      <c r="BV137" s="51">
        <f>IF( $G137=0,0,((($G137/$F$131)*Cronograma!BT$21)*($H137/$G137)))</f>
        <v>0</v>
      </c>
      <c r="BW137" s="51">
        <f>IF( $G137=0,0,((($G137/$F$131)*Cronograma!BU$21)*($H137/$G137)))</f>
        <v>0</v>
      </c>
      <c r="BX137" s="51">
        <f>IF( $G137=0,0,((($G137/$F$131)*Cronograma!BV$21)*($H137/$G137)))</f>
        <v>0</v>
      </c>
      <c r="BY137" s="51">
        <f>IF( $G137=0,0,((($G137/$F$131)*Cronograma!BW$21)*($H137/$G137)))</f>
        <v>0</v>
      </c>
      <c r="BZ137" s="51">
        <f>IF( $G137=0,0,((($G137/$F$131)*Cronograma!BX$21)*($H137/$G137)))</f>
        <v>0</v>
      </c>
      <c r="CA137" s="51">
        <f>IF( $G137=0,0,((($G137/$F$131)*Cronograma!BY$21)*($H137/$G137)))</f>
        <v>0</v>
      </c>
      <c r="CB137" s="51">
        <f>IF( $G137=0,0,((($G137/$F$131)*Cronograma!BZ$21)*($H137/$G137)))</f>
        <v>0</v>
      </c>
      <c r="CC137" s="51">
        <f>IF( $G137=0,0,((($G137/$F$131)*Cronograma!CA$21)*($H137/$G137)))</f>
        <v>0</v>
      </c>
      <c r="CD137" s="51">
        <f>IF( $G137=0,0,((($G137/$F$131)*Cronograma!CB$21)*($H137/$G137)))</f>
        <v>0</v>
      </c>
      <c r="CE137" s="51">
        <f>IF( $G137=0,0,((($G137/$F$131)*Cronograma!CC$21)*($H137/$G137)))</f>
        <v>0</v>
      </c>
      <c r="CF137" s="51">
        <f>IF( $G137=0,0,((($G137/$F$131)*Cronograma!CD$21)*($H137/$G137)))</f>
        <v>0</v>
      </c>
      <c r="CG137" s="51">
        <f>IF( $G137=0,0,((($G137/$F$131)*Cronograma!CE$21)*($H137/$G137)))</f>
        <v>0</v>
      </c>
      <c r="CH137" s="51">
        <f>IF( $G137=0,0,((($G137/$F$131)*Cronograma!CF$21)*($H137/$G137)))</f>
        <v>0</v>
      </c>
      <c r="CI137" s="51">
        <f>IF( $G137=0,0,((($G137/$F$131)*Cronograma!CG$21)*($H137/$G137)))</f>
        <v>0</v>
      </c>
      <c r="CJ137" s="51">
        <f>IF( $G137=0,0,((($G137/$F$131)*Cronograma!CH$21)*($H137/$G137)))</f>
        <v>0</v>
      </c>
      <c r="CK137" s="51">
        <f>IF( $G137=0,0,((($G137/$F$131)*Cronograma!CI$21)*($H137/$G137)))</f>
        <v>0</v>
      </c>
      <c r="CL137" s="51">
        <f>IF( $G137=0,0,((($G137/$F$131)*Cronograma!CJ$21)*($H137/$G137)))</f>
        <v>0</v>
      </c>
      <c r="CM137" s="51">
        <f>IF( $G137=0,0,((($G137/$F$131)*Cronograma!CK$21)*($H137/$G137)))</f>
        <v>0</v>
      </c>
      <c r="CN137" s="51">
        <f>IF( $G137=0,0,((($G137/$F$131)*Cronograma!CL$21)*($H137/$G137)))</f>
        <v>0</v>
      </c>
      <c r="CO137" s="51">
        <f>IF( $G137=0,0,((($G137/$F$131)*Cronograma!CM$21)*($H137/$G137)))</f>
        <v>0</v>
      </c>
      <c r="CP137" s="51">
        <f>IF( $G137=0,0,((($G137/$F$131)*Cronograma!CN$21)*($H137/$G137)))</f>
        <v>0</v>
      </c>
      <c r="CQ137" s="51">
        <f>IF( $G137=0,0,((($G137/$F$131)*Cronograma!CO$21)*($H137/$G137)))</f>
        <v>0</v>
      </c>
      <c r="CR137" s="51">
        <f>IF( $G137=0,0,((($G137/$F$131)*Cronograma!CP$21)*($H137/$G137)))</f>
        <v>0</v>
      </c>
      <c r="CS137" s="51">
        <f>IF( $G137=0,0,((($G137/$F$131)*Cronograma!CQ$21)*($H137/$G137)))</f>
        <v>0</v>
      </c>
      <c r="CT137" s="51">
        <f>IF( $G137=0,0,((($G137/$F$131)*Cronograma!CR$21)*($H137/$G137)))</f>
        <v>0</v>
      </c>
      <c r="CU137" s="51">
        <f>IF( $G137=0,0,((($G137/$F$131)*Cronograma!CS$21)*($H137/$G137)))</f>
        <v>0</v>
      </c>
      <c r="CV137" s="51">
        <f>IF( $G137=0,0,((($G137/$F$131)*Cronograma!CT$21)*($H137/$G137)))</f>
        <v>0</v>
      </c>
      <c r="CW137" s="51">
        <f>IF( $G137=0,0,((($G137/$F$131)*Cronograma!CU$21)*($H137/$G137)))</f>
        <v>0</v>
      </c>
      <c r="CX137" s="51">
        <f>IF( $G137=0,0,((($G137/$F$131)*Cronograma!CV$21)*($H137/$G137)))</f>
        <v>0</v>
      </c>
      <c r="CY137" s="51">
        <f>IF( $G137=0,0,((($G137/$F$131)*Cronograma!CW$21)*($H137/$G137)))</f>
        <v>0</v>
      </c>
      <c r="CZ137" s="51">
        <f>IF( $G137=0,0,((($G137/$F$131)*Cronograma!CX$21)*($H137/$G137)))</f>
        <v>0</v>
      </c>
      <c r="DA137" s="51">
        <f>IF( $G137=0,0,((($G137/$F$131)*Cronograma!CY$21)*($H137/$G137)))</f>
        <v>0</v>
      </c>
      <c r="DB137" s="51">
        <f>IF( $G137=0,0,((($G137/$F$131)*Cronograma!CZ$21)*($H137/$G137)))</f>
        <v>0</v>
      </c>
      <c r="DC137" s="51">
        <f>IF( $G137=0,0,((($G137/$F$131)*Cronograma!DA$21)*($H137/$G137)))</f>
        <v>0</v>
      </c>
      <c r="DD137" s="51">
        <f>IF( $G137=0,0,((($G137/$F$131)*Cronograma!DB$21)*($H137/$G137)))</f>
        <v>0</v>
      </c>
      <c r="DE137" s="51">
        <f>IF( $G137=0,0,((($G137/$F$131)*Cronograma!DC$21)*($H137/$G137)))</f>
        <v>0</v>
      </c>
      <c r="DF137" s="51">
        <f>IF( $G137=0,0,((($G137/$F$131)*Cronograma!DD$21)*($H137/$G137)))</f>
        <v>0</v>
      </c>
      <c r="DG137" s="51">
        <f>IF( $G137=0,0,((($G137/$F$131)*Cronograma!DE$21)*($H137/$G137)))</f>
        <v>0</v>
      </c>
      <c r="DH137" s="51">
        <f>IF( $G137=0,0,((($G137/$F$131)*Cronograma!DF$21)*($H137/$G137)))</f>
        <v>0</v>
      </c>
      <c r="DI137" s="51">
        <f>IF( $G137=0,0,((($G137/$F$131)*Cronograma!DG$21)*($H137/$G137)))</f>
        <v>0</v>
      </c>
      <c r="DJ137" s="51">
        <f>IF( $G137=0,0,((($G137/$F$131)*Cronograma!DH$21)*($H137/$G137)))</f>
        <v>0</v>
      </c>
      <c r="DK137" s="52">
        <f t="shared" si="81"/>
        <v>0</v>
      </c>
      <c r="DL137" s="53">
        <f t="shared" si="82"/>
        <v>0</v>
      </c>
      <c r="DM137" s="472"/>
      <c r="DN137" s="472"/>
      <c r="DO137" s="472"/>
    </row>
    <row r="138" spans="1:119" hidden="1" outlineLevel="1" x14ac:dyDescent="0.3">
      <c r="A138" s="472"/>
      <c r="B138" s="521" t="s">
        <v>286</v>
      </c>
      <c r="C138" s="589"/>
      <c r="D138" s="595"/>
      <c r="E138" s="591"/>
      <c r="F138" s="592"/>
      <c r="G138" s="593"/>
      <c r="H138" s="498">
        <f t="shared" si="80"/>
        <v>0</v>
      </c>
      <c r="I138" s="51">
        <f>IF( $G138=0,0,((($G138/$F$131)*Cronograma!G$21)*($H138/$G138)))</f>
        <v>0</v>
      </c>
      <c r="J138" s="51">
        <f>IF( $G138=0,0,((($G138/$F$131)*Cronograma!H$21)*($H138/$G138)))</f>
        <v>0</v>
      </c>
      <c r="K138" s="51">
        <f>IF( $G138=0,0,((($G138/$F$131)*Cronograma!I$21)*($H138/$G138)))</f>
        <v>0</v>
      </c>
      <c r="L138" s="51">
        <f>IF( $G138=0,0,((($G138/$F$131)*Cronograma!J$21)*($H138/$G138)))</f>
        <v>0</v>
      </c>
      <c r="M138" s="51">
        <f>IF( $G138=0,0,((($G138/$F$131)*Cronograma!K$21)*($H138/$G138)))</f>
        <v>0</v>
      </c>
      <c r="N138" s="51">
        <f>IF( $G138=0,0,((($G138/$F$131)*Cronograma!L$21)*($H138/$G138)))</f>
        <v>0</v>
      </c>
      <c r="O138" s="51">
        <f>IF( $G138=0,0,((($G138/$F$131)*Cronograma!M$21)*($H138/$G138)))</f>
        <v>0</v>
      </c>
      <c r="P138" s="51">
        <f>IF( $G138=0,0,((($G138/$F$131)*Cronograma!N$21)*($H138/$G138)))</f>
        <v>0</v>
      </c>
      <c r="Q138" s="51">
        <f>IF( $G138=0,0,((($G138/$F$131)*Cronograma!O$21)*($H138/$G138)))</f>
        <v>0</v>
      </c>
      <c r="R138" s="51">
        <f>IF( $G138=0,0,((($G138/$F$131)*Cronograma!P$21)*($H138/$G138)))</f>
        <v>0</v>
      </c>
      <c r="S138" s="51">
        <f>IF( $G138=0,0,((($G138/$F$131)*Cronograma!Q$21)*($H138/$G138)))</f>
        <v>0</v>
      </c>
      <c r="T138" s="51">
        <f>IF( $G138=0,0,((($G138/$F$131)*Cronograma!R$21)*($H138/$G138)))</f>
        <v>0</v>
      </c>
      <c r="U138" s="51">
        <f>IF( $G138=0,0,((($G138/$F$131)*Cronograma!S$21)*($H138/$G138)))</f>
        <v>0</v>
      </c>
      <c r="V138" s="51">
        <f>IF( $G138=0,0,((($G138/$F$131)*Cronograma!T$21)*($H138/$G138)))</f>
        <v>0</v>
      </c>
      <c r="W138" s="51">
        <f>IF( $G138=0,0,((($G138/$F$131)*Cronograma!U$21)*($H138/$G138)))</f>
        <v>0</v>
      </c>
      <c r="X138" s="51">
        <f>IF( $G138=0,0,((($G138/$F$131)*Cronograma!V$21)*($H138/$G138)))</f>
        <v>0</v>
      </c>
      <c r="Y138" s="51">
        <f>IF( $G138=0,0,((($G138/$F$131)*Cronograma!W$21)*($H138/$G138)))</f>
        <v>0</v>
      </c>
      <c r="Z138" s="51">
        <f>IF( $G138=0,0,((($G138/$F$131)*Cronograma!X$21)*($H138/$G138)))</f>
        <v>0</v>
      </c>
      <c r="AA138" s="51">
        <f>IF( $G138=0,0,((($G138/$F$131)*Cronograma!Y$21)*($H138/$G138)))</f>
        <v>0</v>
      </c>
      <c r="AB138" s="51">
        <f>IF( $G138=0,0,((($G138/$F$131)*Cronograma!Z$21)*($H138/$G138)))</f>
        <v>0</v>
      </c>
      <c r="AC138" s="51">
        <f>IF( $G138=0,0,((($G138/$F$131)*Cronograma!AA$21)*($H138/$G138)))</f>
        <v>0</v>
      </c>
      <c r="AD138" s="51">
        <f>IF( $G138=0,0,((($G138/$F$131)*Cronograma!AB$21)*($H138/$G138)))</f>
        <v>0</v>
      </c>
      <c r="AE138" s="51">
        <f>IF( $G138=0,0,((($G138/$F$131)*Cronograma!AC$21)*($H138/$G138)))</f>
        <v>0</v>
      </c>
      <c r="AF138" s="51">
        <f>IF( $G138=0,0,((($G138/$F$131)*Cronograma!AD$21)*($H138/$G138)))</f>
        <v>0</v>
      </c>
      <c r="AG138" s="51">
        <f>IF( $G138=0,0,((($G138/$F$131)*Cronograma!AE$21)*($H138/$G138)))</f>
        <v>0</v>
      </c>
      <c r="AH138" s="51">
        <f>IF( $G138=0,0,((($G138/$F$131)*Cronograma!AF$21)*($H138/$G138)))</f>
        <v>0</v>
      </c>
      <c r="AI138" s="51">
        <f>IF( $G138=0,0,((($G138/$F$131)*Cronograma!AG$21)*($H138/$G138)))</f>
        <v>0</v>
      </c>
      <c r="AJ138" s="51">
        <f>IF( $G138=0,0,((($G138/$F$131)*Cronograma!AH$21)*($H138/$G138)))</f>
        <v>0</v>
      </c>
      <c r="AK138" s="51">
        <f>IF( $G138=0,0,((($G138/$F$131)*Cronograma!AI$21)*($H138/$G138)))</f>
        <v>0</v>
      </c>
      <c r="AL138" s="51">
        <f>IF( $G138=0,0,((($G138/$F$131)*Cronograma!AJ$21)*($H138/$G138)))</f>
        <v>0</v>
      </c>
      <c r="AM138" s="51">
        <f>IF( $G138=0,0,((($G138/$F$131)*Cronograma!AK$21)*($H138/$G138)))</f>
        <v>0</v>
      </c>
      <c r="AN138" s="51">
        <f>IF( $G138=0,0,((($G138/$F$131)*Cronograma!AL$21)*($H138/$G138)))</f>
        <v>0</v>
      </c>
      <c r="AO138" s="51">
        <f>IF( $G138=0,0,((($G138/$F$131)*Cronograma!AM$21)*($H138/$G138)))</f>
        <v>0</v>
      </c>
      <c r="AP138" s="51">
        <f>IF( $G138=0,0,((($G138/$F$131)*Cronograma!AN$21)*($H138/$G138)))</f>
        <v>0</v>
      </c>
      <c r="AQ138" s="51">
        <f>IF( $G138=0,0,((($G138/$F$131)*Cronograma!AO$21)*($H138/$G138)))</f>
        <v>0</v>
      </c>
      <c r="AR138" s="51">
        <f>IF( $G138=0,0,((($G138/$F$131)*Cronograma!AP$21)*($H138/$G138)))</f>
        <v>0</v>
      </c>
      <c r="AS138" s="51">
        <f>IF( $G138=0,0,((($G138/$F$131)*Cronograma!AQ$21)*($H138/$G138)))</f>
        <v>0</v>
      </c>
      <c r="AT138" s="51">
        <f>IF( $G138=0,0,((($G138/$F$131)*Cronograma!AR$21)*($H138/$G138)))</f>
        <v>0</v>
      </c>
      <c r="AU138" s="51">
        <f>IF( $G138=0,0,((($G138/$F$131)*Cronograma!AS$21)*($H138/$G138)))</f>
        <v>0</v>
      </c>
      <c r="AV138" s="51">
        <f>IF( $G138=0,0,((($G138/$F$131)*Cronograma!AT$21)*($H138/$G138)))</f>
        <v>0</v>
      </c>
      <c r="AW138" s="51">
        <f>IF( $G138=0,0,((($G138/$F$131)*Cronograma!AU$21)*($H138/$G138)))</f>
        <v>0</v>
      </c>
      <c r="AX138" s="51">
        <f>IF( $G138=0,0,((($G138/$F$131)*Cronograma!AV$21)*($H138/$G138)))</f>
        <v>0</v>
      </c>
      <c r="AY138" s="51">
        <f>IF( $G138=0,0,((($G138/$F$131)*Cronograma!AW$21)*($H138/$G138)))</f>
        <v>0</v>
      </c>
      <c r="AZ138" s="51">
        <f>IF( $G138=0,0,((($G138/$F$131)*Cronograma!AX$21)*($H138/$G138)))</f>
        <v>0</v>
      </c>
      <c r="BA138" s="51">
        <f>IF( $G138=0,0,((($G138/$F$131)*Cronograma!AY$21)*($H138/$G138)))</f>
        <v>0</v>
      </c>
      <c r="BB138" s="51">
        <f>IF( $G138=0,0,((($G138/$F$131)*Cronograma!AZ$21)*($H138/$G138)))</f>
        <v>0</v>
      </c>
      <c r="BC138" s="51">
        <f>IF( $G138=0,0,((($G138/$F$131)*Cronograma!BA$21)*($H138/$G138)))</f>
        <v>0</v>
      </c>
      <c r="BD138" s="51">
        <f>IF( $G138=0,0,((($G138/$F$131)*Cronograma!BB$21)*($H138/$G138)))</f>
        <v>0</v>
      </c>
      <c r="BE138" s="51">
        <f>IF( $G138=0,0,((($G138/$F$131)*Cronograma!BC$21)*($H138/$G138)))</f>
        <v>0</v>
      </c>
      <c r="BF138" s="51">
        <f>IF( $G138=0,0,((($G138/$F$131)*Cronograma!BD$21)*($H138/$G138)))</f>
        <v>0</v>
      </c>
      <c r="BG138" s="51">
        <f>IF( $G138=0,0,((($G138/$F$131)*Cronograma!BE$21)*($H138/$G138)))</f>
        <v>0</v>
      </c>
      <c r="BH138" s="51">
        <f>IF( $G138=0,0,((($G138/$F$131)*Cronograma!BF$21)*($H138/$G138)))</f>
        <v>0</v>
      </c>
      <c r="BI138" s="51">
        <f>IF( $G138=0,0,((($G138/$F$131)*Cronograma!BG$21)*($H138/$G138)))</f>
        <v>0</v>
      </c>
      <c r="BJ138" s="51">
        <f>IF( $G138=0,0,((($G138/$F$131)*Cronograma!BH$21)*($H138/$G138)))</f>
        <v>0</v>
      </c>
      <c r="BK138" s="51">
        <f>IF( $G138=0,0,((($G138/$F$131)*Cronograma!BI$21)*($H138/$G138)))</f>
        <v>0</v>
      </c>
      <c r="BL138" s="51">
        <f>IF( $G138=0,0,((($G138/$F$131)*Cronograma!BJ$21)*($H138/$G138)))</f>
        <v>0</v>
      </c>
      <c r="BM138" s="51">
        <f>IF( $G138=0,0,((($G138/$F$131)*Cronograma!BK$21)*($H138/$G138)))</f>
        <v>0</v>
      </c>
      <c r="BN138" s="51">
        <f>IF( $G138=0,0,((($G138/$F$131)*Cronograma!BL$21)*($H138/$G138)))</f>
        <v>0</v>
      </c>
      <c r="BO138" s="51">
        <f>IF( $G138=0,0,((($G138/$F$131)*Cronograma!BM$21)*($H138/$G138)))</f>
        <v>0</v>
      </c>
      <c r="BP138" s="51">
        <f>IF( $G138=0,0,((($G138/$F$131)*Cronograma!BN$21)*($H138/$G138)))</f>
        <v>0</v>
      </c>
      <c r="BQ138" s="51">
        <f>IF( $G138=0,0,((($G138/$F$131)*Cronograma!BO$21)*($H138/$G138)))</f>
        <v>0</v>
      </c>
      <c r="BR138" s="51">
        <f>IF( $G138=0,0,((($G138/$F$131)*Cronograma!BP$21)*($H138/$G138)))</f>
        <v>0</v>
      </c>
      <c r="BS138" s="51">
        <f>IF( $G138=0,0,((($G138/$F$131)*Cronograma!BQ$21)*($H138/$G138)))</f>
        <v>0</v>
      </c>
      <c r="BT138" s="51">
        <f>IF( $G138=0,0,((($G138/$F$131)*Cronograma!BR$21)*($H138/$G138)))</f>
        <v>0</v>
      </c>
      <c r="BU138" s="51">
        <f>IF( $G138=0,0,((($G138/$F$131)*Cronograma!BS$21)*($H138/$G138)))</f>
        <v>0</v>
      </c>
      <c r="BV138" s="51">
        <f>IF( $G138=0,0,((($G138/$F$131)*Cronograma!BT$21)*($H138/$G138)))</f>
        <v>0</v>
      </c>
      <c r="BW138" s="51">
        <f>IF( $G138=0,0,((($G138/$F$131)*Cronograma!BU$21)*($H138/$G138)))</f>
        <v>0</v>
      </c>
      <c r="BX138" s="51">
        <f>IF( $G138=0,0,((($G138/$F$131)*Cronograma!BV$21)*($H138/$G138)))</f>
        <v>0</v>
      </c>
      <c r="BY138" s="51">
        <f>IF( $G138=0,0,((($G138/$F$131)*Cronograma!BW$21)*($H138/$G138)))</f>
        <v>0</v>
      </c>
      <c r="BZ138" s="51">
        <f>IF( $G138=0,0,((($G138/$F$131)*Cronograma!BX$21)*($H138/$G138)))</f>
        <v>0</v>
      </c>
      <c r="CA138" s="51">
        <f>IF( $G138=0,0,((($G138/$F$131)*Cronograma!BY$21)*($H138/$G138)))</f>
        <v>0</v>
      </c>
      <c r="CB138" s="51">
        <f>IF( $G138=0,0,((($G138/$F$131)*Cronograma!BZ$21)*($H138/$G138)))</f>
        <v>0</v>
      </c>
      <c r="CC138" s="51">
        <f>IF( $G138=0,0,((($G138/$F$131)*Cronograma!CA$21)*($H138/$G138)))</f>
        <v>0</v>
      </c>
      <c r="CD138" s="51">
        <f>IF( $G138=0,0,((($G138/$F$131)*Cronograma!CB$21)*($H138/$G138)))</f>
        <v>0</v>
      </c>
      <c r="CE138" s="51">
        <f>IF( $G138=0,0,((($G138/$F$131)*Cronograma!CC$21)*($H138/$G138)))</f>
        <v>0</v>
      </c>
      <c r="CF138" s="51">
        <f>IF( $G138=0,0,((($G138/$F$131)*Cronograma!CD$21)*($H138/$G138)))</f>
        <v>0</v>
      </c>
      <c r="CG138" s="51">
        <f>IF( $G138=0,0,((($G138/$F$131)*Cronograma!CE$21)*($H138/$G138)))</f>
        <v>0</v>
      </c>
      <c r="CH138" s="51">
        <f>IF( $G138=0,0,((($G138/$F$131)*Cronograma!CF$21)*($H138/$G138)))</f>
        <v>0</v>
      </c>
      <c r="CI138" s="51">
        <f>IF( $G138=0,0,((($G138/$F$131)*Cronograma!CG$21)*($H138/$G138)))</f>
        <v>0</v>
      </c>
      <c r="CJ138" s="51">
        <f>IF( $G138=0,0,((($G138/$F$131)*Cronograma!CH$21)*($H138/$G138)))</f>
        <v>0</v>
      </c>
      <c r="CK138" s="51">
        <f>IF( $G138=0,0,((($G138/$F$131)*Cronograma!CI$21)*($H138/$G138)))</f>
        <v>0</v>
      </c>
      <c r="CL138" s="51">
        <f>IF( $G138=0,0,((($G138/$F$131)*Cronograma!CJ$21)*($H138/$G138)))</f>
        <v>0</v>
      </c>
      <c r="CM138" s="51">
        <f>IF( $G138=0,0,((($G138/$F$131)*Cronograma!CK$21)*($H138/$G138)))</f>
        <v>0</v>
      </c>
      <c r="CN138" s="51">
        <f>IF( $G138=0,0,((($G138/$F$131)*Cronograma!CL$21)*($H138/$G138)))</f>
        <v>0</v>
      </c>
      <c r="CO138" s="51">
        <f>IF( $G138=0,0,((($G138/$F$131)*Cronograma!CM$21)*($H138/$G138)))</f>
        <v>0</v>
      </c>
      <c r="CP138" s="51">
        <f>IF( $G138=0,0,((($G138/$F$131)*Cronograma!CN$21)*($H138/$G138)))</f>
        <v>0</v>
      </c>
      <c r="CQ138" s="51">
        <f>IF( $G138=0,0,((($G138/$F$131)*Cronograma!CO$21)*($H138/$G138)))</f>
        <v>0</v>
      </c>
      <c r="CR138" s="51">
        <f>IF( $G138=0,0,((($G138/$F$131)*Cronograma!CP$21)*($H138/$G138)))</f>
        <v>0</v>
      </c>
      <c r="CS138" s="51">
        <f>IF( $G138=0,0,((($G138/$F$131)*Cronograma!CQ$21)*($H138/$G138)))</f>
        <v>0</v>
      </c>
      <c r="CT138" s="51">
        <f>IF( $G138=0,0,((($G138/$F$131)*Cronograma!CR$21)*($H138/$G138)))</f>
        <v>0</v>
      </c>
      <c r="CU138" s="51">
        <f>IF( $G138=0,0,((($G138/$F$131)*Cronograma!CS$21)*($H138/$G138)))</f>
        <v>0</v>
      </c>
      <c r="CV138" s="51">
        <f>IF( $G138=0,0,((($G138/$F$131)*Cronograma!CT$21)*($H138/$G138)))</f>
        <v>0</v>
      </c>
      <c r="CW138" s="51">
        <f>IF( $G138=0,0,((($G138/$F$131)*Cronograma!CU$21)*($H138/$G138)))</f>
        <v>0</v>
      </c>
      <c r="CX138" s="51">
        <f>IF( $G138=0,0,((($G138/$F$131)*Cronograma!CV$21)*($H138/$G138)))</f>
        <v>0</v>
      </c>
      <c r="CY138" s="51">
        <f>IF( $G138=0,0,((($G138/$F$131)*Cronograma!CW$21)*($H138/$G138)))</f>
        <v>0</v>
      </c>
      <c r="CZ138" s="51">
        <f>IF( $G138=0,0,((($G138/$F$131)*Cronograma!CX$21)*($H138/$G138)))</f>
        <v>0</v>
      </c>
      <c r="DA138" s="51">
        <f>IF( $G138=0,0,((($G138/$F$131)*Cronograma!CY$21)*($H138/$G138)))</f>
        <v>0</v>
      </c>
      <c r="DB138" s="51">
        <f>IF( $G138=0,0,((($G138/$F$131)*Cronograma!CZ$21)*($H138/$G138)))</f>
        <v>0</v>
      </c>
      <c r="DC138" s="51">
        <f>IF( $G138=0,0,((($G138/$F$131)*Cronograma!DA$21)*($H138/$G138)))</f>
        <v>0</v>
      </c>
      <c r="DD138" s="51">
        <f>IF( $G138=0,0,((($G138/$F$131)*Cronograma!DB$21)*($H138/$G138)))</f>
        <v>0</v>
      </c>
      <c r="DE138" s="51">
        <f>IF( $G138=0,0,((($G138/$F$131)*Cronograma!DC$21)*($H138/$G138)))</f>
        <v>0</v>
      </c>
      <c r="DF138" s="51">
        <f>IF( $G138=0,0,((($G138/$F$131)*Cronograma!DD$21)*($H138/$G138)))</f>
        <v>0</v>
      </c>
      <c r="DG138" s="51">
        <f>IF( $G138=0,0,((($G138/$F$131)*Cronograma!DE$21)*($H138/$G138)))</f>
        <v>0</v>
      </c>
      <c r="DH138" s="51">
        <f>IF( $G138=0,0,((($G138/$F$131)*Cronograma!DF$21)*($H138/$G138)))</f>
        <v>0</v>
      </c>
      <c r="DI138" s="51">
        <f>IF( $G138=0,0,((($G138/$F$131)*Cronograma!DG$21)*($H138/$G138)))</f>
        <v>0</v>
      </c>
      <c r="DJ138" s="51">
        <f>IF( $G138=0,0,((($G138/$F$131)*Cronograma!DH$21)*($H138/$G138)))</f>
        <v>0</v>
      </c>
      <c r="DK138" s="52">
        <f t="shared" si="81"/>
        <v>0</v>
      </c>
      <c r="DL138" s="53">
        <f t="shared" si="82"/>
        <v>0</v>
      </c>
      <c r="DM138" s="472"/>
      <c r="DN138" s="472"/>
      <c r="DO138" s="472"/>
    </row>
    <row r="139" spans="1:119" hidden="1" outlineLevel="1" x14ac:dyDescent="0.3">
      <c r="A139" s="472"/>
      <c r="B139" s="521" t="s">
        <v>287</v>
      </c>
      <c r="C139" s="589"/>
      <c r="D139" s="595"/>
      <c r="E139" s="591"/>
      <c r="F139" s="592"/>
      <c r="G139" s="593"/>
      <c r="H139" s="498">
        <f t="shared" si="80"/>
        <v>0</v>
      </c>
      <c r="I139" s="51">
        <f>IF( $G139=0,0,((($G139/$F$131)*Cronograma!G$21)*($H139/$G139)))</f>
        <v>0</v>
      </c>
      <c r="J139" s="51">
        <f>IF( $G139=0,0,((($G139/$F$131)*Cronograma!H$21)*($H139/$G139)))</f>
        <v>0</v>
      </c>
      <c r="K139" s="51">
        <f>IF( $G139=0,0,((($G139/$F$131)*Cronograma!I$21)*($H139/$G139)))</f>
        <v>0</v>
      </c>
      <c r="L139" s="51">
        <f>IF( $G139=0,0,((($G139/$F$131)*Cronograma!J$21)*($H139/$G139)))</f>
        <v>0</v>
      </c>
      <c r="M139" s="51">
        <f>IF( $G139=0,0,((($G139/$F$131)*Cronograma!K$21)*($H139/$G139)))</f>
        <v>0</v>
      </c>
      <c r="N139" s="51">
        <f>IF( $G139=0,0,((($G139/$F$131)*Cronograma!L$21)*($H139/$G139)))</f>
        <v>0</v>
      </c>
      <c r="O139" s="51">
        <f>IF( $G139=0,0,((($G139/$F$131)*Cronograma!M$21)*($H139/$G139)))</f>
        <v>0</v>
      </c>
      <c r="P139" s="51">
        <f>IF( $G139=0,0,((($G139/$F$131)*Cronograma!N$21)*($H139/$G139)))</f>
        <v>0</v>
      </c>
      <c r="Q139" s="51">
        <f>IF( $G139=0,0,((($G139/$F$131)*Cronograma!O$21)*($H139/$G139)))</f>
        <v>0</v>
      </c>
      <c r="R139" s="51">
        <f>IF( $G139=0,0,((($G139/$F$131)*Cronograma!P$21)*($H139/$G139)))</f>
        <v>0</v>
      </c>
      <c r="S139" s="51">
        <f>IF( $G139=0,0,((($G139/$F$131)*Cronograma!Q$21)*($H139/$G139)))</f>
        <v>0</v>
      </c>
      <c r="T139" s="51">
        <f>IF( $G139=0,0,((($G139/$F$131)*Cronograma!R$21)*($H139/$G139)))</f>
        <v>0</v>
      </c>
      <c r="U139" s="51">
        <f>IF( $G139=0,0,((($G139/$F$131)*Cronograma!S$21)*($H139/$G139)))</f>
        <v>0</v>
      </c>
      <c r="V139" s="51">
        <f>IF( $G139=0,0,((($G139/$F$131)*Cronograma!T$21)*($H139/$G139)))</f>
        <v>0</v>
      </c>
      <c r="W139" s="51">
        <f>IF( $G139=0,0,((($G139/$F$131)*Cronograma!U$21)*($H139/$G139)))</f>
        <v>0</v>
      </c>
      <c r="X139" s="51">
        <f>IF( $G139=0,0,((($G139/$F$131)*Cronograma!V$21)*($H139/$G139)))</f>
        <v>0</v>
      </c>
      <c r="Y139" s="51">
        <f>IF( $G139=0,0,((($G139/$F$131)*Cronograma!W$21)*($H139/$G139)))</f>
        <v>0</v>
      </c>
      <c r="Z139" s="51">
        <f>IF( $G139=0,0,((($G139/$F$131)*Cronograma!X$21)*($H139/$G139)))</f>
        <v>0</v>
      </c>
      <c r="AA139" s="51">
        <f>IF( $G139=0,0,((($G139/$F$131)*Cronograma!Y$21)*($H139/$G139)))</f>
        <v>0</v>
      </c>
      <c r="AB139" s="51">
        <f>IF( $G139=0,0,((($G139/$F$131)*Cronograma!Z$21)*($H139/$G139)))</f>
        <v>0</v>
      </c>
      <c r="AC139" s="51">
        <f>IF( $G139=0,0,((($G139/$F$131)*Cronograma!AA$21)*($H139/$G139)))</f>
        <v>0</v>
      </c>
      <c r="AD139" s="51">
        <f>IF( $G139=0,0,((($G139/$F$131)*Cronograma!AB$21)*($H139/$G139)))</f>
        <v>0</v>
      </c>
      <c r="AE139" s="51">
        <f>IF( $G139=0,0,((($G139/$F$131)*Cronograma!AC$21)*($H139/$G139)))</f>
        <v>0</v>
      </c>
      <c r="AF139" s="51">
        <f>IF( $G139=0,0,((($G139/$F$131)*Cronograma!AD$21)*($H139/$G139)))</f>
        <v>0</v>
      </c>
      <c r="AG139" s="51">
        <f>IF( $G139=0,0,((($G139/$F$131)*Cronograma!AE$21)*($H139/$G139)))</f>
        <v>0</v>
      </c>
      <c r="AH139" s="51">
        <f>IF( $G139=0,0,((($G139/$F$131)*Cronograma!AF$21)*($H139/$G139)))</f>
        <v>0</v>
      </c>
      <c r="AI139" s="51">
        <f>IF( $G139=0,0,((($G139/$F$131)*Cronograma!AG$21)*($H139/$G139)))</f>
        <v>0</v>
      </c>
      <c r="AJ139" s="51">
        <f>IF( $G139=0,0,((($G139/$F$131)*Cronograma!AH$21)*($H139/$G139)))</f>
        <v>0</v>
      </c>
      <c r="AK139" s="51">
        <f>IF( $G139=0,0,((($G139/$F$131)*Cronograma!AI$21)*($H139/$G139)))</f>
        <v>0</v>
      </c>
      <c r="AL139" s="51">
        <f>IF( $G139=0,0,((($G139/$F$131)*Cronograma!AJ$21)*($H139/$G139)))</f>
        <v>0</v>
      </c>
      <c r="AM139" s="51">
        <f>IF( $G139=0,0,((($G139/$F$131)*Cronograma!AK$21)*($H139/$G139)))</f>
        <v>0</v>
      </c>
      <c r="AN139" s="51">
        <f>IF( $G139=0,0,((($G139/$F$131)*Cronograma!AL$21)*($H139/$G139)))</f>
        <v>0</v>
      </c>
      <c r="AO139" s="51">
        <f>IF( $G139=0,0,((($G139/$F$131)*Cronograma!AM$21)*($H139/$G139)))</f>
        <v>0</v>
      </c>
      <c r="AP139" s="51">
        <f>IF( $G139=0,0,((($G139/$F$131)*Cronograma!AN$21)*($H139/$G139)))</f>
        <v>0</v>
      </c>
      <c r="AQ139" s="51">
        <f>IF( $G139=0,0,((($G139/$F$131)*Cronograma!AO$21)*($H139/$G139)))</f>
        <v>0</v>
      </c>
      <c r="AR139" s="51">
        <f>IF( $G139=0,0,((($G139/$F$131)*Cronograma!AP$21)*($H139/$G139)))</f>
        <v>0</v>
      </c>
      <c r="AS139" s="51">
        <f>IF( $G139=0,0,((($G139/$F$131)*Cronograma!AQ$21)*($H139/$G139)))</f>
        <v>0</v>
      </c>
      <c r="AT139" s="51">
        <f>IF( $G139=0,0,((($G139/$F$131)*Cronograma!AR$21)*($H139/$G139)))</f>
        <v>0</v>
      </c>
      <c r="AU139" s="51">
        <f>IF( $G139=0,0,((($G139/$F$131)*Cronograma!AS$21)*($H139/$G139)))</f>
        <v>0</v>
      </c>
      <c r="AV139" s="51">
        <f>IF( $G139=0,0,((($G139/$F$131)*Cronograma!AT$21)*($H139/$G139)))</f>
        <v>0</v>
      </c>
      <c r="AW139" s="51">
        <f>IF( $G139=0,0,((($G139/$F$131)*Cronograma!AU$21)*($H139/$G139)))</f>
        <v>0</v>
      </c>
      <c r="AX139" s="51">
        <f>IF( $G139=0,0,((($G139/$F$131)*Cronograma!AV$21)*($H139/$G139)))</f>
        <v>0</v>
      </c>
      <c r="AY139" s="51">
        <f>IF( $G139=0,0,((($G139/$F$131)*Cronograma!AW$21)*($H139/$G139)))</f>
        <v>0</v>
      </c>
      <c r="AZ139" s="51">
        <f>IF( $G139=0,0,((($G139/$F$131)*Cronograma!AX$21)*($H139/$G139)))</f>
        <v>0</v>
      </c>
      <c r="BA139" s="51">
        <f>IF( $G139=0,0,((($G139/$F$131)*Cronograma!AY$21)*($H139/$G139)))</f>
        <v>0</v>
      </c>
      <c r="BB139" s="51">
        <f>IF( $G139=0,0,((($G139/$F$131)*Cronograma!AZ$21)*($H139/$G139)))</f>
        <v>0</v>
      </c>
      <c r="BC139" s="51">
        <f>IF( $G139=0,0,((($G139/$F$131)*Cronograma!BA$21)*($H139/$G139)))</f>
        <v>0</v>
      </c>
      <c r="BD139" s="51">
        <f>IF( $G139=0,0,((($G139/$F$131)*Cronograma!BB$21)*($H139/$G139)))</f>
        <v>0</v>
      </c>
      <c r="BE139" s="51">
        <f>IF( $G139=0,0,((($G139/$F$131)*Cronograma!BC$21)*($H139/$G139)))</f>
        <v>0</v>
      </c>
      <c r="BF139" s="51">
        <f>IF( $G139=0,0,((($G139/$F$131)*Cronograma!BD$21)*($H139/$G139)))</f>
        <v>0</v>
      </c>
      <c r="BG139" s="51">
        <f>IF( $G139=0,0,((($G139/$F$131)*Cronograma!BE$21)*($H139/$G139)))</f>
        <v>0</v>
      </c>
      <c r="BH139" s="51">
        <f>IF( $G139=0,0,((($G139/$F$131)*Cronograma!BF$21)*($H139/$G139)))</f>
        <v>0</v>
      </c>
      <c r="BI139" s="51">
        <f>IF( $G139=0,0,((($G139/$F$131)*Cronograma!BG$21)*($H139/$G139)))</f>
        <v>0</v>
      </c>
      <c r="BJ139" s="51">
        <f>IF( $G139=0,0,((($G139/$F$131)*Cronograma!BH$21)*($H139/$G139)))</f>
        <v>0</v>
      </c>
      <c r="BK139" s="51">
        <f>IF( $G139=0,0,((($G139/$F$131)*Cronograma!BI$21)*($H139/$G139)))</f>
        <v>0</v>
      </c>
      <c r="BL139" s="51">
        <f>IF( $G139=0,0,((($G139/$F$131)*Cronograma!BJ$21)*($H139/$G139)))</f>
        <v>0</v>
      </c>
      <c r="BM139" s="51">
        <f>IF( $G139=0,0,((($G139/$F$131)*Cronograma!BK$21)*($H139/$G139)))</f>
        <v>0</v>
      </c>
      <c r="BN139" s="51">
        <f>IF( $G139=0,0,((($G139/$F$131)*Cronograma!BL$21)*($H139/$G139)))</f>
        <v>0</v>
      </c>
      <c r="BO139" s="51">
        <f>IF( $G139=0,0,((($G139/$F$131)*Cronograma!BM$21)*($H139/$G139)))</f>
        <v>0</v>
      </c>
      <c r="BP139" s="51">
        <f>IF( $G139=0,0,((($G139/$F$131)*Cronograma!BN$21)*($H139/$G139)))</f>
        <v>0</v>
      </c>
      <c r="BQ139" s="51">
        <f>IF( $G139=0,0,((($G139/$F$131)*Cronograma!BO$21)*($H139/$G139)))</f>
        <v>0</v>
      </c>
      <c r="BR139" s="51">
        <f>IF( $G139=0,0,((($G139/$F$131)*Cronograma!BP$21)*($H139/$G139)))</f>
        <v>0</v>
      </c>
      <c r="BS139" s="51">
        <f>IF( $G139=0,0,((($G139/$F$131)*Cronograma!BQ$21)*($H139/$G139)))</f>
        <v>0</v>
      </c>
      <c r="BT139" s="51">
        <f>IF( $G139=0,0,((($G139/$F$131)*Cronograma!BR$21)*($H139/$G139)))</f>
        <v>0</v>
      </c>
      <c r="BU139" s="51">
        <f>IF( $G139=0,0,((($G139/$F$131)*Cronograma!BS$21)*($H139/$G139)))</f>
        <v>0</v>
      </c>
      <c r="BV139" s="51">
        <f>IF( $G139=0,0,((($G139/$F$131)*Cronograma!BT$21)*($H139/$G139)))</f>
        <v>0</v>
      </c>
      <c r="BW139" s="51">
        <f>IF( $G139=0,0,((($G139/$F$131)*Cronograma!BU$21)*($H139/$G139)))</f>
        <v>0</v>
      </c>
      <c r="BX139" s="51">
        <f>IF( $G139=0,0,((($G139/$F$131)*Cronograma!BV$21)*($H139/$G139)))</f>
        <v>0</v>
      </c>
      <c r="BY139" s="51">
        <f>IF( $G139=0,0,((($G139/$F$131)*Cronograma!BW$21)*($H139/$G139)))</f>
        <v>0</v>
      </c>
      <c r="BZ139" s="51">
        <f>IF( $G139=0,0,((($G139/$F$131)*Cronograma!BX$21)*($H139/$G139)))</f>
        <v>0</v>
      </c>
      <c r="CA139" s="51">
        <f>IF( $G139=0,0,((($G139/$F$131)*Cronograma!BY$21)*($H139/$G139)))</f>
        <v>0</v>
      </c>
      <c r="CB139" s="51">
        <f>IF( $G139=0,0,((($G139/$F$131)*Cronograma!BZ$21)*($H139/$G139)))</f>
        <v>0</v>
      </c>
      <c r="CC139" s="51">
        <f>IF( $G139=0,0,((($G139/$F$131)*Cronograma!CA$21)*($H139/$G139)))</f>
        <v>0</v>
      </c>
      <c r="CD139" s="51">
        <f>IF( $G139=0,0,((($G139/$F$131)*Cronograma!CB$21)*($H139/$G139)))</f>
        <v>0</v>
      </c>
      <c r="CE139" s="51">
        <f>IF( $G139=0,0,((($G139/$F$131)*Cronograma!CC$21)*($H139/$G139)))</f>
        <v>0</v>
      </c>
      <c r="CF139" s="51">
        <f>IF( $G139=0,0,((($G139/$F$131)*Cronograma!CD$21)*($H139/$G139)))</f>
        <v>0</v>
      </c>
      <c r="CG139" s="51">
        <f>IF( $G139=0,0,((($G139/$F$131)*Cronograma!CE$21)*($H139/$G139)))</f>
        <v>0</v>
      </c>
      <c r="CH139" s="51">
        <f>IF( $G139=0,0,((($G139/$F$131)*Cronograma!CF$21)*($H139/$G139)))</f>
        <v>0</v>
      </c>
      <c r="CI139" s="51">
        <f>IF( $G139=0,0,((($G139/$F$131)*Cronograma!CG$21)*($H139/$G139)))</f>
        <v>0</v>
      </c>
      <c r="CJ139" s="51">
        <f>IF( $G139=0,0,((($G139/$F$131)*Cronograma!CH$21)*($H139/$G139)))</f>
        <v>0</v>
      </c>
      <c r="CK139" s="51">
        <f>IF( $G139=0,0,((($G139/$F$131)*Cronograma!CI$21)*($H139/$G139)))</f>
        <v>0</v>
      </c>
      <c r="CL139" s="51">
        <f>IF( $G139=0,0,((($G139/$F$131)*Cronograma!CJ$21)*($H139/$G139)))</f>
        <v>0</v>
      </c>
      <c r="CM139" s="51">
        <f>IF( $G139=0,0,((($G139/$F$131)*Cronograma!CK$21)*($H139/$G139)))</f>
        <v>0</v>
      </c>
      <c r="CN139" s="51">
        <f>IF( $G139=0,0,((($G139/$F$131)*Cronograma!CL$21)*($H139/$G139)))</f>
        <v>0</v>
      </c>
      <c r="CO139" s="51">
        <f>IF( $G139=0,0,((($G139/$F$131)*Cronograma!CM$21)*($H139/$G139)))</f>
        <v>0</v>
      </c>
      <c r="CP139" s="51">
        <f>IF( $G139=0,0,((($G139/$F$131)*Cronograma!CN$21)*($H139/$G139)))</f>
        <v>0</v>
      </c>
      <c r="CQ139" s="51">
        <f>IF( $G139=0,0,((($G139/$F$131)*Cronograma!CO$21)*($H139/$G139)))</f>
        <v>0</v>
      </c>
      <c r="CR139" s="51">
        <f>IF( $G139=0,0,((($G139/$F$131)*Cronograma!CP$21)*($H139/$G139)))</f>
        <v>0</v>
      </c>
      <c r="CS139" s="51">
        <f>IF( $G139=0,0,((($G139/$F$131)*Cronograma!CQ$21)*($H139/$G139)))</f>
        <v>0</v>
      </c>
      <c r="CT139" s="51">
        <f>IF( $G139=0,0,((($G139/$F$131)*Cronograma!CR$21)*($H139/$G139)))</f>
        <v>0</v>
      </c>
      <c r="CU139" s="51">
        <f>IF( $G139=0,0,((($G139/$F$131)*Cronograma!CS$21)*($H139/$G139)))</f>
        <v>0</v>
      </c>
      <c r="CV139" s="51">
        <f>IF( $G139=0,0,((($G139/$F$131)*Cronograma!CT$21)*($H139/$G139)))</f>
        <v>0</v>
      </c>
      <c r="CW139" s="51">
        <f>IF( $G139=0,0,((($G139/$F$131)*Cronograma!CU$21)*($H139/$G139)))</f>
        <v>0</v>
      </c>
      <c r="CX139" s="51">
        <f>IF( $G139=0,0,((($G139/$F$131)*Cronograma!CV$21)*($H139/$G139)))</f>
        <v>0</v>
      </c>
      <c r="CY139" s="51">
        <f>IF( $G139=0,0,((($G139/$F$131)*Cronograma!CW$21)*($H139/$G139)))</f>
        <v>0</v>
      </c>
      <c r="CZ139" s="51">
        <f>IF( $G139=0,0,((($G139/$F$131)*Cronograma!CX$21)*($H139/$G139)))</f>
        <v>0</v>
      </c>
      <c r="DA139" s="51">
        <f>IF( $G139=0,0,((($G139/$F$131)*Cronograma!CY$21)*($H139/$G139)))</f>
        <v>0</v>
      </c>
      <c r="DB139" s="51">
        <f>IF( $G139=0,0,((($G139/$F$131)*Cronograma!CZ$21)*($H139/$G139)))</f>
        <v>0</v>
      </c>
      <c r="DC139" s="51">
        <f>IF( $G139=0,0,((($G139/$F$131)*Cronograma!DA$21)*($H139/$G139)))</f>
        <v>0</v>
      </c>
      <c r="DD139" s="51">
        <f>IF( $G139=0,0,((($G139/$F$131)*Cronograma!DB$21)*($H139/$G139)))</f>
        <v>0</v>
      </c>
      <c r="DE139" s="51">
        <f>IF( $G139=0,0,((($G139/$F$131)*Cronograma!DC$21)*($H139/$G139)))</f>
        <v>0</v>
      </c>
      <c r="DF139" s="51">
        <f>IF( $G139=0,0,((($G139/$F$131)*Cronograma!DD$21)*($H139/$G139)))</f>
        <v>0</v>
      </c>
      <c r="DG139" s="51">
        <f>IF( $G139=0,0,((($G139/$F$131)*Cronograma!DE$21)*($H139/$G139)))</f>
        <v>0</v>
      </c>
      <c r="DH139" s="51">
        <f>IF( $G139=0,0,((($G139/$F$131)*Cronograma!DF$21)*($H139/$G139)))</f>
        <v>0</v>
      </c>
      <c r="DI139" s="51">
        <f>IF( $G139=0,0,((($G139/$F$131)*Cronograma!DG$21)*($H139/$G139)))</f>
        <v>0</v>
      </c>
      <c r="DJ139" s="51">
        <f>IF( $G139=0,0,((($G139/$F$131)*Cronograma!DH$21)*($H139/$G139)))</f>
        <v>0</v>
      </c>
      <c r="DK139" s="52">
        <f t="shared" si="81"/>
        <v>0</v>
      </c>
      <c r="DL139" s="53">
        <f t="shared" si="82"/>
        <v>0</v>
      </c>
      <c r="DM139" s="472"/>
      <c r="DN139" s="472"/>
      <c r="DO139" s="472"/>
    </row>
    <row r="140" spans="1:119" hidden="1" outlineLevel="1" x14ac:dyDescent="0.3">
      <c r="A140" s="472"/>
      <c r="B140" s="521" t="s">
        <v>288</v>
      </c>
      <c r="C140" s="589"/>
      <c r="D140" s="595"/>
      <c r="E140" s="591"/>
      <c r="F140" s="592"/>
      <c r="G140" s="593"/>
      <c r="H140" s="498">
        <f t="shared" si="80"/>
        <v>0</v>
      </c>
      <c r="I140" s="51">
        <f>IF( $G140=0,0,((($G140/$F$131)*Cronograma!G$21)*($H140/$G140)))</f>
        <v>0</v>
      </c>
      <c r="J140" s="51">
        <f>IF( $G140=0,0,((($G140/$F$131)*Cronograma!H$21)*($H140/$G140)))</f>
        <v>0</v>
      </c>
      <c r="K140" s="51">
        <f>IF( $G140=0,0,((($G140/$F$131)*Cronograma!I$21)*($H140/$G140)))</f>
        <v>0</v>
      </c>
      <c r="L140" s="51">
        <f>IF( $G140=0,0,((($G140/$F$131)*Cronograma!J$21)*($H140/$G140)))</f>
        <v>0</v>
      </c>
      <c r="M140" s="51">
        <f>IF( $G140=0,0,((($G140/$F$131)*Cronograma!K$21)*($H140/$G140)))</f>
        <v>0</v>
      </c>
      <c r="N140" s="51">
        <f>IF( $G140=0,0,((($G140/$F$131)*Cronograma!L$21)*($H140/$G140)))</f>
        <v>0</v>
      </c>
      <c r="O140" s="51">
        <f>IF( $G140=0,0,((($G140/$F$131)*Cronograma!M$21)*($H140/$G140)))</f>
        <v>0</v>
      </c>
      <c r="P140" s="51">
        <f>IF( $G140=0,0,((($G140/$F$131)*Cronograma!N$21)*($H140/$G140)))</f>
        <v>0</v>
      </c>
      <c r="Q140" s="51">
        <f>IF( $G140=0,0,((($G140/$F$131)*Cronograma!O$21)*($H140/$G140)))</f>
        <v>0</v>
      </c>
      <c r="R140" s="51">
        <f>IF( $G140=0,0,((($G140/$F$131)*Cronograma!P$21)*($H140/$G140)))</f>
        <v>0</v>
      </c>
      <c r="S140" s="51">
        <f>IF( $G140=0,0,((($G140/$F$131)*Cronograma!Q$21)*($H140/$G140)))</f>
        <v>0</v>
      </c>
      <c r="T140" s="51">
        <f>IF( $G140=0,0,((($G140/$F$131)*Cronograma!R$21)*($H140/$G140)))</f>
        <v>0</v>
      </c>
      <c r="U140" s="51">
        <f>IF( $G140=0,0,((($G140/$F$131)*Cronograma!S$21)*($H140/$G140)))</f>
        <v>0</v>
      </c>
      <c r="V140" s="51">
        <f>IF( $G140=0,0,((($G140/$F$131)*Cronograma!T$21)*($H140/$G140)))</f>
        <v>0</v>
      </c>
      <c r="W140" s="51">
        <f>IF( $G140=0,0,((($G140/$F$131)*Cronograma!U$21)*($H140/$G140)))</f>
        <v>0</v>
      </c>
      <c r="X140" s="51">
        <f>IF( $G140=0,0,((($G140/$F$131)*Cronograma!V$21)*($H140/$G140)))</f>
        <v>0</v>
      </c>
      <c r="Y140" s="51">
        <f>IF( $G140=0,0,((($G140/$F$131)*Cronograma!W$21)*($H140/$G140)))</f>
        <v>0</v>
      </c>
      <c r="Z140" s="51">
        <f>IF( $G140=0,0,((($G140/$F$131)*Cronograma!X$21)*($H140/$G140)))</f>
        <v>0</v>
      </c>
      <c r="AA140" s="51">
        <f>IF( $G140=0,0,((($G140/$F$131)*Cronograma!Y$21)*($H140/$G140)))</f>
        <v>0</v>
      </c>
      <c r="AB140" s="51">
        <f>IF( $G140=0,0,((($G140/$F$131)*Cronograma!Z$21)*($H140/$G140)))</f>
        <v>0</v>
      </c>
      <c r="AC140" s="51">
        <f>IF( $G140=0,0,((($G140/$F$131)*Cronograma!AA$21)*($H140/$G140)))</f>
        <v>0</v>
      </c>
      <c r="AD140" s="51">
        <f>IF( $G140=0,0,((($G140/$F$131)*Cronograma!AB$21)*($H140/$G140)))</f>
        <v>0</v>
      </c>
      <c r="AE140" s="51">
        <f>IF( $G140=0,0,((($G140/$F$131)*Cronograma!AC$21)*($H140/$G140)))</f>
        <v>0</v>
      </c>
      <c r="AF140" s="51">
        <f>IF( $G140=0,0,((($G140/$F$131)*Cronograma!AD$21)*($H140/$G140)))</f>
        <v>0</v>
      </c>
      <c r="AG140" s="51">
        <f>IF( $G140=0,0,((($G140/$F$131)*Cronograma!AE$21)*($H140/$G140)))</f>
        <v>0</v>
      </c>
      <c r="AH140" s="51">
        <f>IF( $G140=0,0,((($G140/$F$131)*Cronograma!AF$21)*($H140/$G140)))</f>
        <v>0</v>
      </c>
      <c r="AI140" s="51">
        <f>IF( $G140=0,0,((($G140/$F$131)*Cronograma!AG$21)*($H140/$G140)))</f>
        <v>0</v>
      </c>
      <c r="AJ140" s="51">
        <f>IF( $G140=0,0,((($G140/$F$131)*Cronograma!AH$21)*($H140/$G140)))</f>
        <v>0</v>
      </c>
      <c r="AK140" s="51">
        <f>IF( $G140=0,0,((($G140/$F$131)*Cronograma!AI$21)*($H140/$G140)))</f>
        <v>0</v>
      </c>
      <c r="AL140" s="51">
        <f>IF( $G140=0,0,((($G140/$F$131)*Cronograma!AJ$21)*($H140/$G140)))</f>
        <v>0</v>
      </c>
      <c r="AM140" s="51">
        <f>IF( $G140=0,0,((($G140/$F$131)*Cronograma!AK$21)*($H140/$G140)))</f>
        <v>0</v>
      </c>
      <c r="AN140" s="51">
        <f>IF( $G140=0,0,((($G140/$F$131)*Cronograma!AL$21)*($H140/$G140)))</f>
        <v>0</v>
      </c>
      <c r="AO140" s="51">
        <f>IF( $G140=0,0,((($G140/$F$131)*Cronograma!AM$21)*($H140/$G140)))</f>
        <v>0</v>
      </c>
      <c r="AP140" s="51">
        <f>IF( $G140=0,0,((($G140/$F$131)*Cronograma!AN$21)*($H140/$G140)))</f>
        <v>0</v>
      </c>
      <c r="AQ140" s="51">
        <f>IF( $G140=0,0,((($G140/$F$131)*Cronograma!AO$21)*($H140/$G140)))</f>
        <v>0</v>
      </c>
      <c r="AR140" s="51">
        <f>IF( $G140=0,0,((($G140/$F$131)*Cronograma!AP$21)*($H140/$G140)))</f>
        <v>0</v>
      </c>
      <c r="AS140" s="51">
        <f>IF( $G140=0,0,((($G140/$F$131)*Cronograma!AQ$21)*($H140/$G140)))</f>
        <v>0</v>
      </c>
      <c r="AT140" s="51">
        <f>IF( $G140=0,0,((($G140/$F$131)*Cronograma!AR$21)*($H140/$G140)))</f>
        <v>0</v>
      </c>
      <c r="AU140" s="51">
        <f>IF( $G140=0,0,((($G140/$F$131)*Cronograma!AS$21)*($H140/$G140)))</f>
        <v>0</v>
      </c>
      <c r="AV140" s="51">
        <f>IF( $G140=0,0,((($G140/$F$131)*Cronograma!AT$21)*($H140/$G140)))</f>
        <v>0</v>
      </c>
      <c r="AW140" s="51">
        <f>IF( $G140=0,0,((($G140/$F$131)*Cronograma!AU$21)*($H140/$G140)))</f>
        <v>0</v>
      </c>
      <c r="AX140" s="51">
        <f>IF( $G140=0,0,((($G140/$F$131)*Cronograma!AV$21)*($H140/$G140)))</f>
        <v>0</v>
      </c>
      <c r="AY140" s="51">
        <f>IF( $G140=0,0,((($G140/$F$131)*Cronograma!AW$21)*($H140/$G140)))</f>
        <v>0</v>
      </c>
      <c r="AZ140" s="51">
        <f>IF( $G140=0,0,((($G140/$F$131)*Cronograma!AX$21)*($H140/$G140)))</f>
        <v>0</v>
      </c>
      <c r="BA140" s="51">
        <f>IF( $G140=0,0,((($G140/$F$131)*Cronograma!AY$21)*($H140/$G140)))</f>
        <v>0</v>
      </c>
      <c r="BB140" s="51">
        <f>IF( $G140=0,0,((($G140/$F$131)*Cronograma!AZ$21)*($H140/$G140)))</f>
        <v>0</v>
      </c>
      <c r="BC140" s="51">
        <f>IF( $G140=0,0,((($G140/$F$131)*Cronograma!BA$21)*($H140/$G140)))</f>
        <v>0</v>
      </c>
      <c r="BD140" s="51">
        <f>IF( $G140=0,0,((($G140/$F$131)*Cronograma!BB$21)*($H140/$G140)))</f>
        <v>0</v>
      </c>
      <c r="BE140" s="51">
        <f>IF( $G140=0,0,((($G140/$F$131)*Cronograma!BC$21)*($H140/$G140)))</f>
        <v>0</v>
      </c>
      <c r="BF140" s="51">
        <f>IF( $G140=0,0,((($G140/$F$131)*Cronograma!BD$21)*($H140/$G140)))</f>
        <v>0</v>
      </c>
      <c r="BG140" s="51">
        <f>IF( $G140=0,0,((($G140/$F$131)*Cronograma!BE$21)*($H140/$G140)))</f>
        <v>0</v>
      </c>
      <c r="BH140" s="51">
        <f>IF( $G140=0,0,((($G140/$F$131)*Cronograma!BF$21)*($H140/$G140)))</f>
        <v>0</v>
      </c>
      <c r="BI140" s="51">
        <f>IF( $G140=0,0,((($G140/$F$131)*Cronograma!BG$21)*($H140/$G140)))</f>
        <v>0</v>
      </c>
      <c r="BJ140" s="51">
        <f>IF( $G140=0,0,((($G140/$F$131)*Cronograma!BH$21)*($H140/$G140)))</f>
        <v>0</v>
      </c>
      <c r="BK140" s="51">
        <f>IF( $G140=0,0,((($G140/$F$131)*Cronograma!BI$21)*($H140/$G140)))</f>
        <v>0</v>
      </c>
      <c r="BL140" s="51">
        <f>IF( $G140=0,0,((($G140/$F$131)*Cronograma!BJ$21)*($H140/$G140)))</f>
        <v>0</v>
      </c>
      <c r="BM140" s="51">
        <f>IF( $G140=0,0,((($G140/$F$131)*Cronograma!BK$21)*($H140/$G140)))</f>
        <v>0</v>
      </c>
      <c r="BN140" s="51">
        <f>IF( $G140=0,0,((($G140/$F$131)*Cronograma!BL$21)*($H140/$G140)))</f>
        <v>0</v>
      </c>
      <c r="BO140" s="51">
        <f>IF( $G140=0,0,((($G140/$F$131)*Cronograma!BM$21)*($H140/$G140)))</f>
        <v>0</v>
      </c>
      <c r="BP140" s="51">
        <f>IF( $G140=0,0,((($G140/$F$131)*Cronograma!BN$21)*($H140/$G140)))</f>
        <v>0</v>
      </c>
      <c r="BQ140" s="51">
        <f>IF( $G140=0,0,((($G140/$F$131)*Cronograma!BO$21)*($H140/$G140)))</f>
        <v>0</v>
      </c>
      <c r="BR140" s="51">
        <f>IF( $G140=0,0,((($G140/$F$131)*Cronograma!BP$21)*($H140/$G140)))</f>
        <v>0</v>
      </c>
      <c r="BS140" s="51">
        <f>IF( $G140=0,0,((($G140/$F$131)*Cronograma!BQ$21)*($H140/$G140)))</f>
        <v>0</v>
      </c>
      <c r="BT140" s="51">
        <f>IF( $G140=0,0,((($G140/$F$131)*Cronograma!BR$21)*($H140/$G140)))</f>
        <v>0</v>
      </c>
      <c r="BU140" s="51">
        <f>IF( $G140=0,0,((($G140/$F$131)*Cronograma!BS$21)*($H140/$G140)))</f>
        <v>0</v>
      </c>
      <c r="BV140" s="51">
        <f>IF( $G140=0,0,((($G140/$F$131)*Cronograma!BT$21)*($H140/$G140)))</f>
        <v>0</v>
      </c>
      <c r="BW140" s="51">
        <f>IF( $G140=0,0,((($G140/$F$131)*Cronograma!BU$21)*($H140/$G140)))</f>
        <v>0</v>
      </c>
      <c r="BX140" s="51">
        <f>IF( $G140=0,0,((($G140/$F$131)*Cronograma!BV$21)*($H140/$G140)))</f>
        <v>0</v>
      </c>
      <c r="BY140" s="51">
        <f>IF( $G140=0,0,((($G140/$F$131)*Cronograma!BW$21)*($H140/$G140)))</f>
        <v>0</v>
      </c>
      <c r="BZ140" s="51">
        <f>IF( $G140=0,0,((($G140/$F$131)*Cronograma!BX$21)*($H140/$G140)))</f>
        <v>0</v>
      </c>
      <c r="CA140" s="51">
        <f>IF( $G140=0,0,((($G140/$F$131)*Cronograma!BY$21)*($H140/$G140)))</f>
        <v>0</v>
      </c>
      <c r="CB140" s="51">
        <f>IF( $G140=0,0,((($G140/$F$131)*Cronograma!BZ$21)*($H140/$G140)))</f>
        <v>0</v>
      </c>
      <c r="CC140" s="51">
        <f>IF( $G140=0,0,((($G140/$F$131)*Cronograma!CA$21)*($H140/$G140)))</f>
        <v>0</v>
      </c>
      <c r="CD140" s="51">
        <f>IF( $G140=0,0,((($G140/$F$131)*Cronograma!CB$21)*($H140/$G140)))</f>
        <v>0</v>
      </c>
      <c r="CE140" s="51">
        <f>IF( $G140=0,0,((($G140/$F$131)*Cronograma!CC$21)*($H140/$G140)))</f>
        <v>0</v>
      </c>
      <c r="CF140" s="51">
        <f>IF( $G140=0,0,((($G140/$F$131)*Cronograma!CD$21)*($H140/$G140)))</f>
        <v>0</v>
      </c>
      <c r="CG140" s="51">
        <f>IF( $G140=0,0,((($G140/$F$131)*Cronograma!CE$21)*($H140/$G140)))</f>
        <v>0</v>
      </c>
      <c r="CH140" s="51">
        <f>IF( $G140=0,0,((($G140/$F$131)*Cronograma!CF$21)*($H140/$G140)))</f>
        <v>0</v>
      </c>
      <c r="CI140" s="51">
        <f>IF( $G140=0,0,((($G140/$F$131)*Cronograma!CG$21)*($H140/$G140)))</f>
        <v>0</v>
      </c>
      <c r="CJ140" s="51">
        <f>IF( $G140=0,0,((($G140/$F$131)*Cronograma!CH$21)*($H140/$G140)))</f>
        <v>0</v>
      </c>
      <c r="CK140" s="51">
        <f>IF( $G140=0,0,((($G140/$F$131)*Cronograma!CI$21)*($H140/$G140)))</f>
        <v>0</v>
      </c>
      <c r="CL140" s="51">
        <f>IF( $G140=0,0,((($G140/$F$131)*Cronograma!CJ$21)*($H140/$G140)))</f>
        <v>0</v>
      </c>
      <c r="CM140" s="51">
        <f>IF( $G140=0,0,((($G140/$F$131)*Cronograma!CK$21)*($H140/$G140)))</f>
        <v>0</v>
      </c>
      <c r="CN140" s="51">
        <f>IF( $G140=0,0,((($G140/$F$131)*Cronograma!CL$21)*($H140/$G140)))</f>
        <v>0</v>
      </c>
      <c r="CO140" s="51">
        <f>IF( $G140=0,0,((($G140/$F$131)*Cronograma!CM$21)*($H140/$G140)))</f>
        <v>0</v>
      </c>
      <c r="CP140" s="51">
        <f>IF( $G140=0,0,((($G140/$F$131)*Cronograma!CN$21)*($H140/$G140)))</f>
        <v>0</v>
      </c>
      <c r="CQ140" s="51">
        <f>IF( $G140=0,0,((($G140/$F$131)*Cronograma!CO$21)*($H140/$G140)))</f>
        <v>0</v>
      </c>
      <c r="CR140" s="51">
        <f>IF( $G140=0,0,((($G140/$F$131)*Cronograma!CP$21)*($H140/$G140)))</f>
        <v>0</v>
      </c>
      <c r="CS140" s="51">
        <f>IF( $G140=0,0,((($G140/$F$131)*Cronograma!CQ$21)*($H140/$G140)))</f>
        <v>0</v>
      </c>
      <c r="CT140" s="51">
        <f>IF( $G140=0,0,((($G140/$F$131)*Cronograma!CR$21)*($H140/$G140)))</f>
        <v>0</v>
      </c>
      <c r="CU140" s="51">
        <f>IF( $G140=0,0,((($G140/$F$131)*Cronograma!CS$21)*($H140/$G140)))</f>
        <v>0</v>
      </c>
      <c r="CV140" s="51">
        <f>IF( $G140=0,0,((($G140/$F$131)*Cronograma!CT$21)*($H140/$G140)))</f>
        <v>0</v>
      </c>
      <c r="CW140" s="51">
        <f>IF( $G140=0,0,((($G140/$F$131)*Cronograma!CU$21)*($H140/$G140)))</f>
        <v>0</v>
      </c>
      <c r="CX140" s="51">
        <f>IF( $G140=0,0,((($G140/$F$131)*Cronograma!CV$21)*($H140/$G140)))</f>
        <v>0</v>
      </c>
      <c r="CY140" s="51">
        <f>IF( $G140=0,0,((($G140/$F$131)*Cronograma!CW$21)*($H140/$G140)))</f>
        <v>0</v>
      </c>
      <c r="CZ140" s="51">
        <f>IF( $G140=0,0,((($G140/$F$131)*Cronograma!CX$21)*($H140/$G140)))</f>
        <v>0</v>
      </c>
      <c r="DA140" s="51">
        <f>IF( $G140=0,0,((($G140/$F$131)*Cronograma!CY$21)*($H140/$G140)))</f>
        <v>0</v>
      </c>
      <c r="DB140" s="51">
        <f>IF( $G140=0,0,((($G140/$F$131)*Cronograma!CZ$21)*($H140/$G140)))</f>
        <v>0</v>
      </c>
      <c r="DC140" s="51">
        <f>IF( $G140=0,0,((($G140/$F$131)*Cronograma!DA$21)*($H140/$G140)))</f>
        <v>0</v>
      </c>
      <c r="DD140" s="51">
        <f>IF( $G140=0,0,((($G140/$F$131)*Cronograma!DB$21)*($H140/$G140)))</f>
        <v>0</v>
      </c>
      <c r="DE140" s="51">
        <f>IF( $G140=0,0,((($G140/$F$131)*Cronograma!DC$21)*($H140/$G140)))</f>
        <v>0</v>
      </c>
      <c r="DF140" s="51">
        <f>IF( $G140=0,0,((($G140/$F$131)*Cronograma!DD$21)*($H140/$G140)))</f>
        <v>0</v>
      </c>
      <c r="DG140" s="51">
        <f>IF( $G140=0,0,((($G140/$F$131)*Cronograma!DE$21)*($H140/$G140)))</f>
        <v>0</v>
      </c>
      <c r="DH140" s="51">
        <f>IF( $G140=0,0,((($G140/$F$131)*Cronograma!DF$21)*($H140/$G140)))</f>
        <v>0</v>
      </c>
      <c r="DI140" s="51">
        <f>IF( $G140=0,0,((($G140/$F$131)*Cronograma!DG$21)*($H140/$G140)))</f>
        <v>0</v>
      </c>
      <c r="DJ140" s="51">
        <f>IF( $G140=0,0,((($G140/$F$131)*Cronograma!DH$21)*($H140/$G140)))</f>
        <v>0</v>
      </c>
      <c r="DK140" s="52">
        <f t="shared" si="81"/>
        <v>0</v>
      </c>
      <c r="DL140" s="53">
        <f t="shared" si="82"/>
        <v>0</v>
      </c>
      <c r="DM140" s="472"/>
      <c r="DN140" s="472"/>
      <c r="DO140" s="472"/>
    </row>
    <row r="141" spans="1:119" ht="24" hidden="1" outlineLevel="1" x14ac:dyDescent="0.3">
      <c r="A141" s="472"/>
      <c r="B141" s="521" t="s">
        <v>289</v>
      </c>
      <c r="C141" s="589"/>
      <c r="D141" s="595"/>
      <c r="E141" s="591"/>
      <c r="F141" s="592"/>
      <c r="G141" s="593"/>
      <c r="H141" s="498">
        <f t="shared" si="80"/>
        <v>0</v>
      </c>
      <c r="I141" s="51">
        <f>IF( $G141=0,0,((($G141/$F$131)*Cronograma!G$21)*($H141/$G141)))</f>
        <v>0</v>
      </c>
      <c r="J141" s="51">
        <f>IF( $G141=0,0,((($G141/$F$131)*Cronograma!H$21)*($H141/$G141)))</f>
        <v>0</v>
      </c>
      <c r="K141" s="51">
        <f>IF( $G141=0,0,((($G141/$F$131)*Cronograma!I$21)*($H141/$G141)))</f>
        <v>0</v>
      </c>
      <c r="L141" s="51">
        <f>IF( $G141=0,0,((($G141/$F$131)*Cronograma!J$21)*($H141/$G141)))</f>
        <v>0</v>
      </c>
      <c r="M141" s="51">
        <f>IF( $G141=0,0,((($G141/$F$131)*Cronograma!K$21)*($H141/$G141)))</f>
        <v>0</v>
      </c>
      <c r="N141" s="51">
        <f>IF( $G141=0,0,((($G141/$F$131)*Cronograma!L$21)*($H141/$G141)))</f>
        <v>0</v>
      </c>
      <c r="O141" s="51">
        <f>IF( $G141=0,0,((($G141/$F$131)*Cronograma!M$21)*($H141/$G141)))</f>
        <v>0</v>
      </c>
      <c r="P141" s="51">
        <f>IF( $G141=0,0,((($G141/$F$131)*Cronograma!N$21)*($H141/$G141)))</f>
        <v>0</v>
      </c>
      <c r="Q141" s="51">
        <f>IF( $G141=0,0,((($G141/$F$131)*Cronograma!O$21)*($H141/$G141)))</f>
        <v>0</v>
      </c>
      <c r="R141" s="51">
        <f>IF( $G141=0,0,((($G141/$F$131)*Cronograma!P$21)*($H141/$G141)))</f>
        <v>0</v>
      </c>
      <c r="S141" s="51">
        <f>IF( $G141=0,0,((($G141/$F$131)*Cronograma!Q$21)*($H141/$G141)))</f>
        <v>0</v>
      </c>
      <c r="T141" s="51">
        <f>IF( $G141=0,0,((($G141/$F$131)*Cronograma!R$21)*($H141/$G141)))</f>
        <v>0</v>
      </c>
      <c r="U141" s="51">
        <f>IF( $G141=0,0,((($G141/$F$131)*Cronograma!S$21)*($H141/$G141)))</f>
        <v>0</v>
      </c>
      <c r="V141" s="51">
        <f>IF( $G141=0,0,((($G141/$F$131)*Cronograma!T$21)*($H141/$G141)))</f>
        <v>0</v>
      </c>
      <c r="W141" s="51">
        <f>IF( $G141=0,0,((($G141/$F$131)*Cronograma!U$21)*($H141/$G141)))</f>
        <v>0</v>
      </c>
      <c r="X141" s="51">
        <f>IF( $G141=0,0,((($G141/$F$131)*Cronograma!V$21)*($H141/$G141)))</f>
        <v>0</v>
      </c>
      <c r="Y141" s="51">
        <f>IF( $G141=0,0,((($G141/$F$131)*Cronograma!W$21)*($H141/$G141)))</f>
        <v>0</v>
      </c>
      <c r="Z141" s="51">
        <f>IF( $G141=0,0,((($G141/$F$131)*Cronograma!X$21)*($H141/$G141)))</f>
        <v>0</v>
      </c>
      <c r="AA141" s="51">
        <f>IF( $G141=0,0,((($G141/$F$131)*Cronograma!Y$21)*($H141/$G141)))</f>
        <v>0</v>
      </c>
      <c r="AB141" s="51">
        <f>IF( $G141=0,0,((($G141/$F$131)*Cronograma!Z$21)*($H141/$G141)))</f>
        <v>0</v>
      </c>
      <c r="AC141" s="51">
        <f>IF( $G141=0,0,((($G141/$F$131)*Cronograma!AA$21)*($H141/$G141)))</f>
        <v>0</v>
      </c>
      <c r="AD141" s="51">
        <f>IF( $G141=0,0,((($G141/$F$131)*Cronograma!AB$21)*($H141/$G141)))</f>
        <v>0</v>
      </c>
      <c r="AE141" s="51">
        <f>IF( $G141=0,0,((($G141/$F$131)*Cronograma!AC$21)*($H141/$G141)))</f>
        <v>0</v>
      </c>
      <c r="AF141" s="51">
        <f>IF( $G141=0,0,((($G141/$F$131)*Cronograma!AD$21)*($H141/$G141)))</f>
        <v>0</v>
      </c>
      <c r="AG141" s="51">
        <f>IF( $G141=0,0,((($G141/$F$131)*Cronograma!AE$21)*($H141/$G141)))</f>
        <v>0</v>
      </c>
      <c r="AH141" s="51">
        <f>IF( $G141=0,0,((($G141/$F$131)*Cronograma!AF$21)*($H141/$G141)))</f>
        <v>0</v>
      </c>
      <c r="AI141" s="51">
        <f>IF( $G141=0,0,((($G141/$F$131)*Cronograma!AG$21)*($H141/$G141)))</f>
        <v>0</v>
      </c>
      <c r="AJ141" s="51">
        <f>IF( $G141=0,0,((($G141/$F$131)*Cronograma!AH$21)*($H141/$G141)))</f>
        <v>0</v>
      </c>
      <c r="AK141" s="51">
        <f>IF( $G141=0,0,((($G141/$F$131)*Cronograma!AI$21)*($H141/$G141)))</f>
        <v>0</v>
      </c>
      <c r="AL141" s="51">
        <f>IF( $G141=0,0,((($G141/$F$131)*Cronograma!AJ$21)*($H141/$G141)))</f>
        <v>0</v>
      </c>
      <c r="AM141" s="51">
        <f>IF( $G141=0,0,((($G141/$F$131)*Cronograma!AK$21)*($H141/$G141)))</f>
        <v>0</v>
      </c>
      <c r="AN141" s="51">
        <f>IF( $G141=0,0,((($G141/$F$131)*Cronograma!AL$21)*($H141/$G141)))</f>
        <v>0</v>
      </c>
      <c r="AO141" s="51">
        <f>IF( $G141=0,0,((($G141/$F$131)*Cronograma!AM$21)*($H141/$G141)))</f>
        <v>0</v>
      </c>
      <c r="AP141" s="51">
        <f>IF( $G141=0,0,((($G141/$F$131)*Cronograma!AN$21)*($H141/$G141)))</f>
        <v>0</v>
      </c>
      <c r="AQ141" s="51">
        <f>IF( $G141=0,0,((($G141/$F$131)*Cronograma!AO$21)*($H141/$G141)))</f>
        <v>0</v>
      </c>
      <c r="AR141" s="51">
        <f>IF( $G141=0,0,((($G141/$F$131)*Cronograma!AP$21)*($H141/$G141)))</f>
        <v>0</v>
      </c>
      <c r="AS141" s="51">
        <f>IF( $G141=0,0,((($G141/$F$131)*Cronograma!AQ$21)*($H141/$G141)))</f>
        <v>0</v>
      </c>
      <c r="AT141" s="51">
        <f>IF( $G141=0,0,((($G141/$F$131)*Cronograma!AR$21)*($H141/$G141)))</f>
        <v>0</v>
      </c>
      <c r="AU141" s="51">
        <f>IF( $G141=0,0,((($G141/$F$131)*Cronograma!AS$21)*($H141/$G141)))</f>
        <v>0</v>
      </c>
      <c r="AV141" s="51">
        <f>IF( $G141=0,0,((($G141/$F$131)*Cronograma!AT$21)*($H141/$G141)))</f>
        <v>0</v>
      </c>
      <c r="AW141" s="51">
        <f>IF( $G141=0,0,((($G141/$F$131)*Cronograma!AU$21)*($H141/$G141)))</f>
        <v>0</v>
      </c>
      <c r="AX141" s="51">
        <f>IF( $G141=0,0,((($G141/$F$131)*Cronograma!AV$21)*($H141/$G141)))</f>
        <v>0</v>
      </c>
      <c r="AY141" s="51">
        <f>IF( $G141=0,0,((($G141/$F$131)*Cronograma!AW$21)*($H141/$G141)))</f>
        <v>0</v>
      </c>
      <c r="AZ141" s="51">
        <f>IF( $G141=0,0,((($G141/$F$131)*Cronograma!AX$21)*($H141/$G141)))</f>
        <v>0</v>
      </c>
      <c r="BA141" s="51">
        <f>IF( $G141=0,0,((($G141/$F$131)*Cronograma!AY$21)*($H141/$G141)))</f>
        <v>0</v>
      </c>
      <c r="BB141" s="51">
        <f>IF( $G141=0,0,((($G141/$F$131)*Cronograma!AZ$21)*($H141/$G141)))</f>
        <v>0</v>
      </c>
      <c r="BC141" s="51">
        <f>IF( $G141=0,0,((($G141/$F$131)*Cronograma!BA$21)*($H141/$G141)))</f>
        <v>0</v>
      </c>
      <c r="BD141" s="51">
        <f>IF( $G141=0,0,((($G141/$F$131)*Cronograma!BB$21)*($H141/$G141)))</f>
        <v>0</v>
      </c>
      <c r="BE141" s="51">
        <f>IF( $G141=0,0,((($G141/$F$131)*Cronograma!BC$21)*($H141/$G141)))</f>
        <v>0</v>
      </c>
      <c r="BF141" s="51">
        <f>IF( $G141=0,0,((($G141/$F$131)*Cronograma!BD$21)*($H141/$G141)))</f>
        <v>0</v>
      </c>
      <c r="BG141" s="51">
        <f>IF( $G141=0,0,((($G141/$F$131)*Cronograma!BE$21)*($H141/$G141)))</f>
        <v>0</v>
      </c>
      <c r="BH141" s="51">
        <f>IF( $G141=0,0,((($G141/$F$131)*Cronograma!BF$21)*($H141/$G141)))</f>
        <v>0</v>
      </c>
      <c r="BI141" s="51">
        <f>IF( $G141=0,0,((($G141/$F$131)*Cronograma!BG$21)*($H141/$G141)))</f>
        <v>0</v>
      </c>
      <c r="BJ141" s="51">
        <f>IF( $G141=0,0,((($G141/$F$131)*Cronograma!BH$21)*($H141/$G141)))</f>
        <v>0</v>
      </c>
      <c r="BK141" s="51">
        <f>IF( $G141=0,0,((($G141/$F$131)*Cronograma!BI$21)*($H141/$G141)))</f>
        <v>0</v>
      </c>
      <c r="BL141" s="51">
        <f>IF( $G141=0,0,((($G141/$F$131)*Cronograma!BJ$21)*($H141/$G141)))</f>
        <v>0</v>
      </c>
      <c r="BM141" s="51">
        <f>IF( $G141=0,0,((($G141/$F$131)*Cronograma!BK$21)*($H141/$G141)))</f>
        <v>0</v>
      </c>
      <c r="BN141" s="51">
        <f>IF( $G141=0,0,((($G141/$F$131)*Cronograma!BL$21)*($H141/$G141)))</f>
        <v>0</v>
      </c>
      <c r="BO141" s="51">
        <f>IF( $G141=0,0,((($G141/$F$131)*Cronograma!BM$21)*($H141/$G141)))</f>
        <v>0</v>
      </c>
      <c r="BP141" s="51">
        <f>IF( $G141=0,0,((($G141/$F$131)*Cronograma!BN$21)*($H141/$G141)))</f>
        <v>0</v>
      </c>
      <c r="BQ141" s="51">
        <f>IF( $G141=0,0,((($G141/$F$131)*Cronograma!BO$21)*($H141/$G141)))</f>
        <v>0</v>
      </c>
      <c r="BR141" s="51">
        <f>IF( $G141=0,0,((($G141/$F$131)*Cronograma!BP$21)*($H141/$G141)))</f>
        <v>0</v>
      </c>
      <c r="BS141" s="51">
        <f>IF( $G141=0,0,((($G141/$F$131)*Cronograma!BQ$21)*($H141/$G141)))</f>
        <v>0</v>
      </c>
      <c r="BT141" s="51">
        <f>IF( $G141=0,0,((($G141/$F$131)*Cronograma!BR$21)*($H141/$G141)))</f>
        <v>0</v>
      </c>
      <c r="BU141" s="51">
        <f>IF( $G141=0,0,((($G141/$F$131)*Cronograma!BS$21)*($H141/$G141)))</f>
        <v>0</v>
      </c>
      <c r="BV141" s="51">
        <f>IF( $G141=0,0,((($G141/$F$131)*Cronograma!BT$21)*($H141/$G141)))</f>
        <v>0</v>
      </c>
      <c r="BW141" s="51">
        <f>IF( $G141=0,0,((($G141/$F$131)*Cronograma!BU$21)*($H141/$G141)))</f>
        <v>0</v>
      </c>
      <c r="BX141" s="51">
        <f>IF( $G141=0,0,((($G141/$F$131)*Cronograma!BV$21)*($H141/$G141)))</f>
        <v>0</v>
      </c>
      <c r="BY141" s="51">
        <f>IF( $G141=0,0,((($G141/$F$131)*Cronograma!BW$21)*($H141/$G141)))</f>
        <v>0</v>
      </c>
      <c r="BZ141" s="51">
        <f>IF( $G141=0,0,((($G141/$F$131)*Cronograma!BX$21)*($H141/$G141)))</f>
        <v>0</v>
      </c>
      <c r="CA141" s="51">
        <f>IF( $G141=0,0,((($G141/$F$131)*Cronograma!BY$21)*($H141/$G141)))</f>
        <v>0</v>
      </c>
      <c r="CB141" s="51">
        <f>IF( $G141=0,0,((($G141/$F$131)*Cronograma!BZ$21)*($H141/$G141)))</f>
        <v>0</v>
      </c>
      <c r="CC141" s="51">
        <f>IF( $G141=0,0,((($G141/$F$131)*Cronograma!CA$21)*($H141/$G141)))</f>
        <v>0</v>
      </c>
      <c r="CD141" s="51">
        <f>IF( $G141=0,0,((($G141/$F$131)*Cronograma!CB$21)*($H141/$G141)))</f>
        <v>0</v>
      </c>
      <c r="CE141" s="51">
        <f>IF( $G141=0,0,((($G141/$F$131)*Cronograma!CC$21)*($H141/$G141)))</f>
        <v>0</v>
      </c>
      <c r="CF141" s="51">
        <f>IF( $G141=0,0,((($G141/$F$131)*Cronograma!CD$21)*($H141/$G141)))</f>
        <v>0</v>
      </c>
      <c r="CG141" s="51">
        <f>IF( $G141=0,0,((($G141/$F$131)*Cronograma!CE$21)*($H141/$G141)))</f>
        <v>0</v>
      </c>
      <c r="CH141" s="51">
        <f>IF( $G141=0,0,((($G141/$F$131)*Cronograma!CF$21)*($H141/$G141)))</f>
        <v>0</v>
      </c>
      <c r="CI141" s="51">
        <f>IF( $G141=0,0,((($G141/$F$131)*Cronograma!CG$21)*($H141/$G141)))</f>
        <v>0</v>
      </c>
      <c r="CJ141" s="51">
        <f>IF( $G141=0,0,((($G141/$F$131)*Cronograma!CH$21)*($H141/$G141)))</f>
        <v>0</v>
      </c>
      <c r="CK141" s="51">
        <f>IF( $G141=0,0,((($G141/$F$131)*Cronograma!CI$21)*($H141/$G141)))</f>
        <v>0</v>
      </c>
      <c r="CL141" s="51">
        <f>IF( $G141=0,0,((($G141/$F$131)*Cronograma!CJ$21)*($H141/$G141)))</f>
        <v>0</v>
      </c>
      <c r="CM141" s="51">
        <f>IF( $G141=0,0,((($G141/$F$131)*Cronograma!CK$21)*($H141/$G141)))</f>
        <v>0</v>
      </c>
      <c r="CN141" s="51">
        <f>IF( $G141=0,0,((($G141/$F$131)*Cronograma!CL$21)*($H141/$G141)))</f>
        <v>0</v>
      </c>
      <c r="CO141" s="51">
        <f>IF( $G141=0,0,((($G141/$F$131)*Cronograma!CM$21)*($H141/$G141)))</f>
        <v>0</v>
      </c>
      <c r="CP141" s="51">
        <f>IF( $G141=0,0,((($G141/$F$131)*Cronograma!CN$21)*($H141/$G141)))</f>
        <v>0</v>
      </c>
      <c r="CQ141" s="51">
        <f>IF( $G141=0,0,((($G141/$F$131)*Cronograma!CO$21)*($H141/$G141)))</f>
        <v>0</v>
      </c>
      <c r="CR141" s="51">
        <f>IF( $G141=0,0,((($G141/$F$131)*Cronograma!CP$21)*($H141/$G141)))</f>
        <v>0</v>
      </c>
      <c r="CS141" s="51">
        <f>IF( $G141=0,0,((($G141/$F$131)*Cronograma!CQ$21)*($H141/$G141)))</f>
        <v>0</v>
      </c>
      <c r="CT141" s="51">
        <f>IF( $G141=0,0,((($G141/$F$131)*Cronograma!CR$21)*($H141/$G141)))</f>
        <v>0</v>
      </c>
      <c r="CU141" s="51">
        <f>IF( $G141=0,0,((($G141/$F$131)*Cronograma!CS$21)*($H141/$G141)))</f>
        <v>0</v>
      </c>
      <c r="CV141" s="51">
        <f>IF( $G141=0,0,((($G141/$F$131)*Cronograma!CT$21)*($H141/$G141)))</f>
        <v>0</v>
      </c>
      <c r="CW141" s="51">
        <f>IF( $G141=0,0,((($G141/$F$131)*Cronograma!CU$21)*($H141/$G141)))</f>
        <v>0</v>
      </c>
      <c r="CX141" s="51">
        <f>IF( $G141=0,0,((($G141/$F$131)*Cronograma!CV$21)*($H141/$G141)))</f>
        <v>0</v>
      </c>
      <c r="CY141" s="51">
        <f>IF( $G141=0,0,((($G141/$F$131)*Cronograma!CW$21)*($H141/$G141)))</f>
        <v>0</v>
      </c>
      <c r="CZ141" s="51">
        <f>IF( $G141=0,0,((($G141/$F$131)*Cronograma!CX$21)*($H141/$G141)))</f>
        <v>0</v>
      </c>
      <c r="DA141" s="51">
        <f>IF( $G141=0,0,((($G141/$F$131)*Cronograma!CY$21)*($H141/$G141)))</f>
        <v>0</v>
      </c>
      <c r="DB141" s="51">
        <f>IF( $G141=0,0,((($G141/$F$131)*Cronograma!CZ$21)*($H141/$G141)))</f>
        <v>0</v>
      </c>
      <c r="DC141" s="51">
        <f>IF( $G141=0,0,((($G141/$F$131)*Cronograma!DA$21)*($H141/$G141)))</f>
        <v>0</v>
      </c>
      <c r="DD141" s="51">
        <f>IF( $G141=0,0,((($G141/$F$131)*Cronograma!DB$21)*($H141/$G141)))</f>
        <v>0</v>
      </c>
      <c r="DE141" s="51">
        <f>IF( $G141=0,0,((($G141/$F$131)*Cronograma!DC$21)*($H141/$G141)))</f>
        <v>0</v>
      </c>
      <c r="DF141" s="51">
        <f>IF( $G141=0,0,((($G141/$F$131)*Cronograma!DD$21)*($H141/$G141)))</f>
        <v>0</v>
      </c>
      <c r="DG141" s="51">
        <f>IF( $G141=0,0,((($G141/$F$131)*Cronograma!DE$21)*($H141/$G141)))</f>
        <v>0</v>
      </c>
      <c r="DH141" s="51">
        <f>IF( $G141=0,0,((($G141/$F$131)*Cronograma!DF$21)*($H141/$G141)))</f>
        <v>0</v>
      </c>
      <c r="DI141" s="51">
        <f>IF( $G141=0,0,((($G141/$F$131)*Cronograma!DG$21)*($H141/$G141)))</f>
        <v>0</v>
      </c>
      <c r="DJ141" s="51">
        <f>IF( $G141=0,0,((($G141/$F$131)*Cronograma!DH$21)*($H141/$G141)))</f>
        <v>0</v>
      </c>
      <c r="DK141" s="52">
        <f t="shared" si="81"/>
        <v>0</v>
      </c>
      <c r="DL141" s="53">
        <f t="shared" si="82"/>
        <v>0</v>
      </c>
      <c r="DM141" s="472"/>
      <c r="DN141" s="472"/>
      <c r="DO141" s="472"/>
    </row>
    <row r="142" spans="1:119" collapsed="1" x14ac:dyDescent="0.3">
      <c r="A142" s="472"/>
      <c r="B142" s="521">
        <v>2.4</v>
      </c>
      <c r="C142" s="515" t="s">
        <v>152</v>
      </c>
      <c r="D142" s="516">
        <f>Identificación!C89</f>
        <v>0</v>
      </c>
      <c r="E142" s="517">
        <f>Identificación!F89</f>
        <v>0</v>
      </c>
      <c r="F142" s="518">
        <f>Identificación!G89</f>
        <v>0</v>
      </c>
      <c r="G142" s="497"/>
      <c r="H142" s="498">
        <f t="shared" ref="H142:AM142" si="83">SUM(H143:H152)</f>
        <v>0</v>
      </c>
      <c r="I142" s="499">
        <f t="shared" si="83"/>
        <v>0</v>
      </c>
      <c r="J142" s="499">
        <f t="shared" si="83"/>
        <v>0</v>
      </c>
      <c r="K142" s="499">
        <f t="shared" si="83"/>
        <v>0</v>
      </c>
      <c r="L142" s="499">
        <f t="shared" si="83"/>
        <v>0</v>
      </c>
      <c r="M142" s="499">
        <f t="shared" si="83"/>
        <v>0</v>
      </c>
      <c r="N142" s="499">
        <f t="shared" si="83"/>
        <v>0</v>
      </c>
      <c r="O142" s="499">
        <f t="shared" si="83"/>
        <v>0</v>
      </c>
      <c r="P142" s="499">
        <f t="shared" si="83"/>
        <v>0</v>
      </c>
      <c r="Q142" s="499">
        <f t="shared" si="83"/>
        <v>0</v>
      </c>
      <c r="R142" s="499">
        <f t="shared" si="83"/>
        <v>0</v>
      </c>
      <c r="S142" s="499">
        <f t="shared" si="83"/>
        <v>0</v>
      </c>
      <c r="T142" s="499">
        <f t="shared" si="83"/>
        <v>0</v>
      </c>
      <c r="U142" s="499">
        <f t="shared" si="83"/>
        <v>0</v>
      </c>
      <c r="V142" s="499">
        <f t="shared" si="83"/>
        <v>0</v>
      </c>
      <c r="W142" s="499">
        <f t="shared" si="83"/>
        <v>0</v>
      </c>
      <c r="X142" s="499">
        <f t="shared" si="83"/>
        <v>0</v>
      </c>
      <c r="Y142" s="499">
        <f t="shared" si="83"/>
        <v>0</v>
      </c>
      <c r="Z142" s="499">
        <f t="shared" si="83"/>
        <v>0</v>
      </c>
      <c r="AA142" s="499">
        <f t="shared" si="83"/>
        <v>0</v>
      </c>
      <c r="AB142" s="499">
        <f t="shared" si="83"/>
        <v>0</v>
      </c>
      <c r="AC142" s="499">
        <f t="shared" si="83"/>
        <v>0</v>
      </c>
      <c r="AD142" s="499">
        <f t="shared" si="83"/>
        <v>0</v>
      </c>
      <c r="AE142" s="499">
        <f t="shared" si="83"/>
        <v>0</v>
      </c>
      <c r="AF142" s="499">
        <f t="shared" si="83"/>
        <v>0</v>
      </c>
      <c r="AG142" s="499">
        <f t="shared" si="83"/>
        <v>0</v>
      </c>
      <c r="AH142" s="499">
        <f t="shared" si="83"/>
        <v>0</v>
      </c>
      <c r="AI142" s="499">
        <f t="shared" si="83"/>
        <v>0</v>
      </c>
      <c r="AJ142" s="499">
        <f t="shared" si="83"/>
        <v>0</v>
      </c>
      <c r="AK142" s="499">
        <f t="shared" si="83"/>
        <v>0</v>
      </c>
      <c r="AL142" s="499">
        <f t="shared" si="83"/>
        <v>0</v>
      </c>
      <c r="AM142" s="499">
        <f t="shared" si="83"/>
        <v>0</v>
      </c>
      <c r="AN142" s="499">
        <f t="shared" ref="AN142:BS142" si="84">SUM(AN143:AN152)</f>
        <v>0</v>
      </c>
      <c r="AO142" s="499">
        <f t="shared" si="84"/>
        <v>0</v>
      </c>
      <c r="AP142" s="499">
        <f t="shared" si="84"/>
        <v>0</v>
      </c>
      <c r="AQ142" s="499">
        <f t="shared" si="84"/>
        <v>0</v>
      </c>
      <c r="AR142" s="499">
        <f t="shared" si="84"/>
        <v>0</v>
      </c>
      <c r="AS142" s="499">
        <f t="shared" si="84"/>
        <v>0</v>
      </c>
      <c r="AT142" s="499">
        <f t="shared" si="84"/>
        <v>0</v>
      </c>
      <c r="AU142" s="499">
        <f t="shared" si="84"/>
        <v>0</v>
      </c>
      <c r="AV142" s="499">
        <f t="shared" si="84"/>
        <v>0</v>
      </c>
      <c r="AW142" s="499">
        <f t="shared" si="84"/>
        <v>0</v>
      </c>
      <c r="AX142" s="499">
        <f t="shared" si="84"/>
        <v>0</v>
      </c>
      <c r="AY142" s="499">
        <f t="shared" si="84"/>
        <v>0</v>
      </c>
      <c r="AZ142" s="499">
        <f t="shared" si="84"/>
        <v>0</v>
      </c>
      <c r="BA142" s="499">
        <f t="shared" si="84"/>
        <v>0</v>
      </c>
      <c r="BB142" s="499">
        <f t="shared" si="84"/>
        <v>0</v>
      </c>
      <c r="BC142" s="499">
        <f t="shared" si="84"/>
        <v>0</v>
      </c>
      <c r="BD142" s="499">
        <f t="shared" si="84"/>
        <v>0</v>
      </c>
      <c r="BE142" s="499">
        <f t="shared" si="84"/>
        <v>0</v>
      </c>
      <c r="BF142" s="499">
        <f t="shared" si="84"/>
        <v>0</v>
      </c>
      <c r="BG142" s="499">
        <f t="shared" si="84"/>
        <v>0</v>
      </c>
      <c r="BH142" s="499">
        <f t="shared" si="84"/>
        <v>0</v>
      </c>
      <c r="BI142" s="499">
        <f t="shared" si="84"/>
        <v>0</v>
      </c>
      <c r="BJ142" s="499">
        <f t="shared" si="84"/>
        <v>0</v>
      </c>
      <c r="BK142" s="499">
        <f t="shared" si="84"/>
        <v>0</v>
      </c>
      <c r="BL142" s="499">
        <f t="shared" si="84"/>
        <v>0</v>
      </c>
      <c r="BM142" s="499">
        <f t="shared" si="84"/>
        <v>0</v>
      </c>
      <c r="BN142" s="499">
        <f t="shared" si="84"/>
        <v>0</v>
      </c>
      <c r="BO142" s="499">
        <f t="shared" si="84"/>
        <v>0</v>
      </c>
      <c r="BP142" s="499">
        <f t="shared" si="84"/>
        <v>0</v>
      </c>
      <c r="BQ142" s="499">
        <f t="shared" si="84"/>
        <v>0</v>
      </c>
      <c r="BR142" s="499">
        <f t="shared" si="84"/>
        <v>0</v>
      </c>
      <c r="BS142" s="499">
        <f t="shared" si="84"/>
        <v>0</v>
      </c>
      <c r="BT142" s="499">
        <f t="shared" ref="BT142:CG142" si="85">SUM(BT143:BT152)</f>
        <v>0</v>
      </c>
      <c r="BU142" s="499">
        <f t="shared" si="85"/>
        <v>0</v>
      </c>
      <c r="BV142" s="499">
        <f t="shared" si="85"/>
        <v>0</v>
      </c>
      <c r="BW142" s="499">
        <f t="shared" si="85"/>
        <v>0</v>
      </c>
      <c r="BX142" s="499">
        <f t="shared" si="85"/>
        <v>0</v>
      </c>
      <c r="BY142" s="499">
        <f t="shared" si="85"/>
        <v>0</v>
      </c>
      <c r="BZ142" s="499">
        <f t="shared" si="85"/>
        <v>0</v>
      </c>
      <c r="CA142" s="499">
        <f t="shared" si="85"/>
        <v>0</v>
      </c>
      <c r="CB142" s="499">
        <f t="shared" si="85"/>
        <v>0</v>
      </c>
      <c r="CC142" s="499">
        <f t="shared" si="85"/>
        <v>0</v>
      </c>
      <c r="CD142" s="499">
        <f t="shared" si="85"/>
        <v>0</v>
      </c>
      <c r="CE142" s="499">
        <f t="shared" si="85"/>
        <v>0</v>
      </c>
      <c r="CF142" s="499">
        <f t="shared" si="85"/>
        <v>0</v>
      </c>
      <c r="CG142" s="499">
        <f t="shared" si="85"/>
        <v>0</v>
      </c>
      <c r="CH142" s="499">
        <f t="shared" ref="CH142:DJ142" si="86">SUM(CH143:CH152)</f>
        <v>0</v>
      </c>
      <c r="CI142" s="499">
        <f t="shared" si="86"/>
        <v>0</v>
      </c>
      <c r="CJ142" s="499">
        <f t="shared" si="86"/>
        <v>0</v>
      </c>
      <c r="CK142" s="499">
        <f t="shared" si="86"/>
        <v>0</v>
      </c>
      <c r="CL142" s="499">
        <f t="shared" si="86"/>
        <v>0</v>
      </c>
      <c r="CM142" s="499">
        <f t="shared" si="86"/>
        <v>0</v>
      </c>
      <c r="CN142" s="499">
        <f t="shared" si="86"/>
        <v>0</v>
      </c>
      <c r="CO142" s="499">
        <f t="shared" si="86"/>
        <v>0</v>
      </c>
      <c r="CP142" s="499">
        <f t="shared" si="86"/>
        <v>0</v>
      </c>
      <c r="CQ142" s="499">
        <f t="shared" si="86"/>
        <v>0</v>
      </c>
      <c r="CR142" s="499">
        <f t="shared" si="86"/>
        <v>0</v>
      </c>
      <c r="CS142" s="499">
        <f t="shared" si="86"/>
        <v>0</v>
      </c>
      <c r="CT142" s="499">
        <f t="shared" si="86"/>
        <v>0</v>
      </c>
      <c r="CU142" s="499">
        <f t="shared" si="86"/>
        <v>0</v>
      </c>
      <c r="CV142" s="499">
        <f t="shared" si="86"/>
        <v>0</v>
      </c>
      <c r="CW142" s="499">
        <f t="shared" si="86"/>
        <v>0</v>
      </c>
      <c r="CX142" s="499">
        <f t="shared" si="86"/>
        <v>0</v>
      </c>
      <c r="CY142" s="499">
        <f t="shared" si="86"/>
        <v>0</v>
      </c>
      <c r="CZ142" s="499">
        <f t="shared" si="86"/>
        <v>0</v>
      </c>
      <c r="DA142" s="499">
        <f t="shared" si="86"/>
        <v>0</v>
      </c>
      <c r="DB142" s="499">
        <f t="shared" si="86"/>
        <v>0</v>
      </c>
      <c r="DC142" s="499">
        <f t="shared" si="86"/>
        <v>0</v>
      </c>
      <c r="DD142" s="499">
        <f t="shared" si="86"/>
        <v>0</v>
      </c>
      <c r="DE142" s="499">
        <f t="shared" si="86"/>
        <v>0</v>
      </c>
      <c r="DF142" s="499">
        <f t="shared" si="86"/>
        <v>0</v>
      </c>
      <c r="DG142" s="499">
        <f t="shared" si="86"/>
        <v>0</v>
      </c>
      <c r="DH142" s="499">
        <f t="shared" si="86"/>
        <v>0</v>
      </c>
      <c r="DI142" s="499">
        <f t="shared" si="86"/>
        <v>0</v>
      </c>
      <c r="DJ142" s="499">
        <f t="shared" si="86"/>
        <v>0</v>
      </c>
      <c r="DK142" s="519">
        <f>SUM(DK143:DK152)</f>
        <v>0</v>
      </c>
      <c r="DL142" s="520">
        <f t="shared" si="82"/>
        <v>0</v>
      </c>
      <c r="DM142" s="472"/>
      <c r="DN142" s="472"/>
      <c r="DO142" s="472"/>
    </row>
    <row r="143" spans="1:119" hidden="1" outlineLevel="1" x14ac:dyDescent="0.3">
      <c r="A143" s="472"/>
      <c r="B143" s="521" t="s">
        <v>290</v>
      </c>
      <c r="C143" s="589"/>
      <c r="D143" s="595"/>
      <c r="E143" s="591"/>
      <c r="F143" s="592"/>
      <c r="G143" s="593"/>
      <c r="H143" s="498">
        <f t="shared" ref="H143:H152" si="87">G143*F143</f>
        <v>0</v>
      </c>
      <c r="I143" s="51">
        <f>IF( $G143=0,0,((($G143/$F$142)*Cronograma!G$22)*($H143/$G143)))</f>
        <v>0</v>
      </c>
      <c r="J143" s="51">
        <f>IF( $G143=0,0,((($G143/$F$142)*Cronograma!H$22)*($H143/$G143)))</f>
        <v>0</v>
      </c>
      <c r="K143" s="51">
        <f>IF( $G143=0,0,((($G143/$F$142)*Cronograma!I$22)*($H143/$G143)))</f>
        <v>0</v>
      </c>
      <c r="L143" s="51">
        <f>IF( $G143=0,0,((($G143/$F$142)*Cronograma!J$22)*($H143/$G143)))</f>
        <v>0</v>
      </c>
      <c r="M143" s="51">
        <f>IF( $G143=0,0,((($G143/$F$142)*Cronograma!K$22)*($H143/$G143)))</f>
        <v>0</v>
      </c>
      <c r="N143" s="51">
        <f>IF( $G143=0,0,((($G143/$F$142)*Cronograma!L$22)*($H143/$G143)))</f>
        <v>0</v>
      </c>
      <c r="O143" s="51">
        <f>IF( $G143=0,0,((($G143/$F$142)*Cronograma!M$22)*($H143/$G143)))</f>
        <v>0</v>
      </c>
      <c r="P143" s="51">
        <f>IF( $G143=0,0,((($G143/$F$142)*Cronograma!N$22)*($H143/$G143)))</f>
        <v>0</v>
      </c>
      <c r="Q143" s="51">
        <f>IF( $G143=0,0,((($G143/$F$142)*Cronograma!O$22)*($H143/$G143)))</f>
        <v>0</v>
      </c>
      <c r="R143" s="51">
        <f>IF( $G143=0,0,((($G143/$F$142)*Cronograma!P$22)*($H143/$G143)))</f>
        <v>0</v>
      </c>
      <c r="S143" s="51">
        <f>IF( $G143=0,0,((($G143/$F$142)*Cronograma!Q$22)*($H143/$G143)))</f>
        <v>0</v>
      </c>
      <c r="T143" s="51">
        <f>IF( $G143=0,0,((($G143/$F$142)*Cronograma!R$22)*($H143/$G143)))</f>
        <v>0</v>
      </c>
      <c r="U143" s="51">
        <f>IF( $G143=0,0,((($G143/$F$142)*Cronograma!S$22)*($H143/$G143)))</f>
        <v>0</v>
      </c>
      <c r="V143" s="51">
        <f>IF( $G143=0,0,((($G143/$F$142)*Cronograma!T$22)*($H143/$G143)))</f>
        <v>0</v>
      </c>
      <c r="W143" s="51">
        <f>IF( $G143=0,0,((($G143/$F$142)*Cronograma!U$22)*($H143/$G143)))</f>
        <v>0</v>
      </c>
      <c r="X143" s="51">
        <f>IF( $G143=0,0,((($G143/$F$142)*Cronograma!V$22)*($H143/$G143)))</f>
        <v>0</v>
      </c>
      <c r="Y143" s="51">
        <f>IF( $G143=0,0,((($G143/$F$142)*Cronograma!W$22)*($H143/$G143)))</f>
        <v>0</v>
      </c>
      <c r="Z143" s="51">
        <f>IF( $G143=0,0,((($G143/$F$142)*Cronograma!X$22)*($H143/$G143)))</f>
        <v>0</v>
      </c>
      <c r="AA143" s="51">
        <f>IF( $G143=0,0,((($G143/$F$142)*Cronograma!Y$22)*($H143/$G143)))</f>
        <v>0</v>
      </c>
      <c r="AB143" s="51">
        <f>IF( $G143=0,0,((($G143/$F$142)*Cronograma!Z$22)*($H143/$G143)))</f>
        <v>0</v>
      </c>
      <c r="AC143" s="51">
        <f>IF( $G143=0,0,((($G143/$F$142)*Cronograma!AA$22)*($H143/$G143)))</f>
        <v>0</v>
      </c>
      <c r="AD143" s="51">
        <f>IF( $G143=0,0,((($G143/$F$142)*Cronograma!AB$22)*($H143/$G143)))</f>
        <v>0</v>
      </c>
      <c r="AE143" s="51">
        <f>IF( $G143=0,0,((($G143/$F$142)*Cronograma!AC$22)*($H143/$G143)))</f>
        <v>0</v>
      </c>
      <c r="AF143" s="51">
        <f>IF( $G143=0,0,((($G143/$F$142)*Cronograma!AD$22)*($H143/$G143)))</f>
        <v>0</v>
      </c>
      <c r="AG143" s="51">
        <f>IF( $G143=0,0,((($G143/$F$142)*Cronograma!AE$22)*($H143/$G143)))</f>
        <v>0</v>
      </c>
      <c r="AH143" s="51">
        <f>IF( $G143=0,0,((($G143/$F$142)*Cronograma!AF$22)*($H143/$G143)))</f>
        <v>0</v>
      </c>
      <c r="AI143" s="51">
        <f>IF( $G143=0,0,((($G143/$F$142)*Cronograma!AG$22)*($H143/$G143)))</f>
        <v>0</v>
      </c>
      <c r="AJ143" s="51">
        <f>IF( $G143=0,0,((($G143/$F$142)*Cronograma!AH$22)*($H143/$G143)))</f>
        <v>0</v>
      </c>
      <c r="AK143" s="51">
        <f>IF( $G143=0,0,((($G143/$F$142)*Cronograma!AI$22)*($H143/$G143)))</f>
        <v>0</v>
      </c>
      <c r="AL143" s="51">
        <f>IF( $G143=0,0,((($G143/$F$142)*Cronograma!AJ$22)*($H143/$G143)))</f>
        <v>0</v>
      </c>
      <c r="AM143" s="51">
        <f>IF( $G143=0,0,((($G143/$F$142)*Cronograma!AK$22)*($H143/$G143)))</f>
        <v>0</v>
      </c>
      <c r="AN143" s="51">
        <f>IF( $G143=0,0,((($G143/$F$142)*Cronograma!AL$22)*($H143/$G143)))</f>
        <v>0</v>
      </c>
      <c r="AO143" s="51">
        <f>IF( $G143=0,0,((($G143/$F$142)*Cronograma!AM$22)*($H143/$G143)))</f>
        <v>0</v>
      </c>
      <c r="AP143" s="51">
        <f>IF( $G143=0,0,((($G143/$F$142)*Cronograma!AN$22)*($H143/$G143)))</f>
        <v>0</v>
      </c>
      <c r="AQ143" s="51">
        <f>IF( $G143=0,0,((($G143/$F$142)*Cronograma!AO$22)*($H143/$G143)))</f>
        <v>0</v>
      </c>
      <c r="AR143" s="51">
        <f>IF( $G143=0,0,((($G143/$F$142)*Cronograma!AP$22)*($H143/$G143)))</f>
        <v>0</v>
      </c>
      <c r="AS143" s="51">
        <f>IF( $G143=0,0,((($G143/$F$142)*Cronograma!AQ$22)*($H143/$G143)))</f>
        <v>0</v>
      </c>
      <c r="AT143" s="51">
        <f>IF( $G143=0,0,((($G143/$F$142)*Cronograma!AR$22)*($H143/$G143)))</f>
        <v>0</v>
      </c>
      <c r="AU143" s="51">
        <f>IF( $G143=0,0,((($G143/$F$142)*Cronograma!AS$22)*($H143/$G143)))</f>
        <v>0</v>
      </c>
      <c r="AV143" s="51">
        <f>IF( $G143=0,0,((($G143/$F$142)*Cronograma!AT$22)*($H143/$G143)))</f>
        <v>0</v>
      </c>
      <c r="AW143" s="51">
        <f>IF( $G143=0,0,((($G143/$F$142)*Cronograma!AU$22)*($H143/$G143)))</f>
        <v>0</v>
      </c>
      <c r="AX143" s="51">
        <f>IF( $G143=0,0,((($G143/$F$142)*Cronograma!AV$22)*($H143/$G143)))</f>
        <v>0</v>
      </c>
      <c r="AY143" s="51">
        <f>IF( $G143=0,0,((($G143/$F$142)*Cronograma!AW$22)*($H143/$G143)))</f>
        <v>0</v>
      </c>
      <c r="AZ143" s="51">
        <f>IF( $G143=0,0,((($G143/$F$142)*Cronograma!AX$22)*($H143/$G143)))</f>
        <v>0</v>
      </c>
      <c r="BA143" s="51">
        <f>IF( $G143=0,0,((($G143/$F$142)*Cronograma!AY$22)*($H143/$G143)))</f>
        <v>0</v>
      </c>
      <c r="BB143" s="51">
        <f>IF( $G143=0,0,((($G143/$F$142)*Cronograma!AZ$22)*($H143/$G143)))</f>
        <v>0</v>
      </c>
      <c r="BC143" s="51">
        <f>IF( $G143=0,0,((($G143/$F$142)*Cronograma!BA$22)*($H143/$G143)))</f>
        <v>0</v>
      </c>
      <c r="BD143" s="51">
        <f>IF( $G143=0,0,((($G143/$F$142)*Cronograma!BB$22)*($H143/$G143)))</f>
        <v>0</v>
      </c>
      <c r="BE143" s="51">
        <f>IF( $G143=0,0,((($G143/$F$142)*Cronograma!BC$22)*($H143/$G143)))</f>
        <v>0</v>
      </c>
      <c r="BF143" s="51">
        <f>IF( $G143=0,0,((($G143/$F$142)*Cronograma!BD$22)*($H143/$G143)))</f>
        <v>0</v>
      </c>
      <c r="BG143" s="51">
        <f>IF( $G143=0,0,((($G143/$F$142)*Cronograma!BE$22)*($H143/$G143)))</f>
        <v>0</v>
      </c>
      <c r="BH143" s="51">
        <f>IF( $G143=0,0,((($G143/$F$142)*Cronograma!BF$22)*($H143/$G143)))</f>
        <v>0</v>
      </c>
      <c r="BI143" s="51">
        <f>IF( $G143=0,0,((($G143/$F$142)*Cronograma!BG$22)*($H143/$G143)))</f>
        <v>0</v>
      </c>
      <c r="BJ143" s="51">
        <f>IF( $G143=0,0,((($G143/$F$142)*Cronograma!BH$22)*($H143/$G143)))</f>
        <v>0</v>
      </c>
      <c r="BK143" s="51">
        <f>IF( $G143=0,0,((($G143/$F$142)*Cronograma!BI$22)*($H143/$G143)))</f>
        <v>0</v>
      </c>
      <c r="BL143" s="51">
        <f>IF( $G143=0,0,((($G143/$F$142)*Cronograma!BJ$22)*($H143/$G143)))</f>
        <v>0</v>
      </c>
      <c r="BM143" s="51">
        <f>IF( $G143=0,0,((($G143/$F$142)*Cronograma!BK$22)*($H143/$G143)))</f>
        <v>0</v>
      </c>
      <c r="BN143" s="51">
        <f>IF( $G143=0,0,((($G143/$F$142)*Cronograma!BL$22)*($H143/$G143)))</f>
        <v>0</v>
      </c>
      <c r="BO143" s="51">
        <f>IF( $G143=0,0,((($G143/$F$142)*Cronograma!BM$22)*($H143/$G143)))</f>
        <v>0</v>
      </c>
      <c r="BP143" s="51">
        <f>IF( $G143=0,0,((($G143/$F$142)*Cronograma!BN$22)*($H143/$G143)))</f>
        <v>0</v>
      </c>
      <c r="BQ143" s="51">
        <f>IF( $G143=0,0,((($G143/$F$142)*Cronograma!BO$22)*($H143/$G143)))</f>
        <v>0</v>
      </c>
      <c r="BR143" s="51">
        <f>IF( $G143=0,0,((($G143/$F$142)*Cronograma!BP$22)*($H143/$G143)))</f>
        <v>0</v>
      </c>
      <c r="BS143" s="51">
        <f>IF( $G143=0,0,((($G143/$F$142)*Cronograma!BQ$22)*($H143/$G143)))</f>
        <v>0</v>
      </c>
      <c r="BT143" s="51">
        <f>IF( $G143=0,0,((($G143/$F$142)*Cronograma!BR$22)*($H143/$G143)))</f>
        <v>0</v>
      </c>
      <c r="BU143" s="51">
        <f>IF( $G143=0,0,((($G143/$F$142)*Cronograma!BS$22)*($H143/$G143)))</f>
        <v>0</v>
      </c>
      <c r="BV143" s="51">
        <f>IF( $G143=0,0,((($G143/$F$142)*Cronograma!BT$22)*($H143/$G143)))</f>
        <v>0</v>
      </c>
      <c r="BW143" s="51">
        <f>IF( $G143=0,0,((($G143/$F$142)*Cronograma!BU$22)*($H143/$G143)))</f>
        <v>0</v>
      </c>
      <c r="BX143" s="51">
        <f>IF( $G143=0,0,((($G143/$F$142)*Cronograma!BV$22)*($H143/$G143)))</f>
        <v>0</v>
      </c>
      <c r="BY143" s="51">
        <f>IF( $G143=0,0,((($G143/$F$142)*Cronograma!BW$22)*($H143/$G143)))</f>
        <v>0</v>
      </c>
      <c r="BZ143" s="51">
        <f>IF( $G143=0,0,((($G143/$F$142)*Cronograma!BX$22)*($H143/$G143)))</f>
        <v>0</v>
      </c>
      <c r="CA143" s="51">
        <f>IF( $G143=0,0,((($G143/$F$142)*Cronograma!BY$22)*($H143/$G143)))</f>
        <v>0</v>
      </c>
      <c r="CB143" s="51">
        <f>IF( $G143=0,0,((($G143/$F$142)*Cronograma!BZ$22)*($H143/$G143)))</f>
        <v>0</v>
      </c>
      <c r="CC143" s="51">
        <f>IF( $G143=0,0,((($G143/$F$142)*Cronograma!CA$22)*($H143/$G143)))</f>
        <v>0</v>
      </c>
      <c r="CD143" s="51">
        <f>IF( $G143=0,0,((($G143/$F$142)*Cronograma!CB$22)*($H143/$G143)))</f>
        <v>0</v>
      </c>
      <c r="CE143" s="51">
        <f>IF( $G143=0,0,((($G143/$F$142)*Cronograma!CC$22)*($H143/$G143)))</f>
        <v>0</v>
      </c>
      <c r="CF143" s="51">
        <f>IF( $G143=0,0,((($G143/$F$142)*Cronograma!CD$22)*($H143/$G143)))</f>
        <v>0</v>
      </c>
      <c r="CG143" s="51">
        <f>IF( $G143=0,0,((($G143/$F$142)*Cronograma!CE$22)*($H143/$G143)))</f>
        <v>0</v>
      </c>
      <c r="CH143" s="51">
        <f>IF( $G143=0,0,((($G143/$F$142)*Cronograma!CF$22)*($H143/$G143)))</f>
        <v>0</v>
      </c>
      <c r="CI143" s="51">
        <f>IF( $G143=0,0,((($G143/$F$142)*Cronograma!CG$22)*($H143/$G143)))</f>
        <v>0</v>
      </c>
      <c r="CJ143" s="51">
        <f>IF( $G143=0,0,((($G143/$F$142)*Cronograma!CH$22)*($H143/$G143)))</f>
        <v>0</v>
      </c>
      <c r="CK143" s="51">
        <f>IF( $G143=0,0,((($G143/$F$142)*Cronograma!CI$22)*($H143/$G143)))</f>
        <v>0</v>
      </c>
      <c r="CL143" s="51">
        <f>IF( $G143=0,0,((($G143/$F$142)*Cronograma!CJ$22)*($H143/$G143)))</f>
        <v>0</v>
      </c>
      <c r="CM143" s="51">
        <f>IF( $G143=0,0,((($G143/$F$142)*Cronograma!CK$22)*($H143/$G143)))</f>
        <v>0</v>
      </c>
      <c r="CN143" s="51">
        <f>IF( $G143=0,0,((($G143/$F$142)*Cronograma!CL$22)*($H143/$G143)))</f>
        <v>0</v>
      </c>
      <c r="CO143" s="51">
        <f>IF( $G143=0,0,((($G143/$F$142)*Cronograma!CM$22)*($H143/$G143)))</f>
        <v>0</v>
      </c>
      <c r="CP143" s="51">
        <f>IF( $G143=0,0,((($G143/$F$142)*Cronograma!CN$22)*($H143/$G143)))</f>
        <v>0</v>
      </c>
      <c r="CQ143" s="51">
        <f>IF( $G143=0,0,((($G143/$F$142)*Cronograma!CO$22)*($H143/$G143)))</f>
        <v>0</v>
      </c>
      <c r="CR143" s="51">
        <f>IF( $G143=0,0,((($G143/$F$142)*Cronograma!CP$22)*($H143/$G143)))</f>
        <v>0</v>
      </c>
      <c r="CS143" s="51">
        <f>IF( $G143=0,0,((($G143/$F$142)*Cronograma!CQ$22)*($H143/$G143)))</f>
        <v>0</v>
      </c>
      <c r="CT143" s="51">
        <f>IF( $G143=0,0,((($G143/$F$142)*Cronograma!CR$22)*($H143/$G143)))</f>
        <v>0</v>
      </c>
      <c r="CU143" s="51">
        <f>IF( $G143=0,0,((($G143/$F$142)*Cronograma!CS$22)*($H143/$G143)))</f>
        <v>0</v>
      </c>
      <c r="CV143" s="51">
        <f>IF( $G143=0,0,((($G143/$F$142)*Cronograma!CT$22)*($H143/$G143)))</f>
        <v>0</v>
      </c>
      <c r="CW143" s="51">
        <f>IF( $G143=0,0,((($G143/$F$142)*Cronograma!CU$22)*($H143/$G143)))</f>
        <v>0</v>
      </c>
      <c r="CX143" s="51">
        <f>IF( $G143=0,0,((($G143/$F$142)*Cronograma!CV$22)*($H143/$G143)))</f>
        <v>0</v>
      </c>
      <c r="CY143" s="51">
        <f>IF( $G143=0,0,((($G143/$F$142)*Cronograma!CW$22)*($H143/$G143)))</f>
        <v>0</v>
      </c>
      <c r="CZ143" s="51">
        <f>IF( $G143=0,0,((($G143/$F$142)*Cronograma!CX$22)*($H143/$G143)))</f>
        <v>0</v>
      </c>
      <c r="DA143" s="51">
        <f>IF( $G143=0,0,((($G143/$F$142)*Cronograma!CY$22)*($H143/$G143)))</f>
        <v>0</v>
      </c>
      <c r="DB143" s="51">
        <f>IF( $G143=0,0,((($G143/$F$142)*Cronograma!CZ$22)*($H143/$G143)))</f>
        <v>0</v>
      </c>
      <c r="DC143" s="51">
        <f>IF( $G143=0,0,((($G143/$F$142)*Cronograma!DA$22)*($H143/$G143)))</f>
        <v>0</v>
      </c>
      <c r="DD143" s="51">
        <f>IF( $G143=0,0,((($G143/$F$142)*Cronograma!DB$22)*($H143/$G143)))</f>
        <v>0</v>
      </c>
      <c r="DE143" s="51">
        <f>IF( $G143=0,0,((($G143/$F$142)*Cronograma!DC$22)*($H143/$G143)))</f>
        <v>0</v>
      </c>
      <c r="DF143" s="51">
        <f>IF( $G143=0,0,((($G143/$F$142)*Cronograma!DD$22)*($H143/$G143)))</f>
        <v>0</v>
      </c>
      <c r="DG143" s="51">
        <f>IF( $G143=0,0,((($G143/$F$142)*Cronograma!DE$22)*($H143/$G143)))</f>
        <v>0</v>
      </c>
      <c r="DH143" s="51">
        <f>IF( $G143=0,0,((($G143/$F$142)*Cronograma!DF$22)*($H143/$G143)))</f>
        <v>0</v>
      </c>
      <c r="DI143" s="51">
        <f>IF( $G143=0,0,((($G143/$F$142)*Cronograma!DG$22)*($H143/$G143)))</f>
        <v>0</v>
      </c>
      <c r="DJ143" s="51">
        <f>IF( $G143=0,0,((($G143/$F$142)*Cronograma!DH$22)*($H143/$G143)))</f>
        <v>0</v>
      </c>
      <c r="DK143" s="52">
        <f t="shared" ref="DK143:DK152" si="88">SUM(I143:DJ143)</f>
        <v>0</v>
      </c>
      <c r="DL143" s="53">
        <f t="shared" si="82"/>
        <v>0</v>
      </c>
      <c r="DM143" s="472"/>
      <c r="DN143" s="472"/>
      <c r="DO143" s="472"/>
    </row>
    <row r="144" spans="1:119" hidden="1" outlineLevel="1" x14ac:dyDescent="0.3">
      <c r="A144" s="472"/>
      <c r="B144" s="521" t="s">
        <v>291</v>
      </c>
      <c r="C144" s="589"/>
      <c r="D144" s="595"/>
      <c r="E144" s="591"/>
      <c r="F144" s="592"/>
      <c r="G144" s="593"/>
      <c r="H144" s="498">
        <f t="shared" si="87"/>
        <v>0</v>
      </c>
      <c r="I144" s="51">
        <f>IF( $G144=0,0,((($G144/$F$142)*Cronograma!G$22)*($H144/$G144)))</f>
        <v>0</v>
      </c>
      <c r="J144" s="51">
        <f>IF( $G144=0,0,((($G144/$F$142)*Cronograma!H$22)*($H144/$G144)))</f>
        <v>0</v>
      </c>
      <c r="K144" s="51">
        <f>IF( $G144=0,0,((($G144/$F$142)*Cronograma!I$22)*($H144/$G144)))</f>
        <v>0</v>
      </c>
      <c r="L144" s="51">
        <f>IF( $G144=0,0,((($G144/$F$142)*Cronograma!J$22)*($H144/$G144)))</f>
        <v>0</v>
      </c>
      <c r="M144" s="51">
        <f>IF( $G144=0,0,((($G144/$F$142)*Cronograma!K$22)*($H144/$G144)))</f>
        <v>0</v>
      </c>
      <c r="N144" s="51">
        <f>IF( $G144=0,0,((($G144/$F$142)*Cronograma!L$22)*($H144/$G144)))</f>
        <v>0</v>
      </c>
      <c r="O144" s="51">
        <f>IF( $G144=0,0,((($G144/$F$142)*Cronograma!M$22)*($H144/$G144)))</f>
        <v>0</v>
      </c>
      <c r="P144" s="51">
        <f>IF( $G144=0,0,((($G144/$F$142)*Cronograma!N$22)*($H144/$G144)))</f>
        <v>0</v>
      </c>
      <c r="Q144" s="51">
        <f>IF( $G144=0,0,((($G144/$F$142)*Cronograma!O$22)*($H144/$G144)))</f>
        <v>0</v>
      </c>
      <c r="R144" s="51">
        <f>IF( $G144=0,0,((($G144/$F$142)*Cronograma!P$22)*($H144/$G144)))</f>
        <v>0</v>
      </c>
      <c r="S144" s="51">
        <f>IF( $G144=0,0,((($G144/$F$142)*Cronograma!Q$22)*($H144/$G144)))</f>
        <v>0</v>
      </c>
      <c r="T144" s="51">
        <f>IF( $G144=0,0,((($G144/$F$142)*Cronograma!R$22)*($H144/$G144)))</f>
        <v>0</v>
      </c>
      <c r="U144" s="51">
        <f>IF( $G144=0,0,((($G144/$F$142)*Cronograma!S$22)*($H144/$G144)))</f>
        <v>0</v>
      </c>
      <c r="V144" s="51">
        <f>IF( $G144=0,0,((($G144/$F$142)*Cronograma!T$22)*($H144/$G144)))</f>
        <v>0</v>
      </c>
      <c r="W144" s="51">
        <f>IF( $G144=0,0,((($G144/$F$142)*Cronograma!U$22)*($H144/$G144)))</f>
        <v>0</v>
      </c>
      <c r="X144" s="51">
        <f>IF( $G144=0,0,((($G144/$F$142)*Cronograma!V$22)*($H144/$G144)))</f>
        <v>0</v>
      </c>
      <c r="Y144" s="51">
        <f>IF( $G144=0,0,((($G144/$F$142)*Cronograma!W$22)*($H144/$G144)))</f>
        <v>0</v>
      </c>
      <c r="Z144" s="51">
        <f>IF( $G144=0,0,((($G144/$F$142)*Cronograma!X$22)*($H144/$G144)))</f>
        <v>0</v>
      </c>
      <c r="AA144" s="51">
        <f>IF( $G144=0,0,((($G144/$F$142)*Cronograma!Y$22)*($H144/$G144)))</f>
        <v>0</v>
      </c>
      <c r="AB144" s="51">
        <f>IF( $G144=0,0,((($G144/$F$142)*Cronograma!Z$22)*($H144/$G144)))</f>
        <v>0</v>
      </c>
      <c r="AC144" s="51">
        <f>IF( $G144=0,0,((($G144/$F$142)*Cronograma!AA$22)*($H144/$G144)))</f>
        <v>0</v>
      </c>
      <c r="AD144" s="51">
        <f>IF( $G144=0,0,((($G144/$F$142)*Cronograma!AB$22)*($H144/$G144)))</f>
        <v>0</v>
      </c>
      <c r="AE144" s="51">
        <f>IF( $G144=0,0,((($G144/$F$142)*Cronograma!AC$22)*($H144/$G144)))</f>
        <v>0</v>
      </c>
      <c r="AF144" s="51">
        <f>IF( $G144=0,0,((($G144/$F$142)*Cronograma!AD$22)*($H144/$G144)))</f>
        <v>0</v>
      </c>
      <c r="AG144" s="51">
        <f>IF( $G144=0,0,((($G144/$F$142)*Cronograma!AE$22)*($H144/$G144)))</f>
        <v>0</v>
      </c>
      <c r="AH144" s="51">
        <f>IF( $G144=0,0,((($G144/$F$142)*Cronograma!AF$22)*($H144/$G144)))</f>
        <v>0</v>
      </c>
      <c r="AI144" s="51">
        <f>IF( $G144=0,0,((($G144/$F$142)*Cronograma!AG$22)*($H144/$G144)))</f>
        <v>0</v>
      </c>
      <c r="AJ144" s="51">
        <f>IF( $G144=0,0,((($G144/$F$142)*Cronograma!AH$22)*($H144/$G144)))</f>
        <v>0</v>
      </c>
      <c r="AK144" s="51">
        <f>IF( $G144=0,0,((($G144/$F$142)*Cronograma!AI$22)*($H144/$G144)))</f>
        <v>0</v>
      </c>
      <c r="AL144" s="51">
        <f>IF( $G144=0,0,((($G144/$F$142)*Cronograma!AJ$22)*($H144/$G144)))</f>
        <v>0</v>
      </c>
      <c r="AM144" s="51">
        <f>IF( $G144=0,0,((($G144/$F$142)*Cronograma!AK$22)*($H144/$G144)))</f>
        <v>0</v>
      </c>
      <c r="AN144" s="51">
        <f>IF( $G144=0,0,((($G144/$F$142)*Cronograma!AL$22)*($H144/$G144)))</f>
        <v>0</v>
      </c>
      <c r="AO144" s="51">
        <f>IF( $G144=0,0,((($G144/$F$142)*Cronograma!AM$22)*($H144/$G144)))</f>
        <v>0</v>
      </c>
      <c r="AP144" s="51">
        <f>IF( $G144=0,0,((($G144/$F$142)*Cronograma!AN$22)*($H144/$G144)))</f>
        <v>0</v>
      </c>
      <c r="AQ144" s="51">
        <f>IF( $G144=0,0,((($G144/$F$142)*Cronograma!AO$22)*($H144/$G144)))</f>
        <v>0</v>
      </c>
      <c r="AR144" s="51">
        <f>IF( $G144=0,0,((($G144/$F$142)*Cronograma!AP$22)*($H144/$G144)))</f>
        <v>0</v>
      </c>
      <c r="AS144" s="51">
        <f>IF( $G144=0,0,((($G144/$F$142)*Cronograma!AQ$22)*($H144/$G144)))</f>
        <v>0</v>
      </c>
      <c r="AT144" s="51">
        <f>IF( $G144=0,0,((($G144/$F$142)*Cronograma!AR$22)*($H144/$G144)))</f>
        <v>0</v>
      </c>
      <c r="AU144" s="51">
        <f>IF( $G144=0,0,((($G144/$F$142)*Cronograma!AS$22)*($H144/$G144)))</f>
        <v>0</v>
      </c>
      <c r="AV144" s="51">
        <f>IF( $G144=0,0,((($G144/$F$142)*Cronograma!AT$22)*($H144/$G144)))</f>
        <v>0</v>
      </c>
      <c r="AW144" s="51">
        <f>IF( $G144=0,0,((($G144/$F$142)*Cronograma!AU$22)*($H144/$G144)))</f>
        <v>0</v>
      </c>
      <c r="AX144" s="51">
        <f>IF( $G144=0,0,((($G144/$F$142)*Cronograma!AV$22)*($H144/$G144)))</f>
        <v>0</v>
      </c>
      <c r="AY144" s="51">
        <f>IF( $G144=0,0,((($G144/$F$142)*Cronograma!AW$22)*($H144/$G144)))</f>
        <v>0</v>
      </c>
      <c r="AZ144" s="51">
        <f>IF( $G144=0,0,((($G144/$F$142)*Cronograma!AX$22)*($H144/$G144)))</f>
        <v>0</v>
      </c>
      <c r="BA144" s="51">
        <f>IF( $G144=0,0,((($G144/$F$142)*Cronograma!AY$22)*($H144/$G144)))</f>
        <v>0</v>
      </c>
      <c r="BB144" s="51">
        <f>IF( $G144=0,0,((($G144/$F$142)*Cronograma!AZ$22)*($H144/$G144)))</f>
        <v>0</v>
      </c>
      <c r="BC144" s="51">
        <f>IF( $G144=0,0,((($G144/$F$142)*Cronograma!BA$22)*($H144/$G144)))</f>
        <v>0</v>
      </c>
      <c r="BD144" s="51">
        <f>IF( $G144=0,0,((($G144/$F$142)*Cronograma!BB$22)*($H144/$G144)))</f>
        <v>0</v>
      </c>
      <c r="BE144" s="51">
        <f>IF( $G144=0,0,((($G144/$F$142)*Cronograma!BC$22)*($H144/$G144)))</f>
        <v>0</v>
      </c>
      <c r="BF144" s="51">
        <f>IF( $G144=0,0,((($G144/$F$142)*Cronograma!BD$22)*($H144/$G144)))</f>
        <v>0</v>
      </c>
      <c r="BG144" s="51">
        <f>IF( $G144=0,0,((($G144/$F$142)*Cronograma!BE$22)*($H144/$G144)))</f>
        <v>0</v>
      </c>
      <c r="BH144" s="51">
        <f>IF( $G144=0,0,((($G144/$F$142)*Cronograma!BF$22)*($H144/$G144)))</f>
        <v>0</v>
      </c>
      <c r="BI144" s="51">
        <f>IF( $G144=0,0,((($G144/$F$142)*Cronograma!BG$22)*($H144/$G144)))</f>
        <v>0</v>
      </c>
      <c r="BJ144" s="51">
        <f>IF( $G144=0,0,((($G144/$F$142)*Cronograma!BH$22)*($H144/$G144)))</f>
        <v>0</v>
      </c>
      <c r="BK144" s="51">
        <f>IF( $G144=0,0,((($G144/$F$142)*Cronograma!BI$22)*($H144/$G144)))</f>
        <v>0</v>
      </c>
      <c r="BL144" s="51">
        <f>IF( $G144=0,0,((($G144/$F$142)*Cronograma!BJ$22)*($H144/$G144)))</f>
        <v>0</v>
      </c>
      <c r="BM144" s="51">
        <f>IF( $G144=0,0,((($G144/$F$142)*Cronograma!BK$22)*($H144/$G144)))</f>
        <v>0</v>
      </c>
      <c r="BN144" s="51">
        <f>IF( $G144=0,0,((($G144/$F$142)*Cronograma!BL$22)*($H144/$G144)))</f>
        <v>0</v>
      </c>
      <c r="BO144" s="51">
        <f>IF( $G144=0,0,((($G144/$F$142)*Cronograma!BM$22)*($H144/$G144)))</f>
        <v>0</v>
      </c>
      <c r="BP144" s="51">
        <f>IF( $G144=0,0,((($G144/$F$142)*Cronograma!BN$22)*($H144/$G144)))</f>
        <v>0</v>
      </c>
      <c r="BQ144" s="51">
        <f>IF( $G144=0,0,((($G144/$F$142)*Cronograma!BO$22)*($H144/$G144)))</f>
        <v>0</v>
      </c>
      <c r="BR144" s="51">
        <f>IF( $G144=0,0,((($G144/$F$142)*Cronograma!BP$22)*($H144/$G144)))</f>
        <v>0</v>
      </c>
      <c r="BS144" s="51">
        <f>IF( $G144=0,0,((($G144/$F$142)*Cronograma!BQ$22)*($H144/$G144)))</f>
        <v>0</v>
      </c>
      <c r="BT144" s="51">
        <f>IF( $G144=0,0,((($G144/$F$142)*Cronograma!BR$22)*($H144/$G144)))</f>
        <v>0</v>
      </c>
      <c r="BU144" s="51">
        <f>IF( $G144=0,0,((($G144/$F$142)*Cronograma!BS$22)*($H144/$G144)))</f>
        <v>0</v>
      </c>
      <c r="BV144" s="51">
        <f>IF( $G144=0,0,((($G144/$F$142)*Cronograma!BT$22)*($H144/$G144)))</f>
        <v>0</v>
      </c>
      <c r="BW144" s="51">
        <f>IF( $G144=0,0,((($G144/$F$142)*Cronograma!BU$22)*($H144/$G144)))</f>
        <v>0</v>
      </c>
      <c r="BX144" s="51">
        <f>IF( $G144=0,0,((($G144/$F$142)*Cronograma!BV$22)*($H144/$G144)))</f>
        <v>0</v>
      </c>
      <c r="BY144" s="51">
        <f>IF( $G144=0,0,((($G144/$F$142)*Cronograma!BW$22)*($H144/$G144)))</f>
        <v>0</v>
      </c>
      <c r="BZ144" s="51">
        <f>IF( $G144=0,0,((($G144/$F$142)*Cronograma!BX$22)*($H144/$G144)))</f>
        <v>0</v>
      </c>
      <c r="CA144" s="51">
        <f>IF( $G144=0,0,((($G144/$F$142)*Cronograma!BY$22)*($H144/$G144)))</f>
        <v>0</v>
      </c>
      <c r="CB144" s="51">
        <f>IF( $G144=0,0,((($G144/$F$142)*Cronograma!BZ$22)*($H144/$G144)))</f>
        <v>0</v>
      </c>
      <c r="CC144" s="51">
        <f>IF( $G144=0,0,((($G144/$F$142)*Cronograma!CA$22)*($H144/$G144)))</f>
        <v>0</v>
      </c>
      <c r="CD144" s="51">
        <f>IF( $G144=0,0,((($G144/$F$142)*Cronograma!CB$22)*($H144/$G144)))</f>
        <v>0</v>
      </c>
      <c r="CE144" s="51">
        <f>IF( $G144=0,0,((($G144/$F$142)*Cronograma!CC$22)*($H144/$G144)))</f>
        <v>0</v>
      </c>
      <c r="CF144" s="51">
        <f>IF( $G144=0,0,((($G144/$F$142)*Cronograma!CD$22)*($H144/$G144)))</f>
        <v>0</v>
      </c>
      <c r="CG144" s="51">
        <f>IF( $G144=0,0,((($G144/$F$142)*Cronograma!CE$22)*($H144/$G144)))</f>
        <v>0</v>
      </c>
      <c r="CH144" s="51">
        <f>IF( $G144=0,0,((($G144/$F$142)*Cronograma!CF$22)*($H144/$G144)))</f>
        <v>0</v>
      </c>
      <c r="CI144" s="51">
        <f>IF( $G144=0,0,((($G144/$F$142)*Cronograma!CG$22)*($H144/$G144)))</f>
        <v>0</v>
      </c>
      <c r="CJ144" s="51">
        <f>IF( $G144=0,0,((($G144/$F$142)*Cronograma!CH$22)*($H144/$G144)))</f>
        <v>0</v>
      </c>
      <c r="CK144" s="51">
        <f>IF( $G144=0,0,((($G144/$F$142)*Cronograma!CI$22)*($H144/$G144)))</f>
        <v>0</v>
      </c>
      <c r="CL144" s="51">
        <f>IF( $G144=0,0,((($G144/$F$142)*Cronograma!CJ$22)*($H144/$G144)))</f>
        <v>0</v>
      </c>
      <c r="CM144" s="51">
        <f>IF( $G144=0,0,((($G144/$F$142)*Cronograma!CK$22)*($H144/$G144)))</f>
        <v>0</v>
      </c>
      <c r="CN144" s="51">
        <f>IF( $G144=0,0,((($G144/$F$142)*Cronograma!CL$22)*($H144/$G144)))</f>
        <v>0</v>
      </c>
      <c r="CO144" s="51">
        <f>IF( $G144=0,0,((($G144/$F$142)*Cronograma!CM$22)*($H144/$G144)))</f>
        <v>0</v>
      </c>
      <c r="CP144" s="51">
        <f>IF( $G144=0,0,((($G144/$F$142)*Cronograma!CN$22)*($H144/$G144)))</f>
        <v>0</v>
      </c>
      <c r="CQ144" s="51">
        <f>IF( $G144=0,0,((($G144/$F$142)*Cronograma!CO$22)*($H144/$G144)))</f>
        <v>0</v>
      </c>
      <c r="CR144" s="51">
        <f>IF( $G144=0,0,((($G144/$F$142)*Cronograma!CP$22)*($H144/$G144)))</f>
        <v>0</v>
      </c>
      <c r="CS144" s="51">
        <f>IF( $G144=0,0,((($G144/$F$142)*Cronograma!CQ$22)*($H144/$G144)))</f>
        <v>0</v>
      </c>
      <c r="CT144" s="51">
        <f>IF( $G144=0,0,((($G144/$F$142)*Cronograma!CR$22)*($H144/$G144)))</f>
        <v>0</v>
      </c>
      <c r="CU144" s="51">
        <f>IF( $G144=0,0,((($G144/$F$142)*Cronograma!CS$22)*($H144/$G144)))</f>
        <v>0</v>
      </c>
      <c r="CV144" s="51">
        <f>IF( $G144=0,0,((($G144/$F$142)*Cronograma!CT$22)*($H144/$G144)))</f>
        <v>0</v>
      </c>
      <c r="CW144" s="51">
        <f>IF( $G144=0,0,((($G144/$F$142)*Cronograma!CU$22)*($H144/$G144)))</f>
        <v>0</v>
      </c>
      <c r="CX144" s="51">
        <f>IF( $G144=0,0,((($G144/$F$142)*Cronograma!CV$22)*($H144/$G144)))</f>
        <v>0</v>
      </c>
      <c r="CY144" s="51">
        <f>IF( $G144=0,0,((($G144/$F$142)*Cronograma!CW$22)*($H144/$G144)))</f>
        <v>0</v>
      </c>
      <c r="CZ144" s="51">
        <f>IF( $G144=0,0,((($G144/$F$142)*Cronograma!CX$22)*($H144/$G144)))</f>
        <v>0</v>
      </c>
      <c r="DA144" s="51">
        <f>IF( $G144=0,0,((($G144/$F$142)*Cronograma!CY$22)*($H144/$G144)))</f>
        <v>0</v>
      </c>
      <c r="DB144" s="51">
        <f>IF( $G144=0,0,((($G144/$F$142)*Cronograma!CZ$22)*($H144/$G144)))</f>
        <v>0</v>
      </c>
      <c r="DC144" s="51">
        <f>IF( $G144=0,0,((($G144/$F$142)*Cronograma!DA$22)*($H144/$G144)))</f>
        <v>0</v>
      </c>
      <c r="DD144" s="51">
        <f>IF( $G144=0,0,((($G144/$F$142)*Cronograma!DB$22)*($H144/$G144)))</f>
        <v>0</v>
      </c>
      <c r="DE144" s="51">
        <f>IF( $G144=0,0,((($G144/$F$142)*Cronograma!DC$22)*($H144/$G144)))</f>
        <v>0</v>
      </c>
      <c r="DF144" s="51">
        <f>IF( $G144=0,0,((($G144/$F$142)*Cronograma!DD$22)*($H144/$G144)))</f>
        <v>0</v>
      </c>
      <c r="DG144" s="51">
        <f>IF( $G144=0,0,((($G144/$F$142)*Cronograma!DE$22)*($H144/$G144)))</f>
        <v>0</v>
      </c>
      <c r="DH144" s="51">
        <f>IF( $G144=0,0,((($G144/$F$142)*Cronograma!DF$22)*($H144/$G144)))</f>
        <v>0</v>
      </c>
      <c r="DI144" s="51">
        <f>IF( $G144=0,0,((($G144/$F$142)*Cronograma!DG$22)*($H144/$G144)))</f>
        <v>0</v>
      </c>
      <c r="DJ144" s="51">
        <f>IF( $G144=0,0,((($G144/$F$142)*Cronograma!DH$22)*($H144/$G144)))</f>
        <v>0</v>
      </c>
      <c r="DK144" s="52">
        <f t="shared" si="88"/>
        <v>0</v>
      </c>
      <c r="DL144" s="53">
        <f t="shared" si="82"/>
        <v>0</v>
      </c>
      <c r="DM144" s="472"/>
      <c r="DN144" s="472"/>
      <c r="DO144" s="472"/>
    </row>
    <row r="145" spans="1:119" hidden="1" outlineLevel="1" x14ac:dyDescent="0.3">
      <c r="A145" s="472"/>
      <c r="B145" s="521" t="s">
        <v>292</v>
      </c>
      <c r="C145" s="589"/>
      <c r="D145" s="595"/>
      <c r="E145" s="591"/>
      <c r="F145" s="592"/>
      <c r="G145" s="593"/>
      <c r="H145" s="498">
        <f t="shared" si="87"/>
        <v>0</v>
      </c>
      <c r="I145" s="51">
        <f>IF( $G145=0,0,((($G145/$F$142)*Cronograma!G$22)*($H145/$G145)))</f>
        <v>0</v>
      </c>
      <c r="J145" s="51">
        <f>IF( $G145=0,0,((($G145/$F$142)*Cronograma!H$22)*($H145/$G145)))</f>
        <v>0</v>
      </c>
      <c r="K145" s="51">
        <f>IF( $G145=0,0,((($G145/$F$142)*Cronograma!I$22)*($H145/$G145)))</f>
        <v>0</v>
      </c>
      <c r="L145" s="51">
        <f>IF( $G145=0,0,((($G145/$F$142)*Cronograma!J$22)*($H145/$G145)))</f>
        <v>0</v>
      </c>
      <c r="M145" s="51">
        <f>IF( $G145=0,0,((($G145/$F$142)*Cronograma!K$22)*($H145/$G145)))</f>
        <v>0</v>
      </c>
      <c r="N145" s="51">
        <f>IF( $G145=0,0,((($G145/$F$142)*Cronograma!L$22)*($H145/$G145)))</f>
        <v>0</v>
      </c>
      <c r="O145" s="51">
        <f>IF( $G145=0,0,((($G145/$F$142)*Cronograma!M$22)*($H145/$G145)))</f>
        <v>0</v>
      </c>
      <c r="P145" s="51">
        <f>IF( $G145=0,0,((($G145/$F$142)*Cronograma!N$22)*($H145/$G145)))</f>
        <v>0</v>
      </c>
      <c r="Q145" s="51">
        <f>IF( $G145=0,0,((($G145/$F$142)*Cronograma!O$22)*($H145/$G145)))</f>
        <v>0</v>
      </c>
      <c r="R145" s="51">
        <f>IF( $G145=0,0,((($G145/$F$142)*Cronograma!P$22)*($H145/$G145)))</f>
        <v>0</v>
      </c>
      <c r="S145" s="51">
        <f>IF( $G145=0,0,((($G145/$F$142)*Cronograma!Q$22)*($H145/$G145)))</f>
        <v>0</v>
      </c>
      <c r="T145" s="51">
        <f>IF( $G145=0,0,((($G145/$F$142)*Cronograma!R$22)*($H145/$G145)))</f>
        <v>0</v>
      </c>
      <c r="U145" s="51">
        <f>IF( $G145=0,0,((($G145/$F$142)*Cronograma!S$22)*($H145/$G145)))</f>
        <v>0</v>
      </c>
      <c r="V145" s="51">
        <f>IF( $G145=0,0,((($G145/$F$142)*Cronograma!T$22)*($H145/$G145)))</f>
        <v>0</v>
      </c>
      <c r="W145" s="51">
        <f>IF( $G145=0,0,((($G145/$F$142)*Cronograma!U$22)*($H145/$G145)))</f>
        <v>0</v>
      </c>
      <c r="X145" s="51">
        <f>IF( $G145=0,0,((($G145/$F$142)*Cronograma!V$22)*($H145/$G145)))</f>
        <v>0</v>
      </c>
      <c r="Y145" s="51">
        <f>IF( $G145=0,0,((($G145/$F$142)*Cronograma!W$22)*($H145/$G145)))</f>
        <v>0</v>
      </c>
      <c r="Z145" s="51">
        <f>IF( $G145=0,0,((($G145/$F$142)*Cronograma!X$22)*($H145/$G145)))</f>
        <v>0</v>
      </c>
      <c r="AA145" s="51">
        <f>IF( $G145=0,0,((($G145/$F$142)*Cronograma!Y$22)*($H145/$G145)))</f>
        <v>0</v>
      </c>
      <c r="AB145" s="51">
        <f>IF( $G145=0,0,((($G145/$F$142)*Cronograma!Z$22)*($H145/$G145)))</f>
        <v>0</v>
      </c>
      <c r="AC145" s="51">
        <f>IF( $G145=0,0,((($G145/$F$142)*Cronograma!AA$22)*($H145/$G145)))</f>
        <v>0</v>
      </c>
      <c r="AD145" s="51">
        <f>IF( $G145=0,0,((($G145/$F$142)*Cronograma!AB$22)*($H145/$G145)))</f>
        <v>0</v>
      </c>
      <c r="AE145" s="51">
        <f>IF( $G145=0,0,((($G145/$F$142)*Cronograma!AC$22)*($H145/$G145)))</f>
        <v>0</v>
      </c>
      <c r="AF145" s="51">
        <f>IF( $G145=0,0,((($G145/$F$142)*Cronograma!AD$22)*($H145/$G145)))</f>
        <v>0</v>
      </c>
      <c r="AG145" s="51">
        <f>IF( $G145=0,0,((($G145/$F$142)*Cronograma!AE$22)*($H145/$G145)))</f>
        <v>0</v>
      </c>
      <c r="AH145" s="51">
        <f>IF( $G145=0,0,((($G145/$F$142)*Cronograma!AF$22)*($H145/$G145)))</f>
        <v>0</v>
      </c>
      <c r="AI145" s="51">
        <f>IF( $G145=0,0,((($G145/$F$142)*Cronograma!AG$22)*($H145/$G145)))</f>
        <v>0</v>
      </c>
      <c r="AJ145" s="51">
        <f>IF( $G145=0,0,((($G145/$F$142)*Cronograma!AH$22)*($H145/$G145)))</f>
        <v>0</v>
      </c>
      <c r="AK145" s="51">
        <f>IF( $G145=0,0,((($G145/$F$142)*Cronograma!AI$22)*($H145/$G145)))</f>
        <v>0</v>
      </c>
      <c r="AL145" s="51">
        <f>IF( $G145=0,0,((($G145/$F$142)*Cronograma!AJ$22)*($H145/$G145)))</f>
        <v>0</v>
      </c>
      <c r="AM145" s="51">
        <f>IF( $G145=0,0,((($G145/$F$142)*Cronograma!AK$22)*($H145/$G145)))</f>
        <v>0</v>
      </c>
      <c r="AN145" s="51">
        <f>IF( $G145=0,0,((($G145/$F$142)*Cronograma!AL$22)*($H145/$G145)))</f>
        <v>0</v>
      </c>
      <c r="AO145" s="51">
        <f>IF( $G145=0,0,((($G145/$F$142)*Cronograma!AM$22)*($H145/$G145)))</f>
        <v>0</v>
      </c>
      <c r="AP145" s="51">
        <f>IF( $G145=0,0,((($G145/$F$142)*Cronograma!AN$22)*($H145/$G145)))</f>
        <v>0</v>
      </c>
      <c r="AQ145" s="51">
        <f>IF( $G145=0,0,((($G145/$F$142)*Cronograma!AO$22)*($H145/$G145)))</f>
        <v>0</v>
      </c>
      <c r="AR145" s="51">
        <f>IF( $G145=0,0,((($G145/$F$142)*Cronograma!AP$22)*($H145/$G145)))</f>
        <v>0</v>
      </c>
      <c r="AS145" s="51">
        <f>IF( $G145=0,0,((($G145/$F$142)*Cronograma!AQ$22)*($H145/$G145)))</f>
        <v>0</v>
      </c>
      <c r="AT145" s="51">
        <f>IF( $G145=0,0,((($G145/$F$142)*Cronograma!AR$22)*($H145/$G145)))</f>
        <v>0</v>
      </c>
      <c r="AU145" s="51">
        <f>IF( $G145=0,0,((($G145/$F$142)*Cronograma!AS$22)*($H145/$G145)))</f>
        <v>0</v>
      </c>
      <c r="AV145" s="51">
        <f>IF( $G145=0,0,((($G145/$F$142)*Cronograma!AT$22)*($H145/$G145)))</f>
        <v>0</v>
      </c>
      <c r="AW145" s="51">
        <f>IF( $G145=0,0,((($G145/$F$142)*Cronograma!AU$22)*($H145/$G145)))</f>
        <v>0</v>
      </c>
      <c r="AX145" s="51">
        <f>IF( $G145=0,0,((($G145/$F$142)*Cronograma!AV$22)*($H145/$G145)))</f>
        <v>0</v>
      </c>
      <c r="AY145" s="51">
        <f>IF( $G145=0,0,((($G145/$F$142)*Cronograma!AW$22)*($H145/$G145)))</f>
        <v>0</v>
      </c>
      <c r="AZ145" s="51">
        <f>IF( $G145=0,0,((($G145/$F$142)*Cronograma!AX$22)*($H145/$G145)))</f>
        <v>0</v>
      </c>
      <c r="BA145" s="51">
        <f>IF( $G145=0,0,((($G145/$F$142)*Cronograma!AY$22)*($H145/$G145)))</f>
        <v>0</v>
      </c>
      <c r="BB145" s="51">
        <f>IF( $G145=0,0,((($G145/$F$142)*Cronograma!AZ$22)*($H145/$G145)))</f>
        <v>0</v>
      </c>
      <c r="BC145" s="51">
        <f>IF( $G145=0,0,((($G145/$F$142)*Cronograma!BA$22)*($H145/$G145)))</f>
        <v>0</v>
      </c>
      <c r="BD145" s="51">
        <f>IF( $G145=0,0,((($G145/$F$142)*Cronograma!BB$22)*($H145/$G145)))</f>
        <v>0</v>
      </c>
      <c r="BE145" s="51">
        <f>IF( $G145=0,0,((($G145/$F$142)*Cronograma!BC$22)*($H145/$G145)))</f>
        <v>0</v>
      </c>
      <c r="BF145" s="51">
        <f>IF( $G145=0,0,((($G145/$F$142)*Cronograma!BD$22)*($H145/$G145)))</f>
        <v>0</v>
      </c>
      <c r="BG145" s="51">
        <f>IF( $G145=0,0,((($G145/$F$142)*Cronograma!BE$22)*($H145/$G145)))</f>
        <v>0</v>
      </c>
      <c r="BH145" s="51">
        <f>IF( $G145=0,0,((($G145/$F$142)*Cronograma!BF$22)*($H145/$G145)))</f>
        <v>0</v>
      </c>
      <c r="BI145" s="51">
        <f>IF( $G145=0,0,((($G145/$F$142)*Cronograma!BG$22)*($H145/$G145)))</f>
        <v>0</v>
      </c>
      <c r="BJ145" s="51">
        <f>IF( $G145=0,0,((($G145/$F$142)*Cronograma!BH$22)*($H145/$G145)))</f>
        <v>0</v>
      </c>
      <c r="BK145" s="51">
        <f>IF( $G145=0,0,((($G145/$F$142)*Cronograma!BI$22)*($H145/$G145)))</f>
        <v>0</v>
      </c>
      <c r="BL145" s="51">
        <f>IF( $G145=0,0,((($G145/$F$142)*Cronograma!BJ$22)*($H145/$G145)))</f>
        <v>0</v>
      </c>
      <c r="BM145" s="51">
        <f>IF( $G145=0,0,((($G145/$F$142)*Cronograma!BK$22)*($H145/$G145)))</f>
        <v>0</v>
      </c>
      <c r="BN145" s="51">
        <f>IF( $G145=0,0,((($G145/$F$142)*Cronograma!BL$22)*($H145/$G145)))</f>
        <v>0</v>
      </c>
      <c r="BO145" s="51">
        <f>IF( $G145=0,0,((($G145/$F$142)*Cronograma!BM$22)*($H145/$G145)))</f>
        <v>0</v>
      </c>
      <c r="BP145" s="51">
        <f>IF( $G145=0,0,((($G145/$F$142)*Cronograma!BN$22)*($H145/$G145)))</f>
        <v>0</v>
      </c>
      <c r="BQ145" s="51">
        <f>IF( $G145=0,0,((($G145/$F$142)*Cronograma!BO$22)*($H145/$G145)))</f>
        <v>0</v>
      </c>
      <c r="BR145" s="51">
        <f>IF( $G145=0,0,((($G145/$F$142)*Cronograma!BP$22)*($H145/$G145)))</f>
        <v>0</v>
      </c>
      <c r="BS145" s="51">
        <f>IF( $G145=0,0,((($G145/$F$142)*Cronograma!BQ$22)*($H145/$G145)))</f>
        <v>0</v>
      </c>
      <c r="BT145" s="51">
        <f>IF( $G145=0,0,((($G145/$F$142)*Cronograma!BR$22)*($H145/$G145)))</f>
        <v>0</v>
      </c>
      <c r="BU145" s="51">
        <f>IF( $G145=0,0,((($G145/$F$142)*Cronograma!BS$22)*($H145/$G145)))</f>
        <v>0</v>
      </c>
      <c r="BV145" s="51">
        <f>IF( $G145=0,0,((($G145/$F$142)*Cronograma!BT$22)*($H145/$G145)))</f>
        <v>0</v>
      </c>
      <c r="BW145" s="51">
        <f>IF( $G145=0,0,((($G145/$F$142)*Cronograma!BU$22)*($H145/$G145)))</f>
        <v>0</v>
      </c>
      <c r="BX145" s="51">
        <f>IF( $G145=0,0,((($G145/$F$142)*Cronograma!BV$22)*($H145/$G145)))</f>
        <v>0</v>
      </c>
      <c r="BY145" s="51">
        <f>IF( $G145=0,0,((($G145/$F$142)*Cronograma!BW$22)*($H145/$G145)))</f>
        <v>0</v>
      </c>
      <c r="BZ145" s="51">
        <f>IF( $G145=0,0,((($G145/$F$142)*Cronograma!BX$22)*($H145/$G145)))</f>
        <v>0</v>
      </c>
      <c r="CA145" s="51">
        <f>IF( $G145=0,0,((($G145/$F$142)*Cronograma!BY$22)*($H145/$G145)))</f>
        <v>0</v>
      </c>
      <c r="CB145" s="51">
        <f>IF( $G145=0,0,((($G145/$F$142)*Cronograma!BZ$22)*($H145/$G145)))</f>
        <v>0</v>
      </c>
      <c r="CC145" s="51">
        <f>IF( $G145=0,0,((($G145/$F$142)*Cronograma!CA$22)*($H145/$G145)))</f>
        <v>0</v>
      </c>
      <c r="CD145" s="51">
        <f>IF( $G145=0,0,((($G145/$F$142)*Cronograma!CB$22)*($H145/$G145)))</f>
        <v>0</v>
      </c>
      <c r="CE145" s="51">
        <f>IF( $G145=0,0,((($G145/$F$142)*Cronograma!CC$22)*($H145/$G145)))</f>
        <v>0</v>
      </c>
      <c r="CF145" s="51">
        <f>IF( $G145=0,0,((($G145/$F$142)*Cronograma!CD$22)*($H145/$G145)))</f>
        <v>0</v>
      </c>
      <c r="CG145" s="51">
        <f>IF( $G145=0,0,((($G145/$F$142)*Cronograma!CE$22)*($H145/$G145)))</f>
        <v>0</v>
      </c>
      <c r="CH145" s="51">
        <f>IF( $G145=0,0,((($G145/$F$142)*Cronograma!CF$22)*($H145/$G145)))</f>
        <v>0</v>
      </c>
      <c r="CI145" s="51">
        <f>IF( $G145=0,0,((($G145/$F$142)*Cronograma!CG$22)*($H145/$G145)))</f>
        <v>0</v>
      </c>
      <c r="CJ145" s="51">
        <f>IF( $G145=0,0,((($G145/$F$142)*Cronograma!CH$22)*($H145/$G145)))</f>
        <v>0</v>
      </c>
      <c r="CK145" s="51">
        <f>IF( $G145=0,0,((($G145/$F$142)*Cronograma!CI$22)*($H145/$G145)))</f>
        <v>0</v>
      </c>
      <c r="CL145" s="51">
        <f>IF( $G145=0,0,((($G145/$F$142)*Cronograma!CJ$22)*($H145/$G145)))</f>
        <v>0</v>
      </c>
      <c r="CM145" s="51">
        <f>IF( $G145=0,0,((($G145/$F$142)*Cronograma!CK$22)*($H145/$G145)))</f>
        <v>0</v>
      </c>
      <c r="CN145" s="51">
        <f>IF( $G145=0,0,((($G145/$F$142)*Cronograma!CL$22)*($H145/$G145)))</f>
        <v>0</v>
      </c>
      <c r="CO145" s="51">
        <f>IF( $G145=0,0,((($G145/$F$142)*Cronograma!CM$22)*($H145/$G145)))</f>
        <v>0</v>
      </c>
      <c r="CP145" s="51">
        <f>IF( $G145=0,0,((($G145/$F$142)*Cronograma!CN$22)*($H145/$G145)))</f>
        <v>0</v>
      </c>
      <c r="CQ145" s="51">
        <f>IF( $G145=0,0,((($G145/$F$142)*Cronograma!CO$22)*($H145/$G145)))</f>
        <v>0</v>
      </c>
      <c r="CR145" s="51">
        <f>IF( $G145=0,0,((($G145/$F$142)*Cronograma!CP$22)*($H145/$G145)))</f>
        <v>0</v>
      </c>
      <c r="CS145" s="51">
        <f>IF( $G145=0,0,((($G145/$F$142)*Cronograma!CQ$22)*($H145/$G145)))</f>
        <v>0</v>
      </c>
      <c r="CT145" s="51">
        <f>IF( $G145=0,0,((($G145/$F$142)*Cronograma!CR$22)*($H145/$G145)))</f>
        <v>0</v>
      </c>
      <c r="CU145" s="51">
        <f>IF( $G145=0,0,((($G145/$F$142)*Cronograma!CS$22)*($H145/$G145)))</f>
        <v>0</v>
      </c>
      <c r="CV145" s="51">
        <f>IF( $G145=0,0,((($G145/$F$142)*Cronograma!CT$22)*($H145/$G145)))</f>
        <v>0</v>
      </c>
      <c r="CW145" s="51">
        <f>IF( $G145=0,0,((($G145/$F$142)*Cronograma!CU$22)*($H145/$G145)))</f>
        <v>0</v>
      </c>
      <c r="CX145" s="51">
        <f>IF( $G145=0,0,((($G145/$F$142)*Cronograma!CV$22)*($H145/$G145)))</f>
        <v>0</v>
      </c>
      <c r="CY145" s="51">
        <f>IF( $G145=0,0,((($G145/$F$142)*Cronograma!CW$22)*($H145/$G145)))</f>
        <v>0</v>
      </c>
      <c r="CZ145" s="51">
        <f>IF( $G145=0,0,((($G145/$F$142)*Cronograma!CX$22)*($H145/$G145)))</f>
        <v>0</v>
      </c>
      <c r="DA145" s="51">
        <f>IF( $G145=0,0,((($G145/$F$142)*Cronograma!CY$22)*($H145/$G145)))</f>
        <v>0</v>
      </c>
      <c r="DB145" s="51">
        <f>IF( $G145=0,0,((($G145/$F$142)*Cronograma!CZ$22)*($H145/$G145)))</f>
        <v>0</v>
      </c>
      <c r="DC145" s="51">
        <f>IF( $G145=0,0,((($G145/$F$142)*Cronograma!DA$22)*($H145/$G145)))</f>
        <v>0</v>
      </c>
      <c r="DD145" s="51">
        <f>IF( $G145=0,0,((($G145/$F$142)*Cronograma!DB$22)*($H145/$G145)))</f>
        <v>0</v>
      </c>
      <c r="DE145" s="51">
        <f>IF( $G145=0,0,((($G145/$F$142)*Cronograma!DC$22)*($H145/$G145)))</f>
        <v>0</v>
      </c>
      <c r="DF145" s="51">
        <f>IF( $G145=0,0,((($G145/$F$142)*Cronograma!DD$22)*($H145/$G145)))</f>
        <v>0</v>
      </c>
      <c r="DG145" s="51">
        <f>IF( $G145=0,0,((($G145/$F$142)*Cronograma!DE$22)*($H145/$G145)))</f>
        <v>0</v>
      </c>
      <c r="DH145" s="51">
        <f>IF( $G145=0,0,((($G145/$F$142)*Cronograma!DF$22)*($H145/$G145)))</f>
        <v>0</v>
      </c>
      <c r="DI145" s="51">
        <f>IF( $G145=0,0,((($G145/$F$142)*Cronograma!DG$22)*($H145/$G145)))</f>
        <v>0</v>
      </c>
      <c r="DJ145" s="51">
        <f>IF( $G145=0,0,((($G145/$F$142)*Cronograma!DH$22)*($H145/$G145)))</f>
        <v>0</v>
      </c>
      <c r="DK145" s="52">
        <f t="shared" si="88"/>
        <v>0</v>
      </c>
      <c r="DL145" s="53">
        <f t="shared" si="82"/>
        <v>0</v>
      </c>
      <c r="DM145" s="472"/>
      <c r="DN145" s="472"/>
      <c r="DO145" s="472"/>
    </row>
    <row r="146" spans="1:119" hidden="1" outlineLevel="1" x14ac:dyDescent="0.3">
      <c r="A146" s="472"/>
      <c r="B146" s="521" t="s">
        <v>172</v>
      </c>
      <c r="C146" s="589"/>
      <c r="D146" s="595"/>
      <c r="E146" s="591"/>
      <c r="F146" s="592"/>
      <c r="G146" s="593"/>
      <c r="H146" s="498">
        <f t="shared" si="87"/>
        <v>0</v>
      </c>
      <c r="I146" s="51">
        <f>IF( $G146=0,0,((($G146/$F$142)*Cronograma!G$22)*($H146/$G146)))</f>
        <v>0</v>
      </c>
      <c r="J146" s="51">
        <f>IF( $G146=0,0,((($G146/$F$142)*Cronograma!H$22)*($H146/$G146)))</f>
        <v>0</v>
      </c>
      <c r="K146" s="51">
        <f>IF( $G146=0,0,((($G146/$F$142)*Cronograma!I$22)*($H146/$G146)))</f>
        <v>0</v>
      </c>
      <c r="L146" s="51">
        <f>IF( $G146=0,0,((($G146/$F$142)*Cronograma!J$22)*($H146/$G146)))</f>
        <v>0</v>
      </c>
      <c r="M146" s="51">
        <f>IF( $G146=0,0,((($G146/$F$142)*Cronograma!K$22)*($H146/$G146)))</f>
        <v>0</v>
      </c>
      <c r="N146" s="51">
        <f>IF( $G146=0,0,((($G146/$F$142)*Cronograma!L$22)*($H146/$G146)))</f>
        <v>0</v>
      </c>
      <c r="O146" s="51">
        <f>IF( $G146=0,0,((($G146/$F$142)*Cronograma!M$22)*($H146/$G146)))</f>
        <v>0</v>
      </c>
      <c r="P146" s="51">
        <f>IF( $G146=0,0,((($G146/$F$142)*Cronograma!N$22)*($H146/$G146)))</f>
        <v>0</v>
      </c>
      <c r="Q146" s="51">
        <f>IF( $G146=0,0,((($G146/$F$142)*Cronograma!O$22)*($H146/$G146)))</f>
        <v>0</v>
      </c>
      <c r="R146" s="51">
        <f>IF( $G146=0,0,((($G146/$F$142)*Cronograma!P$22)*($H146/$G146)))</f>
        <v>0</v>
      </c>
      <c r="S146" s="51">
        <f>IF( $G146=0,0,((($G146/$F$142)*Cronograma!Q$22)*($H146/$G146)))</f>
        <v>0</v>
      </c>
      <c r="T146" s="51">
        <f>IF( $G146=0,0,((($G146/$F$142)*Cronograma!R$22)*($H146/$G146)))</f>
        <v>0</v>
      </c>
      <c r="U146" s="51">
        <f>IF( $G146=0,0,((($G146/$F$142)*Cronograma!S$22)*($H146/$G146)))</f>
        <v>0</v>
      </c>
      <c r="V146" s="51">
        <f>IF( $G146=0,0,((($G146/$F$142)*Cronograma!T$22)*($H146/$G146)))</f>
        <v>0</v>
      </c>
      <c r="W146" s="51">
        <f>IF( $G146=0,0,((($G146/$F$142)*Cronograma!U$22)*($H146/$G146)))</f>
        <v>0</v>
      </c>
      <c r="X146" s="51">
        <f>IF( $G146=0,0,((($G146/$F$142)*Cronograma!V$22)*($H146/$G146)))</f>
        <v>0</v>
      </c>
      <c r="Y146" s="51">
        <f>IF( $G146=0,0,((($G146/$F$142)*Cronograma!W$22)*($H146/$G146)))</f>
        <v>0</v>
      </c>
      <c r="Z146" s="51">
        <f>IF( $G146=0,0,((($G146/$F$142)*Cronograma!X$22)*($H146/$G146)))</f>
        <v>0</v>
      </c>
      <c r="AA146" s="51">
        <f>IF( $G146=0,0,((($G146/$F$142)*Cronograma!Y$22)*($H146/$G146)))</f>
        <v>0</v>
      </c>
      <c r="AB146" s="51">
        <f>IF( $G146=0,0,((($G146/$F$142)*Cronograma!Z$22)*($H146/$G146)))</f>
        <v>0</v>
      </c>
      <c r="AC146" s="51">
        <f>IF( $G146=0,0,((($G146/$F$142)*Cronograma!AA$22)*($H146/$G146)))</f>
        <v>0</v>
      </c>
      <c r="AD146" s="51">
        <f>IF( $G146=0,0,((($G146/$F$142)*Cronograma!AB$22)*($H146/$G146)))</f>
        <v>0</v>
      </c>
      <c r="AE146" s="51">
        <f>IF( $G146=0,0,((($G146/$F$142)*Cronograma!AC$22)*($H146/$G146)))</f>
        <v>0</v>
      </c>
      <c r="AF146" s="51">
        <f>IF( $G146=0,0,((($G146/$F$142)*Cronograma!AD$22)*($H146/$G146)))</f>
        <v>0</v>
      </c>
      <c r="AG146" s="51">
        <f>IF( $G146=0,0,((($G146/$F$142)*Cronograma!AE$22)*($H146/$G146)))</f>
        <v>0</v>
      </c>
      <c r="AH146" s="51">
        <f>IF( $G146=0,0,((($G146/$F$142)*Cronograma!AF$22)*($H146/$G146)))</f>
        <v>0</v>
      </c>
      <c r="AI146" s="51">
        <f>IF( $G146=0,0,((($G146/$F$142)*Cronograma!AG$22)*($H146/$G146)))</f>
        <v>0</v>
      </c>
      <c r="AJ146" s="51">
        <f>IF( $G146=0,0,((($G146/$F$142)*Cronograma!AH$22)*($H146/$G146)))</f>
        <v>0</v>
      </c>
      <c r="AK146" s="51">
        <f>IF( $G146=0,0,((($G146/$F$142)*Cronograma!AI$22)*($H146/$G146)))</f>
        <v>0</v>
      </c>
      <c r="AL146" s="51">
        <f>IF( $G146=0,0,((($G146/$F$142)*Cronograma!AJ$22)*($H146/$G146)))</f>
        <v>0</v>
      </c>
      <c r="AM146" s="51">
        <f>IF( $G146=0,0,((($G146/$F$142)*Cronograma!AK$22)*($H146/$G146)))</f>
        <v>0</v>
      </c>
      <c r="AN146" s="51">
        <f>IF( $G146=0,0,((($G146/$F$142)*Cronograma!AL$22)*($H146/$G146)))</f>
        <v>0</v>
      </c>
      <c r="AO146" s="51">
        <f>IF( $G146=0,0,((($G146/$F$142)*Cronograma!AM$22)*($H146/$G146)))</f>
        <v>0</v>
      </c>
      <c r="AP146" s="51">
        <f>IF( $G146=0,0,((($G146/$F$142)*Cronograma!AN$22)*($H146/$G146)))</f>
        <v>0</v>
      </c>
      <c r="AQ146" s="51">
        <f>IF( $G146=0,0,((($G146/$F$142)*Cronograma!AO$22)*($H146/$G146)))</f>
        <v>0</v>
      </c>
      <c r="AR146" s="51">
        <f>IF( $G146=0,0,((($G146/$F$142)*Cronograma!AP$22)*($H146/$G146)))</f>
        <v>0</v>
      </c>
      <c r="AS146" s="51">
        <f>IF( $G146=0,0,((($G146/$F$142)*Cronograma!AQ$22)*($H146/$G146)))</f>
        <v>0</v>
      </c>
      <c r="AT146" s="51">
        <f>IF( $G146=0,0,((($G146/$F$142)*Cronograma!AR$22)*($H146/$G146)))</f>
        <v>0</v>
      </c>
      <c r="AU146" s="51">
        <f>IF( $G146=0,0,((($G146/$F$142)*Cronograma!AS$22)*($H146/$G146)))</f>
        <v>0</v>
      </c>
      <c r="AV146" s="51">
        <f>IF( $G146=0,0,((($G146/$F$142)*Cronograma!AT$22)*($H146/$G146)))</f>
        <v>0</v>
      </c>
      <c r="AW146" s="51">
        <f>IF( $G146=0,0,((($G146/$F$142)*Cronograma!AU$22)*($H146/$G146)))</f>
        <v>0</v>
      </c>
      <c r="AX146" s="51">
        <f>IF( $G146=0,0,((($G146/$F$142)*Cronograma!AV$22)*($H146/$G146)))</f>
        <v>0</v>
      </c>
      <c r="AY146" s="51">
        <f>IF( $G146=0,0,((($G146/$F$142)*Cronograma!AW$22)*($H146/$G146)))</f>
        <v>0</v>
      </c>
      <c r="AZ146" s="51">
        <f>IF( $G146=0,0,((($G146/$F$142)*Cronograma!AX$22)*($H146/$G146)))</f>
        <v>0</v>
      </c>
      <c r="BA146" s="51">
        <f>IF( $G146=0,0,((($G146/$F$142)*Cronograma!AY$22)*($H146/$G146)))</f>
        <v>0</v>
      </c>
      <c r="BB146" s="51">
        <f>IF( $G146=0,0,((($G146/$F$142)*Cronograma!AZ$22)*($H146/$G146)))</f>
        <v>0</v>
      </c>
      <c r="BC146" s="51">
        <f>IF( $G146=0,0,((($G146/$F$142)*Cronograma!BA$22)*($H146/$G146)))</f>
        <v>0</v>
      </c>
      <c r="BD146" s="51">
        <f>IF( $G146=0,0,((($G146/$F$142)*Cronograma!BB$22)*($H146/$G146)))</f>
        <v>0</v>
      </c>
      <c r="BE146" s="51">
        <f>IF( $G146=0,0,((($G146/$F$142)*Cronograma!BC$22)*($H146/$G146)))</f>
        <v>0</v>
      </c>
      <c r="BF146" s="51">
        <f>IF( $G146=0,0,((($G146/$F$142)*Cronograma!BD$22)*($H146/$G146)))</f>
        <v>0</v>
      </c>
      <c r="BG146" s="51">
        <f>IF( $G146=0,0,((($G146/$F$142)*Cronograma!BE$22)*($H146/$G146)))</f>
        <v>0</v>
      </c>
      <c r="BH146" s="51">
        <f>IF( $G146=0,0,((($G146/$F$142)*Cronograma!BF$22)*($H146/$G146)))</f>
        <v>0</v>
      </c>
      <c r="BI146" s="51">
        <f>IF( $G146=0,0,((($G146/$F$142)*Cronograma!BG$22)*($H146/$G146)))</f>
        <v>0</v>
      </c>
      <c r="BJ146" s="51">
        <f>IF( $G146=0,0,((($G146/$F$142)*Cronograma!BH$22)*($H146/$G146)))</f>
        <v>0</v>
      </c>
      <c r="BK146" s="51">
        <f>IF( $G146=0,0,((($G146/$F$142)*Cronograma!BI$22)*($H146/$G146)))</f>
        <v>0</v>
      </c>
      <c r="BL146" s="51">
        <f>IF( $G146=0,0,((($G146/$F$142)*Cronograma!BJ$22)*($H146/$G146)))</f>
        <v>0</v>
      </c>
      <c r="BM146" s="51">
        <f>IF( $G146=0,0,((($G146/$F$142)*Cronograma!BK$22)*($H146/$G146)))</f>
        <v>0</v>
      </c>
      <c r="BN146" s="51">
        <f>IF( $G146=0,0,((($G146/$F$142)*Cronograma!BL$22)*($H146/$G146)))</f>
        <v>0</v>
      </c>
      <c r="BO146" s="51">
        <f>IF( $G146=0,0,((($G146/$F$142)*Cronograma!BM$22)*($H146/$G146)))</f>
        <v>0</v>
      </c>
      <c r="BP146" s="51">
        <f>IF( $G146=0,0,((($G146/$F$142)*Cronograma!BN$22)*($H146/$G146)))</f>
        <v>0</v>
      </c>
      <c r="BQ146" s="51">
        <f>IF( $G146=0,0,((($G146/$F$142)*Cronograma!BO$22)*($H146/$G146)))</f>
        <v>0</v>
      </c>
      <c r="BR146" s="51">
        <f>IF( $G146=0,0,((($G146/$F$142)*Cronograma!BP$22)*($H146/$G146)))</f>
        <v>0</v>
      </c>
      <c r="BS146" s="51">
        <f>IF( $G146=0,0,((($G146/$F$142)*Cronograma!BQ$22)*($H146/$G146)))</f>
        <v>0</v>
      </c>
      <c r="BT146" s="51">
        <f>IF( $G146=0,0,((($G146/$F$142)*Cronograma!BR$22)*($H146/$G146)))</f>
        <v>0</v>
      </c>
      <c r="BU146" s="51">
        <f>IF( $G146=0,0,((($G146/$F$142)*Cronograma!BS$22)*($H146/$G146)))</f>
        <v>0</v>
      </c>
      <c r="BV146" s="51">
        <f>IF( $G146=0,0,((($G146/$F$142)*Cronograma!BT$22)*($H146/$G146)))</f>
        <v>0</v>
      </c>
      <c r="BW146" s="51">
        <f>IF( $G146=0,0,((($G146/$F$142)*Cronograma!BU$22)*($H146/$G146)))</f>
        <v>0</v>
      </c>
      <c r="BX146" s="51">
        <f>IF( $G146=0,0,((($G146/$F$142)*Cronograma!BV$22)*($H146/$G146)))</f>
        <v>0</v>
      </c>
      <c r="BY146" s="51">
        <f>IF( $G146=0,0,((($G146/$F$142)*Cronograma!BW$22)*($H146/$G146)))</f>
        <v>0</v>
      </c>
      <c r="BZ146" s="51">
        <f>IF( $G146=0,0,((($G146/$F$142)*Cronograma!BX$22)*($H146/$G146)))</f>
        <v>0</v>
      </c>
      <c r="CA146" s="51">
        <f>IF( $G146=0,0,((($G146/$F$142)*Cronograma!BY$22)*($H146/$G146)))</f>
        <v>0</v>
      </c>
      <c r="CB146" s="51">
        <f>IF( $G146=0,0,((($G146/$F$142)*Cronograma!BZ$22)*($H146/$G146)))</f>
        <v>0</v>
      </c>
      <c r="CC146" s="51">
        <f>IF( $G146=0,0,((($G146/$F$142)*Cronograma!CA$22)*($H146/$G146)))</f>
        <v>0</v>
      </c>
      <c r="CD146" s="51">
        <f>IF( $G146=0,0,((($G146/$F$142)*Cronograma!CB$22)*($H146/$G146)))</f>
        <v>0</v>
      </c>
      <c r="CE146" s="51">
        <f>IF( $G146=0,0,((($G146/$F$142)*Cronograma!CC$22)*($H146/$G146)))</f>
        <v>0</v>
      </c>
      <c r="CF146" s="51">
        <f>IF( $G146=0,0,((($G146/$F$142)*Cronograma!CD$22)*($H146/$G146)))</f>
        <v>0</v>
      </c>
      <c r="CG146" s="51">
        <f>IF( $G146=0,0,((($G146/$F$142)*Cronograma!CE$22)*($H146/$G146)))</f>
        <v>0</v>
      </c>
      <c r="CH146" s="51">
        <f>IF( $G146=0,0,((($G146/$F$142)*Cronograma!CF$22)*($H146/$G146)))</f>
        <v>0</v>
      </c>
      <c r="CI146" s="51">
        <f>IF( $G146=0,0,((($G146/$F$142)*Cronograma!CG$22)*($H146/$G146)))</f>
        <v>0</v>
      </c>
      <c r="CJ146" s="51">
        <f>IF( $G146=0,0,((($G146/$F$142)*Cronograma!CH$22)*($H146/$G146)))</f>
        <v>0</v>
      </c>
      <c r="CK146" s="51">
        <f>IF( $G146=0,0,((($G146/$F$142)*Cronograma!CI$22)*($H146/$G146)))</f>
        <v>0</v>
      </c>
      <c r="CL146" s="51">
        <f>IF( $G146=0,0,((($G146/$F$142)*Cronograma!CJ$22)*($H146/$G146)))</f>
        <v>0</v>
      </c>
      <c r="CM146" s="51">
        <f>IF( $G146=0,0,((($G146/$F$142)*Cronograma!CK$22)*($H146/$G146)))</f>
        <v>0</v>
      </c>
      <c r="CN146" s="51">
        <f>IF( $G146=0,0,((($G146/$F$142)*Cronograma!CL$22)*($H146/$G146)))</f>
        <v>0</v>
      </c>
      <c r="CO146" s="51">
        <f>IF( $G146=0,0,((($G146/$F$142)*Cronograma!CM$22)*($H146/$G146)))</f>
        <v>0</v>
      </c>
      <c r="CP146" s="51">
        <f>IF( $G146=0,0,((($G146/$F$142)*Cronograma!CN$22)*($H146/$G146)))</f>
        <v>0</v>
      </c>
      <c r="CQ146" s="51">
        <f>IF( $G146=0,0,((($G146/$F$142)*Cronograma!CO$22)*($H146/$G146)))</f>
        <v>0</v>
      </c>
      <c r="CR146" s="51">
        <f>IF( $G146=0,0,((($G146/$F$142)*Cronograma!CP$22)*($H146/$G146)))</f>
        <v>0</v>
      </c>
      <c r="CS146" s="51">
        <f>IF( $G146=0,0,((($G146/$F$142)*Cronograma!CQ$22)*($H146/$G146)))</f>
        <v>0</v>
      </c>
      <c r="CT146" s="51">
        <f>IF( $G146=0,0,((($G146/$F$142)*Cronograma!CR$22)*($H146/$G146)))</f>
        <v>0</v>
      </c>
      <c r="CU146" s="51">
        <f>IF( $G146=0,0,((($G146/$F$142)*Cronograma!CS$22)*($H146/$G146)))</f>
        <v>0</v>
      </c>
      <c r="CV146" s="51">
        <f>IF( $G146=0,0,((($G146/$F$142)*Cronograma!CT$22)*($H146/$G146)))</f>
        <v>0</v>
      </c>
      <c r="CW146" s="51">
        <f>IF( $G146=0,0,((($G146/$F$142)*Cronograma!CU$22)*($H146/$G146)))</f>
        <v>0</v>
      </c>
      <c r="CX146" s="51">
        <f>IF( $G146=0,0,((($G146/$F$142)*Cronograma!CV$22)*($H146/$G146)))</f>
        <v>0</v>
      </c>
      <c r="CY146" s="51">
        <f>IF( $G146=0,0,((($G146/$F$142)*Cronograma!CW$22)*($H146/$G146)))</f>
        <v>0</v>
      </c>
      <c r="CZ146" s="51">
        <f>IF( $G146=0,0,((($G146/$F$142)*Cronograma!CX$22)*($H146/$G146)))</f>
        <v>0</v>
      </c>
      <c r="DA146" s="51">
        <f>IF( $G146=0,0,((($G146/$F$142)*Cronograma!CY$22)*($H146/$G146)))</f>
        <v>0</v>
      </c>
      <c r="DB146" s="51">
        <f>IF( $G146=0,0,((($G146/$F$142)*Cronograma!CZ$22)*($H146/$G146)))</f>
        <v>0</v>
      </c>
      <c r="DC146" s="51">
        <f>IF( $G146=0,0,((($G146/$F$142)*Cronograma!DA$22)*($H146/$G146)))</f>
        <v>0</v>
      </c>
      <c r="DD146" s="51">
        <f>IF( $G146=0,0,((($G146/$F$142)*Cronograma!DB$22)*($H146/$G146)))</f>
        <v>0</v>
      </c>
      <c r="DE146" s="51">
        <f>IF( $G146=0,0,((($G146/$F$142)*Cronograma!DC$22)*($H146/$G146)))</f>
        <v>0</v>
      </c>
      <c r="DF146" s="51">
        <f>IF( $G146=0,0,((($G146/$F$142)*Cronograma!DD$22)*($H146/$G146)))</f>
        <v>0</v>
      </c>
      <c r="DG146" s="51">
        <f>IF( $G146=0,0,((($G146/$F$142)*Cronograma!DE$22)*($H146/$G146)))</f>
        <v>0</v>
      </c>
      <c r="DH146" s="51">
        <f>IF( $G146=0,0,((($G146/$F$142)*Cronograma!DF$22)*($H146/$G146)))</f>
        <v>0</v>
      </c>
      <c r="DI146" s="51">
        <f>IF( $G146=0,0,((($G146/$F$142)*Cronograma!DG$22)*($H146/$G146)))</f>
        <v>0</v>
      </c>
      <c r="DJ146" s="51">
        <f>IF( $G146=0,0,((($G146/$F$142)*Cronograma!DH$22)*($H146/$G146)))</f>
        <v>0</v>
      </c>
      <c r="DK146" s="52">
        <f t="shared" si="88"/>
        <v>0</v>
      </c>
      <c r="DL146" s="53">
        <f t="shared" si="82"/>
        <v>0</v>
      </c>
      <c r="DM146" s="472"/>
      <c r="DN146" s="472"/>
      <c r="DO146" s="472"/>
    </row>
    <row r="147" spans="1:119" hidden="1" outlineLevel="1" x14ac:dyDescent="0.3">
      <c r="A147" s="472"/>
      <c r="B147" s="521" t="s">
        <v>293</v>
      </c>
      <c r="C147" s="589"/>
      <c r="D147" s="595"/>
      <c r="E147" s="591"/>
      <c r="F147" s="592"/>
      <c r="G147" s="593"/>
      <c r="H147" s="498">
        <f t="shared" si="87"/>
        <v>0</v>
      </c>
      <c r="I147" s="51">
        <f>IF( $G147=0,0,((($G147/$F$142)*Cronograma!G$22)*($H147/$G147)))</f>
        <v>0</v>
      </c>
      <c r="J147" s="51">
        <f>IF( $G147=0,0,((($G147/$F$142)*Cronograma!H$22)*($H147/$G147)))</f>
        <v>0</v>
      </c>
      <c r="K147" s="51">
        <f>IF( $G147=0,0,((($G147/$F$142)*Cronograma!I$22)*($H147/$G147)))</f>
        <v>0</v>
      </c>
      <c r="L147" s="51">
        <f>IF( $G147=0,0,((($G147/$F$142)*Cronograma!J$22)*($H147/$G147)))</f>
        <v>0</v>
      </c>
      <c r="M147" s="51">
        <f>IF( $G147=0,0,((($G147/$F$142)*Cronograma!K$22)*($H147/$G147)))</f>
        <v>0</v>
      </c>
      <c r="N147" s="51">
        <f>IF( $G147=0,0,((($G147/$F$142)*Cronograma!L$22)*($H147/$G147)))</f>
        <v>0</v>
      </c>
      <c r="O147" s="51">
        <f>IF( $G147=0,0,((($G147/$F$142)*Cronograma!M$22)*($H147/$G147)))</f>
        <v>0</v>
      </c>
      <c r="P147" s="51">
        <f>IF( $G147=0,0,((($G147/$F$142)*Cronograma!N$22)*($H147/$G147)))</f>
        <v>0</v>
      </c>
      <c r="Q147" s="51">
        <f>IF( $G147=0,0,((($G147/$F$142)*Cronograma!O$22)*($H147/$G147)))</f>
        <v>0</v>
      </c>
      <c r="R147" s="51">
        <f>IF( $G147=0,0,((($G147/$F$142)*Cronograma!P$22)*($H147/$G147)))</f>
        <v>0</v>
      </c>
      <c r="S147" s="51">
        <f>IF( $G147=0,0,((($G147/$F$142)*Cronograma!Q$22)*($H147/$G147)))</f>
        <v>0</v>
      </c>
      <c r="T147" s="51">
        <f>IF( $G147=0,0,((($G147/$F$142)*Cronograma!R$22)*($H147/$G147)))</f>
        <v>0</v>
      </c>
      <c r="U147" s="51">
        <f>IF( $G147=0,0,((($G147/$F$142)*Cronograma!S$22)*($H147/$G147)))</f>
        <v>0</v>
      </c>
      <c r="V147" s="51">
        <f>IF( $G147=0,0,((($G147/$F$142)*Cronograma!T$22)*($H147/$G147)))</f>
        <v>0</v>
      </c>
      <c r="W147" s="51">
        <f>IF( $G147=0,0,((($G147/$F$142)*Cronograma!U$22)*($H147/$G147)))</f>
        <v>0</v>
      </c>
      <c r="X147" s="51">
        <f>IF( $G147=0,0,((($G147/$F$142)*Cronograma!V$22)*($H147/$G147)))</f>
        <v>0</v>
      </c>
      <c r="Y147" s="51">
        <f>IF( $G147=0,0,((($G147/$F$142)*Cronograma!W$22)*($H147/$G147)))</f>
        <v>0</v>
      </c>
      <c r="Z147" s="51">
        <f>IF( $G147=0,0,((($G147/$F$142)*Cronograma!X$22)*($H147/$G147)))</f>
        <v>0</v>
      </c>
      <c r="AA147" s="51">
        <f>IF( $G147=0,0,((($G147/$F$142)*Cronograma!Y$22)*($H147/$G147)))</f>
        <v>0</v>
      </c>
      <c r="AB147" s="51">
        <f>IF( $G147=0,0,((($G147/$F$142)*Cronograma!Z$22)*($H147/$G147)))</f>
        <v>0</v>
      </c>
      <c r="AC147" s="51">
        <f>IF( $G147=0,0,((($G147/$F$142)*Cronograma!AA$22)*($H147/$G147)))</f>
        <v>0</v>
      </c>
      <c r="AD147" s="51">
        <f>IF( $G147=0,0,((($G147/$F$142)*Cronograma!AB$22)*($H147/$G147)))</f>
        <v>0</v>
      </c>
      <c r="AE147" s="51">
        <f>IF( $G147=0,0,((($G147/$F$142)*Cronograma!AC$22)*($H147/$G147)))</f>
        <v>0</v>
      </c>
      <c r="AF147" s="51">
        <f>IF( $G147=0,0,((($G147/$F$142)*Cronograma!AD$22)*($H147/$G147)))</f>
        <v>0</v>
      </c>
      <c r="AG147" s="51">
        <f>IF( $G147=0,0,((($G147/$F$142)*Cronograma!AE$22)*($H147/$G147)))</f>
        <v>0</v>
      </c>
      <c r="AH147" s="51">
        <f>IF( $G147=0,0,((($G147/$F$142)*Cronograma!AF$22)*($H147/$G147)))</f>
        <v>0</v>
      </c>
      <c r="AI147" s="51">
        <f>IF( $G147=0,0,((($G147/$F$142)*Cronograma!AG$22)*($H147/$G147)))</f>
        <v>0</v>
      </c>
      <c r="AJ147" s="51">
        <f>IF( $G147=0,0,((($G147/$F$142)*Cronograma!AH$22)*($H147/$G147)))</f>
        <v>0</v>
      </c>
      <c r="AK147" s="51">
        <f>IF( $G147=0,0,((($G147/$F$142)*Cronograma!AI$22)*($H147/$G147)))</f>
        <v>0</v>
      </c>
      <c r="AL147" s="51">
        <f>IF( $G147=0,0,((($G147/$F$142)*Cronograma!AJ$22)*($H147/$G147)))</f>
        <v>0</v>
      </c>
      <c r="AM147" s="51">
        <f>IF( $G147=0,0,((($G147/$F$142)*Cronograma!AK$22)*($H147/$G147)))</f>
        <v>0</v>
      </c>
      <c r="AN147" s="51">
        <f>IF( $G147=0,0,((($G147/$F$142)*Cronograma!AL$22)*($H147/$G147)))</f>
        <v>0</v>
      </c>
      <c r="AO147" s="51">
        <f>IF( $G147=0,0,((($G147/$F$142)*Cronograma!AM$22)*($H147/$G147)))</f>
        <v>0</v>
      </c>
      <c r="AP147" s="51">
        <f>IF( $G147=0,0,((($G147/$F$142)*Cronograma!AN$22)*($H147/$G147)))</f>
        <v>0</v>
      </c>
      <c r="AQ147" s="51">
        <f>IF( $G147=0,0,((($G147/$F$142)*Cronograma!AO$22)*($H147/$G147)))</f>
        <v>0</v>
      </c>
      <c r="AR147" s="51">
        <f>IF( $G147=0,0,((($G147/$F$142)*Cronograma!AP$22)*($H147/$G147)))</f>
        <v>0</v>
      </c>
      <c r="AS147" s="51">
        <f>IF( $G147=0,0,((($G147/$F$142)*Cronograma!AQ$22)*($H147/$G147)))</f>
        <v>0</v>
      </c>
      <c r="AT147" s="51">
        <f>IF( $G147=0,0,((($G147/$F$142)*Cronograma!AR$22)*($H147/$G147)))</f>
        <v>0</v>
      </c>
      <c r="AU147" s="51">
        <f>IF( $G147=0,0,((($G147/$F$142)*Cronograma!AS$22)*($H147/$G147)))</f>
        <v>0</v>
      </c>
      <c r="AV147" s="51">
        <f>IF( $G147=0,0,((($G147/$F$142)*Cronograma!AT$22)*($H147/$G147)))</f>
        <v>0</v>
      </c>
      <c r="AW147" s="51">
        <f>IF( $G147=0,0,((($G147/$F$142)*Cronograma!AU$22)*($H147/$G147)))</f>
        <v>0</v>
      </c>
      <c r="AX147" s="51">
        <f>IF( $G147=0,0,((($G147/$F$142)*Cronograma!AV$22)*($H147/$G147)))</f>
        <v>0</v>
      </c>
      <c r="AY147" s="51">
        <f>IF( $G147=0,0,((($G147/$F$142)*Cronograma!AW$22)*($H147/$G147)))</f>
        <v>0</v>
      </c>
      <c r="AZ147" s="51">
        <f>IF( $G147=0,0,((($G147/$F$142)*Cronograma!AX$22)*($H147/$G147)))</f>
        <v>0</v>
      </c>
      <c r="BA147" s="51">
        <f>IF( $G147=0,0,((($G147/$F$142)*Cronograma!AY$22)*($H147/$G147)))</f>
        <v>0</v>
      </c>
      <c r="BB147" s="51">
        <f>IF( $G147=0,0,((($G147/$F$142)*Cronograma!AZ$22)*($H147/$G147)))</f>
        <v>0</v>
      </c>
      <c r="BC147" s="51">
        <f>IF( $G147=0,0,((($G147/$F$142)*Cronograma!BA$22)*($H147/$G147)))</f>
        <v>0</v>
      </c>
      <c r="BD147" s="51">
        <f>IF( $G147=0,0,((($G147/$F$142)*Cronograma!BB$22)*($H147/$G147)))</f>
        <v>0</v>
      </c>
      <c r="BE147" s="51">
        <f>IF( $G147=0,0,((($G147/$F$142)*Cronograma!BC$22)*($H147/$G147)))</f>
        <v>0</v>
      </c>
      <c r="BF147" s="51">
        <f>IF( $G147=0,0,((($G147/$F$142)*Cronograma!BD$22)*($H147/$G147)))</f>
        <v>0</v>
      </c>
      <c r="BG147" s="51">
        <f>IF( $G147=0,0,((($G147/$F$142)*Cronograma!BE$22)*($H147/$G147)))</f>
        <v>0</v>
      </c>
      <c r="BH147" s="51">
        <f>IF( $G147=0,0,((($G147/$F$142)*Cronograma!BF$22)*($H147/$G147)))</f>
        <v>0</v>
      </c>
      <c r="BI147" s="51">
        <f>IF( $G147=0,0,((($G147/$F$142)*Cronograma!BG$22)*($H147/$G147)))</f>
        <v>0</v>
      </c>
      <c r="BJ147" s="51">
        <f>IF( $G147=0,0,((($G147/$F$142)*Cronograma!BH$22)*($H147/$G147)))</f>
        <v>0</v>
      </c>
      <c r="BK147" s="51">
        <f>IF( $G147=0,0,((($G147/$F$142)*Cronograma!BI$22)*($H147/$G147)))</f>
        <v>0</v>
      </c>
      <c r="BL147" s="51">
        <f>IF( $G147=0,0,((($G147/$F$142)*Cronograma!BJ$22)*($H147/$G147)))</f>
        <v>0</v>
      </c>
      <c r="BM147" s="51">
        <f>IF( $G147=0,0,((($G147/$F$142)*Cronograma!BK$22)*($H147/$G147)))</f>
        <v>0</v>
      </c>
      <c r="BN147" s="51">
        <f>IF( $G147=0,0,((($G147/$F$142)*Cronograma!BL$22)*($H147/$G147)))</f>
        <v>0</v>
      </c>
      <c r="BO147" s="51">
        <f>IF( $G147=0,0,((($G147/$F$142)*Cronograma!BM$22)*($H147/$G147)))</f>
        <v>0</v>
      </c>
      <c r="BP147" s="51">
        <f>IF( $G147=0,0,((($G147/$F$142)*Cronograma!BN$22)*($H147/$G147)))</f>
        <v>0</v>
      </c>
      <c r="BQ147" s="51">
        <f>IF( $G147=0,0,((($G147/$F$142)*Cronograma!BO$22)*($H147/$G147)))</f>
        <v>0</v>
      </c>
      <c r="BR147" s="51">
        <f>IF( $G147=0,0,((($G147/$F$142)*Cronograma!BP$22)*($H147/$G147)))</f>
        <v>0</v>
      </c>
      <c r="BS147" s="51">
        <f>IF( $G147=0,0,((($G147/$F$142)*Cronograma!BQ$22)*($H147/$G147)))</f>
        <v>0</v>
      </c>
      <c r="BT147" s="51">
        <f>IF( $G147=0,0,((($G147/$F$142)*Cronograma!BR$22)*($H147/$G147)))</f>
        <v>0</v>
      </c>
      <c r="BU147" s="51">
        <f>IF( $G147=0,0,((($G147/$F$142)*Cronograma!BS$22)*($H147/$G147)))</f>
        <v>0</v>
      </c>
      <c r="BV147" s="51">
        <f>IF( $G147=0,0,((($G147/$F$142)*Cronograma!BT$22)*($H147/$G147)))</f>
        <v>0</v>
      </c>
      <c r="BW147" s="51">
        <f>IF( $G147=0,0,((($G147/$F$142)*Cronograma!BU$22)*($H147/$G147)))</f>
        <v>0</v>
      </c>
      <c r="BX147" s="51">
        <f>IF( $G147=0,0,((($G147/$F$142)*Cronograma!BV$22)*($H147/$G147)))</f>
        <v>0</v>
      </c>
      <c r="BY147" s="51">
        <f>IF( $G147=0,0,((($G147/$F$142)*Cronograma!BW$22)*($H147/$G147)))</f>
        <v>0</v>
      </c>
      <c r="BZ147" s="51">
        <f>IF( $G147=0,0,((($G147/$F$142)*Cronograma!BX$22)*($H147/$G147)))</f>
        <v>0</v>
      </c>
      <c r="CA147" s="51">
        <f>IF( $G147=0,0,((($G147/$F$142)*Cronograma!BY$22)*($H147/$G147)))</f>
        <v>0</v>
      </c>
      <c r="CB147" s="51">
        <f>IF( $G147=0,0,((($G147/$F$142)*Cronograma!BZ$22)*($H147/$G147)))</f>
        <v>0</v>
      </c>
      <c r="CC147" s="51">
        <f>IF( $G147=0,0,((($G147/$F$142)*Cronograma!CA$22)*($H147/$G147)))</f>
        <v>0</v>
      </c>
      <c r="CD147" s="51">
        <f>IF( $G147=0,0,((($G147/$F$142)*Cronograma!CB$22)*($H147/$G147)))</f>
        <v>0</v>
      </c>
      <c r="CE147" s="51">
        <f>IF( $G147=0,0,((($G147/$F$142)*Cronograma!CC$22)*($H147/$G147)))</f>
        <v>0</v>
      </c>
      <c r="CF147" s="51">
        <f>IF( $G147=0,0,((($G147/$F$142)*Cronograma!CD$22)*($H147/$G147)))</f>
        <v>0</v>
      </c>
      <c r="CG147" s="51">
        <f>IF( $G147=0,0,((($G147/$F$142)*Cronograma!CE$22)*($H147/$G147)))</f>
        <v>0</v>
      </c>
      <c r="CH147" s="51">
        <f>IF( $G147=0,0,((($G147/$F$142)*Cronograma!CF$22)*($H147/$G147)))</f>
        <v>0</v>
      </c>
      <c r="CI147" s="51">
        <f>IF( $G147=0,0,((($G147/$F$142)*Cronograma!CG$22)*($H147/$G147)))</f>
        <v>0</v>
      </c>
      <c r="CJ147" s="51">
        <f>IF( $G147=0,0,((($G147/$F$142)*Cronograma!CH$22)*($H147/$G147)))</f>
        <v>0</v>
      </c>
      <c r="CK147" s="51">
        <f>IF( $G147=0,0,((($G147/$F$142)*Cronograma!CI$22)*($H147/$G147)))</f>
        <v>0</v>
      </c>
      <c r="CL147" s="51">
        <f>IF( $G147=0,0,((($G147/$F$142)*Cronograma!CJ$22)*($H147/$G147)))</f>
        <v>0</v>
      </c>
      <c r="CM147" s="51">
        <f>IF( $G147=0,0,((($G147/$F$142)*Cronograma!CK$22)*($H147/$G147)))</f>
        <v>0</v>
      </c>
      <c r="CN147" s="51">
        <f>IF( $G147=0,0,((($G147/$F$142)*Cronograma!CL$22)*($H147/$G147)))</f>
        <v>0</v>
      </c>
      <c r="CO147" s="51">
        <f>IF( $G147=0,0,((($G147/$F$142)*Cronograma!CM$22)*($H147/$G147)))</f>
        <v>0</v>
      </c>
      <c r="CP147" s="51">
        <f>IF( $G147=0,0,((($G147/$F$142)*Cronograma!CN$22)*($H147/$G147)))</f>
        <v>0</v>
      </c>
      <c r="CQ147" s="51">
        <f>IF( $G147=0,0,((($G147/$F$142)*Cronograma!CO$22)*($H147/$G147)))</f>
        <v>0</v>
      </c>
      <c r="CR147" s="51">
        <f>IF( $G147=0,0,((($G147/$F$142)*Cronograma!CP$22)*($H147/$G147)))</f>
        <v>0</v>
      </c>
      <c r="CS147" s="51">
        <f>IF( $G147=0,0,((($G147/$F$142)*Cronograma!CQ$22)*($H147/$G147)))</f>
        <v>0</v>
      </c>
      <c r="CT147" s="51">
        <f>IF( $G147=0,0,((($G147/$F$142)*Cronograma!CR$22)*($H147/$G147)))</f>
        <v>0</v>
      </c>
      <c r="CU147" s="51">
        <f>IF( $G147=0,0,((($G147/$F$142)*Cronograma!CS$22)*($H147/$G147)))</f>
        <v>0</v>
      </c>
      <c r="CV147" s="51">
        <f>IF( $G147=0,0,((($G147/$F$142)*Cronograma!CT$22)*($H147/$G147)))</f>
        <v>0</v>
      </c>
      <c r="CW147" s="51">
        <f>IF( $G147=0,0,((($G147/$F$142)*Cronograma!CU$22)*($H147/$G147)))</f>
        <v>0</v>
      </c>
      <c r="CX147" s="51">
        <f>IF( $G147=0,0,((($G147/$F$142)*Cronograma!CV$22)*($H147/$G147)))</f>
        <v>0</v>
      </c>
      <c r="CY147" s="51">
        <f>IF( $G147=0,0,((($G147/$F$142)*Cronograma!CW$22)*($H147/$G147)))</f>
        <v>0</v>
      </c>
      <c r="CZ147" s="51">
        <f>IF( $G147=0,0,((($G147/$F$142)*Cronograma!CX$22)*($H147/$G147)))</f>
        <v>0</v>
      </c>
      <c r="DA147" s="51">
        <f>IF( $G147=0,0,((($G147/$F$142)*Cronograma!CY$22)*($H147/$G147)))</f>
        <v>0</v>
      </c>
      <c r="DB147" s="51">
        <f>IF( $G147=0,0,((($G147/$F$142)*Cronograma!CZ$22)*($H147/$G147)))</f>
        <v>0</v>
      </c>
      <c r="DC147" s="51">
        <f>IF( $G147=0,0,((($G147/$F$142)*Cronograma!DA$22)*($H147/$G147)))</f>
        <v>0</v>
      </c>
      <c r="DD147" s="51">
        <f>IF( $G147=0,0,((($G147/$F$142)*Cronograma!DB$22)*($H147/$G147)))</f>
        <v>0</v>
      </c>
      <c r="DE147" s="51">
        <f>IF( $G147=0,0,((($G147/$F$142)*Cronograma!DC$22)*($H147/$G147)))</f>
        <v>0</v>
      </c>
      <c r="DF147" s="51">
        <f>IF( $G147=0,0,((($G147/$F$142)*Cronograma!DD$22)*($H147/$G147)))</f>
        <v>0</v>
      </c>
      <c r="DG147" s="51">
        <f>IF( $G147=0,0,((($G147/$F$142)*Cronograma!DE$22)*($H147/$G147)))</f>
        <v>0</v>
      </c>
      <c r="DH147" s="51">
        <f>IF( $G147=0,0,((($G147/$F$142)*Cronograma!DF$22)*($H147/$G147)))</f>
        <v>0</v>
      </c>
      <c r="DI147" s="51">
        <f>IF( $G147=0,0,((($G147/$F$142)*Cronograma!DG$22)*($H147/$G147)))</f>
        <v>0</v>
      </c>
      <c r="DJ147" s="51">
        <f>IF( $G147=0,0,((($G147/$F$142)*Cronograma!DH$22)*($H147/$G147)))</f>
        <v>0</v>
      </c>
      <c r="DK147" s="52">
        <f t="shared" si="88"/>
        <v>0</v>
      </c>
      <c r="DL147" s="53">
        <f t="shared" si="82"/>
        <v>0</v>
      </c>
      <c r="DM147" s="472"/>
      <c r="DN147" s="472"/>
      <c r="DO147" s="472"/>
    </row>
    <row r="148" spans="1:119" hidden="1" outlineLevel="1" x14ac:dyDescent="0.3">
      <c r="A148" s="472"/>
      <c r="B148" s="521" t="s">
        <v>294</v>
      </c>
      <c r="C148" s="589"/>
      <c r="D148" s="595"/>
      <c r="E148" s="591"/>
      <c r="F148" s="592"/>
      <c r="G148" s="593"/>
      <c r="H148" s="498">
        <f t="shared" si="87"/>
        <v>0</v>
      </c>
      <c r="I148" s="51">
        <f>IF( $G148=0,0,((($G148/$F$142)*Cronograma!G$22)*($H148/$G148)))</f>
        <v>0</v>
      </c>
      <c r="J148" s="51">
        <f>IF( $G148=0,0,((($G148/$F$142)*Cronograma!H$22)*($H148/$G148)))</f>
        <v>0</v>
      </c>
      <c r="K148" s="51">
        <f>IF( $G148=0,0,((($G148/$F$142)*Cronograma!I$22)*($H148/$G148)))</f>
        <v>0</v>
      </c>
      <c r="L148" s="51">
        <f>IF( $G148=0,0,((($G148/$F$142)*Cronograma!J$22)*($H148/$G148)))</f>
        <v>0</v>
      </c>
      <c r="M148" s="51">
        <f>IF( $G148=0,0,((($G148/$F$142)*Cronograma!K$22)*($H148/$G148)))</f>
        <v>0</v>
      </c>
      <c r="N148" s="51">
        <f>IF( $G148=0,0,((($G148/$F$142)*Cronograma!L$22)*($H148/$G148)))</f>
        <v>0</v>
      </c>
      <c r="O148" s="51">
        <f>IF( $G148=0,0,((($G148/$F$142)*Cronograma!M$22)*($H148/$G148)))</f>
        <v>0</v>
      </c>
      <c r="P148" s="51">
        <f>IF( $G148=0,0,((($G148/$F$142)*Cronograma!N$22)*($H148/$G148)))</f>
        <v>0</v>
      </c>
      <c r="Q148" s="51">
        <f>IF( $G148=0,0,((($G148/$F$142)*Cronograma!O$22)*($H148/$G148)))</f>
        <v>0</v>
      </c>
      <c r="R148" s="51">
        <f>IF( $G148=0,0,((($G148/$F$142)*Cronograma!P$22)*($H148/$G148)))</f>
        <v>0</v>
      </c>
      <c r="S148" s="51">
        <f>IF( $G148=0,0,((($G148/$F$142)*Cronograma!Q$22)*($H148/$G148)))</f>
        <v>0</v>
      </c>
      <c r="T148" s="51">
        <f>IF( $G148=0,0,((($G148/$F$142)*Cronograma!R$22)*($H148/$G148)))</f>
        <v>0</v>
      </c>
      <c r="U148" s="51">
        <f>IF( $G148=0,0,((($G148/$F$142)*Cronograma!S$22)*($H148/$G148)))</f>
        <v>0</v>
      </c>
      <c r="V148" s="51">
        <f>IF( $G148=0,0,((($G148/$F$142)*Cronograma!T$22)*($H148/$G148)))</f>
        <v>0</v>
      </c>
      <c r="W148" s="51">
        <f>IF( $G148=0,0,((($G148/$F$142)*Cronograma!U$22)*($H148/$G148)))</f>
        <v>0</v>
      </c>
      <c r="X148" s="51">
        <f>IF( $G148=0,0,((($G148/$F$142)*Cronograma!V$22)*($H148/$G148)))</f>
        <v>0</v>
      </c>
      <c r="Y148" s="51">
        <f>IF( $G148=0,0,((($G148/$F$142)*Cronograma!W$22)*($H148/$G148)))</f>
        <v>0</v>
      </c>
      <c r="Z148" s="51">
        <f>IF( $G148=0,0,((($G148/$F$142)*Cronograma!X$22)*($H148/$G148)))</f>
        <v>0</v>
      </c>
      <c r="AA148" s="51">
        <f>IF( $G148=0,0,((($G148/$F$142)*Cronograma!Y$22)*($H148/$G148)))</f>
        <v>0</v>
      </c>
      <c r="AB148" s="51">
        <f>IF( $G148=0,0,((($G148/$F$142)*Cronograma!Z$22)*($H148/$G148)))</f>
        <v>0</v>
      </c>
      <c r="AC148" s="51">
        <f>IF( $G148=0,0,((($G148/$F$142)*Cronograma!AA$22)*($H148/$G148)))</f>
        <v>0</v>
      </c>
      <c r="AD148" s="51">
        <f>IF( $G148=0,0,((($G148/$F$142)*Cronograma!AB$22)*($H148/$G148)))</f>
        <v>0</v>
      </c>
      <c r="AE148" s="51">
        <f>IF( $G148=0,0,((($G148/$F$142)*Cronograma!AC$22)*($H148/$G148)))</f>
        <v>0</v>
      </c>
      <c r="AF148" s="51">
        <f>IF( $G148=0,0,((($G148/$F$142)*Cronograma!AD$22)*($H148/$G148)))</f>
        <v>0</v>
      </c>
      <c r="AG148" s="51">
        <f>IF( $G148=0,0,((($G148/$F$142)*Cronograma!AE$22)*($H148/$G148)))</f>
        <v>0</v>
      </c>
      <c r="AH148" s="51">
        <f>IF( $G148=0,0,((($G148/$F$142)*Cronograma!AF$22)*($H148/$G148)))</f>
        <v>0</v>
      </c>
      <c r="AI148" s="51">
        <f>IF( $G148=0,0,((($G148/$F$142)*Cronograma!AG$22)*($H148/$G148)))</f>
        <v>0</v>
      </c>
      <c r="AJ148" s="51">
        <f>IF( $G148=0,0,((($G148/$F$142)*Cronograma!AH$22)*($H148/$G148)))</f>
        <v>0</v>
      </c>
      <c r="AK148" s="51">
        <f>IF( $G148=0,0,((($G148/$F$142)*Cronograma!AI$22)*($H148/$G148)))</f>
        <v>0</v>
      </c>
      <c r="AL148" s="51">
        <f>IF( $G148=0,0,((($G148/$F$142)*Cronograma!AJ$22)*($H148/$G148)))</f>
        <v>0</v>
      </c>
      <c r="AM148" s="51">
        <f>IF( $G148=0,0,((($G148/$F$142)*Cronograma!AK$22)*($H148/$G148)))</f>
        <v>0</v>
      </c>
      <c r="AN148" s="51">
        <f>IF( $G148=0,0,((($G148/$F$142)*Cronograma!AL$22)*($H148/$G148)))</f>
        <v>0</v>
      </c>
      <c r="AO148" s="51">
        <f>IF( $G148=0,0,((($G148/$F$142)*Cronograma!AM$22)*($H148/$G148)))</f>
        <v>0</v>
      </c>
      <c r="AP148" s="51">
        <f>IF( $G148=0,0,((($G148/$F$142)*Cronograma!AN$22)*($H148/$G148)))</f>
        <v>0</v>
      </c>
      <c r="AQ148" s="51">
        <f>IF( $G148=0,0,((($G148/$F$142)*Cronograma!AO$22)*($H148/$G148)))</f>
        <v>0</v>
      </c>
      <c r="AR148" s="51">
        <f>IF( $G148=0,0,((($G148/$F$142)*Cronograma!AP$22)*($H148/$G148)))</f>
        <v>0</v>
      </c>
      <c r="AS148" s="51">
        <f>IF( $G148=0,0,((($G148/$F$142)*Cronograma!AQ$22)*($H148/$G148)))</f>
        <v>0</v>
      </c>
      <c r="AT148" s="51">
        <f>IF( $G148=0,0,((($G148/$F$142)*Cronograma!AR$22)*($H148/$G148)))</f>
        <v>0</v>
      </c>
      <c r="AU148" s="51">
        <f>IF( $G148=0,0,((($G148/$F$142)*Cronograma!AS$22)*($H148/$G148)))</f>
        <v>0</v>
      </c>
      <c r="AV148" s="51">
        <f>IF( $G148=0,0,((($G148/$F$142)*Cronograma!AT$22)*($H148/$G148)))</f>
        <v>0</v>
      </c>
      <c r="AW148" s="51">
        <f>IF( $G148=0,0,((($G148/$F$142)*Cronograma!AU$22)*($H148/$G148)))</f>
        <v>0</v>
      </c>
      <c r="AX148" s="51">
        <f>IF( $G148=0,0,((($G148/$F$142)*Cronograma!AV$22)*($H148/$G148)))</f>
        <v>0</v>
      </c>
      <c r="AY148" s="51">
        <f>IF( $G148=0,0,((($G148/$F$142)*Cronograma!AW$22)*($H148/$G148)))</f>
        <v>0</v>
      </c>
      <c r="AZ148" s="51">
        <f>IF( $G148=0,0,((($G148/$F$142)*Cronograma!AX$22)*($H148/$G148)))</f>
        <v>0</v>
      </c>
      <c r="BA148" s="51">
        <f>IF( $G148=0,0,((($G148/$F$142)*Cronograma!AY$22)*($H148/$G148)))</f>
        <v>0</v>
      </c>
      <c r="BB148" s="51">
        <f>IF( $G148=0,0,((($G148/$F$142)*Cronograma!AZ$22)*($H148/$G148)))</f>
        <v>0</v>
      </c>
      <c r="BC148" s="51">
        <f>IF( $G148=0,0,((($G148/$F$142)*Cronograma!BA$22)*($H148/$G148)))</f>
        <v>0</v>
      </c>
      <c r="BD148" s="51">
        <f>IF( $G148=0,0,((($G148/$F$142)*Cronograma!BB$22)*($H148/$G148)))</f>
        <v>0</v>
      </c>
      <c r="BE148" s="51">
        <f>IF( $G148=0,0,((($G148/$F$142)*Cronograma!BC$22)*($H148/$G148)))</f>
        <v>0</v>
      </c>
      <c r="BF148" s="51">
        <f>IF( $G148=0,0,((($G148/$F$142)*Cronograma!BD$22)*($H148/$G148)))</f>
        <v>0</v>
      </c>
      <c r="BG148" s="51">
        <f>IF( $G148=0,0,((($G148/$F$142)*Cronograma!BE$22)*($H148/$G148)))</f>
        <v>0</v>
      </c>
      <c r="BH148" s="51">
        <f>IF( $G148=0,0,((($G148/$F$142)*Cronograma!BF$22)*($H148/$G148)))</f>
        <v>0</v>
      </c>
      <c r="BI148" s="51">
        <f>IF( $G148=0,0,((($G148/$F$142)*Cronograma!BG$22)*($H148/$G148)))</f>
        <v>0</v>
      </c>
      <c r="BJ148" s="51">
        <f>IF( $G148=0,0,((($G148/$F$142)*Cronograma!BH$22)*($H148/$G148)))</f>
        <v>0</v>
      </c>
      <c r="BK148" s="51">
        <f>IF( $G148=0,0,((($G148/$F$142)*Cronograma!BI$22)*($H148/$G148)))</f>
        <v>0</v>
      </c>
      <c r="BL148" s="51">
        <f>IF( $G148=0,0,((($G148/$F$142)*Cronograma!BJ$22)*($H148/$G148)))</f>
        <v>0</v>
      </c>
      <c r="BM148" s="51">
        <f>IF( $G148=0,0,((($G148/$F$142)*Cronograma!BK$22)*($H148/$G148)))</f>
        <v>0</v>
      </c>
      <c r="BN148" s="51">
        <f>IF( $G148=0,0,((($G148/$F$142)*Cronograma!BL$22)*($H148/$G148)))</f>
        <v>0</v>
      </c>
      <c r="BO148" s="51">
        <f>IF( $G148=0,0,((($G148/$F$142)*Cronograma!BM$22)*($H148/$G148)))</f>
        <v>0</v>
      </c>
      <c r="BP148" s="51">
        <f>IF( $G148=0,0,((($G148/$F$142)*Cronograma!BN$22)*($H148/$G148)))</f>
        <v>0</v>
      </c>
      <c r="BQ148" s="51">
        <f>IF( $G148=0,0,((($G148/$F$142)*Cronograma!BO$22)*($H148/$G148)))</f>
        <v>0</v>
      </c>
      <c r="BR148" s="51">
        <f>IF( $G148=0,0,((($G148/$F$142)*Cronograma!BP$22)*($H148/$G148)))</f>
        <v>0</v>
      </c>
      <c r="BS148" s="51">
        <f>IF( $G148=0,0,((($G148/$F$142)*Cronograma!BQ$22)*($H148/$G148)))</f>
        <v>0</v>
      </c>
      <c r="BT148" s="51">
        <f>IF( $G148=0,0,((($G148/$F$142)*Cronograma!BR$22)*($H148/$G148)))</f>
        <v>0</v>
      </c>
      <c r="BU148" s="51">
        <f>IF( $G148=0,0,((($G148/$F$142)*Cronograma!BS$22)*($H148/$G148)))</f>
        <v>0</v>
      </c>
      <c r="BV148" s="51">
        <f>IF( $G148=0,0,((($G148/$F$142)*Cronograma!BT$22)*($H148/$G148)))</f>
        <v>0</v>
      </c>
      <c r="BW148" s="51">
        <f>IF( $G148=0,0,((($G148/$F$142)*Cronograma!BU$22)*($H148/$G148)))</f>
        <v>0</v>
      </c>
      <c r="BX148" s="51">
        <f>IF( $G148=0,0,((($G148/$F$142)*Cronograma!BV$22)*($H148/$G148)))</f>
        <v>0</v>
      </c>
      <c r="BY148" s="51">
        <f>IF( $G148=0,0,((($G148/$F$142)*Cronograma!BW$22)*($H148/$G148)))</f>
        <v>0</v>
      </c>
      <c r="BZ148" s="51">
        <f>IF( $G148=0,0,((($G148/$F$142)*Cronograma!BX$22)*($H148/$G148)))</f>
        <v>0</v>
      </c>
      <c r="CA148" s="51">
        <f>IF( $G148=0,0,((($G148/$F$142)*Cronograma!BY$22)*($H148/$G148)))</f>
        <v>0</v>
      </c>
      <c r="CB148" s="51">
        <f>IF( $G148=0,0,((($G148/$F$142)*Cronograma!BZ$22)*($H148/$G148)))</f>
        <v>0</v>
      </c>
      <c r="CC148" s="51">
        <f>IF( $G148=0,0,((($G148/$F$142)*Cronograma!CA$22)*($H148/$G148)))</f>
        <v>0</v>
      </c>
      <c r="CD148" s="51">
        <f>IF( $G148=0,0,((($G148/$F$142)*Cronograma!CB$22)*($H148/$G148)))</f>
        <v>0</v>
      </c>
      <c r="CE148" s="51">
        <f>IF( $G148=0,0,((($G148/$F$142)*Cronograma!CC$22)*($H148/$G148)))</f>
        <v>0</v>
      </c>
      <c r="CF148" s="51">
        <f>IF( $G148=0,0,((($G148/$F$142)*Cronograma!CD$22)*($H148/$G148)))</f>
        <v>0</v>
      </c>
      <c r="CG148" s="51">
        <f>IF( $G148=0,0,((($G148/$F$142)*Cronograma!CE$22)*($H148/$G148)))</f>
        <v>0</v>
      </c>
      <c r="CH148" s="51">
        <f>IF( $G148=0,0,((($G148/$F$142)*Cronograma!CF$22)*($H148/$G148)))</f>
        <v>0</v>
      </c>
      <c r="CI148" s="51">
        <f>IF( $G148=0,0,((($G148/$F$142)*Cronograma!CG$22)*($H148/$G148)))</f>
        <v>0</v>
      </c>
      <c r="CJ148" s="51">
        <f>IF( $G148=0,0,((($G148/$F$142)*Cronograma!CH$22)*($H148/$G148)))</f>
        <v>0</v>
      </c>
      <c r="CK148" s="51">
        <f>IF( $G148=0,0,((($G148/$F$142)*Cronograma!CI$22)*($H148/$G148)))</f>
        <v>0</v>
      </c>
      <c r="CL148" s="51">
        <f>IF( $G148=0,0,((($G148/$F$142)*Cronograma!CJ$22)*($H148/$G148)))</f>
        <v>0</v>
      </c>
      <c r="CM148" s="51">
        <f>IF( $G148=0,0,((($G148/$F$142)*Cronograma!CK$22)*($H148/$G148)))</f>
        <v>0</v>
      </c>
      <c r="CN148" s="51">
        <f>IF( $G148=0,0,((($G148/$F$142)*Cronograma!CL$22)*($H148/$G148)))</f>
        <v>0</v>
      </c>
      <c r="CO148" s="51">
        <f>IF( $G148=0,0,((($G148/$F$142)*Cronograma!CM$22)*($H148/$G148)))</f>
        <v>0</v>
      </c>
      <c r="CP148" s="51">
        <f>IF( $G148=0,0,((($G148/$F$142)*Cronograma!CN$22)*($H148/$G148)))</f>
        <v>0</v>
      </c>
      <c r="CQ148" s="51">
        <f>IF( $G148=0,0,((($G148/$F$142)*Cronograma!CO$22)*($H148/$G148)))</f>
        <v>0</v>
      </c>
      <c r="CR148" s="51">
        <f>IF( $G148=0,0,((($G148/$F$142)*Cronograma!CP$22)*($H148/$G148)))</f>
        <v>0</v>
      </c>
      <c r="CS148" s="51">
        <f>IF( $G148=0,0,((($G148/$F$142)*Cronograma!CQ$22)*($H148/$G148)))</f>
        <v>0</v>
      </c>
      <c r="CT148" s="51">
        <f>IF( $G148=0,0,((($G148/$F$142)*Cronograma!CR$22)*($H148/$G148)))</f>
        <v>0</v>
      </c>
      <c r="CU148" s="51">
        <f>IF( $G148=0,0,((($G148/$F$142)*Cronograma!CS$22)*($H148/$G148)))</f>
        <v>0</v>
      </c>
      <c r="CV148" s="51">
        <f>IF( $G148=0,0,((($G148/$F$142)*Cronograma!CT$22)*($H148/$G148)))</f>
        <v>0</v>
      </c>
      <c r="CW148" s="51">
        <f>IF( $G148=0,0,((($G148/$F$142)*Cronograma!CU$22)*($H148/$G148)))</f>
        <v>0</v>
      </c>
      <c r="CX148" s="51">
        <f>IF( $G148=0,0,((($G148/$F$142)*Cronograma!CV$22)*($H148/$G148)))</f>
        <v>0</v>
      </c>
      <c r="CY148" s="51">
        <f>IF( $G148=0,0,((($G148/$F$142)*Cronograma!CW$22)*($H148/$G148)))</f>
        <v>0</v>
      </c>
      <c r="CZ148" s="51">
        <f>IF( $G148=0,0,((($G148/$F$142)*Cronograma!CX$22)*($H148/$G148)))</f>
        <v>0</v>
      </c>
      <c r="DA148" s="51">
        <f>IF( $G148=0,0,((($G148/$F$142)*Cronograma!CY$22)*($H148/$G148)))</f>
        <v>0</v>
      </c>
      <c r="DB148" s="51">
        <f>IF( $G148=0,0,((($G148/$F$142)*Cronograma!CZ$22)*($H148/$G148)))</f>
        <v>0</v>
      </c>
      <c r="DC148" s="51">
        <f>IF( $G148=0,0,((($G148/$F$142)*Cronograma!DA$22)*($H148/$G148)))</f>
        <v>0</v>
      </c>
      <c r="DD148" s="51">
        <f>IF( $G148=0,0,((($G148/$F$142)*Cronograma!DB$22)*($H148/$G148)))</f>
        <v>0</v>
      </c>
      <c r="DE148" s="51">
        <f>IF( $G148=0,0,((($G148/$F$142)*Cronograma!DC$22)*($H148/$G148)))</f>
        <v>0</v>
      </c>
      <c r="DF148" s="51">
        <f>IF( $G148=0,0,((($G148/$F$142)*Cronograma!DD$22)*($H148/$G148)))</f>
        <v>0</v>
      </c>
      <c r="DG148" s="51">
        <f>IF( $G148=0,0,((($G148/$F$142)*Cronograma!DE$22)*($H148/$G148)))</f>
        <v>0</v>
      </c>
      <c r="DH148" s="51">
        <f>IF( $G148=0,0,((($G148/$F$142)*Cronograma!DF$22)*($H148/$G148)))</f>
        <v>0</v>
      </c>
      <c r="DI148" s="51">
        <f>IF( $G148=0,0,((($G148/$F$142)*Cronograma!DG$22)*($H148/$G148)))</f>
        <v>0</v>
      </c>
      <c r="DJ148" s="51">
        <f>IF( $G148=0,0,((($G148/$F$142)*Cronograma!DH$22)*($H148/$G148)))</f>
        <v>0</v>
      </c>
      <c r="DK148" s="52">
        <f t="shared" si="88"/>
        <v>0</v>
      </c>
      <c r="DL148" s="53">
        <f t="shared" si="82"/>
        <v>0</v>
      </c>
      <c r="DM148" s="472"/>
      <c r="DN148" s="472"/>
      <c r="DO148" s="472"/>
    </row>
    <row r="149" spans="1:119" hidden="1" outlineLevel="1" x14ac:dyDescent="0.3">
      <c r="A149" s="472"/>
      <c r="B149" s="521" t="s">
        <v>295</v>
      </c>
      <c r="C149" s="589"/>
      <c r="D149" s="595"/>
      <c r="E149" s="591"/>
      <c r="F149" s="592"/>
      <c r="G149" s="593"/>
      <c r="H149" s="498">
        <f t="shared" si="87"/>
        <v>0</v>
      </c>
      <c r="I149" s="51">
        <f>IF( $G149=0,0,((($G149/$F$142)*Cronograma!G$22)*($H149/$G149)))</f>
        <v>0</v>
      </c>
      <c r="J149" s="51">
        <f>IF( $G149=0,0,((($G149/$F$142)*Cronograma!H$22)*($H149/$G149)))</f>
        <v>0</v>
      </c>
      <c r="K149" s="51">
        <f>IF( $G149=0,0,((($G149/$F$142)*Cronograma!I$22)*($H149/$G149)))</f>
        <v>0</v>
      </c>
      <c r="L149" s="51">
        <f>IF( $G149=0,0,((($G149/$F$142)*Cronograma!J$22)*($H149/$G149)))</f>
        <v>0</v>
      </c>
      <c r="M149" s="51">
        <f>IF( $G149=0,0,((($G149/$F$142)*Cronograma!K$22)*($H149/$G149)))</f>
        <v>0</v>
      </c>
      <c r="N149" s="51">
        <f>IF( $G149=0,0,((($G149/$F$142)*Cronograma!L$22)*($H149/$G149)))</f>
        <v>0</v>
      </c>
      <c r="O149" s="51">
        <f>IF( $G149=0,0,((($G149/$F$142)*Cronograma!M$22)*($H149/$G149)))</f>
        <v>0</v>
      </c>
      <c r="P149" s="51">
        <f>IF( $G149=0,0,((($G149/$F$142)*Cronograma!N$22)*($H149/$G149)))</f>
        <v>0</v>
      </c>
      <c r="Q149" s="51">
        <f>IF( $G149=0,0,((($G149/$F$142)*Cronograma!O$22)*($H149/$G149)))</f>
        <v>0</v>
      </c>
      <c r="R149" s="51">
        <f>IF( $G149=0,0,((($G149/$F$142)*Cronograma!P$22)*($H149/$G149)))</f>
        <v>0</v>
      </c>
      <c r="S149" s="51">
        <f>IF( $G149=0,0,((($G149/$F$142)*Cronograma!Q$22)*($H149/$G149)))</f>
        <v>0</v>
      </c>
      <c r="T149" s="51">
        <f>IF( $G149=0,0,((($G149/$F$142)*Cronograma!R$22)*($H149/$G149)))</f>
        <v>0</v>
      </c>
      <c r="U149" s="51">
        <f>IF( $G149=0,0,((($G149/$F$142)*Cronograma!S$22)*($H149/$G149)))</f>
        <v>0</v>
      </c>
      <c r="V149" s="51">
        <f>IF( $G149=0,0,((($G149/$F$142)*Cronograma!T$22)*($H149/$G149)))</f>
        <v>0</v>
      </c>
      <c r="W149" s="51">
        <f>IF( $G149=0,0,((($G149/$F$142)*Cronograma!U$22)*($H149/$G149)))</f>
        <v>0</v>
      </c>
      <c r="X149" s="51">
        <f>IF( $G149=0,0,((($G149/$F$142)*Cronograma!V$22)*($H149/$G149)))</f>
        <v>0</v>
      </c>
      <c r="Y149" s="51">
        <f>IF( $G149=0,0,((($G149/$F$142)*Cronograma!W$22)*($H149/$G149)))</f>
        <v>0</v>
      </c>
      <c r="Z149" s="51">
        <f>IF( $G149=0,0,((($G149/$F$142)*Cronograma!X$22)*($H149/$G149)))</f>
        <v>0</v>
      </c>
      <c r="AA149" s="51">
        <f>IF( $G149=0,0,((($G149/$F$142)*Cronograma!Y$22)*($H149/$G149)))</f>
        <v>0</v>
      </c>
      <c r="AB149" s="51">
        <f>IF( $G149=0,0,((($G149/$F$142)*Cronograma!Z$22)*($H149/$G149)))</f>
        <v>0</v>
      </c>
      <c r="AC149" s="51">
        <f>IF( $G149=0,0,((($G149/$F$142)*Cronograma!AA$22)*($H149/$G149)))</f>
        <v>0</v>
      </c>
      <c r="AD149" s="51">
        <f>IF( $G149=0,0,((($G149/$F$142)*Cronograma!AB$22)*($H149/$G149)))</f>
        <v>0</v>
      </c>
      <c r="AE149" s="51">
        <f>IF( $G149=0,0,((($G149/$F$142)*Cronograma!AC$22)*($H149/$G149)))</f>
        <v>0</v>
      </c>
      <c r="AF149" s="51">
        <f>IF( $G149=0,0,((($G149/$F$142)*Cronograma!AD$22)*($H149/$G149)))</f>
        <v>0</v>
      </c>
      <c r="AG149" s="51">
        <f>IF( $G149=0,0,((($G149/$F$142)*Cronograma!AE$22)*($H149/$G149)))</f>
        <v>0</v>
      </c>
      <c r="AH149" s="51">
        <f>IF( $G149=0,0,((($G149/$F$142)*Cronograma!AF$22)*($H149/$G149)))</f>
        <v>0</v>
      </c>
      <c r="AI149" s="51">
        <f>IF( $G149=0,0,((($G149/$F$142)*Cronograma!AG$22)*($H149/$G149)))</f>
        <v>0</v>
      </c>
      <c r="AJ149" s="51">
        <f>IF( $G149=0,0,((($G149/$F$142)*Cronograma!AH$22)*($H149/$G149)))</f>
        <v>0</v>
      </c>
      <c r="AK149" s="51">
        <f>IF( $G149=0,0,((($G149/$F$142)*Cronograma!AI$22)*($H149/$G149)))</f>
        <v>0</v>
      </c>
      <c r="AL149" s="51">
        <f>IF( $G149=0,0,((($G149/$F$142)*Cronograma!AJ$22)*($H149/$G149)))</f>
        <v>0</v>
      </c>
      <c r="AM149" s="51">
        <f>IF( $G149=0,0,((($G149/$F$142)*Cronograma!AK$22)*($H149/$G149)))</f>
        <v>0</v>
      </c>
      <c r="AN149" s="51">
        <f>IF( $G149=0,0,((($G149/$F$142)*Cronograma!AL$22)*($H149/$G149)))</f>
        <v>0</v>
      </c>
      <c r="AO149" s="51">
        <f>IF( $G149=0,0,((($G149/$F$142)*Cronograma!AM$22)*($H149/$G149)))</f>
        <v>0</v>
      </c>
      <c r="AP149" s="51">
        <f>IF( $G149=0,0,((($G149/$F$142)*Cronograma!AN$22)*($H149/$G149)))</f>
        <v>0</v>
      </c>
      <c r="AQ149" s="51">
        <f>IF( $G149=0,0,((($G149/$F$142)*Cronograma!AO$22)*($H149/$G149)))</f>
        <v>0</v>
      </c>
      <c r="AR149" s="51">
        <f>IF( $G149=0,0,((($G149/$F$142)*Cronograma!AP$22)*($H149/$G149)))</f>
        <v>0</v>
      </c>
      <c r="AS149" s="51">
        <f>IF( $G149=0,0,((($G149/$F$142)*Cronograma!AQ$22)*($H149/$G149)))</f>
        <v>0</v>
      </c>
      <c r="AT149" s="51">
        <f>IF( $G149=0,0,((($G149/$F$142)*Cronograma!AR$22)*($H149/$G149)))</f>
        <v>0</v>
      </c>
      <c r="AU149" s="51">
        <f>IF( $G149=0,0,((($G149/$F$142)*Cronograma!AS$22)*($H149/$G149)))</f>
        <v>0</v>
      </c>
      <c r="AV149" s="51">
        <f>IF( $G149=0,0,((($G149/$F$142)*Cronograma!AT$22)*($H149/$G149)))</f>
        <v>0</v>
      </c>
      <c r="AW149" s="51">
        <f>IF( $G149=0,0,((($G149/$F$142)*Cronograma!AU$22)*($H149/$G149)))</f>
        <v>0</v>
      </c>
      <c r="AX149" s="51">
        <f>IF( $G149=0,0,((($G149/$F$142)*Cronograma!AV$22)*($H149/$G149)))</f>
        <v>0</v>
      </c>
      <c r="AY149" s="51">
        <f>IF( $G149=0,0,((($G149/$F$142)*Cronograma!AW$22)*($H149/$G149)))</f>
        <v>0</v>
      </c>
      <c r="AZ149" s="51">
        <f>IF( $G149=0,0,((($G149/$F$142)*Cronograma!AX$22)*($H149/$G149)))</f>
        <v>0</v>
      </c>
      <c r="BA149" s="51">
        <f>IF( $G149=0,0,((($G149/$F$142)*Cronograma!AY$22)*($H149/$G149)))</f>
        <v>0</v>
      </c>
      <c r="BB149" s="51">
        <f>IF( $G149=0,0,((($G149/$F$142)*Cronograma!AZ$22)*($H149/$G149)))</f>
        <v>0</v>
      </c>
      <c r="BC149" s="51">
        <f>IF( $G149=0,0,((($G149/$F$142)*Cronograma!BA$22)*($H149/$G149)))</f>
        <v>0</v>
      </c>
      <c r="BD149" s="51">
        <f>IF( $G149=0,0,((($G149/$F$142)*Cronograma!BB$22)*($H149/$G149)))</f>
        <v>0</v>
      </c>
      <c r="BE149" s="51">
        <f>IF( $G149=0,0,((($G149/$F$142)*Cronograma!BC$22)*($H149/$G149)))</f>
        <v>0</v>
      </c>
      <c r="BF149" s="51">
        <f>IF( $G149=0,0,((($G149/$F$142)*Cronograma!BD$22)*($H149/$G149)))</f>
        <v>0</v>
      </c>
      <c r="BG149" s="51">
        <f>IF( $G149=0,0,((($G149/$F$142)*Cronograma!BE$22)*($H149/$G149)))</f>
        <v>0</v>
      </c>
      <c r="BH149" s="51">
        <f>IF( $G149=0,0,((($G149/$F$142)*Cronograma!BF$22)*($H149/$G149)))</f>
        <v>0</v>
      </c>
      <c r="BI149" s="51">
        <f>IF( $G149=0,0,((($G149/$F$142)*Cronograma!BG$22)*($H149/$G149)))</f>
        <v>0</v>
      </c>
      <c r="BJ149" s="51">
        <f>IF( $G149=0,0,((($G149/$F$142)*Cronograma!BH$22)*($H149/$G149)))</f>
        <v>0</v>
      </c>
      <c r="BK149" s="51">
        <f>IF( $G149=0,0,((($G149/$F$142)*Cronograma!BI$22)*($H149/$G149)))</f>
        <v>0</v>
      </c>
      <c r="BL149" s="51">
        <f>IF( $G149=0,0,((($G149/$F$142)*Cronograma!BJ$22)*($H149/$G149)))</f>
        <v>0</v>
      </c>
      <c r="BM149" s="51">
        <f>IF( $G149=0,0,((($G149/$F$142)*Cronograma!BK$22)*($H149/$G149)))</f>
        <v>0</v>
      </c>
      <c r="BN149" s="51">
        <f>IF( $G149=0,0,((($G149/$F$142)*Cronograma!BL$22)*($H149/$G149)))</f>
        <v>0</v>
      </c>
      <c r="BO149" s="51">
        <f>IF( $G149=0,0,((($G149/$F$142)*Cronograma!BM$22)*($H149/$G149)))</f>
        <v>0</v>
      </c>
      <c r="BP149" s="51">
        <f>IF( $G149=0,0,((($G149/$F$142)*Cronograma!BN$22)*($H149/$G149)))</f>
        <v>0</v>
      </c>
      <c r="BQ149" s="51">
        <f>IF( $G149=0,0,((($G149/$F$142)*Cronograma!BO$22)*($H149/$G149)))</f>
        <v>0</v>
      </c>
      <c r="BR149" s="51">
        <f>IF( $G149=0,0,((($G149/$F$142)*Cronograma!BP$22)*($H149/$G149)))</f>
        <v>0</v>
      </c>
      <c r="BS149" s="51">
        <f>IF( $G149=0,0,((($G149/$F$142)*Cronograma!BQ$22)*($H149/$G149)))</f>
        <v>0</v>
      </c>
      <c r="BT149" s="51">
        <f>IF( $G149=0,0,((($G149/$F$142)*Cronograma!BR$22)*($H149/$G149)))</f>
        <v>0</v>
      </c>
      <c r="BU149" s="51">
        <f>IF( $G149=0,0,((($G149/$F$142)*Cronograma!BS$22)*($H149/$G149)))</f>
        <v>0</v>
      </c>
      <c r="BV149" s="51">
        <f>IF( $G149=0,0,((($G149/$F$142)*Cronograma!BT$22)*($H149/$G149)))</f>
        <v>0</v>
      </c>
      <c r="BW149" s="51">
        <f>IF( $G149=0,0,((($G149/$F$142)*Cronograma!BU$22)*($H149/$G149)))</f>
        <v>0</v>
      </c>
      <c r="BX149" s="51">
        <f>IF( $G149=0,0,((($G149/$F$142)*Cronograma!BV$22)*($H149/$G149)))</f>
        <v>0</v>
      </c>
      <c r="BY149" s="51">
        <f>IF( $G149=0,0,((($G149/$F$142)*Cronograma!BW$22)*($H149/$G149)))</f>
        <v>0</v>
      </c>
      <c r="BZ149" s="51">
        <f>IF( $G149=0,0,((($G149/$F$142)*Cronograma!BX$22)*($H149/$G149)))</f>
        <v>0</v>
      </c>
      <c r="CA149" s="51">
        <f>IF( $G149=0,0,((($G149/$F$142)*Cronograma!BY$22)*($H149/$G149)))</f>
        <v>0</v>
      </c>
      <c r="CB149" s="51">
        <f>IF( $G149=0,0,((($G149/$F$142)*Cronograma!BZ$22)*($H149/$G149)))</f>
        <v>0</v>
      </c>
      <c r="CC149" s="51">
        <f>IF( $G149=0,0,((($G149/$F$142)*Cronograma!CA$22)*($H149/$G149)))</f>
        <v>0</v>
      </c>
      <c r="CD149" s="51">
        <f>IF( $G149=0,0,((($G149/$F$142)*Cronograma!CB$22)*($H149/$G149)))</f>
        <v>0</v>
      </c>
      <c r="CE149" s="51">
        <f>IF( $G149=0,0,((($G149/$F$142)*Cronograma!CC$22)*($H149/$G149)))</f>
        <v>0</v>
      </c>
      <c r="CF149" s="51">
        <f>IF( $G149=0,0,((($G149/$F$142)*Cronograma!CD$22)*($H149/$G149)))</f>
        <v>0</v>
      </c>
      <c r="CG149" s="51">
        <f>IF( $G149=0,0,((($G149/$F$142)*Cronograma!CE$22)*($H149/$G149)))</f>
        <v>0</v>
      </c>
      <c r="CH149" s="51">
        <f>IF( $G149=0,0,((($G149/$F$142)*Cronograma!CF$22)*($H149/$G149)))</f>
        <v>0</v>
      </c>
      <c r="CI149" s="51">
        <f>IF( $G149=0,0,((($G149/$F$142)*Cronograma!CG$22)*($H149/$G149)))</f>
        <v>0</v>
      </c>
      <c r="CJ149" s="51">
        <f>IF( $G149=0,0,((($G149/$F$142)*Cronograma!CH$22)*($H149/$G149)))</f>
        <v>0</v>
      </c>
      <c r="CK149" s="51">
        <f>IF( $G149=0,0,((($G149/$F$142)*Cronograma!CI$22)*($H149/$G149)))</f>
        <v>0</v>
      </c>
      <c r="CL149" s="51">
        <f>IF( $G149=0,0,((($G149/$F$142)*Cronograma!CJ$22)*($H149/$G149)))</f>
        <v>0</v>
      </c>
      <c r="CM149" s="51">
        <f>IF( $G149=0,0,((($G149/$F$142)*Cronograma!CK$22)*($H149/$G149)))</f>
        <v>0</v>
      </c>
      <c r="CN149" s="51">
        <f>IF( $G149=0,0,((($G149/$F$142)*Cronograma!CL$22)*($H149/$G149)))</f>
        <v>0</v>
      </c>
      <c r="CO149" s="51">
        <f>IF( $G149=0,0,((($G149/$F$142)*Cronograma!CM$22)*($H149/$G149)))</f>
        <v>0</v>
      </c>
      <c r="CP149" s="51">
        <f>IF( $G149=0,0,((($G149/$F$142)*Cronograma!CN$22)*($H149/$G149)))</f>
        <v>0</v>
      </c>
      <c r="CQ149" s="51">
        <f>IF( $G149=0,0,((($G149/$F$142)*Cronograma!CO$22)*($H149/$G149)))</f>
        <v>0</v>
      </c>
      <c r="CR149" s="51">
        <f>IF( $G149=0,0,((($G149/$F$142)*Cronograma!CP$22)*($H149/$G149)))</f>
        <v>0</v>
      </c>
      <c r="CS149" s="51">
        <f>IF( $G149=0,0,((($G149/$F$142)*Cronograma!CQ$22)*($H149/$G149)))</f>
        <v>0</v>
      </c>
      <c r="CT149" s="51">
        <f>IF( $G149=0,0,((($G149/$F$142)*Cronograma!CR$22)*($H149/$G149)))</f>
        <v>0</v>
      </c>
      <c r="CU149" s="51">
        <f>IF( $G149=0,0,((($G149/$F$142)*Cronograma!CS$22)*($H149/$G149)))</f>
        <v>0</v>
      </c>
      <c r="CV149" s="51">
        <f>IF( $G149=0,0,((($G149/$F$142)*Cronograma!CT$22)*($H149/$G149)))</f>
        <v>0</v>
      </c>
      <c r="CW149" s="51">
        <f>IF( $G149=0,0,((($G149/$F$142)*Cronograma!CU$22)*($H149/$G149)))</f>
        <v>0</v>
      </c>
      <c r="CX149" s="51">
        <f>IF( $G149=0,0,((($G149/$F$142)*Cronograma!CV$22)*($H149/$G149)))</f>
        <v>0</v>
      </c>
      <c r="CY149" s="51">
        <f>IF( $G149=0,0,((($G149/$F$142)*Cronograma!CW$22)*($H149/$G149)))</f>
        <v>0</v>
      </c>
      <c r="CZ149" s="51">
        <f>IF( $G149=0,0,((($G149/$F$142)*Cronograma!CX$22)*($H149/$G149)))</f>
        <v>0</v>
      </c>
      <c r="DA149" s="51">
        <f>IF( $G149=0,0,((($G149/$F$142)*Cronograma!CY$22)*($H149/$G149)))</f>
        <v>0</v>
      </c>
      <c r="DB149" s="51">
        <f>IF( $G149=0,0,((($G149/$F$142)*Cronograma!CZ$22)*($H149/$G149)))</f>
        <v>0</v>
      </c>
      <c r="DC149" s="51">
        <f>IF( $G149=0,0,((($G149/$F$142)*Cronograma!DA$22)*($H149/$G149)))</f>
        <v>0</v>
      </c>
      <c r="DD149" s="51">
        <f>IF( $G149=0,0,((($G149/$F$142)*Cronograma!DB$22)*($H149/$G149)))</f>
        <v>0</v>
      </c>
      <c r="DE149" s="51">
        <f>IF( $G149=0,0,((($G149/$F$142)*Cronograma!DC$22)*($H149/$G149)))</f>
        <v>0</v>
      </c>
      <c r="DF149" s="51">
        <f>IF( $G149=0,0,((($G149/$F$142)*Cronograma!DD$22)*($H149/$G149)))</f>
        <v>0</v>
      </c>
      <c r="DG149" s="51">
        <f>IF( $G149=0,0,((($G149/$F$142)*Cronograma!DE$22)*($H149/$G149)))</f>
        <v>0</v>
      </c>
      <c r="DH149" s="51">
        <f>IF( $G149=0,0,((($G149/$F$142)*Cronograma!DF$22)*($H149/$G149)))</f>
        <v>0</v>
      </c>
      <c r="DI149" s="51">
        <f>IF( $G149=0,0,((($G149/$F$142)*Cronograma!DG$22)*($H149/$G149)))</f>
        <v>0</v>
      </c>
      <c r="DJ149" s="51">
        <f>IF( $G149=0,0,((($G149/$F$142)*Cronograma!DH$22)*($H149/$G149)))</f>
        <v>0</v>
      </c>
      <c r="DK149" s="52">
        <f t="shared" si="88"/>
        <v>0</v>
      </c>
      <c r="DL149" s="53">
        <f t="shared" si="82"/>
        <v>0</v>
      </c>
      <c r="DM149" s="472"/>
      <c r="DN149" s="472"/>
      <c r="DO149" s="472"/>
    </row>
    <row r="150" spans="1:119" hidden="1" outlineLevel="1" x14ac:dyDescent="0.3">
      <c r="A150" s="472"/>
      <c r="B150" s="521" t="s">
        <v>296</v>
      </c>
      <c r="C150" s="589"/>
      <c r="D150" s="595"/>
      <c r="E150" s="591"/>
      <c r="F150" s="592"/>
      <c r="G150" s="593"/>
      <c r="H150" s="498">
        <f t="shared" si="87"/>
        <v>0</v>
      </c>
      <c r="I150" s="51">
        <f>IF( $G150=0,0,((($G150/$F$142)*Cronograma!G$22)*($H150/$G150)))</f>
        <v>0</v>
      </c>
      <c r="J150" s="51">
        <f>IF( $G150=0,0,((($G150/$F$142)*Cronograma!H$22)*($H150/$G150)))</f>
        <v>0</v>
      </c>
      <c r="K150" s="51">
        <f>IF( $G150=0,0,((($G150/$F$142)*Cronograma!I$22)*($H150/$G150)))</f>
        <v>0</v>
      </c>
      <c r="L150" s="51">
        <f>IF( $G150=0,0,((($G150/$F$142)*Cronograma!J$22)*($H150/$G150)))</f>
        <v>0</v>
      </c>
      <c r="M150" s="51">
        <f>IF( $G150=0,0,((($G150/$F$142)*Cronograma!K$22)*($H150/$G150)))</f>
        <v>0</v>
      </c>
      <c r="N150" s="51">
        <f>IF( $G150=0,0,((($G150/$F$142)*Cronograma!L$22)*($H150/$G150)))</f>
        <v>0</v>
      </c>
      <c r="O150" s="51">
        <f>IF( $G150=0,0,((($G150/$F$142)*Cronograma!M$22)*($H150/$G150)))</f>
        <v>0</v>
      </c>
      <c r="P150" s="51">
        <f>IF( $G150=0,0,((($G150/$F$142)*Cronograma!N$22)*($H150/$G150)))</f>
        <v>0</v>
      </c>
      <c r="Q150" s="51">
        <f>IF( $G150=0,0,((($G150/$F$142)*Cronograma!O$22)*($H150/$G150)))</f>
        <v>0</v>
      </c>
      <c r="R150" s="51">
        <f>IF( $G150=0,0,((($G150/$F$142)*Cronograma!P$22)*($H150/$G150)))</f>
        <v>0</v>
      </c>
      <c r="S150" s="51">
        <f>IF( $G150=0,0,((($G150/$F$142)*Cronograma!Q$22)*($H150/$G150)))</f>
        <v>0</v>
      </c>
      <c r="T150" s="51">
        <f>IF( $G150=0,0,((($G150/$F$142)*Cronograma!R$22)*($H150/$G150)))</f>
        <v>0</v>
      </c>
      <c r="U150" s="51">
        <f>IF( $G150=0,0,((($G150/$F$142)*Cronograma!S$22)*($H150/$G150)))</f>
        <v>0</v>
      </c>
      <c r="V150" s="51">
        <f>IF( $G150=0,0,((($G150/$F$142)*Cronograma!T$22)*($H150/$G150)))</f>
        <v>0</v>
      </c>
      <c r="W150" s="51">
        <f>IF( $G150=0,0,((($G150/$F$142)*Cronograma!U$22)*($H150/$G150)))</f>
        <v>0</v>
      </c>
      <c r="X150" s="51">
        <f>IF( $G150=0,0,((($G150/$F$142)*Cronograma!V$22)*($H150/$G150)))</f>
        <v>0</v>
      </c>
      <c r="Y150" s="51">
        <f>IF( $G150=0,0,((($G150/$F$142)*Cronograma!W$22)*($H150/$G150)))</f>
        <v>0</v>
      </c>
      <c r="Z150" s="51">
        <f>IF( $G150=0,0,((($G150/$F$142)*Cronograma!X$22)*($H150/$G150)))</f>
        <v>0</v>
      </c>
      <c r="AA150" s="51">
        <f>IF( $G150=0,0,((($G150/$F$142)*Cronograma!Y$22)*($H150/$G150)))</f>
        <v>0</v>
      </c>
      <c r="AB150" s="51">
        <f>IF( $G150=0,0,((($G150/$F$142)*Cronograma!Z$22)*($H150/$G150)))</f>
        <v>0</v>
      </c>
      <c r="AC150" s="51">
        <f>IF( $G150=0,0,((($G150/$F$142)*Cronograma!AA$22)*($H150/$G150)))</f>
        <v>0</v>
      </c>
      <c r="AD150" s="51">
        <f>IF( $G150=0,0,((($G150/$F$142)*Cronograma!AB$22)*($H150/$G150)))</f>
        <v>0</v>
      </c>
      <c r="AE150" s="51">
        <f>IF( $G150=0,0,((($G150/$F$142)*Cronograma!AC$22)*($H150/$G150)))</f>
        <v>0</v>
      </c>
      <c r="AF150" s="51">
        <f>IF( $G150=0,0,((($G150/$F$142)*Cronograma!AD$22)*($H150/$G150)))</f>
        <v>0</v>
      </c>
      <c r="AG150" s="51">
        <f>IF( $G150=0,0,((($G150/$F$142)*Cronograma!AE$22)*($H150/$G150)))</f>
        <v>0</v>
      </c>
      <c r="AH150" s="51">
        <f>IF( $G150=0,0,((($G150/$F$142)*Cronograma!AF$22)*($H150/$G150)))</f>
        <v>0</v>
      </c>
      <c r="AI150" s="51">
        <f>IF( $G150=0,0,((($G150/$F$142)*Cronograma!AG$22)*($H150/$G150)))</f>
        <v>0</v>
      </c>
      <c r="AJ150" s="51">
        <f>IF( $G150=0,0,((($G150/$F$142)*Cronograma!AH$22)*($H150/$G150)))</f>
        <v>0</v>
      </c>
      <c r="AK150" s="51">
        <f>IF( $G150=0,0,((($G150/$F$142)*Cronograma!AI$22)*($H150/$G150)))</f>
        <v>0</v>
      </c>
      <c r="AL150" s="51">
        <f>IF( $G150=0,0,((($G150/$F$142)*Cronograma!AJ$22)*($H150/$G150)))</f>
        <v>0</v>
      </c>
      <c r="AM150" s="51">
        <f>IF( $G150=0,0,((($G150/$F$142)*Cronograma!AK$22)*($H150/$G150)))</f>
        <v>0</v>
      </c>
      <c r="AN150" s="51">
        <f>IF( $G150=0,0,((($G150/$F$142)*Cronograma!AL$22)*($H150/$G150)))</f>
        <v>0</v>
      </c>
      <c r="AO150" s="51">
        <f>IF( $G150=0,0,((($G150/$F$142)*Cronograma!AM$22)*($H150/$G150)))</f>
        <v>0</v>
      </c>
      <c r="AP150" s="51">
        <f>IF( $G150=0,0,((($G150/$F$142)*Cronograma!AN$22)*($H150/$G150)))</f>
        <v>0</v>
      </c>
      <c r="AQ150" s="51">
        <f>IF( $G150=0,0,((($G150/$F$142)*Cronograma!AO$22)*($H150/$G150)))</f>
        <v>0</v>
      </c>
      <c r="AR150" s="51">
        <f>IF( $G150=0,0,((($G150/$F$142)*Cronograma!AP$22)*($H150/$G150)))</f>
        <v>0</v>
      </c>
      <c r="AS150" s="51">
        <f>IF( $G150=0,0,((($G150/$F$142)*Cronograma!AQ$22)*($H150/$G150)))</f>
        <v>0</v>
      </c>
      <c r="AT150" s="51">
        <f>IF( $G150=0,0,((($G150/$F$142)*Cronograma!AR$22)*($H150/$G150)))</f>
        <v>0</v>
      </c>
      <c r="AU150" s="51">
        <f>IF( $G150=0,0,((($G150/$F$142)*Cronograma!AS$22)*($H150/$G150)))</f>
        <v>0</v>
      </c>
      <c r="AV150" s="51">
        <f>IF( $G150=0,0,((($G150/$F$142)*Cronograma!AT$22)*($H150/$G150)))</f>
        <v>0</v>
      </c>
      <c r="AW150" s="51">
        <f>IF( $G150=0,0,((($G150/$F$142)*Cronograma!AU$22)*($H150/$G150)))</f>
        <v>0</v>
      </c>
      <c r="AX150" s="51">
        <f>IF( $G150=0,0,((($G150/$F$142)*Cronograma!AV$22)*($H150/$G150)))</f>
        <v>0</v>
      </c>
      <c r="AY150" s="51">
        <f>IF( $G150=0,0,((($G150/$F$142)*Cronograma!AW$22)*($H150/$G150)))</f>
        <v>0</v>
      </c>
      <c r="AZ150" s="51">
        <f>IF( $G150=0,0,((($G150/$F$142)*Cronograma!AX$22)*($H150/$G150)))</f>
        <v>0</v>
      </c>
      <c r="BA150" s="51">
        <f>IF( $G150=0,0,((($G150/$F$142)*Cronograma!AY$22)*($H150/$G150)))</f>
        <v>0</v>
      </c>
      <c r="BB150" s="51">
        <f>IF( $G150=0,0,((($G150/$F$142)*Cronograma!AZ$22)*($H150/$G150)))</f>
        <v>0</v>
      </c>
      <c r="BC150" s="51">
        <f>IF( $G150=0,0,((($G150/$F$142)*Cronograma!BA$22)*($H150/$G150)))</f>
        <v>0</v>
      </c>
      <c r="BD150" s="51">
        <f>IF( $G150=0,0,((($G150/$F$142)*Cronograma!BB$22)*($H150/$G150)))</f>
        <v>0</v>
      </c>
      <c r="BE150" s="51">
        <f>IF( $G150=0,0,((($G150/$F$142)*Cronograma!BC$22)*($H150/$G150)))</f>
        <v>0</v>
      </c>
      <c r="BF150" s="51">
        <f>IF( $G150=0,0,((($G150/$F$142)*Cronograma!BD$22)*($H150/$G150)))</f>
        <v>0</v>
      </c>
      <c r="BG150" s="51">
        <f>IF( $G150=0,0,((($G150/$F$142)*Cronograma!BE$22)*($H150/$G150)))</f>
        <v>0</v>
      </c>
      <c r="BH150" s="51">
        <f>IF( $G150=0,0,((($G150/$F$142)*Cronograma!BF$22)*($H150/$G150)))</f>
        <v>0</v>
      </c>
      <c r="BI150" s="51">
        <f>IF( $G150=0,0,((($G150/$F$142)*Cronograma!BG$22)*($H150/$G150)))</f>
        <v>0</v>
      </c>
      <c r="BJ150" s="51">
        <f>IF( $G150=0,0,((($G150/$F$142)*Cronograma!BH$22)*($H150/$G150)))</f>
        <v>0</v>
      </c>
      <c r="BK150" s="51">
        <f>IF( $G150=0,0,((($G150/$F$142)*Cronograma!BI$22)*($H150/$G150)))</f>
        <v>0</v>
      </c>
      <c r="BL150" s="51">
        <f>IF( $G150=0,0,((($G150/$F$142)*Cronograma!BJ$22)*($H150/$G150)))</f>
        <v>0</v>
      </c>
      <c r="BM150" s="51">
        <f>IF( $G150=0,0,((($G150/$F$142)*Cronograma!BK$22)*($H150/$G150)))</f>
        <v>0</v>
      </c>
      <c r="BN150" s="51">
        <f>IF( $G150=0,0,((($G150/$F$142)*Cronograma!BL$22)*($H150/$G150)))</f>
        <v>0</v>
      </c>
      <c r="BO150" s="51">
        <f>IF( $G150=0,0,((($G150/$F$142)*Cronograma!BM$22)*($H150/$G150)))</f>
        <v>0</v>
      </c>
      <c r="BP150" s="51">
        <f>IF( $G150=0,0,((($G150/$F$142)*Cronograma!BN$22)*($H150/$G150)))</f>
        <v>0</v>
      </c>
      <c r="BQ150" s="51">
        <f>IF( $G150=0,0,((($G150/$F$142)*Cronograma!BO$22)*($H150/$G150)))</f>
        <v>0</v>
      </c>
      <c r="BR150" s="51">
        <f>IF( $G150=0,0,((($G150/$F$142)*Cronograma!BP$22)*($H150/$G150)))</f>
        <v>0</v>
      </c>
      <c r="BS150" s="51">
        <f>IF( $G150=0,0,((($G150/$F$142)*Cronograma!BQ$22)*($H150/$G150)))</f>
        <v>0</v>
      </c>
      <c r="BT150" s="51">
        <f>IF( $G150=0,0,((($G150/$F$142)*Cronograma!BR$22)*($H150/$G150)))</f>
        <v>0</v>
      </c>
      <c r="BU150" s="51">
        <f>IF( $G150=0,0,((($G150/$F$142)*Cronograma!BS$22)*($H150/$G150)))</f>
        <v>0</v>
      </c>
      <c r="BV150" s="51">
        <f>IF( $G150=0,0,((($G150/$F$142)*Cronograma!BT$22)*($H150/$G150)))</f>
        <v>0</v>
      </c>
      <c r="BW150" s="51">
        <f>IF( $G150=0,0,((($G150/$F$142)*Cronograma!BU$22)*($H150/$G150)))</f>
        <v>0</v>
      </c>
      <c r="BX150" s="51">
        <f>IF( $G150=0,0,((($G150/$F$142)*Cronograma!BV$22)*($H150/$G150)))</f>
        <v>0</v>
      </c>
      <c r="BY150" s="51">
        <f>IF( $G150=0,0,((($G150/$F$142)*Cronograma!BW$22)*($H150/$G150)))</f>
        <v>0</v>
      </c>
      <c r="BZ150" s="51">
        <f>IF( $G150=0,0,((($G150/$F$142)*Cronograma!BX$22)*($H150/$G150)))</f>
        <v>0</v>
      </c>
      <c r="CA150" s="51">
        <f>IF( $G150=0,0,((($G150/$F$142)*Cronograma!BY$22)*($H150/$G150)))</f>
        <v>0</v>
      </c>
      <c r="CB150" s="51">
        <f>IF( $G150=0,0,((($G150/$F$142)*Cronograma!BZ$22)*($H150/$G150)))</f>
        <v>0</v>
      </c>
      <c r="CC150" s="51">
        <f>IF( $G150=0,0,((($G150/$F$142)*Cronograma!CA$22)*($H150/$G150)))</f>
        <v>0</v>
      </c>
      <c r="CD150" s="51">
        <f>IF( $G150=0,0,((($G150/$F$142)*Cronograma!CB$22)*($H150/$G150)))</f>
        <v>0</v>
      </c>
      <c r="CE150" s="51">
        <f>IF( $G150=0,0,((($G150/$F$142)*Cronograma!CC$22)*($H150/$G150)))</f>
        <v>0</v>
      </c>
      <c r="CF150" s="51">
        <f>IF( $G150=0,0,((($G150/$F$142)*Cronograma!CD$22)*($H150/$G150)))</f>
        <v>0</v>
      </c>
      <c r="CG150" s="51">
        <f>IF( $G150=0,0,((($G150/$F$142)*Cronograma!CE$22)*($H150/$G150)))</f>
        <v>0</v>
      </c>
      <c r="CH150" s="51">
        <f>IF( $G150=0,0,((($G150/$F$142)*Cronograma!CF$22)*($H150/$G150)))</f>
        <v>0</v>
      </c>
      <c r="CI150" s="51">
        <f>IF( $G150=0,0,((($G150/$F$142)*Cronograma!CG$22)*($H150/$G150)))</f>
        <v>0</v>
      </c>
      <c r="CJ150" s="51">
        <f>IF( $G150=0,0,((($G150/$F$142)*Cronograma!CH$22)*($H150/$G150)))</f>
        <v>0</v>
      </c>
      <c r="CK150" s="51">
        <f>IF( $G150=0,0,((($G150/$F$142)*Cronograma!CI$22)*($H150/$G150)))</f>
        <v>0</v>
      </c>
      <c r="CL150" s="51">
        <f>IF( $G150=0,0,((($G150/$F$142)*Cronograma!CJ$22)*($H150/$G150)))</f>
        <v>0</v>
      </c>
      <c r="CM150" s="51">
        <f>IF( $G150=0,0,((($G150/$F$142)*Cronograma!CK$22)*($H150/$G150)))</f>
        <v>0</v>
      </c>
      <c r="CN150" s="51">
        <f>IF( $G150=0,0,((($G150/$F$142)*Cronograma!CL$22)*($H150/$G150)))</f>
        <v>0</v>
      </c>
      <c r="CO150" s="51">
        <f>IF( $G150=0,0,((($G150/$F$142)*Cronograma!CM$22)*($H150/$G150)))</f>
        <v>0</v>
      </c>
      <c r="CP150" s="51">
        <f>IF( $G150=0,0,((($G150/$F$142)*Cronograma!CN$22)*($H150/$G150)))</f>
        <v>0</v>
      </c>
      <c r="CQ150" s="51">
        <f>IF( $G150=0,0,((($G150/$F$142)*Cronograma!CO$22)*($H150/$G150)))</f>
        <v>0</v>
      </c>
      <c r="CR150" s="51">
        <f>IF( $G150=0,0,((($G150/$F$142)*Cronograma!CP$22)*($H150/$G150)))</f>
        <v>0</v>
      </c>
      <c r="CS150" s="51">
        <f>IF( $G150=0,0,((($G150/$F$142)*Cronograma!CQ$22)*($H150/$G150)))</f>
        <v>0</v>
      </c>
      <c r="CT150" s="51">
        <f>IF( $G150=0,0,((($G150/$F$142)*Cronograma!CR$22)*($H150/$G150)))</f>
        <v>0</v>
      </c>
      <c r="CU150" s="51">
        <f>IF( $G150=0,0,((($G150/$F$142)*Cronograma!CS$22)*($H150/$G150)))</f>
        <v>0</v>
      </c>
      <c r="CV150" s="51">
        <f>IF( $G150=0,0,((($G150/$F$142)*Cronograma!CT$22)*($H150/$G150)))</f>
        <v>0</v>
      </c>
      <c r="CW150" s="51">
        <f>IF( $G150=0,0,((($G150/$F$142)*Cronograma!CU$22)*($H150/$G150)))</f>
        <v>0</v>
      </c>
      <c r="CX150" s="51">
        <f>IF( $G150=0,0,((($G150/$F$142)*Cronograma!CV$22)*($H150/$G150)))</f>
        <v>0</v>
      </c>
      <c r="CY150" s="51">
        <f>IF( $G150=0,0,((($G150/$F$142)*Cronograma!CW$22)*($H150/$G150)))</f>
        <v>0</v>
      </c>
      <c r="CZ150" s="51">
        <f>IF( $G150=0,0,((($G150/$F$142)*Cronograma!CX$22)*($H150/$G150)))</f>
        <v>0</v>
      </c>
      <c r="DA150" s="51">
        <f>IF( $G150=0,0,((($G150/$F$142)*Cronograma!CY$22)*($H150/$G150)))</f>
        <v>0</v>
      </c>
      <c r="DB150" s="51">
        <f>IF( $G150=0,0,((($G150/$F$142)*Cronograma!CZ$22)*($H150/$G150)))</f>
        <v>0</v>
      </c>
      <c r="DC150" s="51">
        <f>IF( $G150=0,0,((($G150/$F$142)*Cronograma!DA$22)*($H150/$G150)))</f>
        <v>0</v>
      </c>
      <c r="DD150" s="51">
        <f>IF( $G150=0,0,((($G150/$F$142)*Cronograma!DB$22)*($H150/$G150)))</f>
        <v>0</v>
      </c>
      <c r="DE150" s="51">
        <f>IF( $G150=0,0,((($G150/$F$142)*Cronograma!DC$22)*($H150/$G150)))</f>
        <v>0</v>
      </c>
      <c r="DF150" s="51">
        <f>IF( $G150=0,0,((($G150/$F$142)*Cronograma!DD$22)*($H150/$G150)))</f>
        <v>0</v>
      </c>
      <c r="DG150" s="51">
        <f>IF( $G150=0,0,((($G150/$F$142)*Cronograma!DE$22)*($H150/$G150)))</f>
        <v>0</v>
      </c>
      <c r="DH150" s="51">
        <f>IF( $G150=0,0,((($G150/$F$142)*Cronograma!DF$22)*($H150/$G150)))</f>
        <v>0</v>
      </c>
      <c r="DI150" s="51">
        <f>IF( $G150=0,0,((($G150/$F$142)*Cronograma!DG$22)*($H150/$G150)))</f>
        <v>0</v>
      </c>
      <c r="DJ150" s="51">
        <f>IF( $G150=0,0,((($G150/$F$142)*Cronograma!DH$22)*($H150/$G150)))</f>
        <v>0</v>
      </c>
      <c r="DK150" s="52">
        <f t="shared" si="88"/>
        <v>0</v>
      </c>
      <c r="DL150" s="53">
        <f t="shared" si="82"/>
        <v>0</v>
      </c>
      <c r="DM150" s="472"/>
      <c r="DN150" s="472"/>
      <c r="DO150" s="472"/>
    </row>
    <row r="151" spans="1:119" hidden="1" outlineLevel="1" x14ac:dyDescent="0.3">
      <c r="A151" s="472"/>
      <c r="B151" s="521" t="s">
        <v>297</v>
      </c>
      <c r="C151" s="589"/>
      <c r="D151" s="595"/>
      <c r="E151" s="591"/>
      <c r="F151" s="592"/>
      <c r="G151" s="593"/>
      <c r="H151" s="498">
        <f t="shared" si="87"/>
        <v>0</v>
      </c>
      <c r="I151" s="51">
        <f>IF( $G151=0,0,((($G151/$F$142)*Cronograma!G$22)*($H151/$G151)))</f>
        <v>0</v>
      </c>
      <c r="J151" s="51">
        <f>IF( $G151=0,0,((($G151/$F$142)*Cronograma!H$22)*($H151/$G151)))</f>
        <v>0</v>
      </c>
      <c r="K151" s="51">
        <f>IF( $G151=0,0,((($G151/$F$142)*Cronograma!I$22)*($H151/$G151)))</f>
        <v>0</v>
      </c>
      <c r="L151" s="51">
        <f>IF( $G151=0,0,((($G151/$F$142)*Cronograma!J$22)*($H151/$G151)))</f>
        <v>0</v>
      </c>
      <c r="M151" s="51">
        <f>IF( $G151=0,0,((($G151/$F$142)*Cronograma!K$22)*($H151/$G151)))</f>
        <v>0</v>
      </c>
      <c r="N151" s="51">
        <f>IF( $G151=0,0,((($G151/$F$142)*Cronograma!L$22)*($H151/$G151)))</f>
        <v>0</v>
      </c>
      <c r="O151" s="51">
        <f>IF( $G151=0,0,((($G151/$F$142)*Cronograma!M$22)*($H151/$G151)))</f>
        <v>0</v>
      </c>
      <c r="P151" s="51">
        <f>IF( $G151=0,0,((($G151/$F$142)*Cronograma!N$22)*($H151/$G151)))</f>
        <v>0</v>
      </c>
      <c r="Q151" s="51">
        <f>IF( $G151=0,0,((($G151/$F$142)*Cronograma!O$22)*($H151/$G151)))</f>
        <v>0</v>
      </c>
      <c r="R151" s="51">
        <f>IF( $G151=0,0,((($G151/$F$142)*Cronograma!P$22)*($H151/$G151)))</f>
        <v>0</v>
      </c>
      <c r="S151" s="51">
        <f>IF( $G151=0,0,((($G151/$F$142)*Cronograma!Q$22)*($H151/$G151)))</f>
        <v>0</v>
      </c>
      <c r="T151" s="51">
        <f>IF( $G151=0,0,((($G151/$F$142)*Cronograma!R$22)*($H151/$G151)))</f>
        <v>0</v>
      </c>
      <c r="U151" s="51">
        <f>IF( $G151=0,0,((($G151/$F$142)*Cronograma!S$22)*($H151/$G151)))</f>
        <v>0</v>
      </c>
      <c r="V151" s="51">
        <f>IF( $G151=0,0,((($G151/$F$142)*Cronograma!T$22)*($H151/$G151)))</f>
        <v>0</v>
      </c>
      <c r="W151" s="51">
        <f>IF( $G151=0,0,((($G151/$F$142)*Cronograma!U$22)*($H151/$G151)))</f>
        <v>0</v>
      </c>
      <c r="X151" s="51">
        <f>IF( $G151=0,0,((($G151/$F$142)*Cronograma!V$22)*($H151/$G151)))</f>
        <v>0</v>
      </c>
      <c r="Y151" s="51">
        <f>IF( $G151=0,0,((($G151/$F$142)*Cronograma!W$22)*($H151/$G151)))</f>
        <v>0</v>
      </c>
      <c r="Z151" s="51">
        <f>IF( $G151=0,0,((($G151/$F$142)*Cronograma!X$22)*($H151/$G151)))</f>
        <v>0</v>
      </c>
      <c r="AA151" s="51">
        <f>IF( $G151=0,0,((($G151/$F$142)*Cronograma!Y$22)*($H151/$G151)))</f>
        <v>0</v>
      </c>
      <c r="AB151" s="51">
        <f>IF( $G151=0,0,((($G151/$F$142)*Cronograma!Z$22)*($H151/$G151)))</f>
        <v>0</v>
      </c>
      <c r="AC151" s="51">
        <f>IF( $G151=0,0,((($G151/$F$142)*Cronograma!AA$22)*($H151/$G151)))</f>
        <v>0</v>
      </c>
      <c r="AD151" s="51">
        <f>IF( $G151=0,0,((($G151/$F$142)*Cronograma!AB$22)*($H151/$G151)))</f>
        <v>0</v>
      </c>
      <c r="AE151" s="51">
        <f>IF( $G151=0,0,((($G151/$F$142)*Cronograma!AC$22)*($H151/$G151)))</f>
        <v>0</v>
      </c>
      <c r="AF151" s="51">
        <f>IF( $G151=0,0,((($G151/$F$142)*Cronograma!AD$22)*($H151/$G151)))</f>
        <v>0</v>
      </c>
      <c r="AG151" s="51">
        <f>IF( $G151=0,0,((($G151/$F$142)*Cronograma!AE$22)*($H151/$G151)))</f>
        <v>0</v>
      </c>
      <c r="AH151" s="51">
        <f>IF( $G151=0,0,((($G151/$F$142)*Cronograma!AF$22)*($H151/$G151)))</f>
        <v>0</v>
      </c>
      <c r="AI151" s="51">
        <f>IF( $G151=0,0,((($G151/$F$142)*Cronograma!AG$22)*($H151/$G151)))</f>
        <v>0</v>
      </c>
      <c r="AJ151" s="51">
        <f>IF( $G151=0,0,((($G151/$F$142)*Cronograma!AH$22)*($H151/$G151)))</f>
        <v>0</v>
      </c>
      <c r="AK151" s="51">
        <f>IF( $G151=0,0,((($G151/$F$142)*Cronograma!AI$22)*($H151/$G151)))</f>
        <v>0</v>
      </c>
      <c r="AL151" s="51">
        <f>IF( $G151=0,0,((($G151/$F$142)*Cronograma!AJ$22)*($H151/$G151)))</f>
        <v>0</v>
      </c>
      <c r="AM151" s="51">
        <f>IF( $G151=0,0,((($G151/$F$142)*Cronograma!AK$22)*($H151/$G151)))</f>
        <v>0</v>
      </c>
      <c r="AN151" s="51">
        <f>IF( $G151=0,0,((($G151/$F$142)*Cronograma!AL$22)*($H151/$G151)))</f>
        <v>0</v>
      </c>
      <c r="AO151" s="51">
        <f>IF( $G151=0,0,((($G151/$F$142)*Cronograma!AM$22)*($H151/$G151)))</f>
        <v>0</v>
      </c>
      <c r="AP151" s="51">
        <f>IF( $G151=0,0,((($G151/$F$142)*Cronograma!AN$22)*($H151/$G151)))</f>
        <v>0</v>
      </c>
      <c r="AQ151" s="51">
        <f>IF( $G151=0,0,((($G151/$F$142)*Cronograma!AO$22)*($H151/$G151)))</f>
        <v>0</v>
      </c>
      <c r="AR151" s="51">
        <f>IF( $G151=0,0,((($G151/$F$142)*Cronograma!AP$22)*($H151/$G151)))</f>
        <v>0</v>
      </c>
      <c r="AS151" s="51">
        <f>IF( $G151=0,0,((($G151/$F$142)*Cronograma!AQ$22)*($H151/$G151)))</f>
        <v>0</v>
      </c>
      <c r="AT151" s="51">
        <f>IF( $G151=0,0,((($G151/$F$142)*Cronograma!AR$22)*($H151/$G151)))</f>
        <v>0</v>
      </c>
      <c r="AU151" s="51">
        <f>IF( $G151=0,0,((($G151/$F$142)*Cronograma!AS$22)*($H151/$G151)))</f>
        <v>0</v>
      </c>
      <c r="AV151" s="51">
        <f>IF( $G151=0,0,((($G151/$F$142)*Cronograma!AT$22)*($H151/$G151)))</f>
        <v>0</v>
      </c>
      <c r="AW151" s="51">
        <f>IF( $G151=0,0,((($G151/$F$142)*Cronograma!AU$22)*($H151/$G151)))</f>
        <v>0</v>
      </c>
      <c r="AX151" s="51">
        <f>IF( $G151=0,0,((($G151/$F$142)*Cronograma!AV$22)*($H151/$G151)))</f>
        <v>0</v>
      </c>
      <c r="AY151" s="51">
        <f>IF( $G151=0,0,((($G151/$F$142)*Cronograma!AW$22)*($H151/$G151)))</f>
        <v>0</v>
      </c>
      <c r="AZ151" s="51">
        <f>IF( $G151=0,0,((($G151/$F$142)*Cronograma!AX$22)*($H151/$G151)))</f>
        <v>0</v>
      </c>
      <c r="BA151" s="51">
        <f>IF( $G151=0,0,((($G151/$F$142)*Cronograma!AY$22)*($H151/$G151)))</f>
        <v>0</v>
      </c>
      <c r="BB151" s="51">
        <f>IF( $G151=0,0,((($G151/$F$142)*Cronograma!AZ$22)*($H151/$G151)))</f>
        <v>0</v>
      </c>
      <c r="BC151" s="51">
        <f>IF( $G151=0,0,((($G151/$F$142)*Cronograma!BA$22)*($H151/$G151)))</f>
        <v>0</v>
      </c>
      <c r="BD151" s="51">
        <f>IF( $G151=0,0,((($G151/$F$142)*Cronograma!BB$22)*($H151/$G151)))</f>
        <v>0</v>
      </c>
      <c r="BE151" s="51">
        <f>IF( $G151=0,0,((($G151/$F$142)*Cronograma!BC$22)*($H151/$G151)))</f>
        <v>0</v>
      </c>
      <c r="BF151" s="51">
        <f>IF( $G151=0,0,((($G151/$F$142)*Cronograma!BD$22)*($H151/$G151)))</f>
        <v>0</v>
      </c>
      <c r="BG151" s="51">
        <f>IF( $G151=0,0,((($G151/$F$142)*Cronograma!BE$22)*($H151/$G151)))</f>
        <v>0</v>
      </c>
      <c r="BH151" s="51">
        <f>IF( $G151=0,0,((($G151/$F$142)*Cronograma!BF$22)*($H151/$G151)))</f>
        <v>0</v>
      </c>
      <c r="BI151" s="51">
        <f>IF( $G151=0,0,((($G151/$F$142)*Cronograma!BG$22)*($H151/$G151)))</f>
        <v>0</v>
      </c>
      <c r="BJ151" s="51">
        <f>IF( $G151=0,0,((($G151/$F$142)*Cronograma!BH$22)*($H151/$G151)))</f>
        <v>0</v>
      </c>
      <c r="BK151" s="51">
        <f>IF( $G151=0,0,((($G151/$F$142)*Cronograma!BI$22)*($H151/$G151)))</f>
        <v>0</v>
      </c>
      <c r="BL151" s="51">
        <f>IF( $G151=0,0,((($G151/$F$142)*Cronograma!BJ$22)*($H151/$G151)))</f>
        <v>0</v>
      </c>
      <c r="BM151" s="51">
        <f>IF( $G151=0,0,((($G151/$F$142)*Cronograma!BK$22)*($H151/$G151)))</f>
        <v>0</v>
      </c>
      <c r="BN151" s="51">
        <f>IF( $G151=0,0,((($G151/$F$142)*Cronograma!BL$22)*($H151/$G151)))</f>
        <v>0</v>
      </c>
      <c r="BO151" s="51">
        <f>IF( $G151=0,0,((($G151/$F$142)*Cronograma!BM$22)*($H151/$G151)))</f>
        <v>0</v>
      </c>
      <c r="BP151" s="51">
        <f>IF( $G151=0,0,((($G151/$F$142)*Cronograma!BN$22)*($H151/$G151)))</f>
        <v>0</v>
      </c>
      <c r="BQ151" s="51">
        <f>IF( $G151=0,0,((($G151/$F$142)*Cronograma!BO$22)*($H151/$G151)))</f>
        <v>0</v>
      </c>
      <c r="BR151" s="51">
        <f>IF( $G151=0,0,((($G151/$F$142)*Cronograma!BP$22)*($H151/$G151)))</f>
        <v>0</v>
      </c>
      <c r="BS151" s="51">
        <f>IF( $G151=0,0,((($G151/$F$142)*Cronograma!BQ$22)*($H151/$G151)))</f>
        <v>0</v>
      </c>
      <c r="BT151" s="51">
        <f>IF( $G151=0,0,((($G151/$F$142)*Cronograma!BR$22)*($H151/$G151)))</f>
        <v>0</v>
      </c>
      <c r="BU151" s="51">
        <f>IF( $G151=0,0,((($G151/$F$142)*Cronograma!BS$22)*($H151/$G151)))</f>
        <v>0</v>
      </c>
      <c r="BV151" s="51">
        <f>IF( $G151=0,0,((($G151/$F$142)*Cronograma!BT$22)*($H151/$G151)))</f>
        <v>0</v>
      </c>
      <c r="BW151" s="51">
        <f>IF( $G151=0,0,((($G151/$F$142)*Cronograma!BU$22)*($H151/$G151)))</f>
        <v>0</v>
      </c>
      <c r="BX151" s="51">
        <f>IF( $G151=0,0,((($G151/$F$142)*Cronograma!BV$22)*($H151/$G151)))</f>
        <v>0</v>
      </c>
      <c r="BY151" s="51">
        <f>IF( $G151=0,0,((($G151/$F$142)*Cronograma!BW$22)*($H151/$G151)))</f>
        <v>0</v>
      </c>
      <c r="BZ151" s="51">
        <f>IF( $G151=0,0,((($G151/$F$142)*Cronograma!BX$22)*($H151/$G151)))</f>
        <v>0</v>
      </c>
      <c r="CA151" s="51">
        <f>IF( $G151=0,0,((($G151/$F$142)*Cronograma!BY$22)*($H151/$G151)))</f>
        <v>0</v>
      </c>
      <c r="CB151" s="51">
        <f>IF( $G151=0,0,((($G151/$F$142)*Cronograma!BZ$22)*($H151/$G151)))</f>
        <v>0</v>
      </c>
      <c r="CC151" s="51">
        <f>IF( $G151=0,0,((($G151/$F$142)*Cronograma!CA$22)*($H151/$G151)))</f>
        <v>0</v>
      </c>
      <c r="CD151" s="51">
        <f>IF( $G151=0,0,((($G151/$F$142)*Cronograma!CB$22)*($H151/$G151)))</f>
        <v>0</v>
      </c>
      <c r="CE151" s="51">
        <f>IF( $G151=0,0,((($G151/$F$142)*Cronograma!CC$22)*($H151/$G151)))</f>
        <v>0</v>
      </c>
      <c r="CF151" s="51">
        <f>IF( $G151=0,0,((($G151/$F$142)*Cronograma!CD$22)*($H151/$G151)))</f>
        <v>0</v>
      </c>
      <c r="CG151" s="51">
        <f>IF( $G151=0,0,((($G151/$F$142)*Cronograma!CE$22)*($H151/$G151)))</f>
        <v>0</v>
      </c>
      <c r="CH151" s="51">
        <f>IF( $G151=0,0,((($G151/$F$142)*Cronograma!CF$22)*($H151/$G151)))</f>
        <v>0</v>
      </c>
      <c r="CI151" s="51">
        <f>IF( $G151=0,0,((($G151/$F$142)*Cronograma!CG$22)*($H151/$G151)))</f>
        <v>0</v>
      </c>
      <c r="CJ151" s="51">
        <f>IF( $G151=0,0,((($G151/$F$142)*Cronograma!CH$22)*($H151/$G151)))</f>
        <v>0</v>
      </c>
      <c r="CK151" s="51">
        <f>IF( $G151=0,0,((($G151/$F$142)*Cronograma!CI$22)*($H151/$G151)))</f>
        <v>0</v>
      </c>
      <c r="CL151" s="51">
        <f>IF( $G151=0,0,((($G151/$F$142)*Cronograma!CJ$22)*($H151/$G151)))</f>
        <v>0</v>
      </c>
      <c r="CM151" s="51">
        <f>IF( $G151=0,0,((($G151/$F$142)*Cronograma!CK$22)*($H151/$G151)))</f>
        <v>0</v>
      </c>
      <c r="CN151" s="51">
        <f>IF( $G151=0,0,((($G151/$F$142)*Cronograma!CL$22)*($H151/$G151)))</f>
        <v>0</v>
      </c>
      <c r="CO151" s="51">
        <f>IF( $G151=0,0,((($G151/$F$142)*Cronograma!CM$22)*($H151/$G151)))</f>
        <v>0</v>
      </c>
      <c r="CP151" s="51">
        <f>IF( $G151=0,0,((($G151/$F$142)*Cronograma!CN$22)*($H151/$G151)))</f>
        <v>0</v>
      </c>
      <c r="CQ151" s="51">
        <f>IF( $G151=0,0,((($G151/$F$142)*Cronograma!CO$22)*($H151/$G151)))</f>
        <v>0</v>
      </c>
      <c r="CR151" s="51">
        <f>IF( $G151=0,0,((($G151/$F$142)*Cronograma!CP$22)*($H151/$G151)))</f>
        <v>0</v>
      </c>
      <c r="CS151" s="51">
        <f>IF( $G151=0,0,((($G151/$F$142)*Cronograma!CQ$22)*($H151/$G151)))</f>
        <v>0</v>
      </c>
      <c r="CT151" s="51">
        <f>IF( $G151=0,0,((($G151/$F$142)*Cronograma!CR$22)*($H151/$G151)))</f>
        <v>0</v>
      </c>
      <c r="CU151" s="51">
        <f>IF( $G151=0,0,((($G151/$F$142)*Cronograma!CS$22)*($H151/$G151)))</f>
        <v>0</v>
      </c>
      <c r="CV151" s="51">
        <f>IF( $G151=0,0,((($G151/$F$142)*Cronograma!CT$22)*($H151/$G151)))</f>
        <v>0</v>
      </c>
      <c r="CW151" s="51">
        <f>IF( $G151=0,0,((($G151/$F$142)*Cronograma!CU$22)*($H151/$G151)))</f>
        <v>0</v>
      </c>
      <c r="CX151" s="51">
        <f>IF( $G151=0,0,((($G151/$F$142)*Cronograma!CV$22)*($H151/$G151)))</f>
        <v>0</v>
      </c>
      <c r="CY151" s="51">
        <f>IF( $G151=0,0,((($G151/$F$142)*Cronograma!CW$22)*($H151/$G151)))</f>
        <v>0</v>
      </c>
      <c r="CZ151" s="51">
        <f>IF( $G151=0,0,((($G151/$F$142)*Cronograma!CX$22)*($H151/$G151)))</f>
        <v>0</v>
      </c>
      <c r="DA151" s="51">
        <f>IF( $G151=0,0,((($G151/$F$142)*Cronograma!CY$22)*($H151/$G151)))</f>
        <v>0</v>
      </c>
      <c r="DB151" s="51">
        <f>IF( $G151=0,0,((($G151/$F$142)*Cronograma!CZ$22)*($H151/$G151)))</f>
        <v>0</v>
      </c>
      <c r="DC151" s="51">
        <f>IF( $G151=0,0,((($G151/$F$142)*Cronograma!DA$22)*($H151/$G151)))</f>
        <v>0</v>
      </c>
      <c r="DD151" s="51">
        <f>IF( $G151=0,0,((($G151/$F$142)*Cronograma!DB$22)*($H151/$G151)))</f>
        <v>0</v>
      </c>
      <c r="DE151" s="51">
        <f>IF( $G151=0,0,((($G151/$F$142)*Cronograma!DC$22)*($H151/$G151)))</f>
        <v>0</v>
      </c>
      <c r="DF151" s="51">
        <f>IF( $G151=0,0,((($G151/$F$142)*Cronograma!DD$22)*($H151/$G151)))</f>
        <v>0</v>
      </c>
      <c r="DG151" s="51">
        <f>IF( $G151=0,0,((($G151/$F$142)*Cronograma!DE$22)*($H151/$G151)))</f>
        <v>0</v>
      </c>
      <c r="DH151" s="51">
        <f>IF( $G151=0,0,((($G151/$F$142)*Cronograma!DF$22)*($H151/$G151)))</f>
        <v>0</v>
      </c>
      <c r="DI151" s="51">
        <f>IF( $G151=0,0,((($G151/$F$142)*Cronograma!DG$22)*($H151/$G151)))</f>
        <v>0</v>
      </c>
      <c r="DJ151" s="51">
        <f>IF( $G151=0,0,((($G151/$F$142)*Cronograma!DH$22)*($H151/$G151)))</f>
        <v>0</v>
      </c>
      <c r="DK151" s="52">
        <f t="shared" si="88"/>
        <v>0</v>
      </c>
      <c r="DL151" s="53">
        <f t="shared" si="82"/>
        <v>0</v>
      </c>
      <c r="DM151" s="472"/>
      <c r="DN151" s="472"/>
      <c r="DO151" s="472"/>
    </row>
    <row r="152" spans="1:119" ht="24" hidden="1" outlineLevel="1" x14ac:dyDescent="0.3">
      <c r="A152" s="472"/>
      <c r="B152" s="521" t="s">
        <v>298</v>
      </c>
      <c r="C152" s="589"/>
      <c r="D152" s="595"/>
      <c r="E152" s="591"/>
      <c r="F152" s="592"/>
      <c r="G152" s="593"/>
      <c r="H152" s="498">
        <f t="shared" si="87"/>
        <v>0</v>
      </c>
      <c r="I152" s="51">
        <f>IF( $G152=0,0,((($G152/$F$142)*Cronograma!G$22)*($H152/$G152)))</f>
        <v>0</v>
      </c>
      <c r="J152" s="51">
        <f>IF( $G152=0,0,((($G152/$F$142)*Cronograma!H$22)*($H152/$G152)))</f>
        <v>0</v>
      </c>
      <c r="K152" s="51">
        <f>IF( $G152=0,0,((($G152/$F$142)*Cronograma!I$22)*($H152/$G152)))</f>
        <v>0</v>
      </c>
      <c r="L152" s="51">
        <f>IF( $G152=0,0,((($G152/$F$142)*Cronograma!J$22)*($H152/$G152)))</f>
        <v>0</v>
      </c>
      <c r="M152" s="51">
        <f>IF( $G152=0,0,((($G152/$F$142)*Cronograma!K$22)*($H152/$G152)))</f>
        <v>0</v>
      </c>
      <c r="N152" s="51">
        <f>IF( $G152=0,0,((($G152/$F$142)*Cronograma!L$22)*($H152/$G152)))</f>
        <v>0</v>
      </c>
      <c r="O152" s="51">
        <f>IF( $G152=0,0,((($G152/$F$142)*Cronograma!M$22)*($H152/$G152)))</f>
        <v>0</v>
      </c>
      <c r="P152" s="51">
        <f>IF( $G152=0,0,((($G152/$F$142)*Cronograma!N$22)*($H152/$G152)))</f>
        <v>0</v>
      </c>
      <c r="Q152" s="51">
        <f>IF( $G152=0,0,((($G152/$F$142)*Cronograma!O$22)*($H152/$G152)))</f>
        <v>0</v>
      </c>
      <c r="R152" s="51">
        <f>IF( $G152=0,0,((($G152/$F$142)*Cronograma!P$22)*($H152/$G152)))</f>
        <v>0</v>
      </c>
      <c r="S152" s="51">
        <f>IF( $G152=0,0,((($G152/$F$142)*Cronograma!Q$22)*($H152/$G152)))</f>
        <v>0</v>
      </c>
      <c r="T152" s="51">
        <f>IF( $G152=0,0,((($G152/$F$142)*Cronograma!R$22)*($H152/$G152)))</f>
        <v>0</v>
      </c>
      <c r="U152" s="51">
        <f>IF( $G152=0,0,((($G152/$F$142)*Cronograma!S$22)*($H152/$G152)))</f>
        <v>0</v>
      </c>
      <c r="V152" s="51">
        <f>IF( $G152=0,0,((($G152/$F$142)*Cronograma!T$22)*($H152/$G152)))</f>
        <v>0</v>
      </c>
      <c r="W152" s="51">
        <f>IF( $G152=0,0,((($G152/$F$142)*Cronograma!U$22)*($H152/$G152)))</f>
        <v>0</v>
      </c>
      <c r="X152" s="51">
        <f>IF( $G152=0,0,((($G152/$F$142)*Cronograma!V$22)*($H152/$G152)))</f>
        <v>0</v>
      </c>
      <c r="Y152" s="51">
        <f>IF( $G152=0,0,((($G152/$F$142)*Cronograma!W$22)*($H152/$G152)))</f>
        <v>0</v>
      </c>
      <c r="Z152" s="51">
        <f>IF( $G152=0,0,((($G152/$F$142)*Cronograma!X$22)*($H152/$G152)))</f>
        <v>0</v>
      </c>
      <c r="AA152" s="51">
        <f>IF( $G152=0,0,((($G152/$F$142)*Cronograma!Y$22)*($H152/$G152)))</f>
        <v>0</v>
      </c>
      <c r="AB152" s="51">
        <f>IF( $G152=0,0,((($G152/$F$142)*Cronograma!Z$22)*($H152/$G152)))</f>
        <v>0</v>
      </c>
      <c r="AC152" s="51">
        <f>IF( $G152=0,0,((($G152/$F$142)*Cronograma!AA$22)*($H152/$G152)))</f>
        <v>0</v>
      </c>
      <c r="AD152" s="51">
        <f>IF( $G152=0,0,((($G152/$F$142)*Cronograma!AB$22)*($H152/$G152)))</f>
        <v>0</v>
      </c>
      <c r="AE152" s="51">
        <f>IF( $G152=0,0,((($G152/$F$142)*Cronograma!AC$22)*($H152/$G152)))</f>
        <v>0</v>
      </c>
      <c r="AF152" s="51">
        <f>IF( $G152=0,0,((($G152/$F$142)*Cronograma!AD$22)*($H152/$G152)))</f>
        <v>0</v>
      </c>
      <c r="AG152" s="51">
        <f>IF( $G152=0,0,((($G152/$F$142)*Cronograma!AE$22)*($H152/$G152)))</f>
        <v>0</v>
      </c>
      <c r="AH152" s="51">
        <f>IF( $G152=0,0,((($G152/$F$142)*Cronograma!AF$22)*($H152/$G152)))</f>
        <v>0</v>
      </c>
      <c r="AI152" s="51">
        <f>IF( $G152=0,0,((($G152/$F$142)*Cronograma!AG$22)*($H152/$G152)))</f>
        <v>0</v>
      </c>
      <c r="AJ152" s="51">
        <f>IF( $G152=0,0,((($G152/$F$142)*Cronograma!AH$22)*($H152/$G152)))</f>
        <v>0</v>
      </c>
      <c r="AK152" s="51">
        <f>IF( $G152=0,0,((($G152/$F$142)*Cronograma!AI$22)*($H152/$G152)))</f>
        <v>0</v>
      </c>
      <c r="AL152" s="51">
        <f>IF( $G152=0,0,((($G152/$F$142)*Cronograma!AJ$22)*($H152/$G152)))</f>
        <v>0</v>
      </c>
      <c r="AM152" s="51">
        <f>IF( $G152=0,0,((($G152/$F$142)*Cronograma!AK$22)*($H152/$G152)))</f>
        <v>0</v>
      </c>
      <c r="AN152" s="51">
        <f>IF( $G152=0,0,((($G152/$F$142)*Cronograma!AL$22)*($H152/$G152)))</f>
        <v>0</v>
      </c>
      <c r="AO152" s="51">
        <f>IF( $G152=0,0,((($G152/$F$142)*Cronograma!AM$22)*($H152/$G152)))</f>
        <v>0</v>
      </c>
      <c r="AP152" s="51">
        <f>IF( $G152=0,0,((($G152/$F$142)*Cronograma!AN$22)*($H152/$G152)))</f>
        <v>0</v>
      </c>
      <c r="AQ152" s="51">
        <f>IF( $G152=0,0,((($G152/$F$142)*Cronograma!AO$22)*($H152/$G152)))</f>
        <v>0</v>
      </c>
      <c r="AR152" s="51">
        <f>IF( $G152=0,0,((($G152/$F$142)*Cronograma!AP$22)*($H152/$G152)))</f>
        <v>0</v>
      </c>
      <c r="AS152" s="51">
        <f>IF( $G152=0,0,((($G152/$F$142)*Cronograma!AQ$22)*($H152/$G152)))</f>
        <v>0</v>
      </c>
      <c r="AT152" s="51">
        <f>IF( $G152=0,0,((($G152/$F$142)*Cronograma!AR$22)*($H152/$G152)))</f>
        <v>0</v>
      </c>
      <c r="AU152" s="51">
        <f>IF( $G152=0,0,((($G152/$F$142)*Cronograma!AS$22)*($H152/$G152)))</f>
        <v>0</v>
      </c>
      <c r="AV152" s="51">
        <f>IF( $G152=0,0,((($G152/$F$142)*Cronograma!AT$22)*($H152/$G152)))</f>
        <v>0</v>
      </c>
      <c r="AW152" s="51">
        <f>IF( $G152=0,0,((($G152/$F$142)*Cronograma!AU$22)*($H152/$G152)))</f>
        <v>0</v>
      </c>
      <c r="AX152" s="51">
        <f>IF( $G152=0,0,((($G152/$F$142)*Cronograma!AV$22)*($H152/$G152)))</f>
        <v>0</v>
      </c>
      <c r="AY152" s="51">
        <f>IF( $G152=0,0,((($G152/$F$142)*Cronograma!AW$22)*($H152/$G152)))</f>
        <v>0</v>
      </c>
      <c r="AZ152" s="51">
        <f>IF( $G152=0,0,((($G152/$F$142)*Cronograma!AX$22)*($H152/$G152)))</f>
        <v>0</v>
      </c>
      <c r="BA152" s="51">
        <f>IF( $G152=0,0,((($G152/$F$142)*Cronograma!AY$22)*($H152/$G152)))</f>
        <v>0</v>
      </c>
      <c r="BB152" s="51">
        <f>IF( $G152=0,0,((($G152/$F$142)*Cronograma!AZ$22)*($H152/$G152)))</f>
        <v>0</v>
      </c>
      <c r="BC152" s="51">
        <f>IF( $G152=0,0,((($G152/$F$142)*Cronograma!BA$22)*($H152/$G152)))</f>
        <v>0</v>
      </c>
      <c r="BD152" s="51">
        <f>IF( $G152=0,0,((($G152/$F$142)*Cronograma!BB$22)*($H152/$G152)))</f>
        <v>0</v>
      </c>
      <c r="BE152" s="51">
        <f>IF( $G152=0,0,((($G152/$F$142)*Cronograma!BC$22)*($H152/$G152)))</f>
        <v>0</v>
      </c>
      <c r="BF152" s="51">
        <f>IF( $G152=0,0,((($G152/$F$142)*Cronograma!BD$22)*($H152/$G152)))</f>
        <v>0</v>
      </c>
      <c r="BG152" s="51">
        <f>IF( $G152=0,0,((($G152/$F$142)*Cronograma!BE$22)*($H152/$G152)))</f>
        <v>0</v>
      </c>
      <c r="BH152" s="51">
        <f>IF( $G152=0,0,((($G152/$F$142)*Cronograma!BF$22)*($H152/$G152)))</f>
        <v>0</v>
      </c>
      <c r="BI152" s="51">
        <f>IF( $G152=0,0,((($G152/$F$142)*Cronograma!BG$22)*($H152/$G152)))</f>
        <v>0</v>
      </c>
      <c r="BJ152" s="51">
        <f>IF( $G152=0,0,((($G152/$F$142)*Cronograma!BH$22)*($H152/$G152)))</f>
        <v>0</v>
      </c>
      <c r="BK152" s="51">
        <f>IF( $G152=0,0,((($G152/$F$142)*Cronograma!BI$22)*($H152/$G152)))</f>
        <v>0</v>
      </c>
      <c r="BL152" s="51">
        <f>IF( $G152=0,0,((($G152/$F$142)*Cronograma!BJ$22)*($H152/$G152)))</f>
        <v>0</v>
      </c>
      <c r="BM152" s="51">
        <f>IF( $G152=0,0,((($G152/$F$142)*Cronograma!BK$22)*($H152/$G152)))</f>
        <v>0</v>
      </c>
      <c r="BN152" s="51">
        <f>IF( $G152=0,0,((($G152/$F$142)*Cronograma!BL$22)*($H152/$G152)))</f>
        <v>0</v>
      </c>
      <c r="BO152" s="51">
        <f>IF( $G152=0,0,((($G152/$F$142)*Cronograma!BM$22)*($H152/$G152)))</f>
        <v>0</v>
      </c>
      <c r="BP152" s="51">
        <f>IF( $G152=0,0,((($G152/$F$142)*Cronograma!BN$22)*($H152/$G152)))</f>
        <v>0</v>
      </c>
      <c r="BQ152" s="51">
        <f>IF( $G152=0,0,((($G152/$F$142)*Cronograma!BO$22)*($H152/$G152)))</f>
        <v>0</v>
      </c>
      <c r="BR152" s="51">
        <f>IF( $G152=0,0,((($G152/$F$142)*Cronograma!BP$22)*($H152/$G152)))</f>
        <v>0</v>
      </c>
      <c r="BS152" s="51">
        <f>IF( $G152=0,0,((($G152/$F$142)*Cronograma!BQ$22)*($H152/$G152)))</f>
        <v>0</v>
      </c>
      <c r="BT152" s="51">
        <f>IF( $G152=0,0,((($G152/$F$142)*Cronograma!BR$22)*($H152/$G152)))</f>
        <v>0</v>
      </c>
      <c r="BU152" s="51">
        <f>IF( $G152=0,0,((($G152/$F$142)*Cronograma!BS$22)*($H152/$G152)))</f>
        <v>0</v>
      </c>
      <c r="BV152" s="51">
        <f>IF( $G152=0,0,((($G152/$F$142)*Cronograma!BT$22)*($H152/$G152)))</f>
        <v>0</v>
      </c>
      <c r="BW152" s="51">
        <f>IF( $G152=0,0,((($G152/$F$142)*Cronograma!BU$22)*($H152/$G152)))</f>
        <v>0</v>
      </c>
      <c r="BX152" s="51">
        <f>IF( $G152=0,0,((($G152/$F$142)*Cronograma!BV$22)*($H152/$G152)))</f>
        <v>0</v>
      </c>
      <c r="BY152" s="51">
        <f>IF( $G152=0,0,((($G152/$F$142)*Cronograma!BW$22)*($H152/$G152)))</f>
        <v>0</v>
      </c>
      <c r="BZ152" s="51">
        <f>IF( $G152=0,0,((($G152/$F$142)*Cronograma!BX$22)*($H152/$G152)))</f>
        <v>0</v>
      </c>
      <c r="CA152" s="51">
        <f>IF( $G152=0,0,((($G152/$F$142)*Cronograma!BY$22)*($H152/$G152)))</f>
        <v>0</v>
      </c>
      <c r="CB152" s="51">
        <f>IF( $G152=0,0,((($G152/$F$142)*Cronograma!BZ$22)*($H152/$G152)))</f>
        <v>0</v>
      </c>
      <c r="CC152" s="51">
        <f>IF( $G152=0,0,((($G152/$F$142)*Cronograma!CA$22)*($H152/$G152)))</f>
        <v>0</v>
      </c>
      <c r="CD152" s="51">
        <f>IF( $G152=0,0,((($G152/$F$142)*Cronograma!CB$22)*($H152/$G152)))</f>
        <v>0</v>
      </c>
      <c r="CE152" s="51">
        <f>IF( $G152=0,0,((($G152/$F$142)*Cronograma!CC$22)*($H152/$G152)))</f>
        <v>0</v>
      </c>
      <c r="CF152" s="51">
        <f>IF( $G152=0,0,((($G152/$F$142)*Cronograma!CD$22)*($H152/$G152)))</f>
        <v>0</v>
      </c>
      <c r="CG152" s="51">
        <f>IF( $G152=0,0,((($G152/$F$142)*Cronograma!CE$22)*($H152/$G152)))</f>
        <v>0</v>
      </c>
      <c r="CH152" s="51">
        <f>IF( $G152=0,0,((($G152/$F$142)*Cronograma!CF$22)*($H152/$G152)))</f>
        <v>0</v>
      </c>
      <c r="CI152" s="51">
        <f>IF( $G152=0,0,((($G152/$F$142)*Cronograma!CG$22)*($H152/$G152)))</f>
        <v>0</v>
      </c>
      <c r="CJ152" s="51">
        <f>IF( $G152=0,0,((($G152/$F$142)*Cronograma!CH$22)*($H152/$G152)))</f>
        <v>0</v>
      </c>
      <c r="CK152" s="51">
        <f>IF( $G152=0,0,((($G152/$F$142)*Cronograma!CI$22)*($H152/$G152)))</f>
        <v>0</v>
      </c>
      <c r="CL152" s="51">
        <f>IF( $G152=0,0,((($G152/$F$142)*Cronograma!CJ$22)*($H152/$G152)))</f>
        <v>0</v>
      </c>
      <c r="CM152" s="51">
        <f>IF( $G152=0,0,((($G152/$F$142)*Cronograma!CK$22)*($H152/$G152)))</f>
        <v>0</v>
      </c>
      <c r="CN152" s="51">
        <f>IF( $G152=0,0,((($G152/$F$142)*Cronograma!CL$22)*($H152/$G152)))</f>
        <v>0</v>
      </c>
      <c r="CO152" s="51">
        <f>IF( $G152=0,0,((($G152/$F$142)*Cronograma!CM$22)*($H152/$G152)))</f>
        <v>0</v>
      </c>
      <c r="CP152" s="51">
        <f>IF( $G152=0,0,((($G152/$F$142)*Cronograma!CN$22)*($H152/$G152)))</f>
        <v>0</v>
      </c>
      <c r="CQ152" s="51">
        <f>IF( $G152=0,0,((($G152/$F$142)*Cronograma!CO$22)*($H152/$G152)))</f>
        <v>0</v>
      </c>
      <c r="CR152" s="51">
        <f>IF( $G152=0,0,((($G152/$F$142)*Cronograma!CP$22)*($H152/$G152)))</f>
        <v>0</v>
      </c>
      <c r="CS152" s="51">
        <f>IF( $G152=0,0,((($G152/$F$142)*Cronograma!CQ$22)*($H152/$G152)))</f>
        <v>0</v>
      </c>
      <c r="CT152" s="51">
        <f>IF( $G152=0,0,((($G152/$F$142)*Cronograma!CR$22)*($H152/$G152)))</f>
        <v>0</v>
      </c>
      <c r="CU152" s="51">
        <f>IF( $G152=0,0,((($G152/$F$142)*Cronograma!CS$22)*($H152/$G152)))</f>
        <v>0</v>
      </c>
      <c r="CV152" s="51">
        <f>IF( $G152=0,0,((($G152/$F$142)*Cronograma!CT$22)*($H152/$G152)))</f>
        <v>0</v>
      </c>
      <c r="CW152" s="51">
        <f>IF( $G152=0,0,((($G152/$F$142)*Cronograma!CU$22)*($H152/$G152)))</f>
        <v>0</v>
      </c>
      <c r="CX152" s="51">
        <f>IF( $G152=0,0,((($G152/$F$142)*Cronograma!CV$22)*($H152/$G152)))</f>
        <v>0</v>
      </c>
      <c r="CY152" s="51">
        <f>IF( $G152=0,0,((($G152/$F$142)*Cronograma!CW$22)*($H152/$G152)))</f>
        <v>0</v>
      </c>
      <c r="CZ152" s="51">
        <f>IF( $G152=0,0,((($G152/$F$142)*Cronograma!CX$22)*($H152/$G152)))</f>
        <v>0</v>
      </c>
      <c r="DA152" s="51">
        <f>IF( $G152=0,0,((($G152/$F$142)*Cronograma!CY$22)*($H152/$G152)))</f>
        <v>0</v>
      </c>
      <c r="DB152" s="51">
        <f>IF( $G152=0,0,((($G152/$F$142)*Cronograma!CZ$22)*($H152/$G152)))</f>
        <v>0</v>
      </c>
      <c r="DC152" s="51">
        <f>IF( $G152=0,0,((($G152/$F$142)*Cronograma!DA$22)*($H152/$G152)))</f>
        <v>0</v>
      </c>
      <c r="DD152" s="51">
        <f>IF( $G152=0,0,((($G152/$F$142)*Cronograma!DB$22)*($H152/$G152)))</f>
        <v>0</v>
      </c>
      <c r="DE152" s="51">
        <f>IF( $G152=0,0,((($G152/$F$142)*Cronograma!DC$22)*($H152/$G152)))</f>
        <v>0</v>
      </c>
      <c r="DF152" s="51">
        <f>IF( $G152=0,0,((($G152/$F$142)*Cronograma!DD$22)*($H152/$G152)))</f>
        <v>0</v>
      </c>
      <c r="DG152" s="51">
        <f>IF( $G152=0,0,((($G152/$F$142)*Cronograma!DE$22)*($H152/$G152)))</f>
        <v>0</v>
      </c>
      <c r="DH152" s="51">
        <f>IF( $G152=0,0,((($G152/$F$142)*Cronograma!DF$22)*($H152/$G152)))</f>
        <v>0</v>
      </c>
      <c r="DI152" s="51">
        <f>IF( $G152=0,0,((($G152/$F$142)*Cronograma!DG$22)*($H152/$G152)))</f>
        <v>0</v>
      </c>
      <c r="DJ152" s="51">
        <f>IF( $G152=0,0,((($G152/$F$142)*Cronograma!DH$22)*($H152/$G152)))</f>
        <v>0</v>
      </c>
      <c r="DK152" s="52">
        <f t="shared" si="88"/>
        <v>0</v>
      </c>
      <c r="DL152" s="53">
        <f t="shared" si="82"/>
        <v>0</v>
      </c>
      <c r="DM152" s="472"/>
      <c r="DN152" s="472"/>
      <c r="DO152" s="472"/>
    </row>
    <row r="153" spans="1:119" collapsed="1" x14ac:dyDescent="0.3">
      <c r="A153" s="472"/>
      <c r="B153" s="521">
        <v>2.5</v>
      </c>
      <c r="C153" s="515" t="s">
        <v>153</v>
      </c>
      <c r="D153" s="516">
        <f>Identificación!C90</f>
        <v>0</v>
      </c>
      <c r="E153" s="517">
        <f>Identificación!F90</f>
        <v>0</v>
      </c>
      <c r="F153" s="518">
        <f>Identificación!G90</f>
        <v>0</v>
      </c>
      <c r="G153" s="497"/>
      <c r="H153" s="498">
        <f t="shared" ref="H153:AM153" si="89">SUM(H154:H163)</f>
        <v>0</v>
      </c>
      <c r="I153" s="499">
        <f t="shared" si="89"/>
        <v>0</v>
      </c>
      <c r="J153" s="499">
        <f t="shared" si="89"/>
        <v>0</v>
      </c>
      <c r="K153" s="499">
        <f t="shared" si="89"/>
        <v>0</v>
      </c>
      <c r="L153" s="499">
        <f t="shared" si="89"/>
        <v>0</v>
      </c>
      <c r="M153" s="499">
        <f t="shared" si="89"/>
        <v>0</v>
      </c>
      <c r="N153" s="499">
        <f t="shared" si="89"/>
        <v>0</v>
      </c>
      <c r="O153" s="499">
        <f t="shared" si="89"/>
        <v>0</v>
      </c>
      <c r="P153" s="499">
        <f t="shared" si="89"/>
        <v>0</v>
      </c>
      <c r="Q153" s="499">
        <f t="shared" si="89"/>
        <v>0</v>
      </c>
      <c r="R153" s="499">
        <f t="shared" si="89"/>
        <v>0</v>
      </c>
      <c r="S153" s="499">
        <f t="shared" si="89"/>
        <v>0</v>
      </c>
      <c r="T153" s="499">
        <f t="shared" si="89"/>
        <v>0</v>
      </c>
      <c r="U153" s="499">
        <f t="shared" si="89"/>
        <v>0</v>
      </c>
      <c r="V153" s="499">
        <f t="shared" si="89"/>
        <v>0</v>
      </c>
      <c r="W153" s="499">
        <f t="shared" si="89"/>
        <v>0</v>
      </c>
      <c r="X153" s="499">
        <f t="shared" si="89"/>
        <v>0</v>
      </c>
      <c r="Y153" s="499">
        <f t="shared" si="89"/>
        <v>0</v>
      </c>
      <c r="Z153" s="499">
        <f t="shared" si="89"/>
        <v>0</v>
      </c>
      <c r="AA153" s="499">
        <f t="shared" si="89"/>
        <v>0</v>
      </c>
      <c r="AB153" s="499">
        <f t="shared" si="89"/>
        <v>0</v>
      </c>
      <c r="AC153" s="499">
        <f t="shared" si="89"/>
        <v>0</v>
      </c>
      <c r="AD153" s="499">
        <f t="shared" si="89"/>
        <v>0</v>
      </c>
      <c r="AE153" s="499">
        <f t="shared" si="89"/>
        <v>0</v>
      </c>
      <c r="AF153" s="499">
        <f t="shared" si="89"/>
        <v>0</v>
      </c>
      <c r="AG153" s="499">
        <f t="shared" si="89"/>
        <v>0</v>
      </c>
      <c r="AH153" s="499">
        <f t="shared" si="89"/>
        <v>0</v>
      </c>
      <c r="AI153" s="499">
        <f t="shared" si="89"/>
        <v>0</v>
      </c>
      <c r="AJ153" s="499">
        <f t="shared" si="89"/>
        <v>0</v>
      </c>
      <c r="AK153" s="499">
        <f t="shared" si="89"/>
        <v>0</v>
      </c>
      <c r="AL153" s="499">
        <f t="shared" si="89"/>
        <v>0</v>
      </c>
      <c r="AM153" s="499">
        <f t="shared" si="89"/>
        <v>0</v>
      </c>
      <c r="AN153" s="499">
        <f t="shared" ref="AN153:BS153" si="90">SUM(AN154:AN163)</f>
        <v>0</v>
      </c>
      <c r="AO153" s="499">
        <f t="shared" si="90"/>
        <v>0</v>
      </c>
      <c r="AP153" s="499">
        <f t="shared" si="90"/>
        <v>0</v>
      </c>
      <c r="AQ153" s="499">
        <f t="shared" si="90"/>
        <v>0</v>
      </c>
      <c r="AR153" s="499">
        <f t="shared" si="90"/>
        <v>0</v>
      </c>
      <c r="AS153" s="499">
        <f t="shared" si="90"/>
        <v>0</v>
      </c>
      <c r="AT153" s="499">
        <f t="shared" si="90"/>
        <v>0</v>
      </c>
      <c r="AU153" s="499">
        <f t="shared" si="90"/>
        <v>0</v>
      </c>
      <c r="AV153" s="499">
        <f t="shared" si="90"/>
        <v>0</v>
      </c>
      <c r="AW153" s="499">
        <f t="shared" si="90"/>
        <v>0</v>
      </c>
      <c r="AX153" s="499">
        <f t="shared" si="90"/>
        <v>0</v>
      </c>
      <c r="AY153" s="499">
        <f t="shared" si="90"/>
        <v>0</v>
      </c>
      <c r="AZ153" s="499">
        <f t="shared" si="90"/>
        <v>0</v>
      </c>
      <c r="BA153" s="499">
        <f t="shared" si="90"/>
        <v>0</v>
      </c>
      <c r="BB153" s="499">
        <f t="shared" si="90"/>
        <v>0</v>
      </c>
      <c r="BC153" s="499">
        <f t="shared" si="90"/>
        <v>0</v>
      </c>
      <c r="BD153" s="499">
        <f t="shared" si="90"/>
        <v>0</v>
      </c>
      <c r="BE153" s="499">
        <f t="shared" si="90"/>
        <v>0</v>
      </c>
      <c r="BF153" s="499">
        <f t="shared" si="90"/>
        <v>0</v>
      </c>
      <c r="BG153" s="499">
        <f t="shared" si="90"/>
        <v>0</v>
      </c>
      <c r="BH153" s="499">
        <f t="shared" si="90"/>
        <v>0</v>
      </c>
      <c r="BI153" s="499">
        <f t="shared" si="90"/>
        <v>0</v>
      </c>
      <c r="BJ153" s="499">
        <f t="shared" si="90"/>
        <v>0</v>
      </c>
      <c r="BK153" s="499">
        <f t="shared" si="90"/>
        <v>0</v>
      </c>
      <c r="BL153" s="499">
        <f t="shared" si="90"/>
        <v>0</v>
      </c>
      <c r="BM153" s="499">
        <f t="shared" si="90"/>
        <v>0</v>
      </c>
      <c r="BN153" s="499">
        <f t="shared" si="90"/>
        <v>0</v>
      </c>
      <c r="BO153" s="499">
        <f t="shared" si="90"/>
        <v>0</v>
      </c>
      <c r="BP153" s="499">
        <f t="shared" si="90"/>
        <v>0</v>
      </c>
      <c r="BQ153" s="499">
        <f t="shared" si="90"/>
        <v>0</v>
      </c>
      <c r="BR153" s="499">
        <f t="shared" si="90"/>
        <v>0</v>
      </c>
      <c r="BS153" s="499">
        <f t="shared" si="90"/>
        <v>0</v>
      </c>
      <c r="BT153" s="499">
        <f t="shared" ref="BT153:CG153" si="91">SUM(BT154:BT163)</f>
        <v>0</v>
      </c>
      <c r="BU153" s="499">
        <f t="shared" si="91"/>
        <v>0</v>
      </c>
      <c r="BV153" s="499">
        <f t="shared" si="91"/>
        <v>0</v>
      </c>
      <c r="BW153" s="499">
        <f t="shared" si="91"/>
        <v>0</v>
      </c>
      <c r="BX153" s="499">
        <f t="shared" si="91"/>
        <v>0</v>
      </c>
      <c r="BY153" s="499">
        <f t="shared" si="91"/>
        <v>0</v>
      </c>
      <c r="BZ153" s="499">
        <f t="shared" si="91"/>
        <v>0</v>
      </c>
      <c r="CA153" s="499">
        <f t="shared" si="91"/>
        <v>0</v>
      </c>
      <c r="CB153" s="499">
        <f t="shared" si="91"/>
        <v>0</v>
      </c>
      <c r="CC153" s="499">
        <f t="shared" si="91"/>
        <v>0</v>
      </c>
      <c r="CD153" s="499">
        <f t="shared" si="91"/>
        <v>0</v>
      </c>
      <c r="CE153" s="499">
        <f t="shared" si="91"/>
        <v>0</v>
      </c>
      <c r="CF153" s="499">
        <f t="shared" si="91"/>
        <v>0</v>
      </c>
      <c r="CG153" s="499">
        <f t="shared" si="91"/>
        <v>0</v>
      </c>
      <c r="CH153" s="499">
        <f t="shared" ref="CH153:DJ153" si="92">SUM(CH154:CH163)</f>
        <v>0</v>
      </c>
      <c r="CI153" s="499">
        <f t="shared" si="92"/>
        <v>0</v>
      </c>
      <c r="CJ153" s="499">
        <f t="shared" si="92"/>
        <v>0</v>
      </c>
      <c r="CK153" s="499">
        <f t="shared" si="92"/>
        <v>0</v>
      </c>
      <c r="CL153" s="499">
        <f t="shared" si="92"/>
        <v>0</v>
      </c>
      <c r="CM153" s="499">
        <f t="shared" si="92"/>
        <v>0</v>
      </c>
      <c r="CN153" s="499">
        <f t="shared" si="92"/>
        <v>0</v>
      </c>
      <c r="CO153" s="499">
        <f t="shared" si="92"/>
        <v>0</v>
      </c>
      <c r="CP153" s="499">
        <f t="shared" si="92"/>
        <v>0</v>
      </c>
      <c r="CQ153" s="499">
        <f t="shared" si="92"/>
        <v>0</v>
      </c>
      <c r="CR153" s="499">
        <f t="shared" si="92"/>
        <v>0</v>
      </c>
      <c r="CS153" s="499">
        <f t="shared" si="92"/>
        <v>0</v>
      </c>
      <c r="CT153" s="499">
        <f t="shared" si="92"/>
        <v>0</v>
      </c>
      <c r="CU153" s="499">
        <f t="shared" si="92"/>
        <v>0</v>
      </c>
      <c r="CV153" s="499">
        <f t="shared" si="92"/>
        <v>0</v>
      </c>
      <c r="CW153" s="499">
        <f t="shared" si="92"/>
        <v>0</v>
      </c>
      <c r="CX153" s="499">
        <f t="shared" si="92"/>
        <v>0</v>
      </c>
      <c r="CY153" s="499">
        <f t="shared" si="92"/>
        <v>0</v>
      </c>
      <c r="CZ153" s="499">
        <f t="shared" si="92"/>
        <v>0</v>
      </c>
      <c r="DA153" s="499">
        <f t="shared" si="92"/>
        <v>0</v>
      </c>
      <c r="DB153" s="499">
        <f t="shared" si="92"/>
        <v>0</v>
      </c>
      <c r="DC153" s="499">
        <f t="shared" si="92"/>
        <v>0</v>
      </c>
      <c r="DD153" s="499">
        <f t="shared" si="92"/>
        <v>0</v>
      </c>
      <c r="DE153" s="499">
        <f t="shared" si="92"/>
        <v>0</v>
      </c>
      <c r="DF153" s="499">
        <f t="shared" si="92"/>
        <v>0</v>
      </c>
      <c r="DG153" s="499">
        <f t="shared" si="92"/>
        <v>0</v>
      </c>
      <c r="DH153" s="499">
        <f t="shared" si="92"/>
        <v>0</v>
      </c>
      <c r="DI153" s="499">
        <f t="shared" si="92"/>
        <v>0</v>
      </c>
      <c r="DJ153" s="499">
        <f t="shared" si="92"/>
        <v>0</v>
      </c>
      <c r="DK153" s="519">
        <f>SUM(DK154:DK163)</f>
        <v>0</v>
      </c>
      <c r="DL153" s="520">
        <f t="shared" si="82"/>
        <v>0</v>
      </c>
      <c r="DM153" s="472"/>
      <c r="DN153" s="472"/>
      <c r="DO153" s="472"/>
    </row>
    <row r="154" spans="1:119" hidden="1" outlineLevel="1" x14ac:dyDescent="0.3">
      <c r="A154" s="472"/>
      <c r="B154" s="521" t="s">
        <v>299</v>
      </c>
      <c r="C154" s="589"/>
      <c r="D154" s="595"/>
      <c r="E154" s="591"/>
      <c r="F154" s="592"/>
      <c r="G154" s="593"/>
      <c r="H154" s="498">
        <f t="shared" ref="H154:H163" si="93">G154*F154</f>
        <v>0</v>
      </c>
      <c r="I154" s="51">
        <f>IF( $G154=0,0,((($G154/$F$153)*Cronograma!G$23)*($H154/$G154)))</f>
        <v>0</v>
      </c>
      <c r="J154" s="51">
        <f>IF( $G154=0,0,((($G154/$F$153)*Cronograma!H$23)*($H154/$G154)))</f>
        <v>0</v>
      </c>
      <c r="K154" s="51">
        <f>IF( $G154=0,0,((($G154/$F$153)*Cronograma!I$23)*($H154/$G154)))</f>
        <v>0</v>
      </c>
      <c r="L154" s="51">
        <f>IF( $G154=0,0,((($G154/$F$153)*Cronograma!J$23)*($H154/$G154)))</f>
        <v>0</v>
      </c>
      <c r="M154" s="51">
        <f>IF( $G154=0,0,((($G154/$F$153)*Cronograma!K$23)*($H154/$G154)))</f>
        <v>0</v>
      </c>
      <c r="N154" s="51">
        <f>IF( $G154=0,0,((($G154/$F$153)*Cronograma!L$23)*($H154/$G154)))</f>
        <v>0</v>
      </c>
      <c r="O154" s="51">
        <f>IF( $G154=0,0,((($G154/$F$153)*Cronograma!M$23)*($H154/$G154)))</f>
        <v>0</v>
      </c>
      <c r="P154" s="51">
        <f>IF( $G154=0,0,((($G154/$F$153)*Cronograma!N$23)*($H154/$G154)))</f>
        <v>0</v>
      </c>
      <c r="Q154" s="51">
        <f>IF( $G154=0,0,((($G154/$F$153)*Cronograma!O$23)*($H154/$G154)))</f>
        <v>0</v>
      </c>
      <c r="R154" s="51">
        <f>IF( $G154=0,0,((($G154/$F$153)*Cronograma!P$23)*($H154/$G154)))</f>
        <v>0</v>
      </c>
      <c r="S154" s="51">
        <f>IF( $G154=0,0,((($G154/$F$153)*Cronograma!Q$23)*($H154/$G154)))</f>
        <v>0</v>
      </c>
      <c r="T154" s="51">
        <f>IF( $G154=0,0,((($G154/$F$153)*Cronograma!R$23)*($H154/$G154)))</f>
        <v>0</v>
      </c>
      <c r="U154" s="51">
        <f>IF( $G154=0,0,((($G154/$F$153)*Cronograma!S$23)*($H154/$G154)))</f>
        <v>0</v>
      </c>
      <c r="V154" s="51">
        <f>IF( $G154=0,0,((($G154/$F$153)*Cronograma!T$23)*($H154/$G154)))</f>
        <v>0</v>
      </c>
      <c r="W154" s="51">
        <f>IF( $G154=0,0,((($G154/$F$153)*Cronograma!U$23)*($H154/$G154)))</f>
        <v>0</v>
      </c>
      <c r="X154" s="51">
        <f>IF( $G154=0,0,((($G154/$F$153)*Cronograma!V$23)*($H154/$G154)))</f>
        <v>0</v>
      </c>
      <c r="Y154" s="51">
        <f>IF( $G154=0,0,((($G154/$F$153)*Cronograma!W$23)*($H154/$G154)))</f>
        <v>0</v>
      </c>
      <c r="Z154" s="51">
        <f>IF( $G154=0,0,((($G154/$F$153)*Cronograma!X$23)*($H154/$G154)))</f>
        <v>0</v>
      </c>
      <c r="AA154" s="51">
        <f>IF( $G154=0,0,((($G154/$F$153)*Cronograma!Y$23)*($H154/$G154)))</f>
        <v>0</v>
      </c>
      <c r="AB154" s="51">
        <f>IF( $G154=0,0,((($G154/$F$153)*Cronograma!Z$23)*($H154/$G154)))</f>
        <v>0</v>
      </c>
      <c r="AC154" s="51">
        <f>IF( $G154=0,0,((($G154/$F$153)*Cronograma!AA$23)*($H154/$G154)))</f>
        <v>0</v>
      </c>
      <c r="AD154" s="51">
        <f>IF( $G154=0,0,((($G154/$F$153)*Cronograma!AB$23)*($H154/$G154)))</f>
        <v>0</v>
      </c>
      <c r="AE154" s="51">
        <f>IF( $G154=0,0,((($G154/$F$153)*Cronograma!AC$23)*($H154/$G154)))</f>
        <v>0</v>
      </c>
      <c r="AF154" s="51">
        <f>IF( $G154=0,0,((($G154/$F$153)*Cronograma!AD$23)*($H154/$G154)))</f>
        <v>0</v>
      </c>
      <c r="AG154" s="51">
        <f>IF( $G154=0,0,((($G154/$F$153)*Cronograma!AE$23)*($H154/$G154)))</f>
        <v>0</v>
      </c>
      <c r="AH154" s="51">
        <f>IF( $G154=0,0,((($G154/$F$153)*Cronograma!AF$23)*($H154/$G154)))</f>
        <v>0</v>
      </c>
      <c r="AI154" s="51">
        <f>IF( $G154=0,0,((($G154/$F$153)*Cronograma!AG$23)*($H154/$G154)))</f>
        <v>0</v>
      </c>
      <c r="AJ154" s="51">
        <f>IF( $G154=0,0,((($G154/$F$153)*Cronograma!AH$23)*($H154/$G154)))</f>
        <v>0</v>
      </c>
      <c r="AK154" s="51">
        <f>IF( $G154=0,0,((($G154/$F$153)*Cronograma!AI$23)*($H154/$G154)))</f>
        <v>0</v>
      </c>
      <c r="AL154" s="51">
        <f>IF( $G154=0,0,((($G154/$F$153)*Cronograma!AJ$23)*($H154/$G154)))</f>
        <v>0</v>
      </c>
      <c r="AM154" s="51">
        <f>IF( $G154=0,0,((($G154/$F$153)*Cronograma!AK$23)*($H154/$G154)))</f>
        <v>0</v>
      </c>
      <c r="AN154" s="51">
        <f>IF( $G154=0,0,((($G154/$F$153)*Cronograma!AL$23)*($H154/$G154)))</f>
        <v>0</v>
      </c>
      <c r="AO154" s="51">
        <f>IF( $G154=0,0,((($G154/$F$153)*Cronograma!AM$23)*($H154/$G154)))</f>
        <v>0</v>
      </c>
      <c r="AP154" s="51">
        <f>IF( $G154=0,0,((($G154/$F$153)*Cronograma!AN$23)*($H154/$G154)))</f>
        <v>0</v>
      </c>
      <c r="AQ154" s="51">
        <f>IF( $G154=0,0,((($G154/$F$153)*Cronograma!AO$23)*($H154/$G154)))</f>
        <v>0</v>
      </c>
      <c r="AR154" s="51">
        <f>IF( $G154=0,0,((($G154/$F$153)*Cronograma!AP$23)*($H154/$G154)))</f>
        <v>0</v>
      </c>
      <c r="AS154" s="51">
        <f>IF( $G154=0,0,((($G154/$F$153)*Cronograma!AQ$23)*($H154/$G154)))</f>
        <v>0</v>
      </c>
      <c r="AT154" s="51">
        <f>IF( $G154=0,0,((($G154/$F$153)*Cronograma!AR$23)*($H154/$G154)))</f>
        <v>0</v>
      </c>
      <c r="AU154" s="51">
        <f>IF( $G154=0,0,((($G154/$F$153)*Cronograma!AS$23)*($H154/$G154)))</f>
        <v>0</v>
      </c>
      <c r="AV154" s="51">
        <f>IF( $G154=0,0,((($G154/$F$153)*Cronograma!AT$23)*($H154/$G154)))</f>
        <v>0</v>
      </c>
      <c r="AW154" s="51">
        <f>IF( $G154=0,0,((($G154/$F$153)*Cronograma!AU$23)*($H154/$G154)))</f>
        <v>0</v>
      </c>
      <c r="AX154" s="51">
        <f>IF( $G154=0,0,((($G154/$F$153)*Cronograma!AV$23)*($H154/$G154)))</f>
        <v>0</v>
      </c>
      <c r="AY154" s="51">
        <f>IF( $G154=0,0,((($G154/$F$153)*Cronograma!AW$23)*($H154/$G154)))</f>
        <v>0</v>
      </c>
      <c r="AZ154" s="51">
        <f>IF( $G154=0,0,((($G154/$F$153)*Cronograma!AX$23)*($H154/$G154)))</f>
        <v>0</v>
      </c>
      <c r="BA154" s="51">
        <f>IF( $G154=0,0,((($G154/$F$153)*Cronograma!AY$23)*($H154/$G154)))</f>
        <v>0</v>
      </c>
      <c r="BB154" s="51">
        <f>IF( $G154=0,0,((($G154/$F$153)*Cronograma!AZ$23)*($H154/$G154)))</f>
        <v>0</v>
      </c>
      <c r="BC154" s="51">
        <f>IF( $G154=0,0,((($G154/$F$153)*Cronograma!BA$23)*($H154/$G154)))</f>
        <v>0</v>
      </c>
      <c r="BD154" s="51">
        <f>IF( $G154=0,0,((($G154/$F$153)*Cronograma!BB$23)*($H154/$G154)))</f>
        <v>0</v>
      </c>
      <c r="BE154" s="51">
        <f>IF( $G154=0,0,((($G154/$F$153)*Cronograma!BC$23)*($H154/$G154)))</f>
        <v>0</v>
      </c>
      <c r="BF154" s="51">
        <f>IF( $G154=0,0,((($G154/$F$153)*Cronograma!BD$23)*($H154/$G154)))</f>
        <v>0</v>
      </c>
      <c r="BG154" s="51">
        <f>IF( $G154=0,0,((($G154/$F$153)*Cronograma!BE$23)*($H154/$G154)))</f>
        <v>0</v>
      </c>
      <c r="BH154" s="51">
        <f>IF( $G154=0,0,((($G154/$F$153)*Cronograma!BF$23)*($H154/$G154)))</f>
        <v>0</v>
      </c>
      <c r="BI154" s="51">
        <f>IF( $G154=0,0,((($G154/$F$153)*Cronograma!BG$23)*($H154/$G154)))</f>
        <v>0</v>
      </c>
      <c r="BJ154" s="51">
        <f>IF( $G154=0,0,((($G154/$F$153)*Cronograma!BH$23)*($H154/$G154)))</f>
        <v>0</v>
      </c>
      <c r="BK154" s="51">
        <f>IF( $G154=0,0,((($G154/$F$153)*Cronograma!BI$23)*($H154/$G154)))</f>
        <v>0</v>
      </c>
      <c r="BL154" s="51">
        <f>IF( $G154=0,0,((($G154/$F$153)*Cronograma!BJ$23)*($H154/$G154)))</f>
        <v>0</v>
      </c>
      <c r="BM154" s="51">
        <f>IF( $G154=0,0,((($G154/$F$153)*Cronograma!BK$23)*($H154/$G154)))</f>
        <v>0</v>
      </c>
      <c r="BN154" s="51">
        <f>IF( $G154=0,0,((($G154/$F$153)*Cronograma!BL$23)*($H154/$G154)))</f>
        <v>0</v>
      </c>
      <c r="BO154" s="51">
        <f>IF( $G154=0,0,((($G154/$F$153)*Cronograma!BM$23)*($H154/$G154)))</f>
        <v>0</v>
      </c>
      <c r="BP154" s="51">
        <f>IF( $G154=0,0,((($G154/$F$153)*Cronograma!BN$23)*($H154/$G154)))</f>
        <v>0</v>
      </c>
      <c r="BQ154" s="51">
        <f>IF( $G154=0,0,((($G154/$F$153)*Cronograma!BO$23)*($H154/$G154)))</f>
        <v>0</v>
      </c>
      <c r="BR154" s="51">
        <f>IF( $G154=0,0,((($G154/$F$153)*Cronograma!BP$23)*($H154/$G154)))</f>
        <v>0</v>
      </c>
      <c r="BS154" s="51">
        <f>IF( $G154=0,0,((($G154/$F$153)*Cronograma!BQ$23)*($H154/$G154)))</f>
        <v>0</v>
      </c>
      <c r="BT154" s="51">
        <f>IF( $G154=0,0,((($G154/$F$153)*Cronograma!BR$23)*($H154/$G154)))</f>
        <v>0</v>
      </c>
      <c r="BU154" s="51">
        <f>IF( $G154=0,0,((($G154/$F$153)*Cronograma!BS$23)*($H154/$G154)))</f>
        <v>0</v>
      </c>
      <c r="BV154" s="51">
        <f>IF( $G154=0,0,((($G154/$F$153)*Cronograma!BT$23)*($H154/$G154)))</f>
        <v>0</v>
      </c>
      <c r="BW154" s="51">
        <f>IF( $G154=0,0,((($G154/$F$153)*Cronograma!BU$23)*($H154/$G154)))</f>
        <v>0</v>
      </c>
      <c r="BX154" s="51">
        <f>IF( $G154=0,0,((($G154/$F$153)*Cronograma!BV$23)*($H154/$G154)))</f>
        <v>0</v>
      </c>
      <c r="BY154" s="51">
        <f>IF( $G154=0,0,((($G154/$F$153)*Cronograma!BW$23)*($H154/$G154)))</f>
        <v>0</v>
      </c>
      <c r="BZ154" s="51">
        <f>IF( $G154=0,0,((($G154/$F$153)*Cronograma!BX$23)*($H154/$G154)))</f>
        <v>0</v>
      </c>
      <c r="CA154" s="51">
        <f>IF( $G154=0,0,((($G154/$F$153)*Cronograma!BY$23)*($H154/$G154)))</f>
        <v>0</v>
      </c>
      <c r="CB154" s="51">
        <f>IF( $G154=0,0,((($G154/$F$153)*Cronograma!BZ$23)*($H154/$G154)))</f>
        <v>0</v>
      </c>
      <c r="CC154" s="51">
        <f>IF( $G154=0,0,((($G154/$F$153)*Cronograma!CA$23)*($H154/$G154)))</f>
        <v>0</v>
      </c>
      <c r="CD154" s="51">
        <f>IF( $G154=0,0,((($G154/$F$153)*Cronograma!CB$23)*($H154/$G154)))</f>
        <v>0</v>
      </c>
      <c r="CE154" s="51">
        <f>IF( $G154=0,0,((($G154/$F$153)*Cronograma!CC$23)*($H154/$G154)))</f>
        <v>0</v>
      </c>
      <c r="CF154" s="51">
        <f>IF( $G154=0,0,((($G154/$F$153)*Cronograma!CD$23)*($H154/$G154)))</f>
        <v>0</v>
      </c>
      <c r="CG154" s="51">
        <f>IF( $G154=0,0,((($G154/$F$153)*Cronograma!CE$23)*($H154/$G154)))</f>
        <v>0</v>
      </c>
      <c r="CH154" s="51">
        <f>IF( $G154=0,0,((($G154/$F$153)*Cronograma!CF$23)*($H154/$G154)))</f>
        <v>0</v>
      </c>
      <c r="CI154" s="51">
        <f>IF( $G154=0,0,((($G154/$F$153)*Cronograma!CG$23)*($H154/$G154)))</f>
        <v>0</v>
      </c>
      <c r="CJ154" s="51">
        <f>IF( $G154=0,0,((($G154/$F$153)*Cronograma!CH$23)*($H154/$G154)))</f>
        <v>0</v>
      </c>
      <c r="CK154" s="51">
        <f>IF( $G154=0,0,((($G154/$F$153)*Cronograma!CI$23)*($H154/$G154)))</f>
        <v>0</v>
      </c>
      <c r="CL154" s="51">
        <f>IF( $G154=0,0,((($G154/$F$153)*Cronograma!CJ$23)*($H154/$G154)))</f>
        <v>0</v>
      </c>
      <c r="CM154" s="51">
        <f>IF( $G154=0,0,((($G154/$F$153)*Cronograma!CK$23)*($H154/$G154)))</f>
        <v>0</v>
      </c>
      <c r="CN154" s="51">
        <f>IF( $G154=0,0,((($G154/$F$153)*Cronograma!CL$23)*($H154/$G154)))</f>
        <v>0</v>
      </c>
      <c r="CO154" s="51">
        <f>IF( $G154=0,0,((($G154/$F$153)*Cronograma!CM$23)*($H154/$G154)))</f>
        <v>0</v>
      </c>
      <c r="CP154" s="51">
        <f>IF( $G154=0,0,((($G154/$F$153)*Cronograma!CN$23)*($H154/$G154)))</f>
        <v>0</v>
      </c>
      <c r="CQ154" s="51">
        <f>IF( $G154=0,0,((($G154/$F$153)*Cronograma!CO$23)*($H154/$G154)))</f>
        <v>0</v>
      </c>
      <c r="CR154" s="51">
        <f>IF( $G154=0,0,((($G154/$F$153)*Cronograma!CP$23)*($H154/$G154)))</f>
        <v>0</v>
      </c>
      <c r="CS154" s="51">
        <f>IF( $G154=0,0,((($G154/$F$153)*Cronograma!CQ$23)*($H154/$G154)))</f>
        <v>0</v>
      </c>
      <c r="CT154" s="51">
        <f>IF( $G154=0,0,((($G154/$F$153)*Cronograma!CR$23)*($H154/$G154)))</f>
        <v>0</v>
      </c>
      <c r="CU154" s="51">
        <f>IF( $G154=0,0,((($G154/$F$153)*Cronograma!CS$23)*($H154/$G154)))</f>
        <v>0</v>
      </c>
      <c r="CV154" s="51">
        <f>IF( $G154=0,0,((($G154/$F$153)*Cronograma!CT$23)*($H154/$G154)))</f>
        <v>0</v>
      </c>
      <c r="CW154" s="51">
        <f>IF( $G154=0,0,((($G154/$F$153)*Cronograma!CU$23)*($H154/$G154)))</f>
        <v>0</v>
      </c>
      <c r="CX154" s="51">
        <f>IF( $G154=0,0,((($G154/$F$153)*Cronograma!CV$23)*($H154/$G154)))</f>
        <v>0</v>
      </c>
      <c r="CY154" s="51">
        <f>IF( $G154=0,0,((($G154/$F$153)*Cronograma!CW$23)*($H154/$G154)))</f>
        <v>0</v>
      </c>
      <c r="CZ154" s="51">
        <f>IF( $G154=0,0,((($G154/$F$153)*Cronograma!CX$23)*($H154/$G154)))</f>
        <v>0</v>
      </c>
      <c r="DA154" s="51">
        <f>IF( $G154=0,0,((($G154/$F$153)*Cronograma!CY$23)*($H154/$G154)))</f>
        <v>0</v>
      </c>
      <c r="DB154" s="51">
        <f>IF( $G154=0,0,((($G154/$F$153)*Cronograma!CZ$23)*($H154/$G154)))</f>
        <v>0</v>
      </c>
      <c r="DC154" s="51">
        <f>IF( $G154=0,0,((($G154/$F$153)*Cronograma!DA$23)*($H154/$G154)))</f>
        <v>0</v>
      </c>
      <c r="DD154" s="51">
        <f>IF( $G154=0,0,((($G154/$F$153)*Cronograma!DB$23)*($H154/$G154)))</f>
        <v>0</v>
      </c>
      <c r="DE154" s="51">
        <f>IF( $G154=0,0,((($G154/$F$153)*Cronograma!DC$23)*($H154/$G154)))</f>
        <v>0</v>
      </c>
      <c r="DF154" s="51">
        <f>IF( $G154=0,0,((($G154/$F$153)*Cronograma!DD$23)*($H154/$G154)))</f>
        <v>0</v>
      </c>
      <c r="DG154" s="51">
        <f>IF( $G154=0,0,((($G154/$F$153)*Cronograma!DE$23)*($H154/$G154)))</f>
        <v>0</v>
      </c>
      <c r="DH154" s="51">
        <f>IF( $G154=0,0,((($G154/$F$153)*Cronograma!DF$23)*($H154/$G154)))</f>
        <v>0</v>
      </c>
      <c r="DI154" s="51">
        <f>IF( $G154=0,0,((($G154/$F$153)*Cronograma!DG$23)*($H154/$G154)))</f>
        <v>0</v>
      </c>
      <c r="DJ154" s="51">
        <f>IF( $G154=0,0,((($G154/$F$153)*Cronograma!DH$23)*($H154/$G154)))</f>
        <v>0</v>
      </c>
      <c r="DK154" s="52">
        <f t="shared" ref="DK154:DK163" si="94">SUM(I154:DJ154)</f>
        <v>0</v>
      </c>
      <c r="DL154" s="53">
        <f t="shared" si="82"/>
        <v>0</v>
      </c>
      <c r="DM154" s="472"/>
      <c r="DN154" s="472"/>
      <c r="DO154" s="472"/>
    </row>
    <row r="155" spans="1:119" hidden="1" outlineLevel="1" x14ac:dyDescent="0.3">
      <c r="A155" s="472"/>
      <c r="B155" s="521" t="s">
        <v>300</v>
      </c>
      <c r="C155" s="589"/>
      <c r="D155" s="595"/>
      <c r="E155" s="591"/>
      <c r="F155" s="592"/>
      <c r="G155" s="593"/>
      <c r="H155" s="498">
        <f t="shared" si="93"/>
        <v>0</v>
      </c>
      <c r="I155" s="51">
        <f>IF( $G155=0,0,((($G155/$F$153)*Cronograma!G$23)*($H155/$G155)))</f>
        <v>0</v>
      </c>
      <c r="J155" s="51">
        <f>IF( $G155=0,0,((($G155/$F$153)*Cronograma!H$23)*($H155/$G155)))</f>
        <v>0</v>
      </c>
      <c r="K155" s="51">
        <f>IF( $G155=0,0,((($G155/$F$153)*Cronograma!I$23)*($H155/$G155)))</f>
        <v>0</v>
      </c>
      <c r="L155" s="51">
        <f>IF( $G155=0,0,((($G155/$F$153)*Cronograma!J$23)*($H155/$G155)))</f>
        <v>0</v>
      </c>
      <c r="M155" s="51">
        <f>IF( $G155=0,0,((($G155/$F$153)*Cronograma!K$23)*($H155/$G155)))</f>
        <v>0</v>
      </c>
      <c r="N155" s="51">
        <f>IF( $G155=0,0,((($G155/$F$153)*Cronograma!L$23)*($H155/$G155)))</f>
        <v>0</v>
      </c>
      <c r="O155" s="51">
        <f>IF( $G155=0,0,((($G155/$F$153)*Cronograma!M$23)*($H155/$G155)))</f>
        <v>0</v>
      </c>
      <c r="P155" s="51">
        <f>IF( $G155=0,0,((($G155/$F$153)*Cronograma!N$23)*($H155/$G155)))</f>
        <v>0</v>
      </c>
      <c r="Q155" s="51">
        <f>IF( $G155=0,0,((($G155/$F$153)*Cronograma!O$23)*($H155/$G155)))</f>
        <v>0</v>
      </c>
      <c r="R155" s="51">
        <f>IF( $G155=0,0,((($G155/$F$153)*Cronograma!P$23)*($H155/$G155)))</f>
        <v>0</v>
      </c>
      <c r="S155" s="51">
        <f>IF( $G155=0,0,((($G155/$F$153)*Cronograma!Q$23)*($H155/$G155)))</f>
        <v>0</v>
      </c>
      <c r="T155" s="51">
        <f>IF( $G155=0,0,((($G155/$F$153)*Cronograma!R$23)*($H155/$G155)))</f>
        <v>0</v>
      </c>
      <c r="U155" s="51">
        <f>IF( $G155=0,0,((($G155/$F$153)*Cronograma!S$23)*($H155/$G155)))</f>
        <v>0</v>
      </c>
      <c r="V155" s="51">
        <f>IF( $G155=0,0,((($G155/$F$153)*Cronograma!T$23)*($H155/$G155)))</f>
        <v>0</v>
      </c>
      <c r="W155" s="51">
        <f>IF( $G155=0,0,((($G155/$F$153)*Cronograma!U$23)*($H155/$G155)))</f>
        <v>0</v>
      </c>
      <c r="X155" s="51">
        <f>IF( $G155=0,0,((($G155/$F$153)*Cronograma!V$23)*($H155/$G155)))</f>
        <v>0</v>
      </c>
      <c r="Y155" s="51">
        <f>IF( $G155=0,0,((($G155/$F$153)*Cronograma!W$23)*($H155/$G155)))</f>
        <v>0</v>
      </c>
      <c r="Z155" s="51">
        <f>IF( $G155=0,0,((($G155/$F$153)*Cronograma!X$23)*($H155/$G155)))</f>
        <v>0</v>
      </c>
      <c r="AA155" s="51">
        <f>IF( $G155=0,0,((($G155/$F$153)*Cronograma!Y$23)*($H155/$G155)))</f>
        <v>0</v>
      </c>
      <c r="AB155" s="51">
        <f>IF( $G155=0,0,((($G155/$F$153)*Cronograma!Z$23)*($H155/$G155)))</f>
        <v>0</v>
      </c>
      <c r="AC155" s="51">
        <f>IF( $G155=0,0,((($G155/$F$153)*Cronograma!AA$23)*($H155/$G155)))</f>
        <v>0</v>
      </c>
      <c r="AD155" s="51">
        <f>IF( $G155=0,0,((($G155/$F$153)*Cronograma!AB$23)*($H155/$G155)))</f>
        <v>0</v>
      </c>
      <c r="AE155" s="51">
        <f>IF( $G155=0,0,((($G155/$F$153)*Cronograma!AC$23)*($H155/$G155)))</f>
        <v>0</v>
      </c>
      <c r="AF155" s="51">
        <f>IF( $G155=0,0,((($G155/$F$153)*Cronograma!AD$23)*($H155/$G155)))</f>
        <v>0</v>
      </c>
      <c r="AG155" s="51">
        <f>IF( $G155=0,0,((($G155/$F$153)*Cronograma!AE$23)*($H155/$G155)))</f>
        <v>0</v>
      </c>
      <c r="AH155" s="51">
        <f>IF( $G155=0,0,((($G155/$F$153)*Cronograma!AF$23)*($H155/$G155)))</f>
        <v>0</v>
      </c>
      <c r="AI155" s="51">
        <f>IF( $G155=0,0,((($G155/$F$153)*Cronograma!AG$23)*($H155/$G155)))</f>
        <v>0</v>
      </c>
      <c r="AJ155" s="51">
        <f>IF( $G155=0,0,((($G155/$F$153)*Cronograma!AH$23)*($H155/$G155)))</f>
        <v>0</v>
      </c>
      <c r="AK155" s="51">
        <f>IF( $G155=0,0,((($G155/$F$153)*Cronograma!AI$23)*($H155/$G155)))</f>
        <v>0</v>
      </c>
      <c r="AL155" s="51">
        <f>IF( $G155=0,0,((($G155/$F$153)*Cronograma!AJ$23)*($H155/$G155)))</f>
        <v>0</v>
      </c>
      <c r="AM155" s="51">
        <f>IF( $G155=0,0,((($G155/$F$153)*Cronograma!AK$23)*($H155/$G155)))</f>
        <v>0</v>
      </c>
      <c r="AN155" s="51">
        <f>IF( $G155=0,0,((($G155/$F$153)*Cronograma!AL$23)*($H155/$G155)))</f>
        <v>0</v>
      </c>
      <c r="AO155" s="51">
        <f>IF( $G155=0,0,((($G155/$F$153)*Cronograma!AM$23)*($H155/$G155)))</f>
        <v>0</v>
      </c>
      <c r="AP155" s="51">
        <f>IF( $G155=0,0,((($G155/$F$153)*Cronograma!AN$23)*($H155/$G155)))</f>
        <v>0</v>
      </c>
      <c r="AQ155" s="51">
        <f>IF( $G155=0,0,((($G155/$F$153)*Cronograma!AO$23)*($H155/$G155)))</f>
        <v>0</v>
      </c>
      <c r="AR155" s="51">
        <f>IF( $G155=0,0,((($G155/$F$153)*Cronograma!AP$23)*($H155/$G155)))</f>
        <v>0</v>
      </c>
      <c r="AS155" s="51">
        <f>IF( $G155=0,0,((($G155/$F$153)*Cronograma!AQ$23)*($H155/$G155)))</f>
        <v>0</v>
      </c>
      <c r="AT155" s="51">
        <f>IF( $G155=0,0,((($G155/$F$153)*Cronograma!AR$23)*($H155/$G155)))</f>
        <v>0</v>
      </c>
      <c r="AU155" s="51">
        <f>IF( $G155=0,0,((($G155/$F$153)*Cronograma!AS$23)*($H155/$G155)))</f>
        <v>0</v>
      </c>
      <c r="AV155" s="51">
        <f>IF( $G155=0,0,((($G155/$F$153)*Cronograma!AT$23)*($H155/$G155)))</f>
        <v>0</v>
      </c>
      <c r="AW155" s="51">
        <f>IF( $G155=0,0,((($G155/$F$153)*Cronograma!AU$23)*($H155/$G155)))</f>
        <v>0</v>
      </c>
      <c r="AX155" s="51">
        <f>IF( $G155=0,0,((($G155/$F$153)*Cronograma!AV$23)*($H155/$G155)))</f>
        <v>0</v>
      </c>
      <c r="AY155" s="51">
        <f>IF( $G155=0,0,((($G155/$F$153)*Cronograma!AW$23)*($H155/$G155)))</f>
        <v>0</v>
      </c>
      <c r="AZ155" s="51">
        <f>IF( $G155=0,0,((($G155/$F$153)*Cronograma!AX$23)*($H155/$G155)))</f>
        <v>0</v>
      </c>
      <c r="BA155" s="51">
        <f>IF( $G155=0,0,((($G155/$F$153)*Cronograma!AY$23)*($H155/$G155)))</f>
        <v>0</v>
      </c>
      <c r="BB155" s="51">
        <f>IF( $G155=0,0,((($G155/$F$153)*Cronograma!AZ$23)*($H155/$G155)))</f>
        <v>0</v>
      </c>
      <c r="BC155" s="51">
        <f>IF( $G155=0,0,((($G155/$F$153)*Cronograma!BA$23)*($H155/$G155)))</f>
        <v>0</v>
      </c>
      <c r="BD155" s="51">
        <f>IF( $G155=0,0,((($G155/$F$153)*Cronograma!BB$23)*($H155/$G155)))</f>
        <v>0</v>
      </c>
      <c r="BE155" s="51">
        <f>IF( $G155=0,0,((($G155/$F$153)*Cronograma!BC$23)*($H155/$G155)))</f>
        <v>0</v>
      </c>
      <c r="BF155" s="51">
        <f>IF( $G155=0,0,((($G155/$F$153)*Cronograma!BD$23)*($H155/$G155)))</f>
        <v>0</v>
      </c>
      <c r="BG155" s="51">
        <f>IF( $G155=0,0,((($G155/$F$153)*Cronograma!BE$23)*($H155/$G155)))</f>
        <v>0</v>
      </c>
      <c r="BH155" s="51">
        <f>IF( $G155=0,0,((($G155/$F$153)*Cronograma!BF$23)*($H155/$G155)))</f>
        <v>0</v>
      </c>
      <c r="BI155" s="51">
        <f>IF( $G155=0,0,((($G155/$F$153)*Cronograma!BG$23)*($H155/$G155)))</f>
        <v>0</v>
      </c>
      <c r="BJ155" s="51">
        <f>IF( $G155=0,0,((($G155/$F$153)*Cronograma!BH$23)*($H155/$G155)))</f>
        <v>0</v>
      </c>
      <c r="BK155" s="51">
        <f>IF( $G155=0,0,((($G155/$F$153)*Cronograma!BI$23)*($H155/$G155)))</f>
        <v>0</v>
      </c>
      <c r="BL155" s="51">
        <f>IF( $G155=0,0,((($G155/$F$153)*Cronograma!BJ$23)*($H155/$G155)))</f>
        <v>0</v>
      </c>
      <c r="BM155" s="51">
        <f>IF( $G155=0,0,((($G155/$F$153)*Cronograma!BK$23)*($H155/$G155)))</f>
        <v>0</v>
      </c>
      <c r="BN155" s="51">
        <f>IF( $G155=0,0,((($G155/$F$153)*Cronograma!BL$23)*($H155/$G155)))</f>
        <v>0</v>
      </c>
      <c r="BO155" s="51">
        <f>IF( $G155=0,0,((($G155/$F$153)*Cronograma!BM$23)*($H155/$G155)))</f>
        <v>0</v>
      </c>
      <c r="BP155" s="51">
        <f>IF( $G155=0,0,((($G155/$F$153)*Cronograma!BN$23)*($H155/$G155)))</f>
        <v>0</v>
      </c>
      <c r="BQ155" s="51">
        <f>IF( $G155=0,0,((($G155/$F$153)*Cronograma!BO$23)*($H155/$G155)))</f>
        <v>0</v>
      </c>
      <c r="BR155" s="51">
        <f>IF( $G155=0,0,((($G155/$F$153)*Cronograma!BP$23)*($H155/$G155)))</f>
        <v>0</v>
      </c>
      <c r="BS155" s="51">
        <f>IF( $G155=0,0,((($G155/$F$153)*Cronograma!BQ$23)*($H155/$G155)))</f>
        <v>0</v>
      </c>
      <c r="BT155" s="51">
        <f>IF( $G155=0,0,((($G155/$F$153)*Cronograma!BR$23)*($H155/$G155)))</f>
        <v>0</v>
      </c>
      <c r="BU155" s="51">
        <f>IF( $G155=0,0,((($G155/$F$153)*Cronograma!BS$23)*($H155/$G155)))</f>
        <v>0</v>
      </c>
      <c r="BV155" s="51">
        <f>IF( $G155=0,0,((($G155/$F$153)*Cronograma!BT$23)*($H155/$G155)))</f>
        <v>0</v>
      </c>
      <c r="BW155" s="51">
        <f>IF( $G155=0,0,((($G155/$F$153)*Cronograma!BU$23)*($H155/$G155)))</f>
        <v>0</v>
      </c>
      <c r="BX155" s="51">
        <f>IF( $G155=0,0,((($G155/$F$153)*Cronograma!BV$23)*($H155/$G155)))</f>
        <v>0</v>
      </c>
      <c r="BY155" s="51">
        <f>IF( $G155=0,0,((($G155/$F$153)*Cronograma!BW$23)*($H155/$G155)))</f>
        <v>0</v>
      </c>
      <c r="BZ155" s="51">
        <f>IF( $G155=0,0,((($G155/$F$153)*Cronograma!BX$23)*($H155/$G155)))</f>
        <v>0</v>
      </c>
      <c r="CA155" s="51">
        <f>IF( $G155=0,0,((($G155/$F$153)*Cronograma!BY$23)*($H155/$G155)))</f>
        <v>0</v>
      </c>
      <c r="CB155" s="51">
        <f>IF( $G155=0,0,((($G155/$F$153)*Cronograma!BZ$23)*($H155/$G155)))</f>
        <v>0</v>
      </c>
      <c r="CC155" s="51">
        <f>IF( $G155=0,0,((($G155/$F$153)*Cronograma!CA$23)*($H155/$G155)))</f>
        <v>0</v>
      </c>
      <c r="CD155" s="51">
        <f>IF( $G155=0,0,((($G155/$F$153)*Cronograma!CB$23)*($H155/$G155)))</f>
        <v>0</v>
      </c>
      <c r="CE155" s="51">
        <f>IF( $G155=0,0,((($G155/$F$153)*Cronograma!CC$23)*($H155/$G155)))</f>
        <v>0</v>
      </c>
      <c r="CF155" s="51">
        <f>IF( $G155=0,0,((($G155/$F$153)*Cronograma!CD$23)*($H155/$G155)))</f>
        <v>0</v>
      </c>
      <c r="CG155" s="51">
        <f>IF( $G155=0,0,((($G155/$F$153)*Cronograma!CE$23)*($H155/$G155)))</f>
        <v>0</v>
      </c>
      <c r="CH155" s="51">
        <f>IF( $G155=0,0,((($G155/$F$153)*Cronograma!CF$23)*($H155/$G155)))</f>
        <v>0</v>
      </c>
      <c r="CI155" s="51">
        <f>IF( $G155=0,0,((($G155/$F$153)*Cronograma!CG$23)*($H155/$G155)))</f>
        <v>0</v>
      </c>
      <c r="CJ155" s="51">
        <f>IF( $G155=0,0,((($G155/$F$153)*Cronograma!CH$23)*($H155/$G155)))</f>
        <v>0</v>
      </c>
      <c r="CK155" s="51">
        <f>IF( $G155=0,0,((($G155/$F$153)*Cronograma!CI$23)*($H155/$G155)))</f>
        <v>0</v>
      </c>
      <c r="CL155" s="51">
        <f>IF( $G155=0,0,((($G155/$F$153)*Cronograma!CJ$23)*($H155/$G155)))</f>
        <v>0</v>
      </c>
      <c r="CM155" s="51">
        <f>IF( $G155=0,0,((($G155/$F$153)*Cronograma!CK$23)*($H155/$G155)))</f>
        <v>0</v>
      </c>
      <c r="CN155" s="51">
        <f>IF( $G155=0,0,((($G155/$F$153)*Cronograma!CL$23)*($H155/$G155)))</f>
        <v>0</v>
      </c>
      <c r="CO155" s="51">
        <f>IF( $G155=0,0,((($G155/$F$153)*Cronograma!CM$23)*($H155/$G155)))</f>
        <v>0</v>
      </c>
      <c r="CP155" s="51">
        <f>IF( $G155=0,0,((($G155/$F$153)*Cronograma!CN$23)*($H155/$G155)))</f>
        <v>0</v>
      </c>
      <c r="CQ155" s="51">
        <f>IF( $G155=0,0,((($G155/$F$153)*Cronograma!CO$23)*($H155/$G155)))</f>
        <v>0</v>
      </c>
      <c r="CR155" s="51">
        <f>IF( $G155=0,0,((($G155/$F$153)*Cronograma!CP$23)*($H155/$G155)))</f>
        <v>0</v>
      </c>
      <c r="CS155" s="51">
        <f>IF( $G155=0,0,((($G155/$F$153)*Cronograma!CQ$23)*($H155/$G155)))</f>
        <v>0</v>
      </c>
      <c r="CT155" s="51">
        <f>IF( $G155=0,0,((($G155/$F$153)*Cronograma!CR$23)*($H155/$G155)))</f>
        <v>0</v>
      </c>
      <c r="CU155" s="51">
        <f>IF( $G155=0,0,((($G155/$F$153)*Cronograma!CS$23)*($H155/$G155)))</f>
        <v>0</v>
      </c>
      <c r="CV155" s="51">
        <f>IF( $G155=0,0,((($G155/$F$153)*Cronograma!CT$23)*($H155/$G155)))</f>
        <v>0</v>
      </c>
      <c r="CW155" s="51">
        <f>IF( $G155=0,0,((($G155/$F$153)*Cronograma!CU$23)*($H155/$G155)))</f>
        <v>0</v>
      </c>
      <c r="CX155" s="51">
        <f>IF( $G155=0,0,((($G155/$F$153)*Cronograma!CV$23)*($H155/$G155)))</f>
        <v>0</v>
      </c>
      <c r="CY155" s="51">
        <f>IF( $G155=0,0,((($G155/$F$153)*Cronograma!CW$23)*($H155/$G155)))</f>
        <v>0</v>
      </c>
      <c r="CZ155" s="51">
        <f>IF( $G155=0,0,((($G155/$F$153)*Cronograma!CX$23)*($H155/$G155)))</f>
        <v>0</v>
      </c>
      <c r="DA155" s="51">
        <f>IF( $G155=0,0,((($G155/$F$153)*Cronograma!CY$23)*($H155/$G155)))</f>
        <v>0</v>
      </c>
      <c r="DB155" s="51">
        <f>IF( $G155=0,0,((($G155/$F$153)*Cronograma!CZ$23)*($H155/$G155)))</f>
        <v>0</v>
      </c>
      <c r="DC155" s="51">
        <f>IF( $G155=0,0,((($G155/$F$153)*Cronograma!DA$23)*($H155/$G155)))</f>
        <v>0</v>
      </c>
      <c r="DD155" s="51">
        <f>IF( $G155=0,0,((($G155/$F$153)*Cronograma!DB$23)*($H155/$G155)))</f>
        <v>0</v>
      </c>
      <c r="DE155" s="51">
        <f>IF( $G155=0,0,((($G155/$F$153)*Cronograma!DC$23)*($H155/$G155)))</f>
        <v>0</v>
      </c>
      <c r="DF155" s="51">
        <f>IF( $G155=0,0,((($G155/$F$153)*Cronograma!DD$23)*($H155/$G155)))</f>
        <v>0</v>
      </c>
      <c r="DG155" s="51">
        <f>IF( $G155=0,0,((($G155/$F$153)*Cronograma!DE$23)*($H155/$G155)))</f>
        <v>0</v>
      </c>
      <c r="DH155" s="51">
        <f>IF( $G155=0,0,((($G155/$F$153)*Cronograma!DF$23)*($H155/$G155)))</f>
        <v>0</v>
      </c>
      <c r="DI155" s="51">
        <f>IF( $G155=0,0,((($G155/$F$153)*Cronograma!DG$23)*($H155/$G155)))</f>
        <v>0</v>
      </c>
      <c r="DJ155" s="51">
        <f>IF( $G155=0,0,((($G155/$F$153)*Cronograma!DH$23)*($H155/$G155)))</f>
        <v>0</v>
      </c>
      <c r="DK155" s="52">
        <f t="shared" si="94"/>
        <v>0</v>
      </c>
      <c r="DL155" s="53">
        <f t="shared" si="82"/>
        <v>0</v>
      </c>
      <c r="DM155" s="472"/>
      <c r="DN155" s="472"/>
      <c r="DO155" s="472"/>
    </row>
    <row r="156" spans="1:119" hidden="1" outlineLevel="1" x14ac:dyDescent="0.3">
      <c r="A156" s="472"/>
      <c r="B156" s="521" t="s">
        <v>301</v>
      </c>
      <c r="C156" s="589"/>
      <c r="D156" s="595"/>
      <c r="E156" s="591"/>
      <c r="F156" s="592"/>
      <c r="G156" s="593"/>
      <c r="H156" s="498">
        <f t="shared" si="93"/>
        <v>0</v>
      </c>
      <c r="I156" s="51">
        <f>IF( $G156=0,0,((($G156/$F$153)*Cronograma!G$23)*($H156/$G156)))</f>
        <v>0</v>
      </c>
      <c r="J156" s="51">
        <f>IF( $G156=0,0,((($G156/$F$153)*Cronograma!H$23)*($H156/$G156)))</f>
        <v>0</v>
      </c>
      <c r="K156" s="51">
        <f>IF( $G156=0,0,((($G156/$F$153)*Cronograma!I$23)*($H156/$G156)))</f>
        <v>0</v>
      </c>
      <c r="L156" s="51">
        <f>IF( $G156=0,0,((($G156/$F$153)*Cronograma!J$23)*($H156/$G156)))</f>
        <v>0</v>
      </c>
      <c r="M156" s="51">
        <f>IF( $G156=0,0,((($G156/$F$153)*Cronograma!K$23)*($H156/$G156)))</f>
        <v>0</v>
      </c>
      <c r="N156" s="51">
        <f>IF( $G156=0,0,((($G156/$F$153)*Cronograma!L$23)*($H156/$G156)))</f>
        <v>0</v>
      </c>
      <c r="O156" s="51">
        <f>IF( $G156=0,0,((($G156/$F$153)*Cronograma!M$23)*($H156/$G156)))</f>
        <v>0</v>
      </c>
      <c r="P156" s="51">
        <f>IF( $G156=0,0,((($G156/$F$153)*Cronograma!N$23)*($H156/$G156)))</f>
        <v>0</v>
      </c>
      <c r="Q156" s="51">
        <f>IF( $G156=0,0,((($G156/$F$153)*Cronograma!O$23)*($H156/$G156)))</f>
        <v>0</v>
      </c>
      <c r="R156" s="51">
        <f>IF( $G156=0,0,((($G156/$F$153)*Cronograma!P$23)*($H156/$G156)))</f>
        <v>0</v>
      </c>
      <c r="S156" s="51">
        <f>IF( $G156=0,0,((($G156/$F$153)*Cronograma!Q$23)*($H156/$G156)))</f>
        <v>0</v>
      </c>
      <c r="T156" s="51">
        <f>IF( $G156=0,0,((($G156/$F$153)*Cronograma!R$23)*($H156/$G156)))</f>
        <v>0</v>
      </c>
      <c r="U156" s="51">
        <f>IF( $G156=0,0,((($G156/$F$153)*Cronograma!S$23)*($H156/$G156)))</f>
        <v>0</v>
      </c>
      <c r="V156" s="51">
        <f>IF( $G156=0,0,((($G156/$F$153)*Cronograma!T$23)*($H156/$G156)))</f>
        <v>0</v>
      </c>
      <c r="W156" s="51">
        <f>IF( $G156=0,0,((($G156/$F$153)*Cronograma!U$23)*($H156/$G156)))</f>
        <v>0</v>
      </c>
      <c r="X156" s="51">
        <f>IF( $G156=0,0,((($G156/$F$153)*Cronograma!V$23)*($H156/$G156)))</f>
        <v>0</v>
      </c>
      <c r="Y156" s="51">
        <f>IF( $G156=0,0,((($G156/$F$153)*Cronograma!W$23)*($H156/$G156)))</f>
        <v>0</v>
      </c>
      <c r="Z156" s="51">
        <f>IF( $G156=0,0,((($G156/$F$153)*Cronograma!X$23)*($H156/$G156)))</f>
        <v>0</v>
      </c>
      <c r="AA156" s="51">
        <f>IF( $G156=0,0,((($G156/$F$153)*Cronograma!Y$23)*($H156/$G156)))</f>
        <v>0</v>
      </c>
      <c r="AB156" s="51">
        <f>IF( $G156=0,0,((($G156/$F$153)*Cronograma!Z$23)*($H156/$G156)))</f>
        <v>0</v>
      </c>
      <c r="AC156" s="51">
        <f>IF( $G156=0,0,((($G156/$F$153)*Cronograma!AA$23)*($H156/$G156)))</f>
        <v>0</v>
      </c>
      <c r="AD156" s="51">
        <f>IF( $G156=0,0,((($G156/$F$153)*Cronograma!AB$23)*($H156/$G156)))</f>
        <v>0</v>
      </c>
      <c r="AE156" s="51">
        <f>IF( $G156=0,0,((($G156/$F$153)*Cronograma!AC$23)*($H156/$G156)))</f>
        <v>0</v>
      </c>
      <c r="AF156" s="51">
        <f>IF( $G156=0,0,((($G156/$F$153)*Cronograma!AD$23)*($H156/$G156)))</f>
        <v>0</v>
      </c>
      <c r="AG156" s="51">
        <f>IF( $G156=0,0,((($G156/$F$153)*Cronograma!AE$23)*($H156/$G156)))</f>
        <v>0</v>
      </c>
      <c r="AH156" s="51">
        <f>IF( $G156=0,0,((($G156/$F$153)*Cronograma!AF$23)*($H156/$G156)))</f>
        <v>0</v>
      </c>
      <c r="AI156" s="51">
        <f>IF( $G156=0,0,((($G156/$F$153)*Cronograma!AG$23)*($H156/$G156)))</f>
        <v>0</v>
      </c>
      <c r="AJ156" s="51">
        <f>IF( $G156=0,0,((($G156/$F$153)*Cronograma!AH$23)*($H156/$G156)))</f>
        <v>0</v>
      </c>
      <c r="AK156" s="51">
        <f>IF( $G156=0,0,((($G156/$F$153)*Cronograma!AI$23)*($H156/$G156)))</f>
        <v>0</v>
      </c>
      <c r="AL156" s="51">
        <f>IF( $G156=0,0,((($G156/$F$153)*Cronograma!AJ$23)*($H156/$G156)))</f>
        <v>0</v>
      </c>
      <c r="AM156" s="51">
        <f>IF( $G156=0,0,((($G156/$F$153)*Cronograma!AK$23)*($H156/$G156)))</f>
        <v>0</v>
      </c>
      <c r="AN156" s="51">
        <f>IF( $G156=0,0,((($G156/$F$153)*Cronograma!AL$23)*($H156/$G156)))</f>
        <v>0</v>
      </c>
      <c r="AO156" s="51">
        <f>IF( $G156=0,0,((($G156/$F$153)*Cronograma!AM$23)*($H156/$G156)))</f>
        <v>0</v>
      </c>
      <c r="AP156" s="51">
        <f>IF( $G156=0,0,((($G156/$F$153)*Cronograma!AN$23)*($H156/$G156)))</f>
        <v>0</v>
      </c>
      <c r="AQ156" s="51">
        <f>IF( $G156=0,0,((($G156/$F$153)*Cronograma!AO$23)*($H156/$G156)))</f>
        <v>0</v>
      </c>
      <c r="AR156" s="51">
        <f>IF( $G156=0,0,((($G156/$F$153)*Cronograma!AP$23)*($H156/$G156)))</f>
        <v>0</v>
      </c>
      <c r="AS156" s="51">
        <f>IF( $G156=0,0,((($G156/$F$153)*Cronograma!AQ$23)*($H156/$G156)))</f>
        <v>0</v>
      </c>
      <c r="AT156" s="51">
        <f>IF( $G156=0,0,((($G156/$F$153)*Cronograma!AR$23)*($H156/$G156)))</f>
        <v>0</v>
      </c>
      <c r="AU156" s="51">
        <f>IF( $G156=0,0,((($G156/$F$153)*Cronograma!AS$23)*($H156/$G156)))</f>
        <v>0</v>
      </c>
      <c r="AV156" s="51">
        <f>IF( $G156=0,0,((($G156/$F$153)*Cronograma!AT$23)*($H156/$G156)))</f>
        <v>0</v>
      </c>
      <c r="AW156" s="51">
        <f>IF( $G156=0,0,((($G156/$F$153)*Cronograma!AU$23)*($H156/$G156)))</f>
        <v>0</v>
      </c>
      <c r="AX156" s="51">
        <f>IF( $G156=0,0,((($G156/$F$153)*Cronograma!AV$23)*($H156/$G156)))</f>
        <v>0</v>
      </c>
      <c r="AY156" s="51">
        <f>IF( $G156=0,0,((($G156/$F$153)*Cronograma!AW$23)*($H156/$G156)))</f>
        <v>0</v>
      </c>
      <c r="AZ156" s="51">
        <f>IF( $G156=0,0,((($G156/$F$153)*Cronograma!AX$23)*($H156/$G156)))</f>
        <v>0</v>
      </c>
      <c r="BA156" s="51">
        <f>IF( $G156=0,0,((($G156/$F$153)*Cronograma!AY$23)*($H156/$G156)))</f>
        <v>0</v>
      </c>
      <c r="BB156" s="51">
        <f>IF( $G156=0,0,((($G156/$F$153)*Cronograma!AZ$23)*($H156/$G156)))</f>
        <v>0</v>
      </c>
      <c r="BC156" s="51">
        <f>IF( $G156=0,0,((($G156/$F$153)*Cronograma!BA$23)*($H156/$G156)))</f>
        <v>0</v>
      </c>
      <c r="BD156" s="51">
        <f>IF( $G156=0,0,((($G156/$F$153)*Cronograma!BB$23)*($H156/$G156)))</f>
        <v>0</v>
      </c>
      <c r="BE156" s="51">
        <f>IF( $G156=0,0,((($G156/$F$153)*Cronograma!BC$23)*($H156/$G156)))</f>
        <v>0</v>
      </c>
      <c r="BF156" s="51">
        <f>IF( $G156=0,0,((($G156/$F$153)*Cronograma!BD$23)*($H156/$G156)))</f>
        <v>0</v>
      </c>
      <c r="BG156" s="51">
        <f>IF( $G156=0,0,((($G156/$F$153)*Cronograma!BE$23)*($H156/$G156)))</f>
        <v>0</v>
      </c>
      <c r="BH156" s="51">
        <f>IF( $G156=0,0,((($G156/$F$153)*Cronograma!BF$23)*($H156/$G156)))</f>
        <v>0</v>
      </c>
      <c r="BI156" s="51">
        <f>IF( $G156=0,0,((($G156/$F$153)*Cronograma!BG$23)*($H156/$G156)))</f>
        <v>0</v>
      </c>
      <c r="BJ156" s="51">
        <f>IF( $G156=0,0,((($G156/$F$153)*Cronograma!BH$23)*($H156/$G156)))</f>
        <v>0</v>
      </c>
      <c r="BK156" s="51">
        <f>IF( $G156=0,0,((($G156/$F$153)*Cronograma!BI$23)*($H156/$G156)))</f>
        <v>0</v>
      </c>
      <c r="BL156" s="51">
        <f>IF( $G156=0,0,((($G156/$F$153)*Cronograma!BJ$23)*($H156/$G156)))</f>
        <v>0</v>
      </c>
      <c r="BM156" s="51">
        <f>IF( $G156=0,0,((($G156/$F$153)*Cronograma!BK$23)*($H156/$G156)))</f>
        <v>0</v>
      </c>
      <c r="BN156" s="51">
        <f>IF( $G156=0,0,((($G156/$F$153)*Cronograma!BL$23)*($H156/$G156)))</f>
        <v>0</v>
      </c>
      <c r="BO156" s="51">
        <f>IF( $G156=0,0,((($G156/$F$153)*Cronograma!BM$23)*($H156/$G156)))</f>
        <v>0</v>
      </c>
      <c r="BP156" s="51">
        <f>IF( $G156=0,0,((($G156/$F$153)*Cronograma!BN$23)*($H156/$G156)))</f>
        <v>0</v>
      </c>
      <c r="BQ156" s="51">
        <f>IF( $G156=0,0,((($G156/$F$153)*Cronograma!BO$23)*($H156/$G156)))</f>
        <v>0</v>
      </c>
      <c r="BR156" s="51">
        <f>IF( $G156=0,0,((($G156/$F$153)*Cronograma!BP$23)*($H156/$G156)))</f>
        <v>0</v>
      </c>
      <c r="BS156" s="51">
        <f>IF( $G156=0,0,((($G156/$F$153)*Cronograma!BQ$23)*($H156/$G156)))</f>
        <v>0</v>
      </c>
      <c r="BT156" s="51">
        <f>IF( $G156=0,0,((($G156/$F$153)*Cronograma!BR$23)*($H156/$G156)))</f>
        <v>0</v>
      </c>
      <c r="BU156" s="51">
        <f>IF( $G156=0,0,((($G156/$F$153)*Cronograma!BS$23)*($H156/$G156)))</f>
        <v>0</v>
      </c>
      <c r="BV156" s="51">
        <f>IF( $G156=0,0,((($G156/$F$153)*Cronograma!BT$23)*($H156/$G156)))</f>
        <v>0</v>
      </c>
      <c r="BW156" s="51">
        <f>IF( $G156=0,0,((($G156/$F$153)*Cronograma!BU$23)*($H156/$G156)))</f>
        <v>0</v>
      </c>
      <c r="BX156" s="51">
        <f>IF( $G156=0,0,((($G156/$F$153)*Cronograma!BV$23)*($H156/$G156)))</f>
        <v>0</v>
      </c>
      <c r="BY156" s="51">
        <f>IF( $G156=0,0,((($G156/$F$153)*Cronograma!BW$23)*($H156/$G156)))</f>
        <v>0</v>
      </c>
      <c r="BZ156" s="51">
        <f>IF( $G156=0,0,((($G156/$F$153)*Cronograma!BX$23)*($H156/$G156)))</f>
        <v>0</v>
      </c>
      <c r="CA156" s="51">
        <f>IF( $G156=0,0,((($G156/$F$153)*Cronograma!BY$23)*($H156/$G156)))</f>
        <v>0</v>
      </c>
      <c r="CB156" s="51">
        <f>IF( $G156=0,0,((($G156/$F$153)*Cronograma!BZ$23)*($H156/$G156)))</f>
        <v>0</v>
      </c>
      <c r="CC156" s="51">
        <f>IF( $G156=0,0,((($G156/$F$153)*Cronograma!CA$23)*($H156/$G156)))</f>
        <v>0</v>
      </c>
      <c r="CD156" s="51">
        <f>IF( $G156=0,0,((($G156/$F$153)*Cronograma!CB$23)*($H156/$G156)))</f>
        <v>0</v>
      </c>
      <c r="CE156" s="51">
        <f>IF( $G156=0,0,((($G156/$F$153)*Cronograma!CC$23)*($H156/$G156)))</f>
        <v>0</v>
      </c>
      <c r="CF156" s="51">
        <f>IF( $G156=0,0,((($G156/$F$153)*Cronograma!CD$23)*($H156/$G156)))</f>
        <v>0</v>
      </c>
      <c r="CG156" s="51">
        <f>IF( $G156=0,0,((($G156/$F$153)*Cronograma!CE$23)*($H156/$G156)))</f>
        <v>0</v>
      </c>
      <c r="CH156" s="51">
        <f>IF( $G156=0,0,((($G156/$F$153)*Cronograma!CF$23)*($H156/$G156)))</f>
        <v>0</v>
      </c>
      <c r="CI156" s="51">
        <f>IF( $G156=0,0,((($G156/$F$153)*Cronograma!CG$23)*($H156/$G156)))</f>
        <v>0</v>
      </c>
      <c r="CJ156" s="51">
        <f>IF( $G156=0,0,((($G156/$F$153)*Cronograma!CH$23)*($H156/$G156)))</f>
        <v>0</v>
      </c>
      <c r="CK156" s="51">
        <f>IF( $G156=0,0,((($G156/$F$153)*Cronograma!CI$23)*($H156/$G156)))</f>
        <v>0</v>
      </c>
      <c r="CL156" s="51">
        <f>IF( $G156=0,0,((($G156/$F$153)*Cronograma!CJ$23)*($H156/$G156)))</f>
        <v>0</v>
      </c>
      <c r="CM156" s="51">
        <f>IF( $G156=0,0,((($G156/$F$153)*Cronograma!CK$23)*($H156/$G156)))</f>
        <v>0</v>
      </c>
      <c r="CN156" s="51">
        <f>IF( $G156=0,0,((($G156/$F$153)*Cronograma!CL$23)*($H156/$G156)))</f>
        <v>0</v>
      </c>
      <c r="CO156" s="51">
        <f>IF( $G156=0,0,((($G156/$F$153)*Cronograma!CM$23)*($H156/$G156)))</f>
        <v>0</v>
      </c>
      <c r="CP156" s="51">
        <f>IF( $G156=0,0,((($G156/$F$153)*Cronograma!CN$23)*($H156/$G156)))</f>
        <v>0</v>
      </c>
      <c r="CQ156" s="51">
        <f>IF( $G156=0,0,((($G156/$F$153)*Cronograma!CO$23)*($H156/$G156)))</f>
        <v>0</v>
      </c>
      <c r="CR156" s="51">
        <f>IF( $G156=0,0,((($G156/$F$153)*Cronograma!CP$23)*($H156/$G156)))</f>
        <v>0</v>
      </c>
      <c r="CS156" s="51">
        <f>IF( $G156=0,0,((($G156/$F$153)*Cronograma!CQ$23)*($H156/$G156)))</f>
        <v>0</v>
      </c>
      <c r="CT156" s="51">
        <f>IF( $G156=0,0,((($G156/$F$153)*Cronograma!CR$23)*($H156/$G156)))</f>
        <v>0</v>
      </c>
      <c r="CU156" s="51">
        <f>IF( $G156=0,0,((($G156/$F$153)*Cronograma!CS$23)*($H156/$G156)))</f>
        <v>0</v>
      </c>
      <c r="CV156" s="51">
        <f>IF( $G156=0,0,((($G156/$F$153)*Cronograma!CT$23)*($H156/$G156)))</f>
        <v>0</v>
      </c>
      <c r="CW156" s="51">
        <f>IF( $G156=0,0,((($G156/$F$153)*Cronograma!CU$23)*($H156/$G156)))</f>
        <v>0</v>
      </c>
      <c r="CX156" s="51">
        <f>IF( $G156=0,0,((($G156/$F$153)*Cronograma!CV$23)*($H156/$G156)))</f>
        <v>0</v>
      </c>
      <c r="CY156" s="51">
        <f>IF( $G156=0,0,((($G156/$F$153)*Cronograma!CW$23)*($H156/$G156)))</f>
        <v>0</v>
      </c>
      <c r="CZ156" s="51">
        <f>IF( $G156=0,0,((($G156/$F$153)*Cronograma!CX$23)*($H156/$G156)))</f>
        <v>0</v>
      </c>
      <c r="DA156" s="51">
        <f>IF( $G156=0,0,((($G156/$F$153)*Cronograma!CY$23)*($H156/$G156)))</f>
        <v>0</v>
      </c>
      <c r="DB156" s="51">
        <f>IF( $G156=0,0,((($G156/$F$153)*Cronograma!CZ$23)*($H156/$G156)))</f>
        <v>0</v>
      </c>
      <c r="DC156" s="51">
        <f>IF( $G156=0,0,((($G156/$F$153)*Cronograma!DA$23)*($H156/$G156)))</f>
        <v>0</v>
      </c>
      <c r="DD156" s="51">
        <f>IF( $G156=0,0,((($G156/$F$153)*Cronograma!DB$23)*($H156/$G156)))</f>
        <v>0</v>
      </c>
      <c r="DE156" s="51">
        <f>IF( $G156=0,0,((($G156/$F$153)*Cronograma!DC$23)*($H156/$G156)))</f>
        <v>0</v>
      </c>
      <c r="DF156" s="51">
        <f>IF( $G156=0,0,((($G156/$F$153)*Cronograma!DD$23)*($H156/$G156)))</f>
        <v>0</v>
      </c>
      <c r="DG156" s="51">
        <f>IF( $G156=0,0,((($G156/$F$153)*Cronograma!DE$23)*($H156/$G156)))</f>
        <v>0</v>
      </c>
      <c r="DH156" s="51">
        <f>IF( $G156=0,0,((($G156/$F$153)*Cronograma!DF$23)*($H156/$G156)))</f>
        <v>0</v>
      </c>
      <c r="DI156" s="51">
        <f>IF( $G156=0,0,((($G156/$F$153)*Cronograma!DG$23)*($H156/$G156)))</f>
        <v>0</v>
      </c>
      <c r="DJ156" s="51">
        <f>IF( $G156=0,0,((($G156/$F$153)*Cronograma!DH$23)*($H156/$G156)))</f>
        <v>0</v>
      </c>
      <c r="DK156" s="52">
        <f t="shared" si="94"/>
        <v>0</v>
      </c>
      <c r="DL156" s="53">
        <f t="shared" si="82"/>
        <v>0</v>
      </c>
      <c r="DM156" s="472"/>
      <c r="DN156" s="472"/>
      <c r="DO156" s="472"/>
    </row>
    <row r="157" spans="1:119" hidden="1" outlineLevel="1" x14ac:dyDescent="0.3">
      <c r="A157" s="472"/>
      <c r="B157" s="521" t="s">
        <v>302</v>
      </c>
      <c r="C157" s="589"/>
      <c r="D157" s="595"/>
      <c r="E157" s="591"/>
      <c r="F157" s="592"/>
      <c r="G157" s="593"/>
      <c r="H157" s="498">
        <f t="shared" si="93"/>
        <v>0</v>
      </c>
      <c r="I157" s="51">
        <f>IF( $G157=0,0,((($G157/$F$153)*Cronograma!G$23)*($H157/$G157)))</f>
        <v>0</v>
      </c>
      <c r="J157" s="51">
        <f>IF( $G157=0,0,((($G157/$F$153)*Cronograma!H$23)*($H157/$G157)))</f>
        <v>0</v>
      </c>
      <c r="K157" s="51">
        <f>IF( $G157=0,0,((($G157/$F$153)*Cronograma!I$23)*($H157/$G157)))</f>
        <v>0</v>
      </c>
      <c r="L157" s="51">
        <f>IF( $G157=0,0,((($G157/$F$153)*Cronograma!J$23)*($H157/$G157)))</f>
        <v>0</v>
      </c>
      <c r="M157" s="51">
        <f>IF( $G157=0,0,((($G157/$F$153)*Cronograma!K$23)*($H157/$G157)))</f>
        <v>0</v>
      </c>
      <c r="N157" s="51">
        <f>IF( $G157=0,0,((($G157/$F$153)*Cronograma!L$23)*($H157/$G157)))</f>
        <v>0</v>
      </c>
      <c r="O157" s="51">
        <f>IF( $G157=0,0,((($G157/$F$153)*Cronograma!M$23)*($H157/$G157)))</f>
        <v>0</v>
      </c>
      <c r="P157" s="51">
        <f>IF( $G157=0,0,((($G157/$F$153)*Cronograma!N$23)*($H157/$G157)))</f>
        <v>0</v>
      </c>
      <c r="Q157" s="51">
        <f>IF( $G157=0,0,((($G157/$F$153)*Cronograma!O$23)*($H157/$G157)))</f>
        <v>0</v>
      </c>
      <c r="R157" s="51">
        <f>IF( $G157=0,0,((($G157/$F$153)*Cronograma!P$23)*($H157/$G157)))</f>
        <v>0</v>
      </c>
      <c r="S157" s="51">
        <f>IF( $G157=0,0,((($G157/$F$153)*Cronograma!Q$23)*($H157/$G157)))</f>
        <v>0</v>
      </c>
      <c r="T157" s="51">
        <f>IF( $G157=0,0,((($G157/$F$153)*Cronograma!R$23)*($H157/$G157)))</f>
        <v>0</v>
      </c>
      <c r="U157" s="51">
        <f>IF( $G157=0,0,((($G157/$F$153)*Cronograma!S$23)*($H157/$G157)))</f>
        <v>0</v>
      </c>
      <c r="V157" s="51">
        <f>IF( $G157=0,0,((($G157/$F$153)*Cronograma!T$23)*($H157/$G157)))</f>
        <v>0</v>
      </c>
      <c r="W157" s="51">
        <f>IF( $G157=0,0,((($G157/$F$153)*Cronograma!U$23)*($H157/$G157)))</f>
        <v>0</v>
      </c>
      <c r="X157" s="51">
        <f>IF( $G157=0,0,((($G157/$F$153)*Cronograma!V$23)*($H157/$G157)))</f>
        <v>0</v>
      </c>
      <c r="Y157" s="51">
        <f>IF( $G157=0,0,((($G157/$F$153)*Cronograma!W$23)*($H157/$G157)))</f>
        <v>0</v>
      </c>
      <c r="Z157" s="51">
        <f>IF( $G157=0,0,((($G157/$F$153)*Cronograma!X$23)*($H157/$G157)))</f>
        <v>0</v>
      </c>
      <c r="AA157" s="51">
        <f>IF( $G157=0,0,((($G157/$F$153)*Cronograma!Y$23)*($H157/$G157)))</f>
        <v>0</v>
      </c>
      <c r="AB157" s="51">
        <f>IF( $G157=0,0,((($G157/$F$153)*Cronograma!Z$23)*($H157/$G157)))</f>
        <v>0</v>
      </c>
      <c r="AC157" s="51">
        <f>IF( $G157=0,0,((($G157/$F$153)*Cronograma!AA$23)*($H157/$G157)))</f>
        <v>0</v>
      </c>
      <c r="AD157" s="51">
        <f>IF( $G157=0,0,((($G157/$F$153)*Cronograma!AB$23)*($H157/$G157)))</f>
        <v>0</v>
      </c>
      <c r="AE157" s="51">
        <f>IF( $G157=0,0,((($G157/$F$153)*Cronograma!AC$23)*($H157/$G157)))</f>
        <v>0</v>
      </c>
      <c r="AF157" s="51">
        <f>IF( $G157=0,0,((($G157/$F$153)*Cronograma!AD$23)*($H157/$G157)))</f>
        <v>0</v>
      </c>
      <c r="AG157" s="51">
        <f>IF( $G157=0,0,((($G157/$F$153)*Cronograma!AE$23)*($H157/$G157)))</f>
        <v>0</v>
      </c>
      <c r="AH157" s="51">
        <f>IF( $G157=0,0,((($G157/$F$153)*Cronograma!AF$23)*($H157/$G157)))</f>
        <v>0</v>
      </c>
      <c r="AI157" s="51">
        <f>IF( $G157=0,0,((($G157/$F$153)*Cronograma!AG$23)*($H157/$G157)))</f>
        <v>0</v>
      </c>
      <c r="AJ157" s="51">
        <f>IF( $G157=0,0,((($G157/$F$153)*Cronograma!AH$23)*($H157/$G157)))</f>
        <v>0</v>
      </c>
      <c r="AK157" s="51">
        <f>IF( $G157=0,0,((($G157/$F$153)*Cronograma!AI$23)*($H157/$G157)))</f>
        <v>0</v>
      </c>
      <c r="AL157" s="51">
        <f>IF( $G157=0,0,((($G157/$F$153)*Cronograma!AJ$23)*($H157/$G157)))</f>
        <v>0</v>
      </c>
      <c r="AM157" s="51">
        <f>IF( $G157=0,0,((($G157/$F$153)*Cronograma!AK$23)*($H157/$G157)))</f>
        <v>0</v>
      </c>
      <c r="AN157" s="51">
        <f>IF( $G157=0,0,((($G157/$F$153)*Cronograma!AL$23)*($H157/$G157)))</f>
        <v>0</v>
      </c>
      <c r="AO157" s="51">
        <f>IF( $G157=0,0,((($G157/$F$153)*Cronograma!AM$23)*($H157/$G157)))</f>
        <v>0</v>
      </c>
      <c r="AP157" s="51">
        <f>IF( $G157=0,0,((($G157/$F$153)*Cronograma!AN$23)*($H157/$G157)))</f>
        <v>0</v>
      </c>
      <c r="AQ157" s="51">
        <f>IF( $G157=0,0,((($G157/$F$153)*Cronograma!AO$23)*($H157/$G157)))</f>
        <v>0</v>
      </c>
      <c r="AR157" s="51">
        <f>IF( $G157=0,0,((($G157/$F$153)*Cronograma!AP$23)*($H157/$G157)))</f>
        <v>0</v>
      </c>
      <c r="AS157" s="51">
        <f>IF( $G157=0,0,((($G157/$F$153)*Cronograma!AQ$23)*($H157/$G157)))</f>
        <v>0</v>
      </c>
      <c r="AT157" s="51">
        <f>IF( $G157=0,0,((($G157/$F$153)*Cronograma!AR$23)*($H157/$G157)))</f>
        <v>0</v>
      </c>
      <c r="AU157" s="51">
        <f>IF( $G157=0,0,((($G157/$F$153)*Cronograma!AS$23)*($H157/$G157)))</f>
        <v>0</v>
      </c>
      <c r="AV157" s="51">
        <f>IF( $G157=0,0,((($G157/$F$153)*Cronograma!AT$23)*($H157/$G157)))</f>
        <v>0</v>
      </c>
      <c r="AW157" s="51">
        <f>IF( $G157=0,0,((($G157/$F$153)*Cronograma!AU$23)*($H157/$G157)))</f>
        <v>0</v>
      </c>
      <c r="AX157" s="51">
        <f>IF( $G157=0,0,((($G157/$F$153)*Cronograma!AV$23)*($H157/$G157)))</f>
        <v>0</v>
      </c>
      <c r="AY157" s="51">
        <f>IF( $G157=0,0,((($G157/$F$153)*Cronograma!AW$23)*($H157/$G157)))</f>
        <v>0</v>
      </c>
      <c r="AZ157" s="51">
        <f>IF( $G157=0,0,((($G157/$F$153)*Cronograma!AX$23)*($H157/$G157)))</f>
        <v>0</v>
      </c>
      <c r="BA157" s="51">
        <f>IF( $G157=0,0,((($G157/$F$153)*Cronograma!AY$23)*($H157/$G157)))</f>
        <v>0</v>
      </c>
      <c r="BB157" s="51">
        <f>IF( $G157=0,0,((($G157/$F$153)*Cronograma!AZ$23)*($H157/$G157)))</f>
        <v>0</v>
      </c>
      <c r="BC157" s="51">
        <f>IF( $G157=0,0,((($G157/$F$153)*Cronograma!BA$23)*($H157/$G157)))</f>
        <v>0</v>
      </c>
      <c r="BD157" s="51">
        <f>IF( $G157=0,0,((($G157/$F$153)*Cronograma!BB$23)*($H157/$G157)))</f>
        <v>0</v>
      </c>
      <c r="BE157" s="51">
        <f>IF( $G157=0,0,((($G157/$F$153)*Cronograma!BC$23)*($H157/$G157)))</f>
        <v>0</v>
      </c>
      <c r="BF157" s="51">
        <f>IF( $G157=0,0,((($G157/$F$153)*Cronograma!BD$23)*($H157/$G157)))</f>
        <v>0</v>
      </c>
      <c r="BG157" s="51">
        <f>IF( $G157=0,0,((($G157/$F$153)*Cronograma!BE$23)*($H157/$G157)))</f>
        <v>0</v>
      </c>
      <c r="BH157" s="51">
        <f>IF( $G157=0,0,((($G157/$F$153)*Cronograma!BF$23)*($H157/$G157)))</f>
        <v>0</v>
      </c>
      <c r="BI157" s="51">
        <f>IF( $G157=0,0,((($G157/$F$153)*Cronograma!BG$23)*($H157/$G157)))</f>
        <v>0</v>
      </c>
      <c r="BJ157" s="51">
        <f>IF( $G157=0,0,((($G157/$F$153)*Cronograma!BH$23)*($H157/$G157)))</f>
        <v>0</v>
      </c>
      <c r="BK157" s="51">
        <f>IF( $G157=0,0,((($G157/$F$153)*Cronograma!BI$23)*($H157/$G157)))</f>
        <v>0</v>
      </c>
      <c r="BL157" s="51">
        <f>IF( $G157=0,0,((($G157/$F$153)*Cronograma!BJ$23)*($H157/$G157)))</f>
        <v>0</v>
      </c>
      <c r="BM157" s="51">
        <f>IF( $G157=0,0,((($G157/$F$153)*Cronograma!BK$23)*($H157/$G157)))</f>
        <v>0</v>
      </c>
      <c r="BN157" s="51">
        <f>IF( $G157=0,0,((($G157/$F$153)*Cronograma!BL$23)*($H157/$G157)))</f>
        <v>0</v>
      </c>
      <c r="BO157" s="51">
        <f>IF( $G157=0,0,((($G157/$F$153)*Cronograma!BM$23)*($H157/$G157)))</f>
        <v>0</v>
      </c>
      <c r="BP157" s="51">
        <f>IF( $G157=0,0,((($G157/$F$153)*Cronograma!BN$23)*($H157/$G157)))</f>
        <v>0</v>
      </c>
      <c r="BQ157" s="51">
        <f>IF( $G157=0,0,((($G157/$F$153)*Cronograma!BO$23)*($H157/$G157)))</f>
        <v>0</v>
      </c>
      <c r="BR157" s="51">
        <f>IF( $G157=0,0,((($G157/$F$153)*Cronograma!BP$23)*($H157/$G157)))</f>
        <v>0</v>
      </c>
      <c r="BS157" s="51">
        <f>IF( $G157=0,0,((($G157/$F$153)*Cronograma!BQ$23)*($H157/$G157)))</f>
        <v>0</v>
      </c>
      <c r="BT157" s="51">
        <f>IF( $G157=0,0,((($G157/$F$153)*Cronograma!BR$23)*($H157/$G157)))</f>
        <v>0</v>
      </c>
      <c r="BU157" s="51">
        <f>IF( $G157=0,0,((($G157/$F$153)*Cronograma!BS$23)*($H157/$G157)))</f>
        <v>0</v>
      </c>
      <c r="BV157" s="51">
        <f>IF( $G157=0,0,((($G157/$F$153)*Cronograma!BT$23)*($H157/$G157)))</f>
        <v>0</v>
      </c>
      <c r="BW157" s="51">
        <f>IF( $G157=0,0,((($G157/$F$153)*Cronograma!BU$23)*($H157/$G157)))</f>
        <v>0</v>
      </c>
      <c r="BX157" s="51">
        <f>IF( $G157=0,0,((($G157/$F$153)*Cronograma!BV$23)*($H157/$G157)))</f>
        <v>0</v>
      </c>
      <c r="BY157" s="51">
        <f>IF( $G157=0,0,((($G157/$F$153)*Cronograma!BW$23)*($H157/$G157)))</f>
        <v>0</v>
      </c>
      <c r="BZ157" s="51">
        <f>IF( $G157=0,0,((($G157/$F$153)*Cronograma!BX$23)*($H157/$G157)))</f>
        <v>0</v>
      </c>
      <c r="CA157" s="51">
        <f>IF( $G157=0,0,((($G157/$F$153)*Cronograma!BY$23)*($H157/$G157)))</f>
        <v>0</v>
      </c>
      <c r="CB157" s="51">
        <f>IF( $G157=0,0,((($G157/$F$153)*Cronograma!BZ$23)*($H157/$G157)))</f>
        <v>0</v>
      </c>
      <c r="CC157" s="51">
        <f>IF( $G157=0,0,((($G157/$F$153)*Cronograma!CA$23)*($H157/$G157)))</f>
        <v>0</v>
      </c>
      <c r="CD157" s="51">
        <f>IF( $G157=0,0,((($G157/$F$153)*Cronograma!CB$23)*($H157/$G157)))</f>
        <v>0</v>
      </c>
      <c r="CE157" s="51">
        <f>IF( $G157=0,0,((($G157/$F$153)*Cronograma!CC$23)*($H157/$G157)))</f>
        <v>0</v>
      </c>
      <c r="CF157" s="51">
        <f>IF( $G157=0,0,((($G157/$F$153)*Cronograma!CD$23)*($H157/$G157)))</f>
        <v>0</v>
      </c>
      <c r="CG157" s="51">
        <f>IF( $G157=0,0,((($G157/$F$153)*Cronograma!CE$23)*($H157/$G157)))</f>
        <v>0</v>
      </c>
      <c r="CH157" s="51">
        <f>IF( $G157=0,0,((($G157/$F$153)*Cronograma!CF$23)*($H157/$G157)))</f>
        <v>0</v>
      </c>
      <c r="CI157" s="51">
        <f>IF( $G157=0,0,((($G157/$F$153)*Cronograma!CG$23)*($H157/$G157)))</f>
        <v>0</v>
      </c>
      <c r="CJ157" s="51">
        <f>IF( $G157=0,0,((($G157/$F$153)*Cronograma!CH$23)*($H157/$G157)))</f>
        <v>0</v>
      </c>
      <c r="CK157" s="51">
        <f>IF( $G157=0,0,((($G157/$F$153)*Cronograma!CI$23)*($H157/$G157)))</f>
        <v>0</v>
      </c>
      <c r="CL157" s="51">
        <f>IF( $G157=0,0,((($G157/$F$153)*Cronograma!CJ$23)*($H157/$G157)))</f>
        <v>0</v>
      </c>
      <c r="CM157" s="51">
        <f>IF( $G157=0,0,((($G157/$F$153)*Cronograma!CK$23)*($H157/$G157)))</f>
        <v>0</v>
      </c>
      <c r="CN157" s="51">
        <f>IF( $G157=0,0,((($G157/$F$153)*Cronograma!CL$23)*($H157/$G157)))</f>
        <v>0</v>
      </c>
      <c r="CO157" s="51">
        <f>IF( $G157=0,0,((($G157/$F$153)*Cronograma!CM$23)*($H157/$G157)))</f>
        <v>0</v>
      </c>
      <c r="CP157" s="51">
        <f>IF( $G157=0,0,((($G157/$F$153)*Cronograma!CN$23)*($H157/$G157)))</f>
        <v>0</v>
      </c>
      <c r="CQ157" s="51">
        <f>IF( $G157=0,0,((($G157/$F$153)*Cronograma!CO$23)*($H157/$G157)))</f>
        <v>0</v>
      </c>
      <c r="CR157" s="51">
        <f>IF( $G157=0,0,((($G157/$F$153)*Cronograma!CP$23)*($H157/$G157)))</f>
        <v>0</v>
      </c>
      <c r="CS157" s="51">
        <f>IF( $G157=0,0,((($G157/$F$153)*Cronograma!CQ$23)*($H157/$G157)))</f>
        <v>0</v>
      </c>
      <c r="CT157" s="51">
        <f>IF( $G157=0,0,((($G157/$F$153)*Cronograma!CR$23)*($H157/$G157)))</f>
        <v>0</v>
      </c>
      <c r="CU157" s="51">
        <f>IF( $G157=0,0,((($G157/$F$153)*Cronograma!CS$23)*($H157/$G157)))</f>
        <v>0</v>
      </c>
      <c r="CV157" s="51">
        <f>IF( $G157=0,0,((($G157/$F$153)*Cronograma!CT$23)*($H157/$G157)))</f>
        <v>0</v>
      </c>
      <c r="CW157" s="51">
        <f>IF( $G157=0,0,((($G157/$F$153)*Cronograma!CU$23)*($H157/$G157)))</f>
        <v>0</v>
      </c>
      <c r="CX157" s="51">
        <f>IF( $G157=0,0,((($G157/$F$153)*Cronograma!CV$23)*($H157/$G157)))</f>
        <v>0</v>
      </c>
      <c r="CY157" s="51">
        <f>IF( $G157=0,0,((($G157/$F$153)*Cronograma!CW$23)*($H157/$G157)))</f>
        <v>0</v>
      </c>
      <c r="CZ157" s="51">
        <f>IF( $G157=0,0,((($G157/$F$153)*Cronograma!CX$23)*($H157/$G157)))</f>
        <v>0</v>
      </c>
      <c r="DA157" s="51">
        <f>IF( $G157=0,0,((($G157/$F$153)*Cronograma!CY$23)*($H157/$G157)))</f>
        <v>0</v>
      </c>
      <c r="DB157" s="51">
        <f>IF( $G157=0,0,((($G157/$F$153)*Cronograma!CZ$23)*($H157/$G157)))</f>
        <v>0</v>
      </c>
      <c r="DC157" s="51">
        <f>IF( $G157=0,0,((($G157/$F$153)*Cronograma!DA$23)*($H157/$G157)))</f>
        <v>0</v>
      </c>
      <c r="DD157" s="51">
        <f>IF( $G157=0,0,((($G157/$F$153)*Cronograma!DB$23)*($H157/$G157)))</f>
        <v>0</v>
      </c>
      <c r="DE157" s="51">
        <f>IF( $G157=0,0,((($G157/$F$153)*Cronograma!DC$23)*($H157/$G157)))</f>
        <v>0</v>
      </c>
      <c r="DF157" s="51">
        <f>IF( $G157=0,0,((($G157/$F$153)*Cronograma!DD$23)*($H157/$G157)))</f>
        <v>0</v>
      </c>
      <c r="DG157" s="51">
        <f>IF( $G157=0,0,((($G157/$F$153)*Cronograma!DE$23)*($H157/$G157)))</f>
        <v>0</v>
      </c>
      <c r="DH157" s="51">
        <f>IF( $G157=0,0,((($G157/$F$153)*Cronograma!DF$23)*($H157/$G157)))</f>
        <v>0</v>
      </c>
      <c r="DI157" s="51">
        <f>IF( $G157=0,0,((($G157/$F$153)*Cronograma!DG$23)*($H157/$G157)))</f>
        <v>0</v>
      </c>
      <c r="DJ157" s="51">
        <f>IF( $G157=0,0,((($G157/$F$153)*Cronograma!DH$23)*($H157/$G157)))</f>
        <v>0</v>
      </c>
      <c r="DK157" s="52">
        <f t="shared" si="94"/>
        <v>0</v>
      </c>
      <c r="DL157" s="53">
        <f t="shared" si="82"/>
        <v>0</v>
      </c>
      <c r="DM157" s="472"/>
      <c r="DN157" s="472"/>
      <c r="DO157" s="472"/>
    </row>
    <row r="158" spans="1:119" hidden="1" outlineLevel="1" x14ac:dyDescent="0.3">
      <c r="A158" s="472"/>
      <c r="B158" s="521" t="s">
        <v>173</v>
      </c>
      <c r="C158" s="589"/>
      <c r="D158" s="595"/>
      <c r="E158" s="591"/>
      <c r="F158" s="592"/>
      <c r="G158" s="593"/>
      <c r="H158" s="498">
        <f t="shared" si="93"/>
        <v>0</v>
      </c>
      <c r="I158" s="51">
        <f>IF( $G158=0,0,((($G158/$F$153)*Cronograma!G$23)*($H158/$G158)))</f>
        <v>0</v>
      </c>
      <c r="J158" s="51">
        <f>IF( $G158=0,0,((($G158/$F$153)*Cronograma!H$23)*($H158/$G158)))</f>
        <v>0</v>
      </c>
      <c r="K158" s="51">
        <f>IF( $G158=0,0,((($G158/$F$153)*Cronograma!I$23)*($H158/$G158)))</f>
        <v>0</v>
      </c>
      <c r="L158" s="51">
        <f>IF( $G158=0,0,((($G158/$F$153)*Cronograma!J$23)*($H158/$G158)))</f>
        <v>0</v>
      </c>
      <c r="M158" s="51">
        <f>IF( $G158=0,0,((($G158/$F$153)*Cronograma!K$23)*($H158/$G158)))</f>
        <v>0</v>
      </c>
      <c r="N158" s="51">
        <f>IF( $G158=0,0,((($G158/$F$153)*Cronograma!L$23)*($H158/$G158)))</f>
        <v>0</v>
      </c>
      <c r="O158" s="51">
        <f>IF( $G158=0,0,((($G158/$F$153)*Cronograma!M$23)*($H158/$G158)))</f>
        <v>0</v>
      </c>
      <c r="P158" s="51">
        <f>IF( $G158=0,0,((($G158/$F$153)*Cronograma!N$23)*($H158/$G158)))</f>
        <v>0</v>
      </c>
      <c r="Q158" s="51">
        <f>IF( $G158=0,0,((($G158/$F$153)*Cronograma!O$23)*($H158/$G158)))</f>
        <v>0</v>
      </c>
      <c r="R158" s="51">
        <f>IF( $G158=0,0,((($G158/$F$153)*Cronograma!P$23)*($H158/$G158)))</f>
        <v>0</v>
      </c>
      <c r="S158" s="51">
        <f>IF( $G158=0,0,((($G158/$F$153)*Cronograma!Q$23)*($H158/$G158)))</f>
        <v>0</v>
      </c>
      <c r="T158" s="51">
        <f>IF( $G158=0,0,((($G158/$F$153)*Cronograma!R$23)*($H158/$G158)))</f>
        <v>0</v>
      </c>
      <c r="U158" s="51">
        <f>IF( $G158=0,0,((($G158/$F$153)*Cronograma!S$23)*($H158/$G158)))</f>
        <v>0</v>
      </c>
      <c r="V158" s="51">
        <f>IF( $G158=0,0,((($G158/$F$153)*Cronograma!T$23)*($H158/$G158)))</f>
        <v>0</v>
      </c>
      <c r="W158" s="51">
        <f>IF( $G158=0,0,((($G158/$F$153)*Cronograma!U$23)*($H158/$G158)))</f>
        <v>0</v>
      </c>
      <c r="X158" s="51">
        <f>IF( $G158=0,0,((($G158/$F$153)*Cronograma!V$23)*($H158/$G158)))</f>
        <v>0</v>
      </c>
      <c r="Y158" s="51">
        <f>IF( $G158=0,0,((($G158/$F$153)*Cronograma!W$23)*($H158/$G158)))</f>
        <v>0</v>
      </c>
      <c r="Z158" s="51">
        <f>IF( $G158=0,0,((($G158/$F$153)*Cronograma!X$23)*($H158/$G158)))</f>
        <v>0</v>
      </c>
      <c r="AA158" s="51">
        <f>IF( $G158=0,0,((($G158/$F$153)*Cronograma!Y$23)*($H158/$G158)))</f>
        <v>0</v>
      </c>
      <c r="AB158" s="51">
        <f>IF( $G158=0,0,((($G158/$F$153)*Cronograma!Z$23)*($H158/$G158)))</f>
        <v>0</v>
      </c>
      <c r="AC158" s="51">
        <f>IF( $G158=0,0,((($G158/$F$153)*Cronograma!AA$23)*($H158/$G158)))</f>
        <v>0</v>
      </c>
      <c r="AD158" s="51">
        <f>IF( $G158=0,0,((($G158/$F$153)*Cronograma!AB$23)*($H158/$G158)))</f>
        <v>0</v>
      </c>
      <c r="AE158" s="51">
        <f>IF( $G158=0,0,((($G158/$F$153)*Cronograma!AC$23)*($H158/$G158)))</f>
        <v>0</v>
      </c>
      <c r="AF158" s="51">
        <f>IF( $G158=0,0,((($G158/$F$153)*Cronograma!AD$23)*($H158/$G158)))</f>
        <v>0</v>
      </c>
      <c r="AG158" s="51">
        <f>IF( $G158=0,0,((($G158/$F$153)*Cronograma!AE$23)*($H158/$G158)))</f>
        <v>0</v>
      </c>
      <c r="AH158" s="51">
        <f>IF( $G158=0,0,((($G158/$F$153)*Cronograma!AF$23)*($H158/$G158)))</f>
        <v>0</v>
      </c>
      <c r="AI158" s="51">
        <f>IF( $G158=0,0,((($G158/$F$153)*Cronograma!AG$23)*($H158/$G158)))</f>
        <v>0</v>
      </c>
      <c r="AJ158" s="51">
        <f>IF( $G158=0,0,((($G158/$F$153)*Cronograma!AH$23)*($H158/$G158)))</f>
        <v>0</v>
      </c>
      <c r="AK158" s="51">
        <f>IF( $G158=0,0,((($G158/$F$153)*Cronograma!AI$23)*($H158/$G158)))</f>
        <v>0</v>
      </c>
      <c r="AL158" s="51">
        <f>IF( $G158=0,0,((($G158/$F$153)*Cronograma!AJ$23)*($H158/$G158)))</f>
        <v>0</v>
      </c>
      <c r="AM158" s="51">
        <f>IF( $G158=0,0,((($G158/$F$153)*Cronograma!AK$23)*($H158/$G158)))</f>
        <v>0</v>
      </c>
      <c r="AN158" s="51">
        <f>IF( $G158=0,0,((($G158/$F$153)*Cronograma!AL$23)*($H158/$G158)))</f>
        <v>0</v>
      </c>
      <c r="AO158" s="51">
        <f>IF( $G158=0,0,((($G158/$F$153)*Cronograma!AM$23)*($H158/$G158)))</f>
        <v>0</v>
      </c>
      <c r="AP158" s="51">
        <f>IF( $G158=0,0,((($G158/$F$153)*Cronograma!AN$23)*($H158/$G158)))</f>
        <v>0</v>
      </c>
      <c r="AQ158" s="51">
        <f>IF( $G158=0,0,((($G158/$F$153)*Cronograma!AO$23)*($H158/$G158)))</f>
        <v>0</v>
      </c>
      <c r="AR158" s="51">
        <f>IF( $G158=0,0,((($G158/$F$153)*Cronograma!AP$23)*($H158/$G158)))</f>
        <v>0</v>
      </c>
      <c r="AS158" s="51">
        <f>IF( $G158=0,0,((($G158/$F$153)*Cronograma!AQ$23)*($H158/$G158)))</f>
        <v>0</v>
      </c>
      <c r="AT158" s="51">
        <f>IF( $G158=0,0,((($G158/$F$153)*Cronograma!AR$23)*($H158/$G158)))</f>
        <v>0</v>
      </c>
      <c r="AU158" s="51">
        <f>IF( $G158=0,0,((($G158/$F$153)*Cronograma!AS$23)*($H158/$G158)))</f>
        <v>0</v>
      </c>
      <c r="AV158" s="51">
        <f>IF( $G158=0,0,((($G158/$F$153)*Cronograma!AT$23)*($H158/$G158)))</f>
        <v>0</v>
      </c>
      <c r="AW158" s="51">
        <f>IF( $G158=0,0,((($G158/$F$153)*Cronograma!AU$23)*($H158/$G158)))</f>
        <v>0</v>
      </c>
      <c r="AX158" s="51">
        <f>IF( $G158=0,0,((($G158/$F$153)*Cronograma!AV$23)*($H158/$G158)))</f>
        <v>0</v>
      </c>
      <c r="AY158" s="51">
        <f>IF( $G158=0,0,((($G158/$F$153)*Cronograma!AW$23)*($H158/$G158)))</f>
        <v>0</v>
      </c>
      <c r="AZ158" s="51">
        <f>IF( $G158=0,0,((($G158/$F$153)*Cronograma!AX$23)*($H158/$G158)))</f>
        <v>0</v>
      </c>
      <c r="BA158" s="51">
        <f>IF( $G158=0,0,((($G158/$F$153)*Cronograma!AY$23)*($H158/$G158)))</f>
        <v>0</v>
      </c>
      <c r="BB158" s="51">
        <f>IF( $G158=0,0,((($G158/$F$153)*Cronograma!AZ$23)*($H158/$G158)))</f>
        <v>0</v>
      </c>
      <c r="BC158" s="51">
        <f>IF( $G158=0,0,((($G158/$F$153)*Cronograma!BA$23)*($H158/$G158)))</f>
        <v>0</v>
      </c>
      <c r="BD158" s="51">
        <f>IF( $G158=0,0,((($G158/$F$153)*Cronograma!BB$23)*($H158/$G158)))</f>
        <v>0</v>
      </c>
      <c r="BE158" s="51">
        <f>IF( $G158=0,0,((($G158/$F$153)*Cronograma!BC$23)*($H158/$G158)))</f>
        <v>0</v>
      </c>
      <c r="BF158" s="51">
        <f>IF( $G158=0,0,((($G158/$F$153)*Cronograma!BD$23)*($H158/$G158)))</f>
        <v>0</v>
      </c>
      <c r="BG158" s="51">
        <f>IF( $G158=0,0,((($G158/$F$153)*Cronograma!BE$23)*($H158/$G158)))</f>
        <v>0</v>
      </c>
      <c r="BH158" s="51">
        <f>IF( $G158=0,0,((($G158/$F$153)*Cronograma!BF$23)*($H158/$G158)))</f>
        <v>0</v>
      </c>
      <c r="BI158" s="51">
        <f>IF( $G158=0,0,((($G158/$F$153)*Cronograma!BG$23)*($H158/$G158)))</f>
        <v>0</v>
      </c>
      <c r="BJ158" s="51">
        <f>IF( $G158=0,0,((($G158/$F$153)*Cronograma!BH$23)*($H158/$G158)))</f>
        <v>0</v>
      </c>
      <c r="BK158" s="51">
        <f>IF( $G158=0,0,((($G158/$F$153)*Cronograma!BI$23)*($H158/$G158)))</f>
        <v>0</v>
      </c>
      <c r="BL158" s="51">
        <f>IF( $G158=0,0,((($G158/$F$153)*Cronograma!BJ$23)*($H158/$G158)))</f>
        <v>0</v>
      </c>
      <c r="BM158" s="51">
        <f>IF( $G158=0,0,((($G158/$F$153)*Cronograma!BK$23)*($H158/$G158)))</f>
        <v>0</v>
      </c>
      <c r="BN158" s="51">
        <f>IF( $G158=0,0,((($G158/$F$153)*Cronograma!BL$23)*($H158/$G158)))</f>
        <v>0</v>
      </c>
      <c r="BO158" s="51">
        <f>IF( $G158=0,0,((($G158/$F$153)*Cronograma!BM$23)*($H158/$G158)))</f>
        <v>0</v>
      </c>
      <c r="BP158" s="51">
        <f>IF( $G158=0,0,((($G158/$F$153)*Cronograma!BN$23)*($H158/$G158)))</f>
        <v>0</v>
      </c>
      <c r="BQ158" s="51">
        <f>IF( $G158=0,0,((($G158/$F$153)*Cronograma!BO$23)*($H158/$G158)))</f>
        <v>0</v>
      </c>
      <c r="BR158" s="51">
        <f>IF( $G158=0,0,((($G158/$F$153)*Cronograma!BP$23)*($H158/$G158)))</f>
        <v>0</v>
      </c>
      <c r="BS158" s="51">
        <f>IF( $G158=0,0,((($G158/$F$153)*Cronograma!BQ$23)*($H158/$G158)))</f>
        <v>0</v>
      </c>
      <c r="BT158" s="51">
        <f>IF( $G158=0,0,((($G158/$F$153)*Cronograma!BR$23)*($H158/$G158)))</f>
        <v>0</v>
      </c>
      <c r="BU158" s="51">
        <f>IF( $G158=0,0,((($G158/$F$153)*Cronograma!BS$23)*($H158/$G158)))</f>
        <v>0</v>
      </c>
      <c r="BV158" s="51">
        <f>IF( $G158=0,0,((($G158/$F$153)*Cronograma!BT$23)*($H158/$G158)))</f>
        <v>0</v>
      </c>
      <c r="BW158" s="51">
        <f>IF( $G158=0,0,((($G158/$F$153)*Cronograma!BU$23)*($H158/$G158)))</f>
        <v>0</v>
      </c>
      <c r="BX158" s="51">
        <f>IF( $G158=0,0,((($G158/$F$153)*Cronograma!BV$23)*($H158/$G158)))</f>
        <v>0</v>
      </c>
      <c r="BY158" s="51">
        <f>IF( $G158=0,0,((($G158/$F$153)*Cronograma!BW$23)*($H158/$G158)))</f>
        <v>0</v>
      </c>
      <c r="BZ158" s="51">
        <f>IF( $G158=0,0,((($G158/$F$153)*Cronograma!BX$23)*($H158/$G158)))</f>
        <v>0</v>
      </c>
      <c r="CA158" s="51">
        <f>IF( $G158=0,0,((($G158/$F$153)*Cronograma!BY$23)*($H158/$G158)))</f>
        <v>0</v>
      </c>
      <c r="CB158" s="51">
        <f>IF( $G158=0,0,((($G158/$F$153)*Cronograma!BZ$23)*($H158/$G158)))</f>
        <v>0</v>
      </c>
      <c r="CC158" s="51">
        <f>IF( $G158=0,0,((($G158/$F$153)*Cronograma!CA$23)*($H158/$G158)))</f>
        <v>0</v>
      </c>
      <c r="CD158" s="51">
        <f>IF( $G158=0,0,((($G158/$F$153)*Cronograma!CB$23)*($H158/$G158)))</f>
        <v>0</v>
      </c>
      <c r="CE158" s="51">
        <f>IF( $G158=0,0,((($G158/$F$153)*Cronograma!CC$23)*($H158/$G158)))</f>
        <v>0</v>
      </c>
      <c r="CF158" s="51">
        <f>IF( $G158=0,0,((($G158/$F$153)*Cronograma!CD$23)*($H158/$G158)))</f>
        <v>0</v>
      </c>
      <c r="CG158" s="51">
        <f>IF( $G158=0,0,((($G158/$F$153)*Cronograma!CE$23)*($H158/$G158)))</f>
        <v>0</v>
      </c>
      <c r="CH158" s="51">
        <f>IF( $G158=0,0,((($G158/$F$153)*Cronograma!CF$23)*($H158/$G158)))</f>
        <v>0</v>
      </c>
      <c r="CI158" s="51">
        <f>IF( $G158=0,0,((($G158/$F$153)*Cronograma!CG$23)*($H158/$G158)))</f>
        <v>0</v>
      </c>
      <c r="CJ158" s="51">
        <f>IF( $G158=0,0,((($G158/$F$153)*Cronograma!CH$23)*($H158/$G158)))</f>
        <v>0</v>
      </c>
      <c r="CK158" s="51">
        <f>IF( $G158=0,0,((($G158/$F$153)*Cronograma!CI$23)*($H158/$G158)))</f>
        <v>0</v>
      </c>
      <c r="CL158" s="51">
        <f>IF( $G158=0,0,((($G158/$F$153)*Cronograma!CJ$23)*($H158/$G158)))</f>
        <v>0</v>
      </c>
      <c r="CM158" s="51">
        <f>IF( $G158=0,0,((($G158/$F$153)*Cronograma!CK$23)*($H158/$G158)))</f>
        <v>0</v>
      </c>
      <c r="CN158" s="51">
        <f>IF( $G158=0,0,((($G158/$F$153)*Cronograma!CL$23)*($H158/$G158)))</f>
        <v>0</v>
      </c>
      <c r="CO158" s="51">
        <f>IF( $G158=0,0,((($G158/$F$153)*Cronograma!CM$23)*($H158/$G158)))</f>
        <v>0</v>
      </c>
      <c r="CP158" s="51">
        <f>IF( $G158=0,0,((($G158/$F$153)*Cronograma!CN$23)*($H158/$G158)))</f>
        <v>0</v>
      </c>
      <c r="CQ158" s="51">
        <f>IF( $G158=0,0,((($G158/$F$153)*Cronograma!CO$23)*($H158/$G158)))</f>
        <v>0</v>
      </c>
      <c r="CR158" s="51">
        <f>IF( $G158=0,0,((($G158/$F$153)*Cronograma!CP$23)*($H158/$G158)))</f>
        <v>0</v>
      </c>
      <c r="CS158" s="51">
        <f>IF( $G158=0,0,((($G158/$F$153)*Cronograma!CQ$23)*($H158/$G158)))</f>
        <v>0</v>
      </c>
      <c r="CT158" s="51">
        <f>IF( $G158=0,0,((($G158/$F$153)*Cronograma!CR$23)*($H158/$G158)))</f>
        <v>0</v>
      </c>
      <c r="CU158" s="51">
        <f>IF( $G158=0,0,((($G158/$F$153)*Cronograma!CS$23)*($H158/$G158)))</f>
        <v>0</v>
      </c>
      <c r="CV158" s="51">
        <f>IF( $G158=0,0,((($G158/$F$153)*Cronograma!CT$23)*($H158/$G158)))</f>
        <v>0</v>
      </c>
      <c r="CW158" s="51">
        <f>IF( $G158=0,0,((($G158/$F$153)*Cronograma!CU$23)*($H158/$G158)))</f>
        <v>0</v>
      </c>
      <c r="CX158" s="51">
        <f>IF( $G158=0,0,((($G158/$F$153)*Cronograma!CV$23)*($H158/$G158)))</f>
        <v>0</v>
      </c>
      <c r="CY158" s="51">
        <f>IF( $G158=0,0,((($G158/$F$153)*Cronograma!CW$23)*($H158/$G158)))</f>
        <v>0</v>
      </c>
      <c r="CZ158" s="51">
        <f>IF( $G158=0,0,((($G158/$F$153)*Cronograma!CX$23)*($H158/$G158)))</f>
        <v>0</v>
      </c>
      <c r="DA158" s="51">
        <f>IF( $G158=0,0,((($G158/$F$153)*Cronograma!CY$23)*($H158/$G158)))</f>
        <v>0</v>
      </c>
      <c r="DB158" s="51">
        <f>IF( $G158=0,0,((($G158/$F$153)*Cronograma!CZ$23)*($H158/$G158)))</f>
        <v>0</v>
      </c>
      <c r="DC158" s="51">
        <f>IF( $G158=0,0,((($G158/$F$153)*Cronograma!DA$23)*($H158/$G158)))</f>
        <v>0</v>
      </c>
      <c r="DD158" s="51">
        <f>IF( $G158=0,0,((($G158/$F$153)*Cronograma!DB$23)*($H158/$G158)))</f>
        <v>0</v>
      </c>
      <c r="DE158" s="51">
        <f>IF( $G158=0,0,((($G158/$F$153)*Cronograma!DC$23)*($H158/$G158)))</f>
        <v>0</v>
      </c>
      <c r="DF158" s="51">
        <f>IF( $G158=0,0,((($G158/$F$153)*Cronograma!DD$23)*($H158/$G158)))</f>
        <v>0</v>
      </c>
      <c r="DG158" s="51">
        <f>IF( $G158=0,0,((($G158/$F$153)*Cronograma!DE$23)*($H158/$G158)))</f>
        <v>0</v>
      </c>
      <c r="DH158" s="51">
        <f>IF( $G158=0,0,((($G158/$F$153)*Cronograma!DF$23)*($H158/$G158)))</f>
        <v>0</v>
      </c>
      <c r="DI158" s="51">
        <f>IF( $G158=0,0,((($G158/$F$153)*Cronograma!DG$23)*($H158/$G158)))</f>
        <v>0</v>
      </c>
      <c r="DJ158" s="51">
        <f>IF( $G158=0,0,((($G158/$F$153)*Cronograma!DH$23)*($H158/$G158)))</f>
        <v>0</v>
      </c>
      <c r="DK158" s="52">
        <f t="shared" si="94"/>
        <v>0</v>
      </c>
      <c r="DL158" s="53">
        <f t="shared" si="82"/>
        <v>0</v>
      </c>
      <c r="DM158" s="472"/>
      <c r="DN158" s="472"/>
      <c r="DO158" s="472"/>
    </row>
    <row r="159" spans="1:119" hidden="1" outlineLevel="1" x14ac:dyDescent="0.3">
      <c r="A159" s="472"/>
      <c r="B159" s="521" t="s">
        <v>303</v>
      </c>
      <c r="C159" s="589"/>
      <c r="D159" s="595"/>
      <c r="E159" s="591"/>
      <c r="F159" s="592"/>
      <c r="G159" s="593"/>
      <c r="H159" s="498">
        <f t="shared" si="93"/>
        <v>0</v>
      </c>
      <c r="I159" s="51">
        <f>IF( $G159=0,0,((($G159/$F$153)*Cronograma!G$23)*($H159/$G159)))</f>
        <v>0</v>
      </c>
      <c r="J159" s="51">
        <f>IF( $G159=0,0,((($G159/$F$153)*Cronograma!H$23)*($H159/$G159)))</f>
        <v>0</v>
      </c>
      <c r="K159" s="51">
        <f>IF( $G159=0,0,((($G159/$F$153)*Cronograma!I$23)*($H159/$G159)))</f>
        <v>0</v>
      </c>
      <c r="L159" s="51">
        <f>IF( $G159=0,0,((($G159/$F$153)*Cronograma!J$23)*($H159/$G159)))</f>
        <v>0</v>
      </c>
      <c r="M159" s="51">
        <f>IF( $G159=0,0,((($G159/$F$153)*Cronograma!K$23)*($H159/$G159)))</f>
        <v>0</v>
      </c>
      <c r="N159" s="51">
        <f>IF( $G159=0,0,((($G159/$F$153)*Cronograma!L$23)*($H159/$G159)))</f>
        <v>0</v>
      </c>
      <c r="O159" s="51">
        <f>IF( $G159=0,0,((($G159/$F$153)*Cronograma!M$23)*($H159/$G159)))</f>
        <v>0</v>
      </c>
      <c r="P159" s="51">
        <f>IF( $G159=0,0,((($G159/$F$153)*Cronograma!N$23)*($H159/$G159)))</f>
        <v>0</v>
      </c>
      <c r="Q159" s="51">
        <f>IF( $G159=0,0,((($G159/$F$153)*Cronograma!O$23)*($H159/$G159)))</f>
        <v>0</v>
      </c>
      <c r="R159" s="51">
        <f>IF( $G159=0,0,((($G159/$F$153)*Cronograma!P$23)*($H159/$G159)))</f>
        <v>0</v>
      </c>
      <c r="S159" s="51">
        <f>IF( $G159=0,0,((($G159/$F$153)*Cronograma!Q$23)*($H159/$G159)))</f>
        <v>0</v>
      </c>
      <c r="T159" s="51">
        <f>IF( $G159=0,0,((($G159/$F$153)*Cronograma!R$23)*($H159/$G159)))</f>
        <v>0</v>
      </c>
      <c r="U159" s="51">
        <f>IF( $G159=0,0,((($G159/$F$153)*Cronograma!S$23)*($H159/$G159)))</f>
        <v>0</v>
      </c>
      <c r="V159" s="51">
        <f>IF( $G159=0,0,((($G159/$F$153)*Cronograma!T$23)*($H159/$G159)))</f>
        <v>0</v>
      </c>
      <c r="W159" s="51">
        <f>IF( $G159=0,0,((($G159/$F$153)*Cronograma!U$23)*($H159/$G159)))</f>
        <v>0</v>
      </c>
      <c r="X159" s="51">
        <f>IF( $G159=0,0,((($G159/$F$153)*Cronograma!V$23)*($H159/$G159)))</f>
        <v>0</v>
      </c>
      <c r="Y159" s="51">
        <f>IF( $G159=0,0,((($G159/$F$153)*Cronograma!W$23)*($H159/$G159)))</f>
        <v>0</v>
      </c>
      <c r="Z159" s="51">
        <f>IF( $G159=0,0,((($G159/$F$153)*Cronograma!X$23)*($H159/$G159)))</f>
        <v>0</v>
      </c>
      <c r="AA159" s="51">
        <f>IF( $G159=0,0,((($G159/$F$153)*Cronograma!Y$23)*($H159/$G159)))</f>
        <v>0</v>
      </c>
      <c r="AB159" s="51">
        <f>IF( $G159=0,0,((($G159/$F$153)*Cronograma!Z$23)*($H159/$G159)))</f>
        <v>0</v>
      </c>
      <c r="AC159" s="51">
        <f>IF( $G159=0,0,((($G159/$F$153)*Cronograma!AA$23)*($H159/$G159)))</f>
        <v>0</v>
      </c>
      <c r="AD159" s="51">
        <f>IF( $G159=0,0,((($G159/$F$153)*Cronograma!AB$23)*($H159/$G159)))</f>
        <v>0</v>
      </c>
      <c r="AE159" s="51">
        <f>IF( $G159=0,0,((($G159/$F$153)*Cronograma!AC$23)*($H159/$G159)))</f>
        <v>0</v>
      </c>
      <c r="AF159" s="51">
        <f>IF( $G159=0,0,((($G159/$F$153)*Cronograma!AD$23)*($H159/$G159)))</f>
        <v>0</v>
      </c>
      <c r="AG159" s="51">
        <f>IF( $G159=0,0,((($G159/$F$153)*Cronograma!AE$23)*($H159/$G159)))</f>
        <v>0</v>
      </c>
      <c r="AH159" s="51">
        <f>IF( $G159=0,0,((($G159/$F$153)*Cronograma!AF$23)*($H159/$G159)))</f>
        <v>0</v>
      </c>
      <c r="AI159" s="51">
        <f>IF( $G159=0,0,((($G159/$F$153)*Cronograma!AG$23)*($H159/$G159)))</f>
        <v>0</v>
      </c>
      <c r="AJ159" s="51">
        <f>IF( $G159=0,0,((($G159/$F$153)*Cronograma!AH$23)*($H159/$G159)))</f>
        <v>0</v>
      </c>
      <c r="AK159" s="51">
        <f>IF( $G159=0,0,((($G159/$F$153)*Cronograma!AI$23)*($H159/$G159)))</f>
        <v>0</v>
      </c>
      <c r="AL159" s="51">
        <f>IF( $G159=0,0,((($G159/$F$153)*Cronograma!AJ$23)*($H159/$G159)))</f>
        <v>0</v>
      </c>
      <c r="AM159" s="51">
        <f>IF( $G159=0,0,((($G159/$F$153)*Cronograma!AK$23)*($H159/$G159)))</f>
        <v>0</v>
      </c>
      <c r="AN159" s="51">
        <f>IF( $G159=0,0,((($G159/$F$153)*Cronograma!AL$23)*($H159/$G159)))</f>
        <v>0</v>
      </c>
      <c r="AO159" s="51">
        <f>IF( $G159=0,0,((($G159/$F$153)*Cronograma!AM$23)*($H159/$G159)))</f>
        <v>0</v>
      </c>
      <c r="AP159" s="51">
        <f>IF( $G159=0,0,((($G159/$F$153)*Cronograma!AN$23)*($H159/$G159)))</f>
        <v>0</v>
      </c>
      <c r="AQ159" s="51">
        <f>IF( $G159=0,0,((($G159/$F$153)*Cronograma!AO$23)*($H159/$G159)))</f>
        <v>0</v>
      </c>
      <c r="AR159" s="51">
        <f>IF( $G159=0,0,((($G159/$F$153)*Cronograma!AP$23)*($H159/$G159)))</f>
        <v>0</v>
      </c>
      <c r="AS159" s="51">
        <f>IF( $G159=0,0,((($G159/$F$153)*Cronograma!AQ$23)*($H159/$G159)))</f>
        <v>0</v>
      </c>
      <c r="AT159" s="51">
        <f>IF( $G159=0,0,((($G159/$F$153)*Cronograma!AR$23)*($H159/$G159)))</f>
        <v>0</v>
      </c>
      <c r="AU159" s="51">
        <f>IF( $G159=0,0,((($G159/$F$153)*Cronograma!AS$23)*($H159/$G159)))</f>
        <v>0</v>
      </c>
      <c r="AV159" s="51">
        <f>IF( $G159=0,0,((($G159/$F$153)*Cronograma!AT$23)*($H159/$G159)))</f>
        <v>0</v>
      </c>
      <c r="AW159" s="51">
        <f>IF( $G159=0,0,((($G159/$F$153)*Cronograma!AU$23)*($H159/$G159)))</f>
        <v>0</v>
      </c>
      <c r="AX159" s="51">
        <f>IF( $G159=0,0,((($G159/$F$153)*Cronograma!AV$23)*($H159/$G159)))</f>
        <v>0</v>
      </c>
      <c r="AY159" s="51">
        <f>IF( $G159=0,0,((($G159/$F$153)*Cronograma!AW$23)*($H159/$G159)))</f>
        <v>0</v>
      </c>
      <c r="AZ159" s="51">
        <f>IF( $G159=0,0,((($G159/$F$153)*Cronograma!AX$23)*($H159/$G159)))</f>
        <v>0</v>
      </c>
      <c r="BA159" s="51">
        <f>IF( $G159=0,0,((($G159/$F$153)*Cronograma!AY$23)*($H159/$G159)))</f>
        <v>0</v>
      </c>
      <c r="BB159" s="51">
        <f>IF( $G159=0,0,((($G159/$F$153)*Cronograma!AZ$23)*($H159/$G159)))</f>
        <v>0</v>
      </c>
      <c r="BC159" s="51">
        <f>IF( $G159=0,0,((($G159/$F$153)*Cronograma!BA$23)*($H159/$G159)))</f>
        <v>0</v>
      </c>
      <c r="BD159" s="51">
        <f>IF( $G159=0,0,((($G159/$F$153)*Cronograma!BB$23)*($H159/$G159)))</f>
        <v>0</v>
      </c>
      <c r="BE159" s="51">
        <f>IF( $G159=0,0,((($G159/$F$153)*Cronograma!BC$23)*($H159/$G159)))</f>
        <v>0</v>
      </c>
      <c r="BF159" s="51">
        <f>IF( $G159=0,0,((($G159/$F$153)*Cronograma!BD$23)*($H159/$G159)))</f>
        <v>0</v>
      </c>
      <c r="BG159" s="51">
        <f>IF( $G159=0,0,((($G159/$F$153)*Cronograma!BE$23)*($H159/$G159)))</f>
        <v>0</v>
      </c>
      <c r="BH159" s="51">
        <f>IF( $G159=0,0,((($G159/$F$153)*Cronograma!BF$23)*($H159/$G159)))</f>
        <v>0</v>
      </c>
      <c r="BI159" s="51">
        <f>IF( $G159=0,0,((($G159/$F$153)*Cronograma!BG$23)*($H159/$G159)))</f>
        <v>0</v>
      </c>
      <c r="BJ159" s="51">
        <f>IF( $G159=0,0,((($G159/$F$153)*Cronograma!BH$23)*($H159/$G159)))</f>
        <v>0</v>
      </c>
      <c r="BK159" s="51">
        <f>IF( $G159=0,0,((($G159/$F$153)*Cronograma!BI$23)*($H159/$G159)))</f>
        <v>0</v>
      </c>
      <c r="BL159" s="51">
        <f>IF( $G159=0,0,((($G159/$F$153)*Cronograma!BJ$23)*($H159/$G159)))</f>
        <v>0</v>
      </c>
      <c r="BM159" s="51">
        <f>IF( $G159=0,0,((($G159/$F$153)*Cronograma!BK$23)*($H159/$G159)))</f>
        <v>0</v>
      </c>
      <c r="BN159" s="51">
        <f>IF( $G159=0,0,((($G159/$F$153)*Cronograma!BL$23)*($H159/$G159)))</f>
        <v>0</v>
      </c>
      <c r="BO159" s="51">
        <f>IF( $G159=0,0,((($G159/$F$153)*Cronograma!BM$23)*($H159/$G159)))</f>
        <v>0</v>
      </c>
      <c r="BP159" s="51">
        <f>IF( $G159=0,0,((($G159/$F$153)*Cronograma!BN$23)*($H159/$G159)))</f>
        <v>0</v>
      </c>
      <c r="BQ159" s="51">
        <f>IF( $G159=0,0,((($G159/$F$153)*Cronograma!BO$23)*($H159/$G159)))</f>
        <v>0</v>
      </c>
      <c r="BR159" s="51">
        <f>IF( $G159=0,0,((($G159/$F$153)*Cronograma!BP$23)*($H159/$G159)))</f>
        <v>0</v>
      </c>
      <c r="BS159" s="51">
        <f>IF( $G159=0,0,((($G159/$F$153)*Cronograma!BQ$23)*($H159/$G159)))</f>
        <v>0</v>
      </c>
      <c r="BT159" s="51">
        <f>IF( $G159=0,0,((($G159/$F$153)*Cronograma!BR$23)*($H159/$G159)))</f>
        <v>0</v>
      </c>
      <c r="BU159" s="51">
        <f>IF( $G159=0,0,((($G159/$F$153)*Cronograma!BS$23)*($H159/$G159)))</f>
        <v>0</v>
      </c>
      <c r="BV159" s="51">
        <f>IF( $G159=0,0,((($G159/$F$153)*Cronograma!BT$23)*($H159/$G159)))</f>
        <v>0</v>
      </c>
      <c r="BW159" s="51">
        <f>IF( $G159=0,0,((($G159/$F$153)*Cronograma!BU$23)*($H159/$G159)))</f>
        <v>0</v>
      </c>
      <c r="BX159" s="51">
        <f>IF( $G159=0,0,((($G159/$F$153)*Cronograma!BV$23)*($H159/$G159)))</f>
        <v>0</v>
      </c>
      <c r="BY159" s="51">
        <f>IF( $G159=0,0,((($G159/$F$153)*Cronograma!BW$23)*($H159/$G159)))</f>
        <v>0</v>
      </c>
      <c r="BZ159" s="51">
        <f>IF( $G159=0,0,((($G159/$F$153)*Cronograma!BX$23)*($H159/$G159)))</f>
        <v>0</v>
      </c>
      <c r="CA159" s="51">
        <f>IF( $G159=0,0,((($G159/$F$153)*Cronograma!BY$23)*($H159/$G159)))</f>
        <v>0</v>
      </c>
      <c r="CB159" s="51">
        <f>IF( $G159=0,0,((($G159/$F$153)*Cronograma!BZ$23)*($H159/$G159)))</f>
        <v>0</v>
      </c>
      <c r="CC159" s="51">
        <f>IF( $G159=0,0,((($G159/$F$153)*Cronograma!CA$23)*($H159/$G159)))</f>
        <v>0</v>
      </c>
      <c r="CD159" s="51">
        <f>IF( $G159=0,0,((($G159/$F$153)*Cronograma!CB$23)*($H159/$G159)))</f>
        <v>0</v>
      </c>
      <c r="CE159" s="51">
        <f>IF( $G159=0,0,((($G159/$F$153)*Cronograma!CC$23)*($H159/$G159)))</f>
        <v>0</v>
      </c>
      <c r="CF159" s="51">
        <f>IF( $G159=0,0,((($G159/$F$153)*Cronograma!CD$23)*($H159/$G159)))</f>
        <v>0</v>
      </c>
      <c r="CG159" s="51">
        <f>IF( $G159=0,0,((($G159/$F$153)*Cronograma!CE$23)*($H159/$G159)))</f>
        <v>0</v>
      </c>
      <c r="CH159" s="51">
        <f>IF( $G159=0,0,((($G159/$F$153)*Cronograma!CF$23)*($H159/$G159)))</f>
        <v>0</v>
      </c>
      <c r="CI159" s="51">
        <f>IF( $G159=0,0,((($G159/$F$153)*Cronograma!CG$23)*($H159/$G159)))</f>
        <v>0</v>
      </c>
      <c r="CJ159" s="51">
        <f>IF( $G159=0,0,((($G159/$F$153)*Cronograma!CH$23)*($H159/$G159)))</f>
        <v>0</v>
      </c>
      <c r="CK159" s="51">
        <f>IF( $G159=0,0,((($G159/$F$153)*Cronograma!CI$23)*($H159/$G159)))</f>
        <v>0</v>
      </c>
      <c r="CL159" s="51">
        <f>IF( $G159=0,0,((($G159/$F$153)*Cronograma!CJ$23)*($H159/$G159)))</f>
        <v>0</v>
      </c>
      <c r="CM159" s="51">
        <f>IF( $G159=0,0,((($G159/$F$153)*Cronograma!CK$23)*($H159/$G159)))</f>
        <v>0</v>
      </c>
      <c r="CN159" s="51">
        <f>IF( $G159=0,0,((($G159/$F$153)*Cronograma!CL$23)*($H159/$G159)))</f>
        <v>0</v>
      </c>
      <c r="CO159" s="51">
        <f>IF( $G159=0,0,((($G159/$F$153)*Cronograma!CM$23)*($H159/$G159)))</f>
        <v>0</v>
      </c>
      <c r="CP159" s="51">
        <f>IF( $G159=0,0,((($G159/$F$153)*Cronograma!CN$23)*($H159/$G159)))</f>
        <v>0</v>
      </c>
      <c r="CQ159" s="51">
        <f>IF( $G159=0,0,((($G159/$F$153)*Cronograma!CO$23)*($H159/$G159)))</f>
        <v>0</v>
      </c>
      <c r="CR159" s="51">
        <f>IF( $G159=0,0,((($G159/$F$153)*Cronograma!CP$23)*($H159/$G159)))</f>
        <v>0</v>
      </c>
      <c r="CS159" s="51">
        <f>IF( $G159=0,0,((($G159/$F$153)*Cronograma!CQ$23)*($H159/$G159)))</f>
        <v>0</v>
      </c>
      <c r="CT159" s="51">
        <f>IF( $G159=0,0,((($G159/$F$153)*Cronograma!CR$23)*($H159/$G159)))</f>
        <v>0</v>
      </c>
      <c r="CU159" s="51">
        <f>IF( $G159=0,0,((($G159/$F$153)*Cronograma!CS$23)*($H159/$G159)))</f>
        <v>0</v>
      </c>
      <c r="CV159" s="51">
        <f>IF( $G159=0,0,((($G159/$F$153)*Cronograma!CT$23)*($H159/$G159)))</f>
        <v>0</v>
      </c>
      <c r="CW159" s="51">
        <f>IF( $G159=0,0,((($G159/$F$153)*Cronograma!CU$23)*($H159/$G159)))</f>
        <v>0</v>
      </c>
      <c r="CX159" s="51">
        <f>IF( $G159=0,0,((($G159/$F$153)*Cronograma!CV$23)*($H159/$G159)))</f>
        <v>0</v>
      </c>
      <c r="CY159" s="51">
        <f>IF( $G159=0,0,((($G159/$F$153)*Cronograma!CW$23)*($H159/$G159)))</f>
        <v>0</v>
      </c>
      <c r="CZ159" s="51">
        <f>IF( $G159=0,0,((($G159/$F$153)*Cronograma!CX$23)*($H159/$G159)))</f>
        <v>0</v>
      </c>
      <c r="DA159" s="51">
        <f>IF( $G159=0,0,((($G159/$F$153)*Cronograma!CY$23)*($H159/$G159)))</f>
        <v>0</v>
      </c>
      <c r="DB159" s="51">
        <f>IF( $G159=0,0,((($G159/$F$153)*Cronograma!CZ$23)*($H159/$G159)))</f>
        <v>0</v>
      </c>
      <c r="DC159" s="51">
        <f>IF( $G159=0,0,((($G159/$F$153)*Cronograma!DA$23)*($H159/$G159)))</f>
        <v>0</v>
      </c>
      <c r="DD159" s="51">
        <f>IF( $G159=0,0,((($G159/$F$153)*Cronograma!DB$23)*($H159/$G159)))</f>
        <v>0</v>
      </c>
      <c r="DE159" s="51">
        <f>IF( $G159=0,0,((($G159/$F$153)*Cronograma!DC$23)*($H159/$G159)))</f>
        <v>0</v>
      </c>
      <c r="DF159" s="51">
        <f>IF( $G159=0,0,((($G159/$F$153)*Cronograma!DD$23)*($H159/$G159)))</f>
        <v>0</v>
      </c>
      <c r="DG159" s="51">
        <f>IF( $G159=0,0,((($G159/$F$153)*Cronograma!DE$23)*($H159/$G159)))</f>
        <v>0</v>
      </c>
      <c r="DH159" s="51">
        <f>IF( $G159=0,0,((($G159/$F$153)*Cronograma!DF$23)*($H159/$G159)))</f>
        <v>0</v>
      </c>
      <c r="DI159" s="51">
        <f>IF( $G159=0,0,((($G159/$F$153)*Cronograma!DG$23)*($H159/$G159)))</f>
        <v>0</v>
      </c>
      <c r="DJ159" s="51">
        <f>IF( $G159=0,0,((($G159/$F$153)*Cronograma!DH$23)*($H159/$G159)))</f>
        <v>0</v>
      </c>
      <c r="DK159" s="52">
        <f t="shared" si="94"/>
        <v>0</v>
      </c>
      <c r="DL159" s="53">
        <f t="shared" si="82"/>
        <v>0</v>
      </c>
      <c r="DM159" s="472"/>
      <c r="DN159" s="472"/>
      <c r="DO159" s="472"/>
    </row>
    <row r="160" spans="1:119" hidden="1" outlineLevel="1" x14ac:dyDescent="0.3">
      <c r="A160" s="472"/>
      <c r="B160" s="521" t="s">
        <v>304</v>
      </c>
      <c r="C160" s="589"/>
      <c r="D160" s="595"/>
      <c r="E160" s="591"/>
      <c r="F160" s="592"/>
      <c r="G160" s="593"/>
      <c r="H160" s="498">
        <f t="shared" si="93"/>
        <v>0</v>
      </c>
      <c r="I160" s="51">
        <f>IF( $G160=0,0,((($G160/$F$153)*Cronograma!G$23)*($H160/$G160)))</f>
        <v>0</v>
      </c>
      <c r="J160" s="51">
        <f>IF( $G160=0,0,((($G160/$F$153)*Cronograma!H$23)*($H160/$G160)))</f>
        <v>0</v>
      </c>
      <c r="K160" s="51">
        <f>IF( $G160=0,0,((($G160/$F$153)*Cronograma!I$23)*($H160/$G160)))</f>
        <v>0</v>
      </c>
      <c r="L160" s="51">
        <f>IF( $G160=0,0,((($G160/$F$153)*Cronograma!J$23)*($H160/$G160)))</f>
        <v>0</v>
      </c>
      <c r="M160" s="51">
        <f>IF( $G160=0,0,((($G160/$F$153)*Cronograma!K$23)*($H160/$G160)))</f>
        <v>0</v>
      </c>
      <c r="N160" s="51">
        <f>IF( $G160=0,0,((($G160/$F$153)*Cronograma!L$23)*($H160/$G160)))</f>
        <v>0</v>
      </c>
      <c r="O160" s="51">
        <f>IF( $G160=0,0,((($G160/$F$153)*Cronograma!M$23)*($H160/$G160)))</f>
        <v>0</v>
      </c>
      <c r="P160" s="51">
        <f>IF( $G160=0,0,((($G160/$F$153)*Cronograma!N$23)*($H160/$G160)))</f>
        <v>0</v>
      </c>
      <c r="Q160" s="51">
        <f>IF( $G160=0,0,((($G160/$F$153)*Cronograma!O$23)*($H160/$G160)))</f>
        <v>0</v>
      </c>
      <c r="R160" s="51">
        <f>IF( $G160=0,0,((($G160/$F$153)*Cronograma!P$23)*($H160/$G160)))</f>
        <v>0</v>
      </c>
      <c r="S160" s="51">
        <f>IF( $G160=0,0,((($G160/$F$153)*Cronograma!Q$23)*($H160/$G160)))</f>
        <v>0</v>
      </c>
      <c r="T160" s="51">
        <f>IF( $G160=0,0,((($G160/$F$153)*Cronograma!R$23)*($H160/$G160)))</f>
        <v>0</v>
      </c>
      <c r="U160" s="51">
        <f>IF( $G160=0,0,((($G160/$F$153)*Cronograma!S$23)*($H160/$G160)))</f>
        <v>0</v>
      </c>
      <c r="V160" s="51">
        <f>IF( $G160=0,0,((($G160/$F$153)*Cronograma!T$23)*($H160/$G160)))</f>
        <v>0</v>
      </c>
      <c r="W160" s="51">
        <f>IF( $G160=0,0,((($G160/$F$153)*Cronograma!U$23)*($H160/$G160)))</f>
        <v>0</v>
      </c>
      <c r="X160" s="51">
        <f>IF( $G160=0,0,((($G160/$F$153)*Cronograma!V$23)*($H160/$G160)))</f>
        <v>0</v>
      </c>
      <c r="Y160" s="51">
        <f>IF( $G160=0,0,((($G160/$F$153)*Cronograma!W$23)*($H160/$G160)))</f>
        <v>0</v>
      </c>
      <c r="Z160" s="51">
        <f>IF( $G160=0,0,((($G160/$F$153)*Cronograma!X$23)*($H160/$G160)))</f>
        <v>0</v>
      </c>
      <c r="AA160" s="51">
        <f>IF( $G160=0,0,((($G160/$F$153)*Cronograma!Y$23)*($H160/$G160)))</f>
        <v>0</v>
      </c>
      <c r="AB160" s="51">
        <f>IF( $G160=0,0,((($G160/$F$153)*Cronograma!Z$23)*($H160/$G160)))</f>
        <v>0</v>
      </c>
      <c r="AC160" s="51">
        <f>IF( $G160=0,0,((($G160/$F$153)*Cronograma!AA$23)*($H160/$G160)))</f>
        <v>0</v>
      </c>
      <c r="AD160" s="51">
        <f>IF( $G160=0,0,((($G160/$F$153)*Cronograma!AB$23)*($H160/$G160)))</f>
        <v>0</v>
      </c>
      <c r="AE160" s="51">
        <f>IF( $G160=0,0,((($G160/$F$153)*Cronograma!AC$23)*($H160/$G160)))</f>
        <v>0</v>
      </c>
      <c r="AF160" s="51">
        <f>IF( $G160=0,0,((($G160/$F$153)*Cronograma!AD$23)*($H160/$G160)))</f>
        <v>0</v>
      </c>
      <c r="AG160" s="51">
        <f>IF( $G160=0,0,((($G160/$F$153)*Cronograma!AE$23)*($H160/$G160)))</f>
        <v>0</v>
      </c>
      <c r="AH160" s="51">
        <f>IF( $G160=0,0,((($G160/$F$153)*Cronograma!AF$23)*($H160/$G160)))</f>
        <v>0</v>
      </c>
      <c r="AI160" s="51">
        <f>IF( $G160=0,0,((($G160/$F$153)*Cronograma!AG$23)*($H160/$G160)))</f>
        <v>0</v>
      </c>
      <c r="AJ160" s="51">
        <f>IF( $G160=0,0,((($G160/$F$153)*Cronograma!AH$23)*($H160/$G160)))</f>
        <v>0</v>
      </c>
      <c r="AK160" s="51">
        <f>IF( $G160=0,0,((($G160/$F$153)*Cronograma!AI$23)*($H160/$G160)))</f>
        <v>0</v>
      </c>
      <c r="AL160" s="51">
        <f>IF( $G160=0,0,((($G160/$F$153)*Cronograma!AJ$23)*($H160/$G160)))</f>
        <v>0</v>
      </c>
      <c r="AM160" s="51">
        <f>IF( $G160=0,0,((($G160/$F$153)*Cronograma!AK$23)*($H160/$G160)))</f>
        <v>0</v>
      </c>
      <c r="AN160" s="51">
        <f>IF( $G160=0,0,((($G160/$F$153)*Cronograma!AL$23)*($H160/$G160)))</f>
        <v>0</v>
      </c>
      <c r="AO160" s="51">
        <f>IF( $G160=0,0,((($G160/$F$153)*Cronograma!AM$23)*($H160/$G160)))</f>
        <v>0</v>
      </c>
      <c r="AP160" s="51">
        <f>IF( $G160=0,0,((($G160/$F$153)*Cronograma!AN$23)*($H160/$G160)))</f>
        <v>0</v>
      </c>
      <c r="AQ160" s="51">
        <f>IF( $G160=0,0,((($G160/$F$153)*Cronograma!AO$23)*($H160/$G160)))</f>
        <v>0</v>
      </c>
      <c r="AR160" s="51">
        <f>IF( $G160=0,0,((($G160/$F$153)*Cronograma!AP$23)*($H160/$G160)))</f>
        <v>0</v>
      </c>
      <c r="AS160" s="51">
        <f>IF( $G160=0,0,((($G160/$F$153)*Cronograma!AQ$23)*($H160/$G160)))</f>
        <v>0</v>
      </c>
      <c r="AT160" s="51">
        <f>IF( $G160=0,0,((($G160/$F$153)*Cronograma!AR$23)*($H160/$G160)))</f>
        <v>0</v>
      </c>
      <c r="AU160" s="51">
        <f>IF( $G160=0,0,((($G160/$F$153)*Cronograma!AS$23)*($H160/$G160)))</f>
        <v>0</v>
      </c>
      <c r="AV160" s="51">
        <f>IF( $G160=0,0,((($G160/$F$153)*Cronograma!AT$23)*($H160/$G160)))</f>
        <v>0</v>
      </c>
      <c r="AW160" s="51">
        <f>IF( $G160=0,0,((($G160/$F$153)*Cronograma!AU$23)*($H160/$G160)))</f>
        <v>0</v>
      </c>
      <c r="AX160" s="51">
        <f>IF( $G160=0,0,((($G160/$F$153)*Cronograma!AV$23)*($H160/$G160)))</f>
        <v>0</v>
      </c>
      <c r="AY160" s="51">
        <f>IF( $G160=0,0,((($G160/$F$153)*Cronograma!AW$23)*($H160/$G160)))</f>
        <v>0</v>
      </c>
      <c r="AZ160" s="51">
        <f>IF( $G160=0,0,((($G160/$F$153)*Cronograma!AX$23)*($H160/$G160)))</f>
        <v>0</v>
      </c>
      <c r="BA160" s="51">
        <f>IF( $G160=0,0,((($G160/$F$153)*Cronograma!AY$23)*($H160/$G160)))</f>
        <v>0</v>
      </c>
      <c r="BB160" s="51">
        <f>IF( $G160=0,0,((($G160/$F$153)*Cronograma!AZ$23)*($H160/$G160)))</f>
        <v>0</v>
      </c>
      <c r="BC160" s="51">
        <f>IF( $G160=0,0,((($G160/$F$153)*Cronograma!BA$23)*($H160/$G160)))</f>
        <v>0</v>
      </c>
      <c r="BD160" s="51">
        <f>IF( $G160=0,0,((($G160/$F$153)*Cronograma!BB$23)*($H160/$G160)))</f>
        <v>0</v>
      </c>
      <c r="BE160" s="51">
        <f>IF( $G160=0,0,((($G160/$F$153)*Cronograma!BC$23)*($H160/$G160)))</f>
        <v>0</v>
      </c>
      <c r="BF160" s="51">
        <f>IF( $G160=0,0,((($G160/$F$153)*Cronograma!BD$23)*($H160/$G160)))</f>
        <v>0</v>
      </c>
      <c r="BG160" s="51">
        <f>IF( $G160=0,0,((($G160/$F$153)*Cronograma!BE$23)*($H160/$G160)))</f>
        <v>0</v>
      </c>
      <c r="BH160" s="51">
        <f>IF( $G160=0,0,((($G160/$F$153)*Cronograma!BF$23)*($H160/$G160)))</f>
        <v>0</v>
      </c>
      <c r="BI160" s="51">
        <f>IF( $G160=0,0,((($G160/$F$153)*Cronograma!BG$23)*($H160/$G160)))</f>
        <v>0</v>
      </c>
      <c r="BJ160" s="51">
        <f>IF( $G160=0,0,((($G160/$F$153)*Cronograma!BH$23)*($H160/$G160)))</f>
        <v>0</v>
      </c>
      <c r="BK160" s="51">
        <f>IF( $G160=0,0,((($G160/$F$153)*Cronograma!BI$23)*($H160/$G160)))</f>
        <v>0</v>
      </c>
      <c r="BL160" s="51">
        <f>IF( $G160=0,0,((($G160/$F$153)*Cronograma!BJ$23)*($H160/$G160)))</f>
        <v>0</v>
      </c>
      <c r="BM160" s="51">
        <f>IF( $G160=0,0,((($G160/$F$153)*Cronograma!BK$23)*($H160/$G160)))</f>
        <v>0</v>
      </c>
      <c r="BN160" s="51">
        <f>IF( $G160=0,0,((($G160/$F$153)*Cronograma!BL$23)*($H160/$G160)))</f>
        <v>0</v>
      </c>
      <c r="BO160" s="51">
        <f>IF( $G160=0,0,((($G160/$F$153)*Cronograma!BM$23)*($H160/$G160)))</f>
        <v>0</v>
      </c>
      <c r="BP160" s="51">
        <f>IF( $G160=0,0,((($G160/$F$153)*Cronograma!BN$23)*($H160/$G160)))</f>
        <v>0</v>
      </c>
      <c r="BQ160" s="51">
        <f>IF( $G160=0,0,((($G160/$F$153)*Cronograma!BO$23)*($H160/$G160)))</f>
        <v>0</v>
      </c>
      <c r="BR160" s="51">
        <f>IF( $G160=0,0,((($G160/$F$153)*Cronograma!BP$23)*($H160/$G160)))</f>
        <v>0</v>
      </c>
      <c r="BS160" s="51">
        <f>IF( $G160=0,0,((($G160/$F$153)*Cronograma!BQ$23)*($H160/$G160)))</f>
        <v>0</v>
      </c>
      <c r="BT160" s="51">
        <f>IF( $G160=0,0,((($G160/$F$153)*Cronograma!BR$23)*($H160/$G160)))</f>
        <v>0</v>
      </c>
      <c r="BU160" s="51">
        <f>IF( $G160=0,0,((($G160/$F$153)*Cronograma!BS$23)*($H160/$G160)))</f>
        <v>0</v>
      </c>
      <c r="BV160" s="51">
        <f>IF( $G160=0,0,((($G160/$F$153)*Cronograma!BT$23)*($H160/$G160)))</f>
        <v>0</v>
      </c>
      <c r="BW160" s="51">
        <f>IF( $G160=0,0,((($G160/$F$153)*Cronograma!BU$23)*($H160/$G160)))</f>
        <v>0</v>
      </c>
      <c r="BX160" s="51">
        <f>IF( $G160=0,0,((($G160/$F$153)*Cronograma!BV$23)*($H160/$G160)))</f>
        <v>0</v>
      </c>
      <c r="BY160" s="51">
        <f>IF( $G160=0,0,((($G160/$F$153)*Cronograma!BW$23)*($H160/$G160)))</f>
        <v>0</v>
      </c>
      <c r="BZ160" s="51">
        <f>IF( $G160=0,0,((($G160/$F$153)*Cronograma!BX$23)*($H160/$G160)))</f>
        <v>0</v>
      </c>
      <c r="CA160" s="51">
        <f>IF( $G160=0,0,((($G160/$F$153)*Cronograma!BY$23)*($H160/$G160)))</f>
        <v>0</v>
      </c>
      <c r="CB160" s="51">
        <f>IF( $G160=0,0,((($G160/$F$153)*Cronograma!BZ$23)*($H160/$G160)))</f>
        <v>0</v>
      </c>
      <c r="CC160" s="51">
        <f>IF( $G160=0,0,((($G160/$F$153)*Cronograma!CA$23)*($H160/$G160)))</f>
        <v>0</v>
      </c>
      <c r="CD160" s="51">
        <f>IF( $G160=0,0,((($G160/$F$153)*Cronograma!CB$23)*($H160/$G160)))</f>
        <v>0</v>
      </c>
      <c r="CE160" s="51">
        <f>IF( $G160=0,0,((($G160/$F$153)*Cronograma!CC$23)*($H160/$G160)))</f>
        <v>0</v>
      </c>
      <c r="CF160" s="51">
        <f>IF( $G160=0,0,((($G160/$F$153)*Cronograma!CD$23)*($H160/$G160)))</f>
        <v>0</v>
      </c>
      <c r="CG160" s="51">
        <f>IF( $G160=0,0,((($G160/$F$153)*Cronograma!CE$23)*($H160/$G160)))</f>
        <v>0</v>
      </c>
      <c r="CH160" s="51">
        <f>IF( $G160=0,0,((($G160/$F$153)*Cronograma!CF$23)*($H160/$G160)))</f>
        <v>0</v>
      </c>
      <c r="CI160" s="51">
        <f>IF( $G160=0,0,((($G160/$F$153)*Cronograma!CG$23)*($H160/$G160)))</f>
        <v>0</v>
      </c>
      <c r="CJ160" s="51">
        <f>IF( $G160=0,0,((($G160/$F$153)*Cronograma!CH$23)*($H160/$G160)))</f>
        <v>0</v>
      </c>
      <c r="CK160" s="51">
        <f>IF( $G160=0,0,((($G160/$F$153)*Cronograma!CI$23)*($H160/$G160)))</f>
        <v>0</v>
      </c>
      <c r="CL160" s="51">
        <f>IF( $G160=0,0,((($G160/$F$153)*Cronograma!CJ$23)*($H160/$G160)))</f>
        <v>0</v>
      </c>
      <c r="CM160" s="51">
        <f>IF( $G160=0,0,((($G160/$F$153)*Cronograma!CK$23)*($H160/$G160)))</f>
        <v>0</v>
      </c>
      <c r="CN160" s="51">
        <f>IF( $G160=0,0,((($G160/$F$153)*Cronograma!CL$23)*($H160/$G160)))</f>
        <v>0</v>
      </c>
      <c r="CO160" s="51">
        <f>IF( $G160=0,0,((($G160/$F$153)*Cronograma!CM$23)*($H160/$G160)))</f>
        <v>0</v>
      </c>
      <c r="CP160" s="51">
        <f>IF( $G160=0,0,((($G160/$F$153)*Cronograma!CN$23)*($H160/$G160)))</f>
        <v>0</v>
      </c>
      <c r="CQ160" s="51">
        <f>IF( $G160=0,0,((($G160/$F$153)*Cronograma!CO$23)*($H160/$G160)))</f>
        <v>0</v>
      </c>
      <c r="CR160" s="51">
        <f>IF( $G160=0,0,((($G160/$F$153)*Cronograma!CP$23)*($H160/$G160)))</f>
        <v>0</v>
      </c>
      <c r="CS160" s="51">
        <f>IF( $G160=0,0,((($G160/$F$153)*Cronograma!CQ$23)*($H160/$G160)))</f>
        <v>0</v>
      </c>
      <c r="CT160" s="51">
        <f>IF( $G160=0,0,((($G160/$F$153)*Cronograma!CR$23)*($H160/$G160)))</f>
        <v>0</v>
      </c>
      <c r="CU160" s="51">
        <f>IF( $G160=0,0,((($G160/$F$153)*Cronograma!CS$23)*($H160/$G160)))</f>
        <v>0</v>
      </c>
      <c r="CV160" s="51">
        <f>IF( $G160=0,0,((($G160/$F$153)*Cronograma!CT$23)*($H160/$G160)))</f>
        <v>0</v>
      </c>
      <c r="CW160" s="51">
        <f>IF( $G160=0,0,((($G160/$F$153)*Cronograma!CU$23)*($H160/$G160)))</f>
        <v>0</v>
      </c>
      <c r="CX160" s="51">
        <f>IF( $G160=0,0,((($G160/$F$153)*Cronograma!CV$23)*($H160/$G160)))</f>
        <v>0</v>
      </c>
      <c r="CY160" s="51">
        <f>IF( $G160=0,0,((($G160/$F$153)*Cronograma!CW$23)*($H160/$G160)))</f>
        <v>0</v>
      </c>
      <c r="CZ160" s="51">
        <f>IF( $G160=0,0,((($G160/$F$153)*Cronograma!CX$23)*($H160/$G160)))</f>
        <v>0</v>
      </c>
      <c r="DA160" s="51">
        <f>IF( $G160=0,0,((($G160/$F$153)*Cronograma!CY$23)*($H160/$G160)))</f>
        <v>0</v>
      </c>
      <c r="DB160" s="51">
        <f>IF( $G160=0,0,((($G160/$F$153)*Cronograma!CZ$23)*($H160/$G160)))</f>
        <v>0</v>
      </c>
      <c r="DC160" s="51">
        <f>IF( $G160=0,0,((($G160/$F$153)*Cronograma!DA$23)*($H160/$G160)))</f>
        <v>0</v>
      </c>
      <c r="DD160" s="51">
        <f>IF( $G160=0,0,((($G160/$F$153)*Cronograma!DB$23)*($H160/$G160)))</f>
        <v>0</v>
      </c>
      <c r="DE160" s="51">
        <f>IF( $G160=0,0,((($G160/$F$153)*Cronograma!DC$23)*($H160/$G160)))</f>
        <v>0</v>
      </c>
      <c r="DF160" s="51">
        <f>IF( $G160=0,0,((($G160/$F$153)*Cronograma!DD$23)*($H160/$G160)))</f>
        <v>0</v>
      </c>
      <c r="DG160" s="51">
        <f>IF( $G160=0,0,((($G160/$F$153)*Cronograma!DE$23)*($H160/$G160)))</f>
        <v>0</v>
      </c>
      <c r="DH160" s="51">
        <f>IF( $G160=0,0,((($G160/$F$153)*Cronograma!DF$23)*($H160/$G160)))</f>
        <v>0</v>
      </c>
      <c r="DI160" s="51">
        <f>IF( $G160=0,0,((($G160/$F$153)*Cronograma!DG$23)*($H160/$G160)))</f>
        <v>0</v>
      </c>
      <c r="DJ160" s="51">
        <f>IF( $G160=0,0,((($G160/$F$153)*Cronograma!DH$23)*($H160/$G160)))</f>
        <v>0</v>
      </c>
      <c r="DK160" s="52">
        <f t="shared" si="94"/>
        <v>0</v>
      </c>
      <c r="DL160" s="53">
        <f t="shared" si="82"/>
        <v>0</v>
      </c>
      <c r="DM160" s="472"/>
      <c r="DN160" s="472"/>
      <c r="DO160" s="472"/>
    </row>
    <row r="161" spans="1:119" hidden="1" outlineLevel="1" x14ac:dyDescent="0.3">
      <c r="A161" s="472"/>
      <c r="B161" s="521" t="s">
        <v>305</v>
      </c>
      <c r="C161" s="589"/>
      <c r="D161" s="595"/>
      <c r="E161" s="591"/>
      <c r="F161" s="592"/>
      <c r="G161" s="593"/>
      <c r="H161" s="498">
        <f t="shared" si="93"/>
        <v>0</v>
      </c>
      <c r="I161" s="51">
        <f>IF( $G161=0,0,((($G161/$F$153)*Cronograma!G$23)*($H161/$G161)))</f>
        <v>0</v>
      </c>
      <c r="J161" s="51">
        <f>IF( $G161=0,0,((($G161/$F$153)*Cronograma!H$23)*($H161/$G161)))</f>
        <v>0</v>
      </c>
      <c r="K161" s="51">
        <f>IF( $G161=0,0,((($G161/$F$153)*Cronograma!I$23)*($H161/$G161)))</f>
        <v>0</v>
      </c>
      <c r="L161" s="51">
        <f>IF( $G161=0,0,((($G161/$F$153)*Cronograma!J$23)*($H161/$G161)))</f>
        <v>0</v>
      </c>
      <c r="M161" s="51">
        <f>IF( $G161=0,0,((($G161/$F$153)*Cronograma!K$23)*($H161/$G161)))</f>
        <v>0</v>
      </c>
      <c r="N161" s="51">
        <f>IF( $G161=0,0,((($G161/$F$153)*Cronograma!L$23)*($H161/$G161)))</f>
        <v>0</v>
      </c>
      <c r="O161" s="51">
        <f>IF( $G161=0,0,((($G161/$F$153)*Cronograma!M$23)*($H161/$G161)))</f>
        <v>0</v>
      </c>
      <c r="P161" s="51">
        <f>IF( $G161=0,0,((($G161/$F$153)*Cronograma!N$23)*($H161/$G161)))</f>
        <v>0</v>
      </c>
      <c r="Q161" s="51">
        <f>IF( $G161=0,0,((($G161/$F$153)*Cronograma!O$23)*($H161/$G161)))</f>
        <v>0</v>
      </c>
      <c r="R161" s="51">
        <f>IF( $G161=0,0,((($G161/$F$153)*Cronograma!P$23)*($H161/$G161)))</f>
        <v>0</v>
      </c>
      <c r="S161" s="51">
        <f>IF( $G161=0,0,((($G161/$F$153)*Cronograma!Q$23)*($H161/$G161)))</f>
        <v>0</v>
      </c>
      <c r="T161" s="51">
        <f>IF( $G161=0,0,((($G161/$F$153)*Cronograma!R$23)*($H161/$G161)))</f>
        <v>0</v>
      </c>
      <c r="U161" s="51">
        <f>IF( $G161=0,0,((($G161/$F$153)*Cronograma!S$23)*($H161/$G161)))</f>
        <v>0</v>
      </c>
      <c r="V161" s="51">
        <f>IF( $G161=0,0,((($G161/$F$153)*Cronograma!T$23)*($H161/$G161)))</f>
        <v>0</v>
      </c>
      <c r="W161" s="51">
        <f>IF( $G161=0,0,((($G161/$F$153)*Cronograma!U$23)*($H161/$G161)))</f>
        <v>0</v>
      </c>
      <c r="X161" s="51">
        <f>IF( $G161=0,0,((($G161/$F$153)*Cronograma!V$23)*($H161/$G161)))</f>
        <v>0</v>
      </c>
      <c r="Y161" s="51">
        <f>IF( $G161=0,0,((($G161/$F$153)*Cronograma!W$23)*($H161/$G161)))</f>
        <v>0</v>
      </c>
      <c r="Z161" s="51">
        <f>IF( $G161=0,0,((($G161/$F$153)*Cronograma!X$23)*($H161/$G161)))</f>
        <v>0</v>
      </c>
      <c r="AA161" s="51">
        <f>IF( $G161=0,0,((($G161/$F$153)*Cronograma!Y$23)*($H161/$G161)))</f>
        <v>0</v>
      </c>
      <c r="AB161" s="51">
        <f>IF( $G161=0,0,((($G161/$F$153)*Cronograma!Z$23)*($H161/$G161)))</f>
        <v>0</v>
      </c>
      <c r="AC161" s="51">
        <f>IF( $G161=0,0,((($G161/$F$153)*Cronograma!AA$23)*($H161/$G161)))</f>
        <v>0</v>
      </c>
      <c r="AD161" s="51">
        <f>IF( $G161=0,0,((($G161/$F$153)*Cronograma!AB$23)*($H161/$G161)))</f>
        <v>0</v>
      </c>
      <c r="AE161" s="51">
        <f>IF( $G161=0,0,((($G161/$F$153)*Cronograma!AC$23)*($H161/$G161)))</f>
        <v>0</v>
      </c>
      <c r="AF161" s="51">
        <f>IF( $G161=0,0,((($G161/$F$153)*Cronograma!AD$23)*($H161/$G161)))</f>
        <v>0</v>
      </c>
      <c r="AG161" s="51">
        <f>IF( $G161=0,0,((($G161/$F$153)*Cronograma!AE$23)*($H161/$G161)))</f>
        <v>0</v>
      </c>
      <c r="AH161" s="51">
        <f>IF( $G161=0,0,((($G161/$F$153)*Cronograma!AF$23)*($H161/$G161)))</f>
        <v>0</v>
      </c>
      <c r="AI161" s="51">
        <f>IF( $G161=0,0,((($G161/$F$153)*Cronograma!AG$23)*($H161/$G161)))</f>
        <v>0</v>
      </c>
      <c r="AJ161" s="51">
        <f>IF( $G161=0,0,((($G161/$F$153)*Cronograma!AH$23)*($H161/$G161)))</f>
        <v>0</v>
      </c>
      <c r="AK161" s="51">
        <f>IF( $G161=0,0,((($G161/$F$153)*Cronograma!AI$23)*($H161/$G161)))</f>
        <v>0</v>
      </c>
      <c r="AL161" s="51">
        <f>IF( $G161=0,0,((($G161/$F$153)*Cronograma!AJ$23)*($H161/$G161)))</f>
        <v>0</v>
      </c>
      <c r="AM161" s="51">
        <f>IF( $G161=0,0,((($G161/$F$153)*Cronograma!AK$23)*($H161/$G161)))</f>
        <v>0</v>
      </c>
      <c r="AN161" s="51">
        <f>IF( $G161=0,0,((($G161/$F$153)*Cronograma!AL$23)*($H161/$G161)))</f>
        <v>0</v>
      </c>
      <c r="AO161" s="51">
        <f>IF( $G161=0,0,((($G161/$F$153)*Cronograma!AM$23)*($H161/$G161)))</f>
        <v>0</v>
      </c>
      <c r="AP161" s="51">
        <f>IF( $G161=0,0,((($G161/$F$153)*Cronograma!AN$23)*($H161/$G161)))</f>
        <v>0</v>
      </c>
      <c r="AQ161" s="51">
        <f>IF( $G161=0,0,((($G161/$F$153)*Cronograma!AO$23)*($H161/$G161)))</f>
        <v>0</v>
      </c>
      <c r="AR161" s="51">
        <f>IF( $G161=0,0,((($G161/$F$153)*Cronograma!AP$23)*($H161/$G161)))</f>
        <v>0</v>
      </c>
      <c r="AS161" s="51">
        <f>IF( $G161=0,0,((($G161/$F$153)*Cronograma!AQ$23)*($H161/$G161)))</f>
        <v>0</v>
      </c>
      <c r="AT161" s="51">
        <f>IF( $G161=0,0,((($G161/$F$153)*Cronograma!AR$23)*($H161/$G161)))</f>
        <v>0</v>
      </c>
      <c r="AU161" s="51">
        <f>IF( $G161=0,0,((($G161/$F$153)*Cronograma!AS$23)*($H161/$G161)))</f>
        <v>0</v>
      </c>
      <c r="AV161" s="51">
        <f>IF( $G161=0,0,((($G161/$F$153)*Cronograma!AT$23)*($H161/$G161)))</f>
        <v>0</v>
      </c>
      <c r="AW161" s="51">
        <f>IF( $G161=0,0,((($G161/$F$153)*Cronograma!AU$23)*($H161/$G161)))</f>
        <v>0</v>
      </c>
      <c r="AX161" s="51">
        <f>IF( $G161=0,0,((($G161/$F$153)*Cronograma!AV$23)*($H161/$G161)))</f>
        <v>0</v>
      </c>
      <c r="AY161" s="51">
        <f>IF( $G161=0,0,((($G161/$F$153)*Cronograma!AW$23)*($H161/$G161)))</f>
        <v>0</v>
      </c>
      <c r="AZ161" s="51">
        <f>IF( $G161=0,0,((($G161/$F$153)*Cronograma!AX$23)*($H161/$G161)))</f>
        <v>0</v>
      </c>
      <c r="BA161" s="51">
        <f>IF( $G161=0,0,((($G161/$F$153)*Cronograma!AY$23)*($H161/$G161)))</f>
        <v>0</v>
      </c>
      <c r="BB161" s="51">
        <f>IF( $G161=0,0,((($G161/$F$153)*Cronograma!AZ$23)*($H161/$G161)))</f>
        <v>0</v>
      </c>
      <c r="BC161" s="51">
        <f>IF( $G161=0,0,((($G161/$F$153)*Cronograma!BA$23)*($H161/$G161)))</f>
        <v>0</v>
      </c>
      <c r="BD161" s="51">
        <f>IF( $G161=0,0,((($G161/$F$153)*Cronograma!BB$23)*($H161/$G161)))</f>
        <v>0</v>
      </c>
      <c r="BE161" s="51">
        <f>IF( $G161=0,0,((($G161/$F$153)*Cronograma!BC$23)*($H161/$G161)))</f>
        <v>0</v>
      </c>
      <c r="BF161" s="51">
        <f>IF( $G161=0,0,((($G161/$F$153)*Cronograma!BD$23)*($H161/$G161)))</f>
        <v>0</v>
      </c>
      <c r="BG161" s="51">
        <f>IF( $G161=0,0,((($G161/$F$153)*Cronograma!BE$23)*($H161/$G161)))</f>
        <v>0</v>
      </c>
      <c r="BH161" s="51">
        <f>IF( $G161=0,0,((($G161/$F$153)*Cronograma!BF$23)*($H161/$G161)))</f>
        <v>0</v>
      </c>
      <c r="BI161" s="51">
        <f>IF( $G161=0,0,((($G161/$F$153)*Cronograma!BG$23)*($H161/$G161)))</f>
        <v>0</v>
      </c>
      <c r="BJ161" s="51">
        <f>IF( $G161=0,0,((($G161/$F$153)*Cronograma!BH$23)*($H161/$G161)))</f>
        <v>0</v>
      </c>
      <c r="BK161" s="51">
        <f>IF( $G161=0,0,((($G161/$F$153)*Cronograma!BI$23)*($H161/$G161)))</f>
        <v>0</v>
      </c>
      <c r="BL161" s="51">
        <f>IF( $G161=0,0,((($G161/$F$153)*Cronograma!BJ$23)*($H161/$G161)))</f>
        <v>0</v>
      </c>
      <c r="BM161" s="51">
        <f>IF( $G161=0,0,((($G161/$F$153)*Cronograma!BK$23)*($H161/$G161)))</f>
        <v>0</v>
      </c>
      <c r="BN161" s="51">
        <f>IF( $G161=0,0,((($G161/$F$153)*Cronograma!BL$23)*($H161/$G161)))</f>
        <v>0</v>
      </c>
      <c r="BO161" s="51">
        <f>IF( $G161=0,0,((($G161/$F$153)*Cronograma!BM$23)*($H161/$G161)))</f>
        <v>0</v>
      </c>
      <c r="BP161" s="51">
        <f>IF( $G161=0,0,((($G161/$F$153)*Cronograma!BN$23)*($H161/$G161)))</f>
        <v>0</v>
      </c>
      <c r="BQ161" s="51">
        <f>IF( $G161=0,0,((($G161/$F$153)*Cronograma!BO$23)*($H161/$G161)))</f>
        <v>0</v>
      </c>
      <c r="BR161" s="51">
        <f>IF( $G161=0,0,((($G161/$F$153)*Cronograma!BP$23)*($H161/$G161)))</f>
        <v>0</v>
      </c>
      <c r="BS161" s="51">
        <f>IF( $G161=0,0,((($G161/$F$153)*Cronograma!BQ$23)*($H161/$G161)))</f>
        <v>0</v>
      </c>
      <c r="BT161" s="51">
        <f>IF( $G161=0,0,((($G161/$F$153)*Cronograma!BR$23)*($H161/$G161)))</f>
        <v>0</v>
      </c>
      <c r="BU161" s="51">
        <f>IF( $G161=0,0,((($G161/$F$153)*Cronograma!BS$23)*($H161/$G161)))</f>
        <v>0</v>
      </c>
      <c r="BV161" s="51">
        <f>IF( $G161=0,0,((($G161/$F$153)*Cronograma!BT$23)*($H161/$G161)))</f>
        <v>0</v>
      </c>
      <c r="BW161" s="51">
        <f>IF( $G161=0,0,((($G161/$F$153)*Cronograma!BU$23)*($H161/$G161)))</f>
        <v>0</v>
      </c>
      <c r="BX161" s="51">
        <f>IF( $G161=0,0,((($G161/$F$153)*Cronograma!BV$23)*($H161/$G161)))</f>
        <v>0</v>
      </c>
      <c r="BY161" s="51">
        <f>IF( $G161=0,0,((($G161/$F$153)*Cronograma!BW$23)*($H161/$G161)))</f>
        <v>0</v>
      </c>
      <c r="BZ161" s="51">
        <f>IF( $G161=0,0,((($G161/$F$153)*Cronograma!BX$23)*($H161/$G161)))</f>
        <v>0</v>
      </c>
      <c r="CA161" s="51">
        <f>IF( $G161=0,0,((($G161/$F$153)*Cronograma!BY$23)*($H161/$G161)))</f>
        <v>0</v>
      </c>
      <c r="CB161" s="51">
        <f>IF( $G161=0,0,((($G161/$F$153)*Cronograma!BZ$23)*($H161/$G161)))</f>
        <v>0</v>
      </c>
      <c r="CC161" s="51">
        <f>IF( $G161=0,0,((($G161/$F$153)*Cronograma!CA$23)*($H161/$G161)))</f>
        <v>0</v>
      </c>
      <c r="CD161" s="51">
        <f>IF( $G161=0,0,((($G161/$F$153)*Cronograma!CB$23)*($H161/$G161)))</f>
        <v>0</v>
      </c>
      <c r="CE161" s="51">
        <f>IF( $G161=0,0,((($G161/$F$153)*Cronograma!CC$23)*($H161/$G161)))</f>
        <v>0</v>
      </c>
      <c r="CF161" s="51">
        <f>IF( $G161=0,0,((($G161/$F$153)*Cronograma!CD$23)*($H161/$G161)))</f>
        <v>0</v>
      </c>
      <c r="CG161" s="51">
        <f>IF( $G161=0,0,((($G161/$F$153)*Cronograma!CE$23)*($H161/$G161)))</f>
        <v>0</v>
      </c>
      <c r="CH161" s="51">
        <f>IF( $G161=0,0,((($G161/$F$153)*Cronograma!CF$23)*($H161/$G161)))</f>
        <v>0</v>
      </c>
      <c r="CI161" s="51">
        <f>IF( $G161=0,0,((($G161/$F$153)*Cronograma!CG$23)*($H161/$G161)))</f>
        <v>0</v>
      </c>
      <c r="CJ161" s="51">
        <f>IF( $G161=0,0,((($G161/$F$153)*Cronograma!CH$23)*($H161/$G161)))</f>
        <v>0</v>
      </c>
      <c r="CK161" s="51">
        <f>IF( $G161=0,0,((($G161/$F$153)*Cronograma!CI$23)*($H161/$G161)))</f>
        <v>0</v>
      </c>
      <c r="CL161" s="51">
        <f>IF( $G161=0,0,((($G161/$F$153)*Cronograma!CJ$23)*($H161/$G161)))</f>
        <v>0</v>
      </c>
      <c r="CM161" s="51">
        <f>IF( $G161=0,0,((($G161/$F$153)*Cronograma!CK$23)*($H161/$G161)))</f>
        <v>0</v>
      </c>
      <c r="CN161" s="51">
        <f>IF( $G161=0,0,((($G161/$F$153)*Cronograma!CL$23)*($H161/$G161)))</f>
        <v>0</v>
      </c>
      <c r="CO161" s="51">
        <f>IF( $G161=0,0,((($G161/$F$153)*Cronograma!CM$23)*($H161/$G161)))</f>
        <v>0</v>
      </c>
      <c r="CP161" s="51">
        <f>IF( $G161=0,0,((($G161/$F$153)*Cronograma!CN$23)*($H161/$G161)))</f>
        <v>0</v>
      </c>
      <c r="CQ161" s="51">
        <f>IF( $G161=0,0,((($G161/$F$153)*Cronograma!CO$23)*($H161/$G161)))</f>
        <v>0</v>
      </c>
      <c r="CR161" s="51">
        <f>IF( $G161=0,0,((($G161/$F$153)*Cronograma!CP$23)*($H161/$G161)))</f>
        <v>0</v>
      </c>
      <c r="CS161" s="51">
        <f>IF( $G161=0,0,((($G161/$F$153)*Cronograma!CQ$23)*($H161/$G161)))</f>
        <v>0</v>
      </c>
      <c r="CT161" s="51">
        <f>IF( $G161=0,0,((($G161/$F$153)*Cronograma!CR$23)*($H161/$G161)))</f>
        <v>0</v>
      </c>
      <c r="CU161" s="51">
        <f>IF( $G161=0,0,((($G161/$F$153)*Cronograma!CS$23)*($H161/$G161)))</f>
        <v>0</v>
      </c>
      <c r="CV161" s="51">
        <f>IF( $G161=0,0,((($G161/$F$153)*Cronograma!CT$23)*($H161/$G161)))</f>
        <v>0</v>
      </c>
      <c r="CW161" s="51">
        <f>IF( $G161=0,0,((($G161/$F$153)*Cronograma!CU$23)*($H161/$G161)))</f>
        <v>0</v>
      </c>
      <c r="CX161" s="51">
        <f>IF( $G161=0,0,((($G161/$F$153)*Cronograma!CV$23)*($H161/$G161)))</f>
        <v>0</v>
      </c>
      <c r="CY161" s="51">
        <f>IF( $G161=0,0,((($G161/$F$153)*Cronograma!CW$23)*($H161/$G161)))</f>
        <v>0</v>
      </c>
      <c r="CZ161" s="51">
        <f>IF( $G161=0,0,((($G161/$F$153)*Cronograma!CX$23)*($H161/$G161)))</f>
        <v>0</v>
      </c>
      <c r="DA161" s="51">
        <f>IF( $G161=0,0,((($G161/$F$153)*Cronograma!CY$23)*($H161/$G161)))</f>
        <v>0</v>
      </c>
      <c r="DB161" s="51">
        <f>IF( $G161=0,0,((($G161/$F$153)*Cronograma!CZ$23)*($H161/$G161)))</f>
        <v>0</v>
      </c>
      <c r="DC161" s="51">
        <f>IF( $G161=0,0,((($G161/$F$153)*Cronograma!DA$23)*($H161/$G161)))</f>
        <v>0</v>
      </c>
      <c r="DD161" s="51">
        <f>IF( $G161=0,0,((($G161/$F$153)*Cronograma!DB$23)*($H161/$G161)))</f>
        <v>0</v>
      </c>
      <c r="DE161" s="51">
        <f>IF( $G161=0,0,((($G161/$F$153)*Cronograma!DC$23)*($H161/$G161)))</f>
        <v>0</v>
      </c>
      <c r="DF161" s="51">
        <f>IF( $G161=0,0,((($G161/$F$153)*Cronograma!DD$23)*($H161/$G161)))</f>
        <v>0</v>
      </c>
      <c r="DG161" s="51">
        <f>IF( $G161=0,0,((($G161/$F$153)*Cronograma!DE$23)*($H161/$G161)))</f>
        <v>0</v>
      </c>
      <c r="DH161" s="51">
        <f>IF( $G161=0,0,((($G161/$F$153)*Cronograma!DF$23)*($H161/$G161)))</f>
        <v>0</v>
      </c>
      <c r="DI161" s="51">
        <f>IF( $G161=0,0,((($G161/$F$153)*Cronograma!DG$23)*($H161/$G161)))</f>
        <v>0</v>
      </c>
      <c r="DJ161" s="51">
        <f>IF( $G161=0,0,((($G161/$F$153)*Cronograma!DH$23)*($H161/$G161)))</f>
        <v>0</v>
      </c>
      <c r="DK161" s="52">
        <f t="shared" si="94"/>
        <v>0</v>
      </c>
      <c r="DL161" s="53">
        <f t="shared" si="82"/>
        <v>0</v>
      </c>
      <c r="DM161" s="472"/>
      <c r="DN161" s="472"/>
      <c r="DO161" s="472"/>
    </row>
    <row r="162" spans="1:119" hidden="1" outlineLevel="1" x14ac:dyDescent="0.3">
      <c r="A162" s="472"/>
      <c r="B162" s="521" t="s">
        <v>306</v>
      </c>
      <c r="C162" s="589"/>
      <c r="D162" s="595"/>
      <c r="E162" s="591"/>
      <c r="F162" s="592"/>
      <c r="G162" s="593"/>
      <c r="H162" s="498">
        <f t="shared" si="93"/>
        <v>0</v>
      </c>
      <c r="I162" s="51">
        <f>IF( $G162=0,0,((($G162/$F$153)*Cronograma!G$23)*($H162/$G162)))</f>
        <v>0</v>
      </c>
      <c r="J162" s="51">
        <f>IF( $G162=0,0,((($G162/$F$153)*Cronograma!H$23)*($H162/$G162)))</f>
        <v>0</v>
      </c>
      <c r="K162" s="51">
        <f>IF( $G162=0,0,((($G162/$F$153)*Cronograma!I$23)*($H162/$G162)))</f>
        <v>0</v>
      </c>
      <c r="L162" s="51">
        <f>IF( $G162=0,0,((($G162/$F$153)*Cronograma!J$23)*($H162/$G162)))</f>
        <v>0</v>
      </c>
      <c r="M162" s="51">
        <f>IF( $G162=0,0,((($G162/$F$153)*Cronograma!K$23)*($H162/$G162)))</f>
        <v>0</v>
      </c>
      <c r="N162" s="51">
        <f>IF( $G162=0,0,((($G162/$F$153)*Cronograma!L$23)*($H162/$G162)))</f>
        <v>0</v>
      </c>
      <c r="O162" s="51">
        <f>IF( $G162=0,0,((($G162/$F$153)*Cronograma!M$23)*($H162/$G162)))</f>
        <v>0</v>
      </c>
      <c r="P162" s="51">
        <f>IF( $G162=0,0,((($G162/$F$153)*Cronograma!N$23)*($H162/$G162)))</f>
        <v>0</v>
      </c>
      <c r="Q162" s="51">
        <f>IF( $G162=0,0,((($G162/$F$153)*Cronograma!O$23)*($H162/$G162)))</f>
        <v>0</v>
      </c>
      <c r="R162" s="51">
        <f>IF( $G162=0,0,((($G162/$F$153)*Cronograma!P$23)*($H162/$G162)))</f>
        <v>0</v>
      </c>
      <c r="S162" s="51">
        <f>IF( $G162=0,0,((($G162/$F$153)*Cronograma!Q$23)*($H162/$G162)))</f>
        <v>0</v>
      </c>
      <c r="T162" s="51">
        <f>IF( $G162=0,0,((($G162/$F$153)*Cronograma!R$23)*($H162/$G162)))</f>
        <v>0</v>
      </c>
      <c r="U162" s="51">
        <f>IF( $G162=0,0,((($G162/$F$153)*Cronograma!S$23)*($H162/$G162)))</f>
        <v>0</v>
      </c>
      <c r="V162" s="51">
        <f>IF( $G162=0,0,((($G162/$F$153)*Cronograma!T$23)*($H162/$G162)))</f>
        <v>0</v>
      </c>
      <c r="W162" s="51">
        <f>IF( $G162=0,0,((($G162/$F$153)*Cronograma!U$23)*($H162/$G162)))</f>
        <v>0</v>
      </c>
      <c r="X162" s="51">
        <f>IF( $G162=0,0,((($G162/$F$153)*Cronograma!V$23)*($H162/$G162)))</f>
        <v>0</v>
      </c>
      <c r="Y162" s="51">
        <f>IF( $G162=0,0,((($G162/$F$153)*Cronograma!W$23)*($H162/$G162)))</f>
        <v>0</v>
      </c>
      <c r="Z162" s="51">
        <f>IF( $G162=0,0,((($G162/$F$153)*Cronograma!X$23)*($H162/$G162)))</f>
        <v>0</v>
      </c>
      <c r="AA162" s="51">
        <f>IF( $G162=0,0,((($G162/$F$153)*Cronograma!Y$23)*($H162/$G162)))</f>
        <v>0</v>
      </c>
      <c r="AB162" s="51">
        <f>IF( $G162=0,0,((($G162/$F$153)*Cronograma!Z$23)*($H162/$G162)))</f>
        <v>0</v>
      </c>
      <c r="AC162" s="51">
        <f>IF( $G162=0,0,((($G162/$F$153)*Cronograma!AA$23)*($H162/$G162)))</f>
        <v>0</v>
      </c>
      <c r="AD162" s="51">
        <f>IF( $G162=0,0,((($G162/$F$153)*Cronograma!AB$23)*($H162/$G162)))</f>
        <v>0</v>
      </c>
      <c r="AE162" s="51">
        <f>IF( $G162=0,0,((($G162/$F$153)*Cronograma!AC$23)*($H162/$G162)))</f>
        <v>0</v>
      </c>
      <c r="AF162" s="51">
        <f>IF( $G162=0,0,((($G162/$F$153)*Cronograma!AD$23)*($H162/$G162)))</f>
        <v>0</v>
      </c>
      <c r="AG162" s="51">
        <f>IF( $G162=0,0,((($G162/$F$153)*Cronograma!AE$23)*($H162/$G162)))</f>
        <v>0</v>
      </c>
      <c r="AH162" s="51">
        <f>IF( $G162=0,0,((($G162/$F$153)*Cronograma!AF$23)*($H162/$G162)))</f>
        <v>0</v>
      </c>
      <c r="AI162" s="51">
        <f>IF( $G162=0,0,((($G162/$F$153)*Cronograma!AG$23)*($H162/$G162)))</f>
        <v>0</v>
      </c>
      <c r="AJ162" s="51">
        <f>IF( $G162=0,0,((($G162/$F$153)*Cronograma!AH$23)*($H162/$G162)))</f>
        <v>0</v>
      </c>
      <c r="AK162" s="51">
        <f>IF( $G162=0,0,((($G162/$F$153)*Cronograma!AI$23)*($H162/$G162)))</f>
        <v>0</v>
      </c>
      <c r="AL162" s="51">
        <f>IF( $G162=0,0,((($G162/$F$153)*Cronograma!AJ$23)*($H162/$G162)))</f>
        <v>0</v>
      </c>
      <c r="AM162" s="51">
        <f>IF( $G162=0,0,((($G162/$F$153)*Cronograma!AK$23)*($H162/$G162)))</f>
        <v>0</v>
      </c>
      <c r="AN162" s="51">
        <f>IF( $G162=0,0,((($G162/$F$153)*Cronograma!AL$23)*($H162/$G162)))</f>
        <v>0</v>
      </c>
      <c r="AO162" s="51">
        <f>IF( $G162=0,0,((($G162/$F$153)*Cronograma!AM$23)*($H162/$G162)))</f>
        <v>0</v>
      </c>
      <c r="AP162" s="51">
        <f>IF( $G162=0,0,((($G162/$F$153)*Cronograma!AN$23)*($H162/$G162)))</f>
        <v>0</v>
      </c>
      <c r="AQ162" s="51">
        <f>IF( $G162=0,0,((($G162/$F$153)*Cronograma!AO$23)*($H162/$G162)))</f>
        <v>0</v>
      </c>
      <c r="AR162" s="51">
        <f>IF( $G162=0,0,((($G162/$F$153)*Cronograma!AP$23)*($H162/$G162)))</f>
        <v>0</v>
      </c>
      <c r="AS162" s="51">
        <f>IF( $G162=0,0,((($G162/$F$153)*Cronograma!AQ$23)*($H162/$G162)))</f>
        <v>0</v>
      </c>
      <c r="AT162" s="51">
        <f>IF( $G162=0,0,((($G162/$F$153)*Cronograma!AR$23)*($H162/$G162)))</f>
        <v>0</v>
      </c>
      <c r="AU162" s="51">
        <f>IF( $G162=0,0,((($G162/$F$153)*Cronograma!AS$23)*($H162/$G162)))</f>
        <v>0</v>
      </c>
      <c r="AV162" s="51">
        <f>IF( $G162=0,0,((($G162/$F$153)*Cronograma!AT$23)*($H162/$G162)))</f>
        <v>0</v>
      </c>
      <c r="AW162" s="51">
        <f>IF( $G162=0,0,((($G162/$F$153)*Cronograma!AU$23)*($H162/$G162)))</f>
        <v>0</v>
      </c>
      <c r="AX162" s="51">
        <f>IF( $G162=0,0,((($G162/$F$153)*Cronograma!AV$23)*($H162/$G162)))</f>
        <v>0</v>
      </c>
      <c r="AY162" s="51">
        <f>IF( $G162=0,0,((($G162/$F$153)*Cronograma!AW$23)*($H162/$G162)))</f>
        <v>0</v>
      </c>
      <c r="AZ162" s="51">
        <f>IF( $G162=0,0,((($G162/$F$153)*Cronograma!AX$23)*($H162/$G162)))</f>
        <v>0</v>
      </c>
      <c r="BA162" s="51">
        <f>IF( $G162=0,0,((($G162/$F$153)*Cronograma!AY$23)*($H162/$G162)))</f>
        <v>0</v>
      </c>
      <c r="BB162" s="51">
        <f>IF( $G162=0,0,((($G162/$F$153)*Cronograma!AZ$23)*($H162/$G162)))</f>
        <v>0</v>
      </c>
      <c r="BC162" s="51">
        <f>IF( $G162=0,0,((($G162/$F$153)*Cronograma!BA$23)*($H162/$G162)))</f>
        <v>0</v>
      </c>
      <c r="BD162" s="51">
        <f>IF( $G162=0,0,((($G162/$F$153)*Cronograma!BB$23)*($H162/$G162)))</f>
        <v>0</v>
      </c>
      <c r="BE162" s="51">
        <f>IF( $G162=0,0,((($G162/$F$153)*Cronograma!BC$23)*($H162/$G162)))</f>
        <v>0</v>
      </c>
      <c r="BF162" s="51">
        <f>IF( $G162=0,0,((($G162/$F$153)*Cronograma!BD$23)*($H162/$G162)))</f>
        <v>0</v>
      </c>
      <c r="BG162" s="51">
        <f>IF( $G162=0,0,((($G162/$F$153)*Cronograma!BE$23)*($H162/$G162)))</f>
        <v>0</v>
      </c>
      <c r="BH162" s="51">
        <f>IF( $G162=0,0,((($G162/$F$153)*Cronograma!BF$23)*($H162/$G162)))</f>
        <v>0</v>
      </c>
      <c r="BI162" s="51">
        <f>IF( $G162=0,0,((($G162/$F$153)*Cronograma!BG$23)*($H162/$G162)))</f>
        <v>0</v>
      </c>
      <c r="BJ162" s="51">
        <f>IF( $G162=0,0,((($G162/$F$153)*Cronograma!BH$23)*($H162/$G162)))</f>
        <v>0</v>
      </c>
      <c r="BK162" s="51">
        <f>IF( $G162=0,0,((($G162/$F$153)*Cronograma!BI$23)*($H162/$G162)))</f>
        <v>0</v>
      </c>
      <c r="BL162" s="51">
        <f>IF( $G162=0,0,((($G162/$F$153)*Cronograma!BJ$23)*($H162/$G162)))</f>
        <v>0</v>
      </c>
      <c r="BM162" s="51">
        <f>IF( $G162=0,0,((($G162/$F$153)*Cronograma!BK$23)*($H162/$G162)))</f>
        <v>0</v>
      </c>
      <c r="BN162" s="51">
        <f>IF( $G162=0,0,((($G162/$F$153)*Cronograma!BL$23)*($H162/$G162)))</f>
        <v>0</v>
      </c>
      <c r="BO162" s="51">
        <f>IF( $G162=0,0,((($G162/$F$153)*Cronograma!BM$23)*($H162/$G162)))</f>
        <v>0</v>
      </c>
      <c r="BP162" s="51">
        <f>IF( $G162=0,0,((($G162/$F$153)*Cronograma!BN$23)*($H162/$G162)))</f>
        <v>0</v>
      </c>
      <c r="BQ162" s="51">
        <f>IF( $G162=0,0,((($G162/$F$153)*Cronograma!BO$23)*($H162/$G162)))</f>
        <v>0</v>
      </c>
      <c r="BR162" s="51">
        <f>IF( $G162=0,0,((($G162/$F$153)*Cronograma!BP$23)*($H162/$G162)))</f>
        <v>0</v>
      </c>
      <c r="BS162" s="51">
        <f>IF( $G162=0,0,((($G162/$F$153)*Cronograma!BQ$23)*($H162/$G162)))</f>
        <v>0</v>
      </c>
      <c r="BT162" s="51">
        <f>IF( $G162=0,0,((($G162/$F$153)*Cronograma!BR$23)*($H162/$G162)))</f>
        <v>0</v>
      </c>
      <c r="BU162" s="51">
        <f>IF( $G162=0,0,((($G162/$F$153)*Cronograma!BS$23)*($H162/$G162)))</f>
        <v>0</v>
      </c>
      <c r="BV162" s="51">
        <f>IF( $G162=0,0,((($G162/$F$153)*Cronograma!BT$23)*($H162/$G162)))</f>
        <v>0</v>
      </c>
      <c r="BW162" s="51">
        <f>IF( $G162=0,0,((($G162/$F$153)*Cronograma!BU$23)*($H162/$G162)))</f>
        <v>0</v>
      </c>
      <c r="BX162" s="51">
        <f>IF( $G162=0,0,((($G162/$F$153)*Cronograma!BV$23)*($H162/$G162)))</f>
        <v>0</v>
      </c>
      <c r="BY162" s="51">
        <f>IF( $G162=0,0,((($G162/$F$153)*Cronograma!BW$23)*($H162/$G162)))</f>
        <v>0</v>
      </c>
      <c r="BZ162" s="51">
        <f>IF( $G162=0,0,((($G162/$F$153)*Cronograma!BX$23)*($H162/$G162)))</f>
        <v>0</v>
      </c>
      <c r="CA162" s="51">
        <f>IF( $G162=0,0,((($G162/$F$153)*Cronograma!BY$23)*($H162/$G162)))</f>
        <v>0</v>
      </c>
      <c r="CB162" s="51">
        <f>IF( $G162=0,0,((($G162/$F$153)*Cronograma!BZ$23)*($H162/$G162)))</f>
        <v>0</v>
      </c>
      <c r="CC162" s="51">
        <f>IF( $G162=0,0,((($G162/$F$153)*Cronograma!CA$23)*($H162/$G162)))</f>
        <v>0</v>
      </c>
      <c r="CD162" s="51">
        <f>IF( $G162=0,0,((($G162/$F$153)*Cronograma!CB$23)*($H162/$G162)))</f>
        <v>0</v>
      </c>
      <c r="CE162" s="51">
        <f>IF( $G162=0,0,((($G162/$F$153)*Cronograma!CC$23)*($H162/$G162)))</f>
        <v>0</v>
      </c>
      <c r="CF162" s="51">
        <f>IF( $G162=0,0,((($G162/$F$153)*Cronograma!CD$23)*($H162/$G162)))</f>
        <v>0</v>
      </c>
      <c r="CG162" s="51">
        <f>IF( $G162=0,0,((($G162/$F$153)*Cronograma!CE$23)*($H162/$G162)))</f>
        <v>0</v>
      </c>
      <c r="CH162" s="51">
        <f>IF( $G162=0,0,((($G162/$F$153)*Cronograma!CF$23)*($H162/$G162)))</f>
        <v>0</v>
      </c>
      <c r="CI162" s="51">
        <f>IF( $G162=0,0,((($G162/$F$153)*Cronograma!CG$23)*($H162/$G162)))</f>
        <v>0</v>
      </c>
      <c r="CJ162" s="51">
        <f>IF( $G162=0,0,((($G162/$F$153)*Cronograma!CH$23)*($H162/$G162)))</f>
        <v>0</v>
      </c>
      <c r="CK162" s="51">
        <f>IF( $G162=0,0,((($G162/$F$153)*Cronograma!CI$23)*($H162/$G162)))</f>
        <v>0</v>
      </c>
      <c r="CL162" s="51">
        <f>IF( $G162=0,0,((($G162/$F$153)*Cronograma!CJ$23)*($H162/$G162)))</f>
        <v>0</v>
      </c>
      <c r="CM162" s="51">
        <f>IF( $G162=0,0,((($G162/$F$153)*Cronograma!CK$23)*($H162/$G162)))</f>
        <v>0</v>
      </c>
      <c r="CN162" s="51">
        <f>IF( $G162=0,0,((($G162/$F$153)*Cronograma!CL$23)*($H162/$G162)))</f>
        <v>0</v>
      </c>
      <c r="CO162" s="51">
        <f>IF( $G162=0,0,((($G162/$F$153)*Cronograma!CM$23)*($H162/$G162)))</f>
        <v>0</v>
      </c>
      <c r="CP162" s="51">
        <f>IF( $G162=0,0,((($G162/$F$153)*Cronograma!CN$23)*($H162/$G162)))</f>
        <v>0</v>
      </c>
      <c r="CQ162" s="51">
        <f>IF( $G162=0,0,((($G162/$F$153)*Cronograma!CO$23)*($H162/$G162)))</f>
        <v>0</v>
      </c>
      <c r="CR162" s="51">
        <f>IF( $G162=0,0,((($G162/$F$153)*Cronograma!CP$23)*($H162/$G162)))</f>
        <v>0</v>
      </c>
      <c r="CS162" s="51">
        <f>IF( $G162=0,0,((($G162/$F$153)*Cronograma!CQ$23)*($H162/$G162)))</f>
        <v>0</v>
      </c>
      <c r="CT162" s="51">
        <f>IF( $G162=0,0,((($G162/$F$153)*Cronograma!CR$23)*($H162/$G162)))</f>
        <v>0</v>
      </c>
      <c r="CU162" s="51">
        <f>IF( $G162=0,0,((($G162/$F$153)*Cronograma!CS$23)*($H162/$G162)))</f>
        <v>0</v>
      </c>
      <c r="CV162" s="51">
        <f>IF( $G162=0,0,((($G162/$F$153)*Cronograma!CT$23)*($H162/$G162)))</f>
        <v>0</v>
      </c>
      <c r="CW162" s="51">
        <f>IF( $G162=0,0,((($G162/$F$153)*Cronograma!CU$23)*($H162/$G162)))</f>
        <v>0</v>
      </c>
      <c r="CX162" s="51">
        <f>IF( $G162=0,0,((($G162/$F$153)*Cronograma!CV$23)*($H162/$G162)))</f>
        <v>0</v>
      </c>
      <c r="CY162" s="51">
        <f>IF( $G162=0,0,((($G162/$F$153)*Cronograma!CW$23)*($H162/$G162)))</f>
        <v>0</v>
      </c>
      <c r="CZ162" s="51">
        <f>IF( $G162=0,0,((($G162/$F$153)*Cronograma!CX$23)*($H162/$G162)))</f>
        <v>0</v>
      </c>
      <c r="DA162" s="51">
        <f>IF( $G162=0,0,((($G162/$F$153)*Cronograma!CY$23)*($H162/$G162)))</f>
        <v>0</v>
      </c>
      <c r="DB162" s="51">
        <f>IF( $G162=0,0,((($G162/$F$153)*Cronograma!CZ$23)*($H162/$G162)))</f>
        <v>0</v>
      </c>
      <c r="DC162" s="51">
        <f>IF( $G162=0,0,((($G162/$F$153)*Cronograma!DA$23)*($H162/$G162)))</f>
        <v>0</v>
      </c>
      <c r="DD162" s="51">
        <f>IF( $G162=0,0,((($G162/$F$153)*Cronograma!DB$23)*($H162/$G162)))</f>
        <v>0</v>
      </c>
      <c r="DE162" s="51">
        <f>IF( $G162=0,0,((($G162/$F$153)*Cronograma!DC$23)*($H162/$G162)))</f>
        <v>0</v>
      </c>
      <c r="DF162" s="51">
        <f>IF( $G162=0,0,((($G162/$F$153)*Cronograma!DD$23)*($H162/$G162)))</f>
        <v>0</v>
      </c>
      <c r="DG162" s="51">
        <f>IF( $G162=0,0,((($G162/$F$153)*Cronograma!DE$23)*($H162/$G162)))</f>
        <v>0</v>
      </c>
      <c r="DH162" s="51">
        <f>IF( $G162=0,0,((($G162/$F$153)*Cronograma!DF$23)*($H162/$G162)))</f>
        <v>0</v>
      </c>
      <c r="DI162" s="51">
        <f>IF( $G162=0,0,((($G162/$F$153)*Cronograma!DG$23)*($H162/$G162)))</f>
        <v>0</v>
      </c>
      <c r="DJ162" s="51">
        <f>IF( $G162=0,0,((($G162/$F$153)*Cronograma!DH$23)*($H162/$G162)))</f>
        <v>0</v>
      </c>
      <c r="DK162" s="52">
        <f t="shared" si="94"/>
        <v>0</v>
      </c>
      <c r="DL162" s="53">
        <f t="shared" si="82"/>
        <v>0</v>
      </c>
      <c r="DM162" s="472"/>
      <c r="DN162" s="472"/>
      <c r="DO162" s="472"/>
    </row>
    <row r="163" spans="1:119" ht="24" hidden="1" outlineLevel="1" x14ac:dyDescent="0.3">
      <c r="A163" s="472"/>
      <c r="B163" s="521" t="s">
        <v>307</v>
      </c>
      <c r="C163" s="589"/>
      <c r="D163" s="595"/>
      <c r="E163" s="591"/>
      <c r="F163" s="592"/>
      <c r="G163" s="593"/>
      <c r="H163" s="498">
        <f t="shared" si="93"/>
        <v>0</v>
      </c>
      <c r="I163" s="51">
        <f>IF( $G163=0,0,((($G163/$F$153)*Cronograma!G$23)*($H163/$G163)))</f>
        <v>0</v>
      </c>
      <c r="J163" s="51">
        <f>IF( $G163=0,0,((($G163/$F$153)*Cronograma!H$23)*($H163/$G163)))</f>
        <v>0</v>
      </c>
      <c r="K163" s="51">
        <f>IF( $G163=0,0,((($G163/$F$153)*Cronograma!I$23)*($H163/$G163)))</f>
        <v>0</v>
      </c>
      <c r="L163" s="51">
        <f>IF( $G163=0,0,((($G163/$F$153)*Cronograma!J$23)*($H163/$G163)))</f>
        <v>0</v>
      </c>
      <c r="M163" s="51">
        <f>IF( $G163=0,0,((($G163/$F$153)*Cronograma!K$23)*($H163/$G163)))</f>
        <v>0</v>
      </c>
      <c r="N163" s="51">
        <f>IF( $G163=0,0,((($G163/$F$153)*Cronograma!L$23)*($H163/$G163)))</f>
        <v>0</v>
      </c>
      <c r="O163" s="51">
        <f>IF( $G163=0,0,((($G163/$F$153)*Cronograma!M$23)*($H163/$G163)))</f>
        <v>0</v>
      </c>
      <c r="P163" s="51">
        <f>IF( $G163=0,0,((($G163/$F$153)*Cronograma!N$23)*($H163/$G163)))</f>
        <v>0</v>
      </c>
      <c r="Q163" s="51">
        <f>IF( $G163=0,0,((($G163/$F$153)*Cronograma!O$23)*($H163/$G163)))</f>
        <v>0</v>
      </c>
      <c r="R163" s="51">
        <f>IF( $G163=0,0,((($G163/$F$153)*Cronograma!P$23)*($H163/$G163)))</f>
        <v>0</v>
      </c>
      <c r="S163" s="51">
        <f>IF( $G163=0,0,((($G163/$F$153)*Cronograma!Q$23)*($H163/$G163)))</f>
        <v>0</v>
      </c>
      <c r="T163" s="51">
        <f>IF( $G163=0,0,((($G163/$F$153)*Cronograma!R$23)*($H163/$G163)))</f>
        <v>0</v>
      </c>
      <c r="U163" s="51">
        <f>IF( $G163=0,0,((($G163/$F$153)*Cronograma!S$23)*($H163/$G163)))</f>
        <v>0</v>
      </c>
      <c r="V163" s="51">
        <f>IF( $G163=0,0,((($G163/$F$153)*Cronograma!T$23)*($H163/$G163)))</f>
        <v>0</v>
      </c>
      <c r="W163" s="51">
        <f>IF( $G163=0,0,((($G163/$F$153)*Cronograma!U$23)*($H163/$G163)))</f>
        <v>0</v>
      </c>
      <c r="X163" s="51">
        <f>IF( $G163=0,0,((($G163/$F$153)*Cronograma!V$23)*($H163/$G163)))</f>
        <v>0</v>
      </c>
      <c r="Y163" s="51">
        <f>IF( $G163=0,0,((($G163/$F$153)*Cronograma!W$23)*($H163/$G163)))</f>
        <v>0</v>
      </c>
      <c r="Z163" s="51">
        <f>IF( $G163=0,0,((($G163/$F$153)*Cronograma!X$23)*($H163/$G163)))</f>
        <v>0</v>
      </c>
      <c r="AA163" s="51">
        <f>IF( $G163=0,0,((($G163/$F$153)*Cronograma!Y$23)*($H163/$G163)))</f>
        <v>0</v>
      </c>
      <c r="AB163" s="51">
        <f>IF( $G163=0,0,((($G163/$F$153)*Cronograma!Z$23)*($H163/$G163)))</f>
        <v>0</v>
      </c>
      <c r="AC163" s="51">
        <f>IF( $G163=0,0,((($G163/$F$153)*Cronograma!AA$23)*($H163/$G163)))</f>
        <v>0</v>
      </c>
      <c r="AD163" s="51">
        <f>IF( $G163=0,0,((($G163/$F$153)*Cronograma!AB$23)*($H163/$G163)))</f>
        <v>0</v>
      </c>
      <c r="AE163" s="51">
        <f>IF( $G163=0,0,((($G163/$F$153)*Cronograma!AC$23)*($H163/$G163)))</f>
        <v>0</v>
      </c>
      <c r="AF163" s="51">
        <f>IF( $G163=0,0,((($G163/$F$153)*Cronograma!AD$23)*($H163/$G163)))</f>
        <v>0</v>
      </c>
      <c r="AG163" s="51">
        <f>IF( $G163=0,0,((($G163/$F$153)*Cronograma!AE$23)*($H163/$G163)))</f>
        <v>0</v>
      </c>
      <c r="AH163" s="51">
        <f>IF( $G163=0,0,((($G163/$F$153)*Cronograma!AF$23)*($H163/$G163)))</f>
        <v>0</v>
      </c>
      <c r="AI163" s="51">
        <f>IF( $G163=0,0,((($G163/$F$153)*Cronograma!AG$23)*($H163/$G163)))</f>
        <v>0</v>
      </c>
      <c r="AJ163" s="51">
        <f>IF( $G163=0,0,((($G163/$F$153)*Cronograma!AH$23)*($H163/$G163)))</f>
        <v>0</v>
      </c>
      <c r="AK163" s="51">
        <f>IF( $G163=0,0,((($G163/$F$153)*Cronograma!AI$23)*($H163/$G163)))</f>
        <v>0</v>
      </c>
      <c r="AL163" s="51">
        <f>IF( $G163=0,0,((($G163/$F$153)*Cronograma!AJ$23)*($H163/$G163)))</f>
        <v>0</v>
      </c>
      <c r="AM163" s="51">
        <f>IF( $G163=0,0,((($G163/$F$153)*Cronograma!AK$23)*($H163/$G163)))</f>
        <v>0</v>
      </c>
      <c r="AN163" s="51">
        <f>IF( $G163=0,0,((($G163/$F$153)*Cronograma!AL$23)*($H163/$G163)))</f>
        <v>0</v>
      </c>
      <c r="AO163" s="51">
        <f>IF( $G163=0,0,((($G163/$F$153)*Cronograma!AM$23)*($H163/$G163)))</f>
        <v>0</v>
      </c>
      <c r="AP163" s="51">
        <f>IF( $G163=0,0,((($G163/$F$153)*Cronograma!AN$23)*($H163/$G163)))</f>
        <v>0</v>
      </c>
      <c r="AQ163" s="51">
        <f>IF( $G163=0,0,((($G163/$F$153)*Cronograma!AO$23)*($H163/$G163)))</f>
        <v>0</v>
      </c>
      <c r="AR163" s="51">
        <f>IF( $G163=0,0,((($G163/$F$153)*Cronograma!AP$23)*($H163/$G163)))</f>
        <v>0</v>
      </c>
      <c r="AS163" s="51">
        <f>IF( $G163=0,0,((($G163/$F$153)*Cronograma!AQ$23)*($H163/$G163)))</f>
        <v>0</v>
      </c>
      <c r="AT163" s="51">
        <f>IF( $G163=0,0,((($G163/$F$153)*Cronograma!AR$23)*($H163/$G163)))</f>
        <v>0</v>
      </c>
      <c r="AU163" s="51">
        <f>IF( $G163=0,0,((($G163/$F$153)*Cronograma!AS$23)*($H163/$G163)))</f>
        <v>0</v>
      </c>
      <c r="AV163" s="51">
        <f>IF( $G163=0,0,((($G163/$F$153)*Cronograma!AT$23)*($H163/$G163)))</f>
        <v>0</v>
      </c>
      <c r="AW163" s="51">
        <f>IF( $G163=0,0,((($G163/$F$153)*Cronograma!AU$23)*($H163/$G163)))</f>
        <v>0</v>
      </c>
      <c r="AX163" s="51">
        <f>IF( $G163=0,0,((($G163/$F$153)*Cronograma!AV$23)*($H163/$G163)))</f>
        <v>0</v>
      </c>
      <c r="AY163" s="51">
        <f>IF( $G163=0,0,((($G163/$F$153)*Cronograma!AW$23)*($H163/$G163)))</f>
        <v>0</v>
      </c>
      <c r="AZ163" s="51">
        <f>IF( $G163=0,0,((($G163/$F$153)*Cronograma!AX$23)*($H163/$G163)))</f>
        <v>0</v>
      </c>
      <c r="BA163" s="51">
        <f>IF( $G163=0,0,((($G163/$F$153)*Cronograma!AY$23)*($H163/$G163)))</f>
        <v>0</v>
      </c>
      <c r="BB163" s="51">
        <f>IF( $G163=0,0,((($G163/$F$153)*Cronograma!AZ$23)*($H163/$G163)))</f>
        <v>0</v>
      </c>
      <c r="BC163" s="51">
        <f>IF( $G163=0,0,((($G163/$F$153)*Cronograma!BA$23)*($H163/$G163)))</f>
        <v>0</v>
      </c>
      <c r="BD163" s="51">
        <f>IF( $G163=0,0,((($G163/$F$153)*Cronograma!BB$23)*($H163/$G163)))</f>
        <v>0</v>
      </c>
      <c r="BE163" s="51">
        <f>IF( $G163=0,0,((($G163/$F$153)*Cronograma!BC$23)*($H163/$G163)))</f>
        <v>0</v>
      </c>
      <c r="BF163" s="51">
        <f>IF( $G163=0,0,((($G163/$F$153)*Cronograma!BD$23)*($H163/$G163)))</f>
        <v>0</v>
      </c>
      <c r="BG163" s="51">
        <f>IF( $G163=0,0,((($G163/$F$153)*Cronograma!BE$23)*($H163/$G163)))</f>
        <v>0</v>
      </c>
      <c r="BH163" s="51">
        <f>IF( $G163=0,0,((($G163/$F$153)*Cronograma!BF$23)*($H163/$G163)))</f>
        <v>0</v>
      </c>
      <c r="BI163" s="51">
        <f>IF( $G163=0,0,((($G163/$F$153)*Cronograma!BG$23)*($H163/$G163)))</f>
        <v>0</v>
      </c>
      <c r="BJ163" s="51">
        <f>IF( $G163=0,0,((($G163/$F$153)*Cronograma!BH$23)*($H163/$G163)))</f>
        <v>0</v>
      </c>
      <c r="BK163" s="51">
        <f>IF( $G163=0,0,((($G163/$F$153)*Cronograma!BI$23)*($H163/$G163)))</f>
        <v>0</v>
      </c>
      <c r="BL163" s="51">
        <f>IF( $G163=0,0,((($G163/$F$153)*Cronograma!BJ$23)*($H163/$G163)))</f>
        <v>0</v>
      </c>
      <c r="BM163" s="51">
        <f>IF( $G163=0,0,((($G163/$F$153)*Cronograma!BK$23)*($H163/$G163)))</f>
        <v>0</v>
      </c>
      <c r="BN163" s="51">
        <f>IF( $G163=0,0,((($G163/$F$153)*Cronograma!BL$23)*($H163/$G163)))</f>
        <v>0</v>
      </c>
      <c r="BO163" s="51">
        <f>IF( $G163=0,0,((($G163/$F$153)*Cronograma!BM$23)*($H163/$G163)))</f>
        <v>0</v>
      </c>
      <c r="BP163" s="51">
        <f>IF( $G163=0,0,((($G163/$F$153)*Cronograma!BN$23)*($H163/$G163)))</f>
        <v>0</v>
      </c>
      <c r="BQ163" s="51">
        <f>IF( $G163=0,0,((($G163/$F$153)*Cronograma!BO$23)*($H163/$G163)))</f>
        <v>0</v>
      </c>
      <c r="BR163" s="51">
        <f>IF( $G163=0,0,((($G163/$F$153)*Cronograma!BP$23)*($H163/$G163)))</f>
        <v>0</v>
      </c>
      <c r="BS163" s="51">
        <f>IF( $G163=0,0,((($G163/$F$153)*Cronograma!BQ$23)*($H163/$G163)))</f>
        <v>0</v>
      </c>
      <c r="BT163" s="51">
        <f>IF( $G163=0,0,((($G163/$F$153)*Cronograma!BR$23)*($H163/$G163)))</f>
        <v>0</v>
      </c>
      <c r="BU163" s="51">
        <f>IF( $G163=0,0,((($G163/$F$153)*Cronograma!BS$23)*($H163/$G163)))</f>
        <v>0</v>
      </c>
      <c r="BV163" s="51">
        <f>IF( $G163=0,0,((($G163/$F$153)*Cronograma!BT$23)*($H163/$G163)))</f>
        <v>0</v>
      </c>
      <c r="BW163" s="51">
        <f>IF( $G163=0,0,((($G163/$F$153)*Cronograma!BU$23)*($H163/$G163)))</f>
        <v>0</v>
      </c>
      <c r="BX163" s="51">
        <f>IF( $G163=0,0,((($G163/$F$153)*Cronograma!BV$23)*($H163/$G163)))</f>
        <v>0</v>
      </c>
      <c r="BY163" s="51">
        <f>IF( $G163=0,0,((($G163/$F$153)*Cronograma!BW$23)*($H163/$G163)))</f>
        <v>0</v>
      </c>
      <c r="BZ163" s="51">
        <f>IF( $G163=0,0,((($G163/$F$153)*Cronograma!BX$23)*($H163/$G163)))</f>
        <v>0</v>
      </c>
      <c r="CA163" s="51">
        <f>IF( $G163=0,0,((($G163/$F$153)*Cronograma!BY$23)*($H163/$G163)))</f>
        <v>0</v>
      </c>
      <c r="CB163" s="51">
        <f>IF( $G163=0,0,((($G163/$F$153)*Cronograma!BZ$23)*($H163/$G163)))</f>
        <v>0</v>
      </c>
      <c r="CC163" s="51">
        <f>IF( $G163=0,0,((($G163/$F$153)*Cronograma!CA$23)*($H163/$G163)))</f>
        <v>0</v>
      </c>
      <c r="CD163" s="51">
        <f>IF( $G163=0,0,((($G163/$F$153)*Cronograma!CB$23)*($H163/$G163)))</f>
        <v>0</v>
      </c>
      <c r="CE163" s="51">
        <f>IF( $G163=0,0,((($G163/$F$153)*Cronograma!CC$23)*($H163/$G163)))</f>
        <v>0</v>
      </c>
      <c r="CF163" s="51">
        <f>IF( $G163=0,0,((($G163/$F$153)*Cronograma!CD$23)*($H163/$G163)))</f>
        <v>0</v>
      </c>
      <c r="CG163" s="51">
        <f>IF( $G163=0,0,((($G163/$F$153)*Cronograma!CE$23)*($H163/$G163)))</f>
        <v>0</v>
      </c>
      <c r="CH163" s="51">
        <f>IF( $G163=0,0,((($G163/$F$153)*Cronograma!CF$23)*($H163/$G163)))</f>
        <v>0</v>
      </c>
      <c r="CI163" s="51">
        <f>IF( $G163=0,0,((($G163/$F$153)*Cronograma!CG$23)*($H163/$G163)))</f>
        <v>0</v>
      </c>
      <c r="CJ163" s="51">
        <f>IF( $G163=0,0,((($G163/$F$153)*Cronograma!CH$23)*($H163/$G163)))</f>
        <v>0</v>
      </c>
      <c r="CK163" s="51">
        <f>IF( $G163=0,0,((($G163/$F$153)*Cronograma!CI$23)*($H163/$G163)))</f>
        <v>0</v>
      </c>
      <c r="CL163" s="51">
        <f>IF( $G163=0,0,((($G163/$F$153)*Cronograma!CJ$23)*($H163/$G163)))</f>
        <v>0</v>
      </c>
      <c r="CM163" s="51">
        <f>IF( $G163=0,0,((($G163/$F$153)*Cronograma!CK$23)*($H163/$G163)))</f>
        <v>0</v>
      </c>
      <c r="CN163" s="51">
        <f>IF( $G163=0,0,((($G163/$F$153)*Cronograma!CL$23)*($H163/$G163)))</f>
        <v>0</v>
      </c>
      <c r="CO163" s="51">
        <f>IF( $G163=0,0,((($G163/$F$153)*Cronograma!CM$23)*($H163/$G163)))</f>
        <v>0</v>
      </c>
      <c r="CP163" s="51">
        <f>IF( $G163=0,0,((($G163/$F$153)*Cronograma!CN$23)*($H163/$G163)))</f>
        <v>0</v>
      </c>
      <c r="CQ163" s="51">
        <f>IF( $G163=0,0,((($G163/$F$153)*Cronograma!CO$23)*($H163/$G163)))</f>
        <v>0</v>
      </c>
      <c r="CR163" s="51">
        <f>IF( $G163=0,0,((($G163/$F$153)*Cronograma!CP$23)*($H163/$G163)))</f>
        <v>0</v>
      </c>
      <c r="CS163" s="51">
        <f>IF( $G163=0,0,((($G163/$F$153)*Cronograma!CQ$23)*($H163/$G163)))</f>
        <v>0</v>
      </c>
      <c r="CT163" s="51">
        <f>IF( $G163=0,0,((($G163/$F$153)*Cronograma!CR$23)*($H163/$G163)))</f>
        <v>0</v>
      </c>
      <c r="CU163" s="51">
        <f>IF( $G163=0,0,((($G163/$F$153)*Cronograma!CS$23)*($H163/$G163)))</f>
        <v>0</v>
      </c>
      <c r="CV163" s="51">
        <f>IF( $G163=0,0,((($G163/$F$153)*Cronograma!CT$23)*($H163/$G163)))</f>
        <v>0</v>
      </c>
      <c r="CW163" s="51">
        <f>IF( $G163=0,0,((($G163/$F$153)*Cronograma!CU$23)*($H163/$G163)))</f>
        <v>0</v>
      </c>
      <c r="CX163" s="51">
        <f>IF( $G163=0,0,((($G163/$F$153)*Cronograma!CV$23)*($H163/$G163)))</f>
        <v>0</v>
      </c>
      <c r="CY163" s="51">
        <f>IF( $G163=0,0,((($G163/$F$153)*Cronograma!CW$23)*($H163/$G163)))</f>
        <v>0</v>
      </c>
      <c r="CZ163" s="51">
        <f>IF( $G163=0,0,((($G163/$F$153)*Cronograma!CX$23)*($H163/$G163)))</f>
        <v>0</v>
      </c>
      <c r="DA163" s="51">
        <f>IF( $G163=0,0,((($G163/$F$153)*Cronograma!CY$23)*($H163/$G163)))</f>
        <v>0</v>
      </c>
      <c r="DB163" s="51">
        <f>IF( $G163=0,0,((($G163/$F$153)*Cronograma!CZ$23)*($H163/$G163)))</f>
        <v>0</v>
      </c>
      <c r="DC163" s="51">
        <f>IF( $G163=0,0,((($G163/$F$153)*Cronograma!DA$23)*($H163/$G163)))</f>
        <v>0</v>
      </c>
      <c r="DD163" s="51">
        <f>IF( $G163=0,0,((($G163/$F$153)*Cronograma!DB$23)*($H163/$G163)))</f>
        <v>0</v>
      </c>
      <c r="DE163" s="51">
        <f>IF( $G163=0,0,((($G163/$F$153)*Cronograma!DC$23)*($H163/$G163)))</f>
        <v>0</v>
      </c>
      <c r="DF163" s="51">
        <f>IF( $G163=0,0,((($G163/$F$153)*Cronograma!DD$23)*($H163/$G163)))</f>
        <v>0</v>
      </c>
      <c r="DG163" s="51">
        <f>IF( $G163=0,0,((($G163/$F$153)*Cronograma!DE$23)*($H163/$G163)))</f>
        <v>0</v>
      </c>
      <c r="DH163" s="51">
        <f>IF( $G163=0,0,((($G163/$F$153)*Cronograma!DF$23)*($H163/$G163)))</f>
        <v>0</v>
      </c>
      <c r="DI163" s="51">
        <f>IF( $G163=0,0,((($G163/$F$153)*Cronograma!DG$23)*($H163/$G163)))</f>
        <v>0</v>
      </c>
      <c r="DJ163" s="51">
        <f>IF( $G163=0,0,((($G163/$F$153)*Cronograma!DH$23)*($H163/$G163)))</f>
        <v>0</v>
      </c>
      <c r="DK163" s="52">
        <f t="shared" si="94"/>
        <v>0</v>
      </c>
      <c r="DL163" s="53">
        <f t="shared" si="82"/>
        <v>0</v>
      </c>
      <c r="DM163" s="472"/>
      <c r="DN163" s="472"/>
      <c r="DO163" s="472"/>
    </row>
    <row r="164" spans="1:119" collapsed="1" x14ac:dyDescent="0.3">
      <c r="A164" s="472"/>
      <c r="B164" s="521">
        <v>2.6</v>
      </c>
      <c r="C164" s="515" t="s">
        <v>154</v>
      </c>
      <c r="D164" s="516">
        <f>Identificación!C91</f>
        <v>0</v>
      </c>
      <c r="E164" s="517">
        <f>Identificación!F91</f>
        <v>0</v>
      </c>
      <c r="F164" s="518">
        <f>Identificación!G91</f>
        <v>0</v>
      </c>
      <c r="G164" s="497"/>
      <c r="H164" s="498">
        <f t="shared" ref="H164:AM164" si="95">SUM(H165:H174)</f>
        <v>0</v>
      </c>
      <c r="I164" s="499">
        <f t="shared" si="95"/>
        <v>0</v>
      </c>
      <c r="J164" s="499">
        <f t="shared" si="95"/>
        <v>0</v>
      </c>
      <c r="K164" s="499">
        <f t="shared" si="95"/>
        <v>0</v>
      </c>
      <c r="L164" s="499">
        <f t="shared" si="95"/>
        <v>0</v>
      </c>
      <c r="M164" s="499">
        <f t="shared" si="95"/>
        <v>0</v>
      </c>
      <c r="N164" s="499">
        <f t="shared" si="95"/>
        <v>0</v>
      </c>
      <c r="O164" s="499">
        <f t="shared" si="95"/>
        <v>0</v>
      </c>
      <c r="P164" s="499">
        <f t="shared" si="95"/>
        <v>0</v>
      </c>
      <c r="Q164" s="499">
        <f t="shared" si="95"/>
        <v>0</v>
      </c>
      <c r="R164" s="499">
        <f t="shared" si="95"/>
        <v>0</v>
      </c>
      <c r="S164" s="499">
        <f t="shared" si="95"/>
        <v>0</v>
      </c>
      <c r="T164" s="499">
        <f t="shared" si="95"/>
        <v>0</v>
      </c>
      <c r="U164" s="499">
        <f t="shared" si="95"/>
        <v>0</v>
      </c>
      <c r="V164" s="499">
        <f t="shared" si="95"/>
        <v>0</v>
      </c>
      <c r="W164" s="499">
        <f t="shared" si="95"/>
        <v>0</v>
      </c>
      <c r="X164" s="499">
        <f t="shared" si="95"/>
        <v>0</v>
      </c>
      <c r="Y164" s="499">
        <f t="shared" si="95"/>
        <v>0</v>
      </c>
      <c r="Z164" s="499">
        <f t="shared" si="95"/>
        <v>0</v>
      </c>
      <c r="AA164" s="499">
        <f t="shared" si="95"/>
        <v>0</v>
      </c>
      <c r="AB164" s="499">
        <f t="shared" si="95"/>
        <v>0</v>
      </c>
      <c r="AC164" s="499">
        <f t="shared" si="95"/>
        <v>0</v>
      </c>
      <c r="AD164" s="499">
        <f t="shared" si="95"/>
        <v>0</v>
      </c>
      <c r="AE164" s="499">
        <f t="shared" si="95"/>
        <v>0</v>
      </c>
      <c r="AF164" s="499">
        <f t="shared" si="95"/>
        <v>0</v>
      </c>
      <c r="AG164" s="499">
        <f t="shared" si="95"/>
        <v>0</v>
      </c>
      <c r="AH164" s="499">
        <f t="shared" si="95"/>
        <v>0</v>
      </c>
      <c r="AI164" s="499">
        <f t="shared" si="95"/>
        <v>0</v>
      </c>
      <c r="AJ164" s="499">
        <f t="shared" si="95"/>
        <v>0</v>
      </c>
      <c r="AK164" s="499">
        <f t="shared" si="95"/>
        <v>0</v>
      </c>
      <c r="AL164" s="499">
        <f t="shared" si="95"/>
        <v>0</v>
      </c>
      <c r="AM164" s="499">
        <f t="shared" si="95"/>
        <v>0</v>
      </c>
      <c r="AN164" s="499">
        <f t="shared" ref="AN164:BS164" si="96">SUM(AN165:AN174)</f>
        <v>0</v>
      </c>
      <c r="AO164" s="499">
        <f t="shared" si="96"/>
        <v>0</v>
      </c>
      <c r="AP164" s="499">
        <f t="shared" si="96"/>
        <v>0</v>
      </c>
      <c r="AQ164" s="499">
        <f t="shared" si="96"/>
        <v>0</v>
      </c>
      <c r="AR164" s="499">
        <f t="shared" si="96"/>
        <v>0</v>
      </c>
      <c r="AS164" s="499">
        <f t="shared" si="96"/>
        <v>0</v>
      </c>
      <c r="AT164" s="499">
        <f t="shared" si="96"/>
        <v>0</v>
      </c>
      <c r="AU164" s="499">
        <f t="shared" si="96"/>
        <v>0</v>
      </c>
      <c r="AV164" s="499">
        <f t="shared" si="96"/>
        <v>0</v>
      </c>
      <c r="AW164" s="499">
        <f t="shared" si="96"/>
        <v>0</v>
      </c>
      <c r="AX164" s="499">
        <f t="shared" si="96"/>
        <v>0</v>
      </c>
      <c r="AY164" s="499">
        <f t="shared" si="96"/>
        <v>0</v>
      </c>
      <c r="AZ164" s="499">
        <f t="shared" si="96"/>
        <v>0</v>
      </c>
      <c r="BA164" s="499">
        <f t="shared" si="96"/>
        <v>0</v>
      </c>
      <c r="BB164" s="499">
        <f t="shared" si="96"/>
        <v>0</v>
      </c>
      <c r="BC164" s="499">
        <f t="shared" si="96"/>
        <v>0</v>
      </c>
      <c r="BD164" s="499">
        <f t="shared" si="96"/>
        <v>0</v>
      </c>
      <c r="BE164" s="499">
        <f t="shared" si="96"/>
        <v>0</v>
      </c>
      <c r="BF164" s="499">
        <f t="shared" si="96"/>
        <v>0</v>
      </c>
      <c r="BG164" s="499">
        <f t="shared" si="96"/>
        <v>0</v>
      </c>
      <c r="BH164" s="499">
        <f t="shared" si="96"/>
        <v>0</v>
      </c>
      <c r="BI164" s="499">
        <f t="shared" si="96"/>
        <v>0</v>
      </c>
      <c r="BJ164" s="499">
        <f t="shared" si="96"/>
        <v>0</v>
      </c>
      <c r="BK164" s="499">
        <f t="shared" si="96"/>
        <v>0</v>
      </c>
      <c r="BL164" s="499">
        <f t="shared" si="96"/>
        <v>0</v>
      </c>
      <c r="BM164" s="499">
        <f t="shared" si="96"/>
        <v>0</v>
      </c>
      <c r="BN164" s="499">
        <f t="shared" si="96"/>
        <v>0</v>
      </c>
      <c r="BO164" s="499">
        <f t="shared" si="96"/>
        <v>0</v>
      </c>
      <c r="BP164" s="499">
        <f t="shared" si="96"/>
        <v>0</v>
      </c>
      <c r="BQ164" s="499">
        <f t="shared" si="96"/>
        <v>0</v>
      </c>
      <c r="BR164" s="499">
        <f t="shared" si="96"/>
        <v>0</v>
      </c>
      <c r="BS164" s="499">
        <f t="shared" si="96"/>
        <v>0</v>
      </c>
      <c r="BT164" s="499">
        <f t="shared" ref="BT164:CG164" si="97">SUM(BT165:BT174)</f>
        <v>0</v>
      </c>
      <c r="BU164" s="499">
        <f t="shared" si="97"/>
        <v>0</v>
      </c>
      <c r="BV164" s="499">
        <f t="shared" si="97"/>
        <v>0</v>
      </c>
      <c r="BW164" s="499">
        <f t="shared" si="97"/>
        <v>0</v>
      </c>
      <c r="BX164" s="499">
        <f t="shared" si="97"/>
        <v>0</v>
      </c>
      <c r="BY164" s="499">
        <f t="shared" si="97"/>
        <v>0</v>
      </c>
      <c r="BZ164" s="499">
        <f t="shared" si="97"/>
        <v>0</v>
      </c>
      <c r="CA164" s="499">
        <f t="shared" si="97"/>
        <v>0</v>
      </c>
      <c r="CB164" s="499">
        <f t="shared" si="97"/>
        <v>0</v>
      </c>
      <c r="CC164" s="499">
        <f t="shared" si="97"/>
        <v>0</v>
      </c>
      <c r="CD164" s="499">
        <f t="shared" si="97"/>
        <v>0</v>
      </c>
      <c r="CE164" s="499">
        <f t="shared" si="97"/>
        <v>0</v>
      </c>
      <c r="CF164" s="499">
        <f t="shared" si="97"/>
        <v>0</v>
      </c>
      <c r="CG164" s="499">
        <f t="shared" si="97"/>
        <v>0</v>
      </c>
      <c r="CH164" s="499">
        <f t="shared" ref="CH164:DJ164" si="98">SUM(CH165:CH174)</f>
        <v>0</v>
      </c>
      <c r="CI164" s="499">
        <f t="shared" si="98"/>
        <v>0</v>
      </c>
      <c r="CJ164" s="499">
        <f t="shared" si="98"/>
        <v>0</v>
      </c>
      <c r="CK164" s="499">
        <f t="shared" si="98"/>
        <v>0</v>
      </c>
      <c r="CL164" s="499">
        <f t="shared" si="98"/>
        <v>0</v>
      </c>
      <c r="CM164" s="499">
        <f t="shared" si="98"/>
        <v>0</v>
      </c>
      <c r="CN164" s="499">
        <f t="shared" si="98"/>
        <v>0</v>
      </c>
      <c r="CO164" s="499">
        <f t="shared" si="98"/>
        <v>0</v>
      </c>
      <c r="CP164" s="499">
        <f t="shared" si="98"/>
        <v>0</v>
      </c>
      <c r="CQ164" s="499">
        <f t="shared" si="98"/>
        <v>0</v>
      </c>
      <c r="CR164" s="499">
        <f t="shared" si="98"/>
        <v>0</v>
      </c>
      <c r="CS164" s="499">
        <f t="shared" si="98"/>
        <v>0</v>
      </c>
      <c r="CT164" s="499">
        <f t="shared" si="98"/>
        <v>0</v>
      </c>
      <c r="CU164" s="499">
        <f t="shared" si="98"/>
        <v>0</v>
      </c>
      <c r="CV164" s="499">
        <f t="shared" si="98"/>
        <v>0</v>
      </c>
      <c r="CW164" s="499">
        <f t="shared" si="98"/>
        <v>0</v>
      </c>
      <c r="CX164" s="499">
        <f t="shared" si="98"/>
        <v>0</v>
      </c>
      <c r="CY164" s="499">
        <f t="shared" si="98"/>
        <v>0</v>
      </c>
      <c r="CZ164" s="499">
        <f t="shared" si="98"/>
        <v>0</v>
      </c>
      <c r="DA164" s="499">
        <f t="shared" si="98"/>
        <v>0</v>
      </c>
      <c r="DB164" s="499">
        <f t="shared" si="98"/>
        <v>0</v>
      </c>
      <c r="DC164" s="499">
        <f t="shared" si="98"/>
        <v>0</v>
      </c>
      <c r="DD164" s="499">
        <f t="shared" si="98"/>
        <v>0</v>
      </c>
      <c r="DE164" s="499">
        <f t="shared" si="98"/>
        <v>0</v>
      </c>
      <c r="DF164" s="499">
        <f t="shared" si="98"/>
        <v>0</v>
      </c>
      <c r="DG164" s="499">
        <f t="shared" si="98"/>
        <v>0</v>
      </c>
      <c r="DH164" s="499">
        <f t="shared" si="98"/>
        <v>0</v>
      </c>
      <c r="DI164" s="499">
        <f t="shared" si="98"/>
        <v>0</v>
      </c>
      <c r="DJ164" s="499">
        <f t="shared" si="98"/>
        <v>0</v>
      </c>
      <c r="DK164" s="519">
        <f>SUM(DK165:DK174)</f>
        <v>0</v>
      </c>
      <c r="DL164" s="520">
        <f t="shared" si="82"/>
        <v>0</v>
      </c>
      <c r="DM164" s="472"/>
      <c r="DN164" s="472"/>
      <c r="DO164" s="472"/>
    </row>
    <row r="165" spans="1:119" hidden="1" outlineLevel="1" x14ac:dyDescent="0.3">
      <c r="A165" s="472"/>
      <c r="B165" s="521" t="s">
        <v>308</v>
      </c>
      <c r="C165" s="589"/>
      <c r="D165" s="595"/>
      <c r="E165" s="591"/>
      <c r="F165" s="592"/>
      <c r="G165" s="593"/>
      <c r="H165" s="498">
        <f t="shared" ref="H165:H174" si="99">G165*F165</f>
        <v>0</v>
      </c>
      <c r="I165" s="51">
        <f>IF( $G165=0,0,((($G165/$F$164)*Cronograma!G$24)*($H165/$G165)))</f>
        <v>0</v>
      </c>
      <c r="J165" s="51">
        <f>IF( $G165=0,0,((($G165/$F$164)*Cronograma!H$24)*($H165/$G165)))</f>
        <v>0</v>
      </c>
      <c r="K165" s="51">
        <f>IF( $G165=0,0,((($G165/$F$164)*Cronograma!I$24)*($H165/$G165)))</f>
        <v>0</v>
      </c>
      <c r="L165" s="51">
        <f>IF( $G165=0,0,((($G165/$F$164)*Cronograma!J$24)*($H165/$G165)))</f>
        <v>0</v>
      </c>
      <c r="M165" s="51">
        <f>IF( $G165=0,0,((($G165/$F$164)*Cronograma!K$24)*($H165/$G165)))</f>
        <v>0</v>
      </c>
      <c r="N165" s="51">
        <f>IF( $G165=0,0,((($G165/$F$164)*Cronograma!L$24)*($H165/$G165)))</f>
        <v>0</v>
      </c>
      <c r="O165" s="51">
        <f>IF( $G165=0,0,((($G165/$F$164)*Cronograma!M$24)*($H165/$G165)))</f>
        <v>0</v>
      </c>
      <c r="P165" s="51">
        <f>IF( $G165=0,0,((($G165/$F$164)*Cronograma!N$24)*($H165/$G165)))</f>
        <v>0</v>
      </c>
      <c r="Q165" s="51">
        <f>IF( $G165=0,0,((($G165/$F$164)*Cronograma!O$24)*($H165/$G165)))</f>
        <v>0</v>
      </c>
      <c r="R165" s="51">
        <f>IF( $G165=0,0,((($G165/$F$164)*Cronograma!P$24)*($H165/$G165)))</f>
        <v>0</v>
      </c>
      <c r="S165" s="51">
        <f>IF( $G165=0,0,((($G165/$F$164)*Cronograma!Q$24)*($H165/$G165)))</f>
        <v>0</v>
      </c>
      <c r="T165" s="51">
        <f>IF( $G165=0,0,((($G165/$F$164)*Cronograma!R$24)*($H165/$G165)))</f>
        <v>0</v>
      </c>
      <c r="U165" s="51">
        <f>IF( $G165=0,0,((($G165/$F$164)*Cronograma!S$24)*($H165/$G165)))</f>
        <v>0</v>
      </c>
      <c r="V165" s="51">
        <f>IF( $G165=0,0,((($G165/$F$164)*Cronograma!T$24)*($H165/$G165)))</f>
        <v>0</v>
      </c>
      <c r="W165" s="51">
        <f>IF( $G165=0,0,((($G165/$F$164)*Cronograma!U$24)*($H165/$G165)))</f>
        <v>0</v>
      </c>
      <c r="X165" s="51">
        <f>IF( $G165=0,0,((($G165/$F$164)*Cronograma!V$24)*($H165/$G165)))</f>
        <v>0</v>
      </c>
      <c r="Y165" s="51">
        <f>IF( $G165=0,0,((($G165/$F$164)*Cronograma!W$24)*($H165/$G165)))</f>
        <v>0</v>
      </c>
      <c r="Z165" s="51">
        <f>IF( $G165=0,0,((($G165/$F$164)*Cronograma!X$24)*($H165/$G165)))</f>
        <v>0</v>
      </c>
      <c r="AA165" s="51">
        <f>IF( $G165=0,0,((($G165/$F$164)*Cronograma!Y$24)*($H165/$G165)))</f>
        <v>0</v>
      </c>
      <c r="AB165" s="51">
        <f>IF( $G165=0,0,((($G165/$F$164)*Cronograma!Z$24)*($H165/$G165)))</f>
        <v>0</v>
      </c>
      <c r="AC165" s="51">
        <f>IF( $G165=0,0,((($G165/$F$164)*Cronograma!AA$24)*($H165/$G165)))</f>
        <v>0</v>
      </c>
      <c r="AD165" s="51">
        <f>IF( $G165=0,0,((($G165/$F$164)*Cronograma!AB$24)*($H165/$G165)))</f>
        <v>0</v>
      </c>
      <c r="AE165" s="51">
        <f>IF( $G165=0,0,((($G165/$F$164)*Cronograma!AC$24)*($H165/$G165)))</f>
        <v>0</v>
      </c>
      <c r="AF165" s="51">
        <f>IF( $G165=0,0,((($G165/$F$164)*Cronograma!AD$24)*($H165/$G165)))</f>
        <v>0</v>
      </c>
      <c r="AG165" s="51">
        <f>IF( $G165=0,0,((($G165/$F$164)*Cronograma!AE$24)*($H165/$G165)))</f>
        <v>0</v>
      </c>
      <c r="AH165" s="51">
        <f>IF( $G165=0,0,((($G165/$F$164)*Cronograma!AF$24)*($H165/$G165)))</f>
        <v>0</v>
      </c>
      <c r="AI165" s="51">
        <f>IF( $G165=0,0,((($G165/$F$164)*Cronograma!AG$24)*($H165/$G165)))</f>
        <v>0</v>
      </c>
      <c r="AJ165" s="51">
        <f>IF( $G165=0,0,((($G165/$F$164)*Cronograma!AH$24)*($H165/$G165)))</f>
        <v>0</v>
      </c>
      <c r="AK165" s="51">
        <f>IF( $G165=0,0,((($G165/$F$164)*Cronograma!AI$24)*($H165/$G165)))</f>
        <v>0</v>
      </c>
      <c r="AL165" s="51">
        <f>IF( $G165=0,0,((($G165/$F$164)*Cronograma!AJ$24)*($H165/$G165)))</f>
        <v>0</v>
      </c>
      <c r="AM165" s="51">
        <f>IF( $G165=0,0,((($G165/$F$164)*Cronograma!AK$24)*($H165/$G165)))</f>
        <v>0</v>
      </c>
      <c r="AN165" s="51">
        <f>IF( $G165=0,0,((($G165/$F$164)*Cronograma!AL$24)*($H165/$G165)))</f>
        <v>0</v>
      </c>
      <c r="AO165" s="51">
        <f>IF( $G165=0,0,((($G165/$F$164)*Cronograma!AM$24)*($H165/$G165)))</f>
        <v>0</v>
      </c>
      <c r="AP165" s="51">
        <f>IF( $G165=0,0,((($G165/$F$164)*Cronograma!AN$24)*($H165/$G165)))</f>
        <v>0</v>
      </c>
      <c r="AQ165" s="51">
        <f>IF( $G165=0,0,((($G165/$F$164)*Cronograma!AO$24)*($H165/$G165)))</f>
        <v>0</v>
      </c>
      <c r="AR165" s="51">
        <f>IF( $G165=0,0,((($G165/$F$164)*Cronograma!AP$24)*($H165/$G165)))</f>
        <v>0</v>
      </c>
      <c r="AS165" s="51">
        <f>IF( $G165=0,0,((($G165/$F$164)*Cronograma!AQ$24)*($H165/$G165)))</f>
        <v>0</v>
      </c>
      <c r="AT165" s="51">
        <f>IF( $G165=0,0,((($G165/$F$164)*Cronograma!AR$24)*($H165/$G165)))</f>
        <v>0</v>
      </c>
      <c r="AU165" s="51">
        <f>IF( $G165=0,0,((($G165/$F$164)*Cronograma!AS$24)*($H165/$G165)))</f>
        <v>0</v>
      </c>
      <c r="AV165" s="51">
        <f>IF( $G165=0,0,((($G165/$F$164)*Cronograma!AT$24)*($H165/$G165)))</f>
        <v>0</v>
      </c>
      <c r="AW165" s="51">
        <f>IF( $G165=0,0,((($G165/$F$164)*Cronograma!AU$24)*($H165/$G165)))</f>
        <v>0</v>
      </c>
      <c r="AX165" s="51">
        <f>IF( $G165=0,0,((($G165/$F$164)*Cronograma!AV$24)*($H165/$G165)))</f>
        <v>0</v>
      </c>
      <c r="AY165" s="51">
        <f>IF( $G165=0,0,((($G165/$F$164)*Cronograma!AW$24)*($H165/$G165)))</f>
        <v>0</v>
      </c>
      <c r="AZ165" s="51">
        <f>IF( $G165=0,0,((($G165/$F$164)*Cronograma!AX$24)*($H165/$G165)))</f>
        <v>0</v>
      </c>
      <c r="BA165" s="51">
        <f>IF( $G165=0,0,((($G165/$F$164)*Cronograma!AY$24)*($H165/$G165)))</f>
        <v>0</v>
      </c>
      <c r="BB165" s="51">
        <f>IF( $G165=0,0,((($G165/$F$164)*Cronograma!AZ$24)*($H165/$G165)))</f>
        <v>0</v>
      </c>
      <c r="BC165" s="51">
        <f>IF( $G165=0,0,((($G165/$F$164)*Cronograma!BA$24)*($H165/$G165)))</f>
        <v>0</v>
      </c>
      <c r="BD165" s="51">
        <f>IF( $G165=0,0,((($G165/$F$164)*Cronograma!BB$24)*($H165/$G165)))</f>
        <v>0</v>
      </c>
      <c r="BE165" s="51">
        <f>IF( $G165=0,0,((($G165/$F$164)*Cronograma!BC$24)*($H165/$G165)))</f>
        <v>0</v>
      </c>
      <c r="BF165" s="51">
        <f>IF( $G165=0,0,((($G165/$F$164)*Cronograma!BD$24)*($H165/$G165)))</f>
        <v>0</v>
      </c>
      <c r="BG165" s="51">
        <f>IF( $G165=0,0,((($G165/$F$164)*Cronograma!BE$24)*($H165/$G165)))</f>
        <v>0</v>
      </c>
      <c r="BH165" s="51">
        <f>IF( $G165=0,0,((($G165/$F$164)*Cronograma!BF$24)*($H165/$G165)))</f>
        <v>0</v>
      </c>
      <c r="BI165" s="51">
        <f>IF( $G165=0,0,((($G165/$F$164)*Cronograma!BG$24)*($H165/$G165)))</f>
        <v>0</v>
      </c>
      <c r="BJ165" s="51">
        <f>IF( $G165=0,0,((($G165/$F$164)*Cronograma!BH$24)*($H165/$G165)))</f>
        <v>0</v>
      </c>
      <c r="BK165" s="51">
        <f>IF( $G165=0,0,((($G165/$F$164)*Cronograma!BI$24)*($H165/$G165)))</f>
        <v>0</v>
      </c>
      <c r="BL165" s="51">
        <f>IF( $G165=0,0,((($G165/$F$164)*Cronograma!BJ$24)*($H165/$G165)))</f>
        <v>0</v>
      </c>
      <c r="BM165" s="51">
        <f>IF( $G165=0,0,((($G165/$F$164)*Cronograma!BK$24)*($H165/$G165)))</f>
        <v>0</v>
      </c>
      <c r="BN165" s="51">
        <f>IF( $G165=0,0,((($G165/$F$164)*Cronograma!BL$24)*($H165/$G165)))</f>
        <v>0</v>
      </c>
      <c r="BO165" s="51">
        <f>IF( $G165=0,0,((($G165/$F$164)*Cronograma!BM$24)*($H165/$G165)))</f>
        <v>0</v>
      </c>
      <c r="BP165" s="51">
        <f>IF( $G165=0,0,((($G165/$F$164)*Cronograma!BN$24)*($H165/$G165)))</f>
        <v>0</v>
      </c>
      <c r="BQ165" s="51">
        <f>IF( $G165=0,0,((($G165/$F$164)*Cronograma!BO$24)*($H165/$G165)))</f>
        <v>0</v>
      </c>
      <c r="BR165" s="51">
        <f>IF( $G165=0,0,((($G165/$F$164)*Cronograma!BP$24)*($H165/$G165)))</f>
        <v>0</v>
      </c>
      <c r="BS165" s="51">
        <f>IF( $G165=0,0,((($G165/$F$164)*Cronograma!BQ$24)*($H165/$G165)))</f>
        <v>0</v>
      </c>
      <c r="BT165" s="51">
        <f>IF( $G165=0,0,((($G165/$F$164)*Cronograma!BR$24)*($H165/$G165)))</f>
        <v>0</v>
      </c>
      <c r="BU165" s="51">
        <f>IF( $G165=0,0,((($G165/$F$164)*Cronograma!BS$24)*($H165/$G165)))</f>
        <v>0</v>
      </c>
      <c r="BV165" s="51">
        <f>IF( $G165=0,0,((($G165/$F$164)*Cronograma!BT$24)*($H165/$G165)))</f>
        <v>0</v>
      </c>
      <c r="BW165" s="51">
        <f>IF( $G165=0,0,((($G165/$F$164)*Cronograma!BU$24)*($H165/$G165)))</f>
        <v>0</v>
      </c>
      <c r="BX165" s="51">
        <f>IF( $G165=0,0,((($G165/$F$164)*Cronograma!BV$24)*($H165/$G165)))</f>
        <v>0</v>
      </c>
      <c r="BY165" s="51">
        <f>IF( $G165=0,0,((($G165/$F$164)*Cronograma!BW$24)*($H165/$G165)))</f>
        <v>0</v>
      </c>
      <c r="BZ165" s="51">
        <f>IF( $G165=0,0,((($G165/$F$164)*Cronograma!BX$24)*($H165/$G165)))</f>
        <v>0</v>
      </c>
      <c r="CA165" s="51">
        <f>IF( $G165=0,0,((($G165/$F$164)*Cronograma!BY$24)*($H165/$G165)))</f>
        <v>0</v>
      </c>
      <c r="CB165" s="51">
        <f>IF( $G165=0,0,((($G165/$F$164)*Cronograma!BZ$24)*($H165/$G165)))</f>
        <v>0</v>
      </c>
      <c r="CC165" s="51">
        <f>IF( $G165=0,0,((($G165/$F$164)*Cronograma!CA$24)*($H165/$G165)))</f>
        <v>0</v>
      </c>
      <c r="CD165" s="51">
        <f>IF( $G165=0,0,((($G165/$F$164)*Cronograma!CB$24)*($H165/$G165)))</f>
        <v>0</v>
      </c>
      <c r="CE165" s="51">
        <f>IF( $G165=0,0,((($G165/$F$164)*Cronograma!CC$24)*($H165/$G165)))</f>
        <v>0</v>
      </c>
      <c r="CF165" s="51">
        <f>IF( $G165=0,0,((($G165/$F$164)*Cronograma!CD$24)*($H165/$G165)))</f>
        <v>0</v>
      </c>
      <c r="CG165" s="51">
        <f>IF( $G165=0,0,((($G165/$F$164)*Cronograma!CE$24)*($H165/$G165)))</f>
        <v>0</v>
      </c>
      <c r="CH165" s="51">
        <f>IF( $G165=0,0,((($G165/$F$164)*Cronograma!CF$24)*($H165/$G165)))</f>
        <v>0</v>
      </c>
      <c r="CI165" s="51">
        <f>IF( $G165=0,0,((($G165/$F$164)*Cronograma!CG$24)*($H165/$G165)))</f>
        <v>0</v>
      </c>
      <c r="CJ165" s="51">
        <f>IF( $G165=0,0,((($G165/$F$164)*Cronograma!CH$24)*($H165/$G165)))</f>
        <v>0</v>
      </c>
      <c r="CK165" s="51">
        <f>IF( $G165=0,0,((($G165/$F$164)*Cronograma!CI$24)*($H165/$G165)))</f>
        <v>0</v>
      </c>
      <c r="CL165" s="51">
        <f>IF( $G165=0,0,((($G165/$F$164)*Cronograma!CJ$24)*($H165/$G165)))</f>
        <v>0</v>
      </c>
      <c r="CM165" s="51">
        <f>IF( $G165=0,0,((($G165/$F$164)*Cronograma!CK$24)*($H165/$G165)))</f>
        <v>0</v>
      </c>
      <c r="CN165" s="51">
        <f>IF( $G165=0,0,((($G165/$F$164)*Cronograma!CL$24)*($H165/$G165)))</f>
        <v>0</v>
      </c>
      <c r="CO165" s="51">
        <f>IF( $G165=0,0,((($G165/$F$164)*Cronograma!CM$24)*($H165/$G165)))</f>
        <v>0</v>
      </c>
      <c r="CP165" s="51">
        <f>IF( $G165=0,0,((($G165/$F$164)*Cronograma!CN$24)*($H165/$G165)))</f>
        <v>0</v>
      </c>
      <c r="CQ165" s="51">
        <f>IF( $G165=0,0,((($G165/$F$164)*Cronograma!CO$24)*($H165/$G165)))</f>
        <v>0</v>
      </c>
      <c r="CR165" s="51">
        <f>IF( $G165=0,0,((($G165/$F$164)*Cronograma!CP$24)*($H165/$G165)))</f>
        <v>0</v>
      </c>
      <c r="CS165" s="51">
        <f>IF( $G165=0,0,((($G165/$F$164)*Cronograma!CQ$24)*($H165/$G165)))</f>
        <v>0</v>
      </c>
      <c r="CT165" s="51">
        <f>IF( $G165=0,0,((($G165/$F$164)*Cronograma!CR$24)*($H165/$G165)))</f>
        <v>0</v>
      </c>
      <c r="CU165" s="51">
        <f>IF( $G165=0,0,((($G165/$F$164)*Cronograma!CS$24)*($H165/$G165)))</f>
        <v>0</v>
      </c>
      <c r="CV165" s="51">
        <f>IF( $G165=0,0,((($G165/$F$164)*Cronograma!CT$24)*($H165/$G165)))</f>
        <v>0</v>
      </c>
      <c r="CW165" s="51">
        <f>IF( $G165=0,0,((($G165/$F$164)*Cronograma!CU$24)*($H165/$G165)))</f>
        <v>0</v>
      </c>
      <c r="CX165" s="51">
        <f>IF( $G165=0,0,((($G165/$F$164)*Cronograma!CV$24)*($H165/$G165)))</f>
        <v>0</v>
      </c>
      <c r="CY165" s="51">
        <f>IF( $G165=0,0,((($G165/$F$164)*Cronograma!CW$24)*($H165/$G165)))</f>
        <v>0</v>
      </c>
      <c r="CZ165" s="51">
        <f>IF( $G165=0,0,((($G165/$F$164)*Cronograma!CX$24)*($H165/$G165)))</f>
        <v>0</v>
      </c>
      <c r="DA165" s="51">
        <f>IF( $G165=0,0,((($G165/$F$164)*Cronograma!CY$24)*($H165/$G165)))</f>
        <v>0</v>
      </c>
      <c r="DB165" s="51">
        <f>IF( $G165=0,0,((($G165/$F$164)*Cronograma!CZ$24)*($H165/$G165)))</f>
        <v>0</v>
      </c>
      <c r="DC165" s="51">
        <f>IF( $G165=0,0,((($G165/$F$164)*Cronograma!DA$24)*($H165/$G165)))</f>
        <v>0</v>
      </c>
      <c r="DD165" s="51">
        <f>IF( $G165=0,0,((($G165/$F$164)*Cronograma!DB$24)*($H165/$G165)))</f>
        <v>0</v>
      </c>
      <c r="DE165" s="51">
        <f>IF( $G165=0,0,((($G165/$F$164)*Cronograma!DC$24)*($H165/$G165)))</f>
        <v>0</v>
      </c>
      <c r="DF165" s="51">
        <f>IF( $G165=0,0,((($G165/$F$164)*Cronograma!DD$24)*($H165/$G165)))</f>
        <v>0</v>
      </c>
      <c r="DG165" s="51">
        <f>IF( $G165=0,0,((($G165/$F$164)*Cronograma!DE$24)*($H165/$G165)))</f>
        <v>0</v>
      </c>
      <c r="DH165" s="51">
        <f>IF( $G165=0,0,((($G165/$F$164)*Cronograma!DF$24)*($H165/$G165)))</f>
        <v>0</v>
      </c>
      <c r="DI165" s="51">
        <f>IF( $G165=0,0,((($G165/$F$164)*Cronograma!DG$24)*($H165/$G165)))</f>
        <v>0</v>
      </c>
      <c r="DJ165" s="51">
        <f>IF( $G165=0,0,((($G165/$F$164)*Cronograma!DH$24)*($H165/$G165)))</f>
        <v>0</v>
      </c>
      <c r="DK165" s="52">
        <f t="shared" ref="DK165:DK174" si="100">SUM(I165:DJ165)</f>
        <v>0</v>
      </c>
      <c r="DL165" s="53">
        <f t="shared" si="82"/>
        <v>0</v>
      </c>
      <c r="DM165" s="472"/>
      <c r="DN165" s="472"/>
      <c r="DO165" s="472"/>
    </row>
    <row r="166" spans="1:119" hidden="1" outlineLevel="1" x14ac:dyDescent="0.3">
      <c r="A166" s="472"/>
      <c r="B166" s="521" t="s">
        <v>309</v>
      </c>
      <c r="C166" s="589"/>
      <c r="D166" s="595"/>
      <c r="E166" s="591"/>
      <c r="F166" s="592"/>
      <c r="G166" s="593"/>
      <c r="H166" s="498">
        <f t="shared" si="99"/>
        <v>0</v>
      </c>
      <c r="I166" s="51">
        <f>IF( $G166=0,0,((($G166/$F$164)*Cronograma!G$24)*($H166/$G166)))</f>
        <v>0</v>
      </c>
      <c r="J166" s="51">
        <f>IF( $G166=0,0,((($G166/$F$164)*Cronograma!H$24)*($H166/$G166)))</f>
        <v>0</v>
      </c>
      <c r="K166" s="51">
        <f>IF( $G166=0,0,((($G166/$F$164)*Cronograma!I$24)*($H166/$G166)))</f>
        <v>0</v>
      </c>
      <c r="L166" s="51">
        <f>IF( $G166=0,0,((($G166/$F$164)*Cronograma!J$24)*($H166/$G166)))</f>
        <v>0</v>
      </c>
      <c r="M166" s="51">
        <f>IF( $G166=0,0,((($G166/$F$164)*Cronograma!K$24)*($H166/$G166)))</f>
        <v>0</v>
      </c>
      <c r="N166" s="51">
        <f>IF( $G166=0,0,((($G166/$F$164)*Cronograma!L$24)*($H166/$G166)))</f>
        <v>0</v>
      </c>
      <c r="O166" s="51">
        <f>IF( $G166=0,0,((($G166/$F$164)*Cronograma!M$24)*($H166/$G166)))</f>
        <v>0</v>
      </c>
      <c r="P166" s="51">
        <f>IF( $G166=0,0,((($G166/$F$164)*Cronograma!N$24)*($H166/$G166)))</f>
        <v>0</v>
      </c>
      <c r="Q166" s="51">
        <f>IF( $G166=0,0,((($G166/$F$164)*Cronograma!O$24)*($H166/$G166)))</f>
        <v>0</v>
      </c>
      <c r="R166" s="51">
        <f>IF( $G166=0,0,((($G166/$F$164)*Cronograma!P$24)*($H166/$G166)))</f>
        <v>0</v>
      </c>
      <c r="S166" s="51">
        <f>IF( $G166=0,0,((($G166/$F$164)*Cronograma!Q$24)*($H166/$G166)))</f>
        <v>0</v>
      </c>
      <c r="T166" s="51">
        <f>IF( $G166=0,0,((($G166/$F$164)*Cronograma!R$24)*($H166/$G166)))</f>
        <v>0</v>
      </c>
      <c r="U166" s="51">
        <f>IF( $G166=0,0,((($G166/$F$164)*Cronograma!S$24)*($H166/$G166)))</f>
        <v>0</v>
      </c>
      <c r="V166" s="51">
        <f>IF( $G166=0,0,((($G166/$F$164)*Cronograma!T$24)*($H166/$G166)))</f>
        <v>0</v>
      </c>
      <c r="W166" s="51">
        <f>IF( $G166=0,0,((($G166/$F$164)*Cronograma!U$24)*($H166/$G166)))</f>
        <v>0</v>
      </c>
      <c r="X166" s="51">
        <f>IF( $G166=0,0,((($G166/$F$164)*Cronograma!V$24)*($H166/$G166)))</f>
        <v>0</v>
      </c>
      <c r="Y166" s="51">
        <f>IF( $G166=0,0,((($G166/$F$164)*Cronograma!W$24)*($H166/$G166)))</f>
        <v>0</v>
      </c>
      <c r="Z166" s="51">
        <f>IF( $G166=0,0,((($G166/$F$164)*Cronograma!X$24)*($H166/$G166)))</f>
        <v>0</v>
      </c>
      <c r="AA166" s="51">
        <f>IF( $G166=0,0,((($G166/$F$164)*Cronograma!Y$24)*($H166/$G166)))</f>
        <v>0</v>
      </c>
      <c r="AB166" s="51">
        <f>IF( $G166=0,0,((($G166/$F$164)*Cronograma!Z$24)*($H166/$G166)))</f>
        <v>0</v>
      </c>
      <c r="AC166" s="51">
        <f>IF( $G166=0,0,((($G166/$F$164)*Cronograma!AA$24)*($H166/$G166)))</f>
        <v>0</v>
      </c>
      <c r="AD166" s="51">
        <f>IF( $G166=0,0,((($G166/$F$164)*Cronograma!AB$24)*($H166/$G166)))</f>
        <v>0</v>
      </c>
      <c r="AE166" s="51">
        <f>IF( $G166=0,0,((($G166/$F$164)*Cronograma!AC$24)*($H166/$G166)))</f>
        <v>0</v>
      </c>
      <c r="AF166" s="51">
        <f>IF( $G166=0,0,((($G166/$F$164)*Cronograma!AD$24)*($H166/$G166)))</f>
        <v>0</v>
      </c>
      <c r="AG166" s="51">
        <f>IF( $G166=0,0,((($G166/$F$164)*Cronograma!AE$24)*($H166/$G166)))</f>
        <v>0</v>
      </c>
      <c r="AH166" s="51">
        <f>IF( $G166=0,0,((($G166/$F$164)*Cronograma!AF$24)*($H166/$G166)))</f>
        <v>0</v>
      </c>
      <c r="AI166" s="51">
        <f>IF( $G166=0,0,((($G166/$F$164)*Cronograma!AG$24)*($H166/$G166)))</f>
        <v>0</v>
      </c>
      <c r="AJ166" s="51">
        <f>IF( $G166=0,0,((($G166/$F$164)*Cronograma!AH$24)*($H166/$G166)))</f>
        <v>0</v>
      </c>
      <c r="AK166" s="51">
        <f>IF( $G166=0,0,((($G166/$F$164)*Cronograma!AI$24)*($H166/$G166)))</f>
        <v>0</v>
      </c>
      <c r="AL166" s="51">
        <f>IF( $G166=0,0,((($G166/$F$164)*Cronograma!AJ$24)*($H166/$G166)))</f>
        <v>0</v>
      </c>
      <c r="AM166" s="51">
        <f>IF( $G166=0,0,((($G166/$F$164)*Cronograma!AK$24)*($H166/$G166)))</f>
        <v>0</v>
      </c>
      <c r="AN166" s="51">
        <f>IF( $G166=0,0,((($G166/$F$164)*Cronograma!AL$24)*($H166/$G166)))</f>
        <v>0</v>
      </c>
      <c r="AO166" s="51">
        <f>IF( $G166=0,0,((($G166/$F$164)*Cronograma!AM$24)*($H166/$G166)))</f>
        <v>0</v>
      </c>
      <c r="AP166" s="51">
        <f>IF( $G166=0,0,((($G166/$F$164)*Cronograma!AN$24)*($H166/$G166)))</f>
        <v>0</v>
      </c>
      <c r="AQ166" s="51">
        <f>IF( $G166=0,0,((($G166/$F$164)*Cronograma!AO$24)*($H166/$G166)))</f>
        <v>0</v>
      </c>
      <c r="AR166" s="51">
        <f>IF( $G166=0,0,((($G166/$F$164)*Cronograma!AP$24)*($H166/$G166)))</f>
        <v>0</v>
      </c>
      <c r="AS166" s="51">
        <f>IF( $G166=0,0,((($G166/$F$164)*Cronograma!AQ$24)*($H166/$G166)))</f>
        <v>0</v>
      </c>
      <c r="AT166" s="51">
        <f>IF( $G166=0,0,((($G166/$F$164)*Cronograma!AR$24)*($H166/$G166)))</f>
        <v>0</v>
      </c>
      <c r="AU166" s="51">
        <f>IF( $G166=0,0,((($G166/$F$164)*Cronograma!AS$24)*($H166/$G166)))</f>
        <v>0</v>
      </c>
      <c r="AV166" s="51">
        <f>IF( $G166=0,0,((($G166/$F$164)*Cronograma!AT$24)*($H166/$G166)))</f>
        <v>0</v>
      </c>
      <c r="AW166" s="51">
        <f>IF( $G166=0,0,((($G166/$F$164)*Cronograma!AU$24)*($H166/$G166)))</f>
        <v>0</v>
      </c>
      <c r="AX166" s="51">
        <f>IF( $G166=0,0,((($G166/$F$164)*Cronograma!AV$24)*($H166/$G166)))</f>
        <v>0</v>
      </c>
      <c r="AY166" s="51">
        <f>IF( $G166=0,0,((($G166/$F$164)*Cronograma!AW$24)*($H166/$G166)))</f>
        <v>0</v>
      </c>
      <c r="AZ166" s="51">
        <f>IF( $G166=0,0,((($G166/$F$164)*Cronograma!AX$24)*($H166/$G166)))</f>
        <v>0</v>
      </c>
      <c r="BA166" s="51">
        <f>IF( $G166=0,0,((($G166/$F$164)*Cronograma!AY$24)*($H166/$G166)))</f>
        <v>0</v>
      </c>
      <c r="BB166" s="51">
        <f>IF( $G166=0,0,((($G166/$F$164)*Cronograma!AZ$24)*($H166/$G166)))</f>
        <v>0</v>
      </c>
      <c r="BC166" s="51">
        <f>IF( $G166=0,0,((($G166/$F$164)*Cronograma!BA$24)*($H166/$G166)))</f>
        <v>0</v>
      </c>
      <c r="BD166" s="51">
        <f>IF( $G166=0,0,((($G166/$F$164)*Cronograma!BB$24)*($H166/$G166)))</f>
        <v>0</v>
      </c>
      <c r="BE166" s="51">
        <f>IF( $G166=0,0,((($G166/$F$164)*Cronograma!BC$24)*($H166/$G166)))</f>
        <v>0</v>
      </c>
      <c r="BF166" s="51">
        <f>IF( $G166=0,0,((($G166/$F$164)*Cronograma!BD$24)*($H166/$G166)))</f>
        <v>0</v>
      </c>
      <c r="BG166" s="51">
        <f>IF( $G166=0,0,((($G166/$F$164)*Cronograma!BE$24)*($H166/$G166)))</f>
        <v>0</v>
      </c>
      <c r="BH166" s="51">
        <f>IF( $G166=0,0,((($G166/$F$164)*Cronograma!BF$24)*($H166/$G166)))</f>
        <v>0</v>
      </c>
      <c r="BI166" s="51">
        <f>IF( $G166=0,0,((($G166/$F$164)*Cronograma!BG$24)*($H166/$G166)))</f>
        <v>0</v>
      </c>
      <c r="BJ166" s="51">
        <f>IF( $G166=0,0,((($G166/$F$164)*Cronograma!BH$24)*($H166/$G166)))</f>
        <v>0</v>
      </c>
      <c r="BK166" s="51">
        <f>IF( $G166=0,0,((($G166/$F$164)*Cronograma!BI$24)*($H166/$G166)))</f>
        <v>0</v>
      </c>
      <c r="BL166" s="51">
        <f>IF( $G166=0,0,((($G166/$F$164)*Cronograma!BJ$24)*($H166/$G166)))</f>
        <v>0</v>
      </c>
      <c r="BM166" s="51">
        <f>IF( $G166=0,0,((($G166/$F$164)*Cronograma!BK$24)*($H166/$G166)))</f>
        <v>0</v>
      </c>
      <c r="BN166" s="51">
        <f>IF( $G166=0,0,((($G166/$F$164)*Cronograma!BL$24)*($H166/$G166)))</f>
        <v>0</v>
      </c>
      <c r="BO166" s="51">
        <f>IF( $G166=0,0,((($G166/$F$164)*Cronograma!BM$24)*($H166/$G166)))</f>
        <v>0</v>
      </c>
      <c r="BP166" s="51">
        <f>IF( $G166=0,0,((($G166/$F$164)*Cronograma!BN$24)*($H166/$G166)))</f>
        <v>0</v>
      </c>
      <c r="BQ166" s="51">
        <f>IF( $G166=0,0,((($G166/$F$164)*Cronograma!BO$24)*($H166/$G166)))</f>
        <v>0</v>
      </c>
      <c r="BR166" s="51">
        <f>IF( $G166=0,0,((($G166/$F$164)*Cronograma!BP$24)*($H166/$G166)))</f>
        <v>0</v>
      </c>
      <c r="BS166" s="51">
        <f>IF( $G166=0,0,((($G166/$F$164)*Cronograma!BQ$24)*($H166/$G166)))</f>
        <v>0</v>
      </c>
      <c r="BT166" s="51">
        <f>IF( $G166=0,0,((($G166/$F$164)*Cronograma!BR$24)*($H166/$G166)))</f>
        <v>0</v>
      </c>
      <c r="BU166" s="51">
        <f>IF( $G166=0,0,((($G166/$F$164)*Cronograma!BS$24)*($H166/$G166)))</f>
        <v>0</v>
      </c>
      <c r="BV166" s="51">
        <f>IF( $G166=0,0,((($G166/$F$164)*Cronograma!BT$24)*($H166/$G166)))</f>
        <v>0</v>
      </c>
      <c r="BW166" s="51">
        <f>IF( $G166=0,0,((($G166/$F$164)*Cronograma!BU$24)*($H166/$G166)))</f>
        <v>0</v>
      </c>
      <c r="BX166" s="51">
        <f>IF( $G166=0,0,((($G166/$F$164)*Cronograma!BV$24)*($H166/$G166)))</f>
        <v>0</v>
      </c>
      <c r="BY166" s="51">
        <f>IF( $G166=0,0,((($G166/$F$164)*Cronograma!BW$24)*($H166/$G166)))</f>
        <v>0</v>
      </c>
      <c r="BZ166" s="51">
        <f>IF( $G166=0,0,((($G166/$F$164)*Cronograma!BX$24)*($H166/$G166)))</f>
        <v>0</v>
      </c>
      <c r="CA166" s="51">
        <f>IF( $G166=0,0,((($G166/$F$164)*Cronograma!BY$24)*($H166/$G166)))</f>
        <v>0</v>
      </c>
      <c r="CB166" s="51">
        <f>IF( $G166=0,0,((($G166/$F$164)*Cronograma!BZ$24)*($H166/$G166)))</f>
        <v>0</v>
      </c>
      <c r="CC166" s="51">
        <f>IF( $G166=0,0,((($G166/$F$164)*Cronograma!CA$24)*($H166/$G166)))</f>
        <v>0</v>
      </c>
      <c r="CD166" s="51">
        <f>IF( $G166=0,0,((($G166/$F$164)*Cronograma!CB$24)*($H166/$G166)))</f>
        <v>0</v>
      </c>
      <c r="CE166" s="51">
        <f>IF( $G166=0,0,((($G166/$F$164)*Cronograma!CC$24)*($H166/$G166)))</f>
        <v>0</v>
      </c>
      <c r="CF166" s="51">
        <f>IF( $G166=0,0,((($G166/$F$164)*Cronograma!CD$24)*($H166/$G166)))</f>
        <v>0</v>
      </c>
      <c r="CG166" s="51">
        <f>IF( $G166=0,0,((($G166/$F$164)*Cronograma!CE$24)*($H166/$G166)))</f>
        <v>0</v>
      </c>
      <c r="CH166" s="51">
        <f>IF( $G166=0,0,((($G166/$F$164)*Cronograma!CF$24)*($H166/$G166)))</f>
        <v>0</v>
      </c>
      <c r="CI166" s="51">
        <f>IF( $G166=0,0,((($G166/$F$164)*Cronograma!CG$24)*($H166/$G166)))</f>
        <v>0</v>
      </c>
      <c r="CJ166" s="51">
        <f>IF( $G166=0,0,((($G166/$F$164)*Cronograma!CH$24)*($H166/$G166)))</f>
        <v>0</v>
      </c>
      <c r="CK166" s="51">
        <f>IF( $G166=0,0,((($G166/$F$164)*Cronograma!CI$24)*($H166/$G166)))</f>
        <v>0</v>
      </c>
      <c r="CL166" s="51">
        <f>IF( $G166=0,0,((($G166/$F$164)*Cronograma!CJ$24)*($H166/$G166)))</f>
        <v>0</v>
      </c>
      <c r="CM166" s="51">
        <f>IF( $G166=0,0,((($G166/$F$164)*Cronograma!CK$24)*($H166/$G166)))</f>
        <v>0</v>
      </c>
      <c r="CN166" s="51">
        <f>IF( $G166=0,0,((($G166/$F$164)*Cronograma!CL$24)*($H166/$G166)))</f>
        <v>0</v>
      </c>
      <c r="CO166" s="51">
        <f>IF( $G166=0,0,((($G166/$F$164)*Cronograma!CM$24)*($H166/$G166)))</f>
        <v>0</v>
      </c>
      <c r="CP166" s="51">
        <f>IF( $G166=0,0,((($G166/$F$164)*Cronograma!CN$24)*($H166/$G166)))</f>
        <v>0</v>
      </c>
      <c r="CQ166" s="51">
        <f>IF( $G166=0,0,((($G166/$F$164)*Cronograma!CO$24)*($H166/$G166)))</f>
        <v>0</v>
      </c>
      <c r="CR166" s="51">
        <f>IF( $G166=0,0,((($G166/$F$164)*Cronograma!CP$24)*($H166/$G166)))</f>
        <v>0</v>
      </c>
      <c r="CS166" s="51">
        <f>IF( $G166=0,0,((($G166/$F$164)*Cronograma!CQ$24)*($H166/$G166)))</f>
        <v>0</v>
      </c>
      <c r="CT166" s="51">
        <f>IF( $G166=0,0,((($G166/$F$164)*Cronograma!CR$24)*($H166/$G166)))</f>
        <v>0</v>
      </c>
      <c r="CU166" s="51">
        <f>IF( $G166=0,0,((($G166/$F$164)*Cronograma!CS$24)*($H166/$G166)))</f>
        <v>0</v>
      </c>
      <c r="CV166" s="51">
        <f>IF( $G166=0,0,((($G166/$F$164)*Cronograma!CT$24)*($H166/$G166)))</f>
        <v>0</v>
      </c>
      <c r="CW166" s="51">
        <f>IF( $G166=0,0,((($G166/$F$164)*Cronograma!CU$24)*($H166/$G166)))</f>
        <v>0</v>
      </c>
      <c r="CX166" s="51">
        <f>IF( $G166=0,0,((($G166/$F$164)*Cronograma!CV$24)*($H166/$G166)))</f>
        <v>0</v>
      </c>
      <c r="CY166" s="51">
        <f>IF( $G166=0,0,((($G166/$F$164)*Cronograma!CW$24)*($H166/$G166)))</f>
        <v>0</v>
      </c>
      <c r="CZ166" s="51">
        <f>IF( $G166=0,0,((($G166/$F$164)*Cronograma!CX$24)*($H166/$G166)))</f>
        <v>0</v>
      </c>
      <c r="DA166" s="51">
        <f>IF( $G166=0,0,((($G166/$F$164)*Cronograma!CY$24)*($H166/$G166)))</f>
        <v>0</v>
      </c>
      <c r="DB166" s="51">
        <f>IF( $G166=0,0,((($G166/$F$164)*Cronograma!CZ$24)*($H166/$G166)))</f>
        <v>0</v>
      </c>
      <c r="DC166" s="51">
        <f>IF( $G166=0,0,((($G166/$F$164)*Cronograma!DA$24)*($H166/$G166)))</f>
        <v>0</v>
      </c>
      <c r="DD166" s="51">
        <f>IF( $G166=0,0,((($G166/$F$164)*Cronograma!DB$24)*($H166/$G166)))</f>
        <v>0</v>
      </c>
      <c r="DE166" s="51">
        <f>IF( $G166=0,0,((($G166/$F$164)*Cronograma!DC$24)*($H166/$G166)))</f>
        <v>0</v>
      </c>
      <c r="DF166" s="51">
        <f>IF( $G166=0,0,((($G166/$F$164)*Cronograma!DD$24)*($H166/$G166)))</f>
        <v>0</v>
      </c>
      <c r="DG166" s="51">
        <f>IF( $G166=0,0,((($G166/$F$164)*Cronograma!DE$24)*($H166/$G166)))</f>
        <v>0</v>
      </c>
      <c r="DH166" s="51">
        <f>IF( $G166=0,0,((($G166/$F$164)*Cronograma!DF$24)*($H166/$G166)))</f>
        <v>0</v>
      </c>
      <c r="DI166" s="51">
        <f>IF( $G166=0,0,((($G166/$F$164)*Cronograma!DG$24)*($H166/$G166)))</f>
        <v>0</v>
      </c>
      <c r="DJ166" s="51">
        <f>IF( $G166=0,0,((($G166/$F$164)*Cronograma!DH$24)*($H166/$G166)))</f>
        <v>0</v>
      </c>
      <c r="DK166" s="52">
        <f t="shared" si="100"/>
        <v>0</v>
      </c>
      <c r="DL166" s="53">
        <f t="shared" si="82"/>
        <v>0</v>
      </c>
      <c r="DM166" s="472"/>
      <c r="DN166" s="472"/>
      <c r="DO166" s="472"/>
    </row>
    <row r="167" spans="1:119" hidden="1" outlineLevel="1" x14ac:dyDescent="0.3">
      <c r="A167" s="472"/>
      <c r="B167" s="521" t="s">
        <v>310</v>
      </c>
      <c r="C167" s="589"/>
      <c r="D167" s="595"/>
      <c r="E167" s="591"/>
      <c r="F167" s="592"/>
      <c r="G167" s="593"/>
      <c r="H167" s="498">
        <f t="shared" si="99"/>
        <v>0</v>
      </c>
      <c r="I167" s="51">
        <f>IF( $G167=0,0,((($G167/$F$164)*Cronograma!G$24)*($H167/$G167)))</f>
        <v>0</v>
      </c>
      <c r="J167" s="51">
        <f>IF( $G167=0,0,((($G167/$F$164)*Cronograma!H$24)*($H167/$G167)))</f>
        <v>0</v>
      </c>
      <c r="K167" s="51">
        <f>IF( $G167=0,0,((($G167/$F$164)*Cronograma!I$24)*($H167/$G167)))</f>
        <v>0</v>
      </c>
      <c r="L167" s="51">
        <f>IF( $G167=0,0,((($G167/$F$164)*Cronograma!J$24)*($H167/$G167)))</f>
        <v>0</v>
      </c>
      <c r="M167" s="51">
        <f>IF( $G167=0,0,((($G167/$F$164)*Cronograma!K$24)*($H167/$G167)))</f>
        <v>0</v>
      </c>
      <c r="N167" s="51">
        <f>IF( $G167=0,0,((($G167/$F$164)*Cronograma!L$24)*($H167/$G167)))</f>
        <v>0</v>
      </c>
      <c r="O167" s="51">
        <f>IF( $G167=0,0,((($G167/$F$164)*Cronograma!M$24)*($H167/$G167)))</f>
        <v>0</v>
      </c>
      <c r="P167" s="51">
        <f>IF( $G167=0,0,((($G167/$F$164)*Cronograma!N$24)*($H167/$G167)))</f>
        <v>0</v>
      </c>
      <c r="Q167" s="51">
        <f>IF( $G167=0,0,((($G167/$F$164)*Cronograma!O$24)*($H167/$G167)))</f>
        <v>0</v>
      </c>
      <c r="R167" s="51">
        <f>IF( $G167=0,0,((($G167/$F$164)*Cronograma!P$24)*($H167/$G167)))</f>
        <v>0</v>
      </c>
      <c r="S167" s="51">
        <f>IF( $G167=0,0,((($G167/$F$164)*Cronograma!Q$24)*($H167/$G167)))</f>
        <v>0</v>
      </c>
      <c r="T167" s="51">
        <f>IF( $G167=0,0,((($G167/$F$164)*Cronograma!R$24)*($H167/$G167)))</f>
        <v>0</v>
      </c>
      <c r="U167" s="51">
        <f>IF( $G167=0,0,((($G167/$F$164)*Cronograma!S$24)*($H167/$G167)))</f>
        <v>0</v>
      </c>
      <c r="V167" s="51">
        <f>IF( $G167=0,0,((($G167/$F$164)*Cronograma!T$24)*($H167/$G167)))</f>
        <v>0</v>
      </c>
      <c r="W167" s="51">
        <f>IF( $G167=0,0,((($G167/$F$164)*Cronograma!U$24)*($H167/$G167)))</f>
        <v>0</v>
      </c>
      <c r="X167" s="51">
        <f>IF( $G167=0,0,((($G167/$F$164)*Cronograma!V$24)*($H167/$G167)))</f>
        <v>0</v>
      </c>
      <c r="Y167" s="51">
        <f>IF( $G167=0,0,((($G167/$F$164)*Cronograma!W$24)*($H167/$G167)))</f>
        <v>0</v>
      </c>
      <c r="Z167" s="51">
        <f>IF( $G167=0,0,((($G167/$F$164)*Cronograma!X$24)*($H167/$G167)))</f>
        <v>0</v>
      </c>
      <c r="AA167" s="51">
        <f>IF( $G167=0,0,((($G167/$F$164)*Cronograma!Y$24)*($H167/$G167)))</f>
        <v>0</v>
      </c>
      <c r="AB167" s="51">
        <f>IF( $G167=0,0,((($G167/$F$164)*Cronograma!Z$24)*($H167/$G167)))</f>
        <v>0</v>
      </c>
      <c r="AC167" s="51">
        <f>IF( $G167=0,0,((($G167/$F$164)*Cronograma!AA$24)*($H167/$G167)))</f>
        <v>0</v>
      </c>
      <c r="AD167" s="51">
        <f>IF( $G167=0,0,((($G167/$F$164)*Cronograma!AB$24)*($H167/$G167)))</f>
        <v>0</v>
      </c>
      <c r="AE167" s="51">
        <f>IF( $G167=0,0,((($G167/$F$164)*Cronograma!AC$24)*($H167/$G167)))</f>
        <v>0</v>
      </c>
      <c r="AF167" s="51">
        <f>IF( $G167=0,0,((($G167/$F$164)*Cronograma!AD$24)*($H167/$G167)))</f>
        <v>0</v>
      </c>
      <c r="AG167" s="51">
        <f>IF( $G167=0,0,((($G167/$F$164)*Cronograma!AE$24)*($H167/$G167)))</f>
        <v>0</v>
      </c>
      <c r="AH167" s="51">
        <f>IF( $G167=0,0,((($G167/$F$164)*Cronograma!AF$24)*($H167/$G167)))</f>
        <v>0</v>
      </c>
      <c r="AI167" s="51">
        <f>IF( $G167=0,0,((($G167/$F$164)*Cronograma!AG$24)*($H167/$G167)))</f>
        <v>0</v>
      </c>
      <c r="AJ167" s="51">
        <f>IF( $G167=0,0,((($G167/$F$164)*Cronograma!AH$24)*($H167/$G167)))</f>
        <v>0</v>
      </c>
      <c r="AK167" s="51">
        <f>IF( $G167=0,0,((($G167/$F$164)*Cronograma!AI$24)*($H167/$G167)))</f>
        <v>0</v>
      </c>
      <c r="AL167" s="51">
        <f>IF( $G167=0,0,((($G167/$F$164)*Cronograma!AJ$24)*($H167/$G167)))</f>
        <v>0</v>
      </c>
      <c r="AM167" s="51">
        <f>IF( $G167=0,0,((($G167/$F$164)*Cronograma!AK$24)*($H167/$G167)))</f>
        <v>0</v>
      </c>
      <c r="AN167" s="51">
        <f>IF( $G167=0,0,((($G167/$F$164)*Cronograma!AL$24)*($H167/$G167)))</f>
        <v>0</v>
      </c>
      <c r="AO167" s="51">
        <f>IF( $G167=0,0,((($G167/$F$164)*Cronograma!AM$24)*($H167/$G167)))</f>
        <v>0</v>
      </c>
      <c r="AP167" s="51">
        <f>IF( $G167=0,0,((($G167/$F$164)*Cronograma!AN$24)*($H167/$G167)))</f>
        <v>0</v>
      </c>
      <c r="AQ167" s="51">
        <f>IF( $G167=0,0,((($G167/$F$164)*Cronograma!AO$24)*($H167/$G167)))</f>
        <v>0</v>
      </c>
      <c r="AR167" s="51">
        <f>IF( $G167=0,0,((($G167/$F$164)*Cronograma!AP$24)*($H167/$G167)))</f>
        <v>0</v>
      </c>
      <c r="AS167" s="51">
        <f>IF( $G167=0,0,((($G167/$F$164)*Cronograma!AQ$24)*($H167/$G167)))</f>
        <v>0</v>
      </c>
      <c r="AT167" s="51">
        <f>IF( $G167=0,0,((($G167/$F$164)*Cronograma!AR$24)*($H167/$G167)))</f>
        <v>0</v>
      </c>
      <c r="AU167" s="51">
        <f>IF( $G167=0,0,((($G167/$F$164)*Cronograma!AS$24)*($H167/$G167)))</f>
        <v>0</v>
      </c>
      <c r="AV167" s="51">
        <f>IF( $G167=0,0,((($G167/$F$164)*Cronograma!AT$24)*($H167/$G167)))</f>
        <v>0</v>
      </c>
      <c r="AW167" s="51">
        <f>IF( $G167=0,0,((($G167/$F$164)*Cronograma!AU$24)*($H167/$G167)))</f>
        <v>0</v>
      </c>
      <c r="AX167" s="51">
        <f>IF( $G167=0,0,((($G167/$F$164)*Cronograma!AV$24)*($H167/$G167)))</f>
        <v>0</v>
      </c>
      <c r="AY167" s="51">
        <f>IF( $G167=0,0,((($G167/$F$164)*Cronograma!AW$24)*($H167/$G167)))</f>
        <v>0</v>
      </c>
      <c r="AZ167" s="51">
        <f>IF( $G167=0,0,((($G167/$F$164)*Cronograma!AX$24)*($H167/$G167)))</f>
        <v>0</v>
      </c>
      <c r="BA167" s="51">
        <f>IF( $G167=0,0,((($G167/$F$164)*Cronograma!AY$24)*($H167/$G167)))</f>
        <v>0</v>
      </c>
      <c r="BB167" s="51">
        <f>IF( $G167=0,0,((($G167/$F$164)*Cronograma!AZ$24)*($H167/$G167)))</f>
        <v>0</v>
      </c>
      <c r="BC167" s="51">
        <f>IF( $G167=0,0,((($G167/$F$164)*Cronograma!BA$24)*($H167/$G167)))</f>
        <v>0</v>
      </c>
      <c r="BD167" s="51">
        <f>IF( $G167=0,0,((($G167/$F$164)*Cronograma!BB$24)*($H167/$G167)))</f>
        <v>0</v>
      </c>
      <c r="BE167" s="51">
        <f>IF( $G167=0,0,((($G167/$F$164)*Cronograma!BC$24)*($H167/$G167)))</f>
        <v>0</v>
      </c>
      <c r="BF167" s="51">
        <f>IF( $G167=0,0,((($G167/$F$164)*Cronograma!BD$24)*($H167/$G167)))</f>
        <v>0</v>
      </c>
      <c r="BG167" s="51">
        <f>IF( $G167=0,0,((($G167/$F$164)*Cronograma!BE$24)*($H167/$G167)))</f>
        <v>0</v>
      </c>
      <c r="BH167" s="51">
        <f>IF( $G167=0,0,((($G167/$F$164)*Cronograma!BF$24)*($H167/$G167)))</f>
        <v>0</v>
      </c>
      <c r="BI167" s="51">
        <f>IF( $G167=0,0,((($G167/$F$164)*Cronograma!BG$24)*($H167/$G167)))</f>
        <v>0</v>
      </c>
      <c r="BJ167" s="51">
        <f>IF( $G167=0,0,((($G167/$F$164)*Cronograma!BH$24)*($H167/$G167)))</f>
        <v>0</v>
      </c>
      <c r="BK167" s="51">
        <f>IF( $G167=0,0,((($G167/$F$164)*Cronograma!BI$24)*($H167/$G167)))</f>
        <v>0</v>
      </c>
      <c r="BL167" s="51">
        <f>IF( $G167=0,0,((($G167/$F$164)*Cronograma!BJ$24)*($H167/$G167)))</f>
        <v>0</v>
      </c>
      <c r="BM167" s="51">
        <f>IF( $G167=0,0,((($G167/$F$164)*Cronograma!BK$24)*($H167/$G167)))</f>
        <v>0</v>
      </c>
      <c r="BN167" s="51">
        <f>IF( $G167=0,0,((($G167/$F$164)*Cronograma!BL$24)*($H167/$G167)))</f>
        <v>0</v>
      </c>
      <c r="BO167" s="51">
        <f>IF( $G167=0,0,((($G167/$F$164)*Cronograma!BM$24)*($H167/$G167)))</f>
        <v>0</v>
      </c>
      <c r="BP167" s="51">
        <f>IF( $G167=0,0,((($G167/$F$164)*Cronograma!BN$24)*($H167/$G167)))</f>
        <v>0</v>
      </c>
      <c r="BQ167" s="51">
        <f>IF( $G167=0,0,((($G167/$F$164)*Cronograma!BO$24)*($H167/$G167)))</f>
        <v>0</v>
      </c>
      <c r="BR167" s="51">
        <f>IF( $G167=0,0,((($G167/$F$164)*Cronograma!BP$24)*($H167/$G167)))</f>
        <v>0</v>
      </c>
      <c r="BS167" s="51">
        <f>IF( $G167=0,0,((($G167/$F$164)*Cronograma!BQ$24)*($H167/$G167)))</f>
        <v>0</v>
      </c>
      <c r="BT167" s="51">
        <f>IF( $G167=0,0,((($G167/$F$164)*Cronograma!BR$24)*($H167/$G167)))</f>
        <v>0</v>
      </c>
      <c r="BU167" s="51">
        <f>IF( $G167=0,0,((($G167/$F$164)*Cronograma!BS$24)*($H167/$G167)))</f>
        <v>0</v>
      </c>
      <c r="BV167" s="51">
        <f>IF( $G167=0,0,((($G167/$F$164)*Cronograma!BT$24)*($H167/$G167)))</f>
        <v>0</v>
      </c>
      <c r="BW167" s="51">
        <f>IF( $G167=0,0,((($G167/$F$164)*Cronograma!BU$24)*($H167/$G167)))</f>
        <v>0</v>
      </c>
      <c r="BX167" s="51">
        <f>IF( $G167=0,0,((($G167/$F$164)*Cronograma!BV$24)*($H167/$G167)))</f>
        <v>0</v>
      </c>
      <c r="BY167" s="51">
        <f>IF( $G167=0,0,((($G167/$F$164)*Cronograma!BW$24)*($H167/$G167)))</f>
        <v>0</v>
      </c>
      <c r="BZ167" s="51">
        <f>IF( $G167=0,0,((($G167/$F$164)*Cronograma!BX$24)*($H167/$G167)))</f>
        <v>0</v>
      </c>
      <c r="CA167" s="51">
        <f>IF( $G167=0,0,((($G167/$F$164)*Cronograma!BY$24)*($H167/$G167)))</f>
        <v>0</v>
      </c>
      <c r="CB167" s="51">
        <f>IF( $G167=0,0,((($G167/$F$164)*Cronograma!BZ$24)*($H167/$G167)))</f>
        <v>0</v>
      </c>
      <c r="CC167" s="51">
        <f>IF( $G167=0,0,((($G167/$F$164)*Cronograma!CA$24)*($H167/$G167)))</f>
        <v>0</v>
      </c>
      <c r="CD167" s="51">
        <f>IF( $G167=0,0,((($G167/$F$164)*Cronograma!CB$24)*($H167/$G167)))</f>
        <v>0</v>
      </c>
      <c r="CE167" s="51">
        <f>IF( $G167=0,0,((($G167/$F$164)*Cronograma!CC$24)*($H167/$G167)))</f>
        <v>0</v>
      </c>
      <c r="CF167" s="51">
        <f>IF( $G167=0,0,((($G167/$F$164)*Cronograma!CD$24)*($H167/$G167)))</f>
        <v>0</v>
      </c>
      <c r="CG167" s="51">
        <f>IF( $G167=0,0,((($G167/$F$164)*Cronograma!CE$24)*($H167/$G167)))</f>
        <v>0</v>
      </c>
      <c r="CH167" s="51">
        <f>IF( $G167=0,0,((($G167/$F$164)*Cronograma!CF$24)*($H167/$G167)))</f>
        <v>0</v>
      </c>
      <c r="CI167" s="51">
        <f>IF( $G167=0,0,((($G167/$F$164)*Cronograma!CG$24)*($H167/$G167)))</f>
        <v>0</v>
      </c>
      <c r="CJ167" s="51">
        <f>IF( $G167=0,0,((($G167/$F$164)*Cronograma!CH$24)*($H167/$G167)))</f>
        <v>0</v>
      </c>
      <c r="CK167" s="51">
        <f>IF( $G167=0,0,((($G167/$F$164)*Cronograma!CI$24)*($H167/$G167)))</f>
        <v>0</v>
      </c>
      <c r="CL167" s="51">
        <f>IF( $G167=0,0,((($G167/$F$164)*Cronograma!CJ$24)*($H167/$G167)))</f>
        <v>0</v>
      </c>
      <c r="CM167" s="51">
        <f>IF( $G167=0,0,((($G167/$F$164)*Cronograma!CK$24)*($H167/$G167)))</f>
        <v>0</v>
      </c>
      <c r="CN167" s="51">
        <f>IF( $G167=0,0,((($G167/$F$164)*Cronograma!CL$24)*($H167/$G167)))</f>
        <v>0</v>
      </c>
      <c r="CO167" s="51">
        <f>IF( $G167=0,0,((($G167/$F$164)*Cronograma!CM$24)*($H167/$G167)))</f>
        <v>0</v>
      </c>
      <c r="CP167" s="51">
        <f>IF( $G167=0,0,((($G167/$F$164)*Cronograma!CN$24)*($H167/$G167)))</f>
        <v>0</v>
      </c>
      <c r="CQ167" s="51">
        <f>IF( $G167=0,0,((($G167/$F$164)*Cronograma!CO$24)*($H167/$G167)))</f>
        <v>0</v>
      </c>
      <c r="CR167" s="51">
        <f>IF( $G167=0,0,((($G167/$F$164)*Cronograma!CP$24)*($H167/$G167)))</f>
        <v>0</v>
      </c>
      <c r="CS167" s="51">
        <f>IF( $G167=0,0,((($G167/$F$164)*Cronograma!CQ$24)*($H167/$G167)))</f>
        <v>0</v>
      </c>
      <c r="CT167" s="51">
        <f>IF( $G167=0,0,((($G167/$F$164)*Cronograma!CR$24)*($H167/$G167)))</f>
        <v>0</v>
      </c>
      <c r="CU167" s="51">
        <f>IF( $G167=0,0,((($G167/$F$164)*Cronograma!CS$24)*($H167/$G167)))</f>
        <v>0</v>
      </c>
      <c r="CV167" s="51">
        <f>IF( $G167=0,0,((($G167/$F$164)*Cronograma!CT$24)*($H167/$G167)))</f>
        <v>0</v>
      </c>
      <c r="CW167" s="51">
        <f>IF( $G167=0,0,((($G167/$F$164)*Cronograma!CU$24)*($H167/$G167)))</f>
        <v>0</v>
      </c>
      <c r="CX167" s="51">
        <f>IF( $G167=0,0,((($G167/$F$164)*Cronograma!CV$24)*($H167/$G167)))</f>
        <v>0</v>
      </c>
      <c r="CY167" s="51">
        <f>IF( $G167=0,0,((($G167/$F$164)*Cronograma!CW$24)*($H167/$G167)))</f>
        <v>0</v>
      </c>
      <c r="CZ167" s="51">
        <f>IF( $G167=0,0,((($G167/$F$164)*Cronograma!CX$24)*($H167/$G167)))</f>
        <v>0</v>
      </c>
      <c r="DA167" s="51">
        <f>IF( $G167=0,0,((($G167/$F$164)*Cronograma!CY$24)*($H167/$G167)))</f>
        <v>0</v>
      </c>
      <c r="DB167" s="51">
        <f>IF( $G167=0,0,((($G167/$F$164)*Cronograma!CZ$24)*($H167/$G167)))</f>
        <v>0</v>
      </c>
      <c r="DC167" s="51">
        <f>IF( $G167=0,0,((($G167/$F$164)*Cronograma!DA$24)*($H167/$G167)))</f>
        <v>0</v>
      </c>
      <c r="DD167" s="51">
        <f>IF( $G167=0,0,((($G167/$F$164)*Cronograma!DB$24)*($H167/$G167)))</f>
        <v>0</v>
      </c>
      <c r="DE167" s="51">
        <f>IF( $G167=0,0,((($G167/$F$164)*Cronograma!DC$24)*($H167/$G167)))</f>
        <v>0</v>
      </c>
      <c r="DF167" s="51">
        <f>IF( $G167=0,0,((($G167/$F$164)*Cronograma!DD$24)*($H167/$G167)))</f>
        <v>0</v>
      </c>
      <c r="DG167" s="51">
        <f>IF( $G167=0,0,((($G167/$F$164)*Cronograma!DE$24)*($H167/$G167)))</f>
        <v>0</v>
      </c>
      <c r="DH167" s="51">
        <f>IF( $G167=0,0,((($G167/$F$164)*Cronograma!DF$24)*($H167/$G167)))</f>
        <v>0</v>
      </c>
      <c r="DI167" s="51">
        <f>IF( $G167=0,0,((($G167/$F$164)*Cronograma!DG$24)*($H167/$G167)))</f>
        <v>0</v>
      </c>
      <c r="DJ167" s="51">
        <f>IF( $G167=0,0,((($G167/$F$164)*Cronograma!DH$24)*($H167/$G167)))</f>
        <v>0</v>
      </c>
      <c r="DK167" s="52">
        <f t="shared" si="100"/>
        <v>0</v>
      </c>
      <c r="DL167" s="53">
        <f t="shared" si="82"/>
        <v>0</v>
      </c>
      <c r="DM167" s="472"/>
      <c r="DN167" s="472"/>
      <c r="DO167" s="472"/>
    </row>
    <row r="168" spans="1:119" hidden="1" outlineLevel="1" x14ac:dyDescent="0.3">
      <c r="A168" s="472"/>
      <c r="B168" s="521" t="s">
        <v>311</v>
      </c>
      <c r="C168" s="589"/>
      <c r="D168" s="595"/>
      <c r="E168" s="591"/>
      <c r="F168" s="592"/>
      <c r="G168" s="593"/>
      <c r="H168" s="498">
        <f t="shared" si="99"/>
        <v>0</v>
      </c>
      <c r="I168" s="51">
        <f>IF( $G168=0,0,((($G168/$F$164)*Cronograma!G$24)*($H168/$G168)))</f>
        <v>0</v>
      </c>
      <c r="J168" s="51">
        <f>IF( $G168=0,0,((($G168/$F$164)*Cronograma!H$24)*($H168/$G168)))</f>
        <v>0</v>
      </c>
      <c r="K168" s="51">
        <f>IF( $G168=0,0,((($G168/$F$164)*Cronograma!I$24)*($H168/$G168)))</f>
        <v>0</v>
      </c>
      <c r="L168" s="51">
        <f>IF( $G168=0,0,((($G168/$F$164)*Cronograma!J$24)*($H168/$G168)))</f>
        <v>0</v>
      </c>
      <c r="M168" s="51">
        <f>IF( $G168=0,0,((($G168/$F$164)*Cronograma!K$24)*($H168/$G168)))</f>
        <v>0</v>
      </c>
      <c r="N168" s="51">
        <f>IF( $G168=0,0,((($G168/$F$164)*Cronograma!L$24)*($H168/$G168)))</f>
        <v>0</v>
      </c>
      <c r="O168" s="51">
        <f>IF( $G168=0,0,((($G168/$F$164)*Cronograma!M$24)*($H168/$G168)))</f>
        <v>0</v>
      </c>
      <c r="P168" s="51">
        <f>IF( $G168=0,0,((($G168/$F$164)*Cronograma!N$24)*($H168/$G168)))</f>
        <v>0</v>
      </c>
      <c r="Q168" s="51">
        <f>IF( $G168=0,0,((($G168/$F$164)*Cronograma!O$24)*($H168/$G168)))</f>
        <v>0</v>
      </c>
      <c r="R168" s="51">
        <f>IF( $G168=0,0,((($G168/$F$164)*Cronograma!P$24)*($H168/$G168)))</f>
        <v>0</v>
      </c>
      <c r="S168" s="51">
        <f>IF( $G168=0,0,((($G168/$F$164)*Cronograma!Q$24)*($H168/$G168)))</f>
        <v>0</v>
      </c>
      <c r="T168" s="51">
        <f>IF( $G168=0,0,((($G168/$F$164)*Cronograma!R$24)*($H168/$G168)))</f>
        <v>0</v>
      </c>
      <c r="U168" s="51">
        <f>IF( $G168=0,0,((($G168/$F$164)*Cronograma!S$24)*($H168/$G168)))</f>
        <v>0</v>
      </c>
      <c r="V168" s="51">
        <f>IF( $G168=0,0,((($G168/$F$164)*Cronograma!T$24)*($H168/$G168)))</f>
        <v>0</v>
      </c>
      <c r="W168" s="51">
        <f>IF( $G168=0,0,((($G168/$F$164)*Cronograma!U$24)*($H168/$G168)))</f>
        <v>0</v>
      </c>
      <c r="X168" s="51">
        <f>IF( $G168=0,0,((($G168/$F$164)*Cronograma!V$24)*($H168/$G168)))</f>
        <v>0</v>
      </c>
      <c r="Y168" s="51">
        <f>IF( $G168=0,0,((($G168/$F$164)*Cronograma!W$24)*($H168/$G168)))</f>
        <v>0</v>
      </c>
      <c r="Z168" s="51">
        <f>IF( $G168=0,0,((($G168/$F$164)*Cronograma!X$24)*($H168/$G168)))</f>
        <v>0</v>
      </c>
      <c r="AA168" s="51">
        <f>IF( $G168=0,0,((($G168/$F$164)*Cronograma!Y$24)*($H168/$G168)))</f>
        <v>0</v>
      </c>
      <c r="AB168" s="51">
        <f>IF( $G168=0,0,((($G168/$F$164)*Cronograma!Z$24)*($H168/$G168)))</f>
        <v>0</v>
      </c>
      <c r="AC168" s="51">
        <f>IF( $G168=0,0,((($G168/$F$164)*Cronograma!AA$24)*($H168/$G168)))</f>
        <v>0</v>
      </c>
      <c r="AD168" s="51">
        <f>IF( $G168=0,0,((($G168/$F$164)*Cronograma!AB$24)*($H168/$G168)))</f>
        <v>0</v>
      </c>
      <c r="AE168" s="51">
        <f>IF( $G168=0,0,((($G168/$F$164)*Cronograma!AC$24)*($H168/$G168)))</f>
        <v>0</v>
      </c>
      <c r="AF168" s="51">
        <f>IF( $G168=0,0,((($G168/$F$164)*Cronograma!AD$24)*($H168/$G168)))</f>
        <v>0</v>
      </c>
      <c r="AG168" s="51">
        <f>IF( $G168=0,0,((($G168/$F$164)*Cronograma!AE$24)*($H168/$G168)))</f>
        <v>0</v>
      </c>
      <c r="AH168" s="51">
        <f>IF( $G168=0,0,((($G168/$F$164)*Cronograma!AF$24)*($H168/$G168)))</f>
        <v>0</v>
      </c>
      <c r="AI168" s="51">
        <f>IF( $G168=0,0,((($G168/$F$164)*Cronograma!AG$24)*($H168/$G168)))</f>
        <v>0</v>
      </c>
      <c r="AJ168" s="51">
        <f>IF( $G168=0,0,((($G168/$F$164)*Cronograma!AH$24)*($H168/$G168)))</f>
        <v>0</v>
      </c>
      <c r="AK168" s="51">
        <f>IF( $G168=0,0,((($G168/$F$164)*Cronograma!AI$24)*($H168/$G168)))</f>
        <v>0</v>
      </c>
      <c r="AL168" s="51">
        <f>IF( $G168=0,0,((($G168/$F$164)*Cronograma!AJ$24)*($H168/$G168)))</f>
        <v>0</v>
      </c>
      <c r="AM168" s="51">
        <f>IF( $G168=0,0,((($G168/$F$164)*Cronograma!AK$24)*($H168/$G168)))</f>
        <v>0</v>
      </c>
      <c r="AN168" s="51">
        <f>IF( $G168=0,0,((($G168/$F$164)*Cronograma!AL$24)*($H168/$G168)))</f>
        <v>0</v>
      </c>
      <c r="AO168" s="51">
        <f>IF( $G168=0,0,((($G168/$F$164)*Cronograma!AM$24)*($H168/$G168)))</f>
        <v>0</v>
      </c>
      <c r="AP168" s="51">
        <f>IF( $G168=0,0,((($G168/$F$164)*Cronograma!AN$24)*($H168/$G168)))</f>
        <v>0</v>
      </c>
      <c r="AQ168" s="51">
        <f>IF( $G168=0,0,((($G168/$F$164)*Cronograma!AO$24)*($H168/$G168)))</f>
        <v>0</v>
      </c>
      <c r="AR168" s="51">
        <f>IF( $G168=0,0,((($G168/$F$164)*Cronograma!AP$24)*($H168/$G168)))</f>
        <v>0</v>
      </c>
      <c r="AS168" s="51">
        <f>IF( $G168=0,0,((($G168/$F$164)*Cronograma!AQ$24)*($H168/$G168)))</f>
        <v>0</v>
      </c>
      <c r="AT168" s="51">
        <f>IF( $G168=0,0,((($G168/$F$164)*Cronograma!AR$24)*($H168/$G168)))</f>
        <v>0</v>
      </c>
      <c r="AU168" s="51">
        <f>IF( $G168=0,0,((($G168/$F$164)*Cronograma!AS$24)*($H168/$G168)))</f>
        <v>0</v>
      </c>
      <c r="AV168" s="51">
        <f>IF( $G168=0,0,((($G168/$F$164)*Cronograma!AT$24)*($H168/$G168)))</f>
        <v>0</v>
      </c>
      <c r="AW168" s="51">
        <f>IF( $G168=0,0,((($G168/$F$164)*Cronograma!AU$24)*($H168/$G168)))</f>
        <v>0</v>
      </c>
      <c r="AX168" s="51">
        <f>IF( $G168=0,0,((($G168/$F$164)*Cronograma!AV$24)*($H168/$G168)))</f>
        <v>0</v>
      </c>
      <c r="AY168" s="51">
        <f>IF( $G168=0,0,((($G168/$F$164)*Cronograma!AW$24)*($H168/$G168)))</f>
        <v>0</v>
      </c>
      <c r="AZ168" s="51">
        <f>IF( $G168=0,0,((($G168/$F$164)*Cronograma!AX$24)*($H168/$G168)))</f>
        <v>0</v>
      </c>
      <c r="BA168" s="51">
        <f>IF( $G168=0,0,((($G168/$F$164)*Cronograma!AY$24)*($H168/$G168)))</f>
        <v>0</v>
      </c>
      <c r="BB168" s="51">
        <f>IF( $G168=0,0,((($G168/$F$164)*Cronograma!AZ$24)*($H168/$G168)))</f>
        <v>0</v>
      </c>
      <c r="BC168" s="51">
        <f>IF( $G168=0,0,((($G168/$F$164)*Cronograma!BA$24)*($H168/$G168)))</f>
        <v>0</v>
      </c>
      <c r="BD168" s="51">
        <f>IF( $G168=0,0,((($G168/$F$164)*Cronograma!BB$24)*($H168/$G168)))</f>
        <v>0</v>
      </c>
      <c r="BE168" s="51">
        <f>IF( $G168=0,0,((($G168/$F$164)*Cronograma!BC$24)*($H168/$G168)))</f>
        <v>0</v>
      </c>
      <c r="BF168" s="51">
        <f>IF( $G168=0,0,((($G168/$F$164)*Cronograma!BD$24)*($H168/$G168)))</f>
        <v>0</v>
      </c>
      <c r="BG168" s="51">
        <f>IF( $G168=0,0,((($G168/$F$164)*Cronograma!BE$24)*($H168/$G168)))</f>
        <v>0</v>
      </c>
      <c r="BH168" s="51">
        <f>IF( $G168=0,0,((($G168/$F$164)*Cronograma!BF$24)*($H168/$G168)))</f>
        <v>0</v>
      </c>
      <c r="BI168" s="51">
        <f>IF( $G168=0,0,((($G168/$F$164)*Cronograma!BG$24)*($H168/$G168)))</f>
        <v>0</v>
      </c>
      <c r="BJ168" s="51">
        <f>IF( $G168=0,0,((($G168/$F$164)*Cronograma!BH$24)*($H168/$G168)))</f>
        <v>0</v>
      </c>
      <c r="BK168" s="51">
        <f>IF( $G168=0,0,((($G168/$F$164)*Cronograma!BI$24)*($H168/$G168)))</f>
        <v>0</v>
      </c>
      <c r="BL168" s="51">
        <f>IF( $G168=0,0,((($G168/$F$164)*Cronograma!BJ$24)*($H168/$G168)))</f>
        <v>0</v>
      </c>
      <c r="BM168" s="51">
        <f>IF( $G168=0,0,((($G168/$F$164)*Cronograma!BK$24)*($H168/$G168)))</f>
        <v>0</v>
      </c>
      <c r="BN168" s="51">
        <f>IF( $G168=0,0,((($G168/$F$164)*Cronograma!BL$24)*($H168/$G168)))</f>
        <v>0</v>
      </c>
      <c r="BO168" s="51">
        <f>IF( $G168=0,0,((($G168/$F$164)*Cronograma!BM$24)*($H168/$G168)))</f>
        <v>0</v>
      </c>
      <c r="BP168" s="51">
        <f>IF( $G168=0,0,((($G168/$F$164)*Cronograma!BN$24)*($H168/$G168)))</f>
        <v>0</v>
      </c>
      <c r="BQ168" s="51">
        <f>IF( $G168=0,0,((($G168/$F$164)*Cronograma!BO$24)*($H168/$G168)))</f>
        <v>0</v>
      </c>
      <c r="BR168" s="51">
        <f>IF( $G168=0,0,((($G168/$F$164)*Cronograma!BP$24)*($H168/$G168)))</f>
        <v>0</v>
      </c>
      <c r="BS168" s="51">
        <f>IF( $G168=0,0,((($G168/$F$164)*Cronograma!BQ$24)*($H168/$G168)))</f>
        <v>0</v>
      </c>
      <c r="BT168" s="51">
        <f>IF( $G168=0,0,((($G168/$F$164)*Cronograma!BR$24)*($H168/$G168)))</f>
        <v>0</v>
      </c>
      <c r="BU168" s="51">
        <f>IF( $G168=0,0,((($G168/$F$164)*Cronograma!BS$24)*($H168/$G168)))</f>
        <v>0</v>
      </c>
      <c r="BV168" s="51">
        <f>IF( $G168=0,0,((($G168/$F$164)*Cronograma!BT$24)*($H168/$G168)))</f>
        <v>0</v>
      </c>
      <c r="BW168" s="51">
        <f>IF( $G168=0,0,((($G168/$F$164)*Cronograma!BU$24)*($H168/$G168)))</f>
        <v>0</v>
      </c>
      <c r="BX168" s="51">
        <f>IF( $G168=0,0,((($G168/$F$164)*Cronograma!BV$24)*($H168/$G168)))</f>
        <v>0</v>
      </c>
      <c r="BY168" s="51">
        <f>IF( $G168=0,0,((($G168/$F$164)*Cronograma!BW$24)*($H168/$G168)))</f>
        <v>0</v>
      </c>
      <c r="BZ168" s="51">
        <f>IF( $G168=0,0,((($G168/$F$164)*Cronograma!BX$24)*($H168/$G168)))</f>
        <v>0</v>
      </c>
      <c r="CA168" s="51">
        <f>IF( $G168=0,0,((($G168/$F$164)*Cronograma!BY$24)*($H168/$G168)))</f>
        <v>0</v>
      </c>
      <c r="CB168" s="51">
        <f>IF( $G168=0,0,((($G168/$F$164)*Cronograma!BZ$24)*($H168/$G168)))</f>
        <v>0</v>
      </c>
      <c r="CC168" s="51">
        <f>IF( $G168=0,0,((($G168/$F$164)*Cronograma!CA$24)*($H168/$G168)))</f>
        <v>0</v>
      </c>
      <c r="CD168" s="51">
        <f>IF( $G168=0,0,((($G168/$F$164)*Cronograma!CB$24)*($H168/$G168)))</f>
        <v>0</v>
      </c>
      <c r="CE168" s="51">
        <f>IF( $G168=0,0,((($G168/$F$164)*Cronograma!CC$24)*($H168/$G168)))</f>
        <v>0</v>
      </c>
      <c r="CF168" s="51">
        <f>IF( $G168=0,0,((($G168/$F$164)*Cronograma!CD$24)*($H168/$G168)))</f>
        <v>0</v>
      </c>
      <c r="CG168" s="51">
        <f>IF( $G168=0,0,((($G168/$F$164)*Cronograma!CE$24)*($H168/$G168)))</f>
        <v>0</v>
      </c>
      <c r="CH168" s="51">
        <f>IF( $G168=0,0,((($G168/$F$164)*Cronograma!CF$24)*($H168/$G168)))</f>
        <v>0</v>
      </c>
      <c r="CI168" s="51">
        <f>IF( $G168=0,0,((($G168/$F$164)*Cronograma!CG$24)*($H168/$G168)))</f>
        <v>0</v>
      </c>
      <c r="CJ168" s="51">
        <f>IF( $G168=0,0,((($G168/$F$164)*Cronograma!CH$24)*($H168/$G168)))</f>
        <v>0</v>
      </c>
      <c r="CK168" s="51">
        <f>IF( $G168=0,0,((($G168/$F$164)*Cronograma!CI$24)*($H168/$G168)))</f>
        <v>0</v>
      </c>
      <c r="CL168" s="51">
        <f>IF( $G168=0,0,((($G168/$F$164)*Cronograma!CJ$24)*($H168/$G168)))</f>
        <v>0</v>
      </c>
      <c r="CM168" s="51">
        <f>IF( $G168=0,0,((($G168/$F$164)*Cronograma!CK$24)*($H168/$G168)))</f>
        <v>0</v>
      </c>
      <c r="CN168" s="51">
        <f>IF( $G168=0,0,((($G168/$F$164)*Cronograma!CL$24)*($H168/$G168)))</f>
        <v>0</v>
      </c>
      <c r="CO168" s="51">
        <f>IF( $G168=0,0,((($G168/$F$164)*Cronograma!CM$24)*($H168/$G168)))</f>
        <v>0</v>
      </c>
      <c r="CP168" s="51">
        <f>IF( $G168=0,0,((($G168/$F$164)*Cronograma!CN$24)*($H168/$G168)))</f>
        <v>0</v>
      </c>
      <c r="CQ168" s="51">
        <f>IF( $G168=0,0,((($G168/$F$164)*Cronograma!CO$24)*($H168/$G168)))</f>
        <v>0</v>
      </c>
      <c r="CR168" s="51">
        <f>IF( $G168=0,0,((($G168/$F$164)*Cronograma!CP$24)*($H168/$G168)))</f>
        <v>0</v>
      </c>
      <c r="CS168" s="51">
        <f>IF( $G168=0,0,((($G168/$F$164)*Cronograma!CQ$24)*($H168/$G168)))</f>
        <v>0</v>
      </c>
      <c r="CT168" s="51">
        <f>IF( $G168=0,0,((($G168/$F$164)*Cronograma!CR$24)*($H168/$G168)))</f>
        <v>0</v>
      </c>
      <c r="CU168" s="51">
        <f>IF( $G168=0,0,((($G168/$F$164)*Cronograma!CS$24)*($H168/$G168)))</f>
        <v>0</v>
      </c>
      <c r="CV168" s="51">
        <f>IF( $G168=0,0,((($G168/$F$164)*Cronograma!CT$24)*($H168/$G168)))</f>
        <v>0</v>
      </c>
      <c r="CW168" s="51">
        <f>IF( $G168=0,0,((($G168/$F$164)*Cronograma!CU$24)*($H168/$G168)))</f>
        <v>0</v>
      </c>
      <c r="CX168" s="51">
        <f>IF( $G168=0,0,((($G168/$F$164)*Cronograma!CV$24)*($H168/$G168)))</f>
        <v>0</v>
      </c>
      <c r="CY168" s="51">
        <f>IF( $G168=0,0,((($G168/$F$164)*Cronograma!CW$24)*($H168/$G168)))</f>
        <v>0</v>
      </c>
      <c r="CZ168" s="51">
        <f>IF( $G168=0,0,((($G168/$F$164)*Cronograma!CX$24)*($H168/$G168)))</f>
        <v>0</v>
      </c>
      <c r="DA168" s="51">
        <f>IF( $G168=0,0,((($G168/$F$164)*Cronograma!CY$24)*($H168/$G168)))</f>
        <v>0</v>
      </c>
      <c r="DB168" s="51">
        <f>IF( $G168=0,0,((($G168/$F$164)*Cronograma!CZ$24)*($H168/$G168)))</f>
        <v>0</v>
      </c>
      <c r="DC168" s="51">
        <f>IF( $G168=0,0,((($G168/$F$164)*Cronograma!DA$24)*($H168/$G168)))</f>
        <v>0</v>
      </c>
      <c r="DD168" s="51">
        <f>IF( $G168=0,0,((($G168/$F$164)*Cronograma!DB$24)*($H168/$G168)))</f>
        <v>0</v>
      </c>
      <c r="DE168" s="51">
        <f>IF( $G168=0,0,((($G168/$F$164)*Cronograma!DC$24)*($H168/$G168)))</f>
        <v>0</v>
      </c>
      <c r="DF168" s="51">
        <f>IF( $G168=0,0,((($G168/$F$164)*Cronograma!DD$24)*($H168/$G168)))</f>
        <v>0</v>
      </c>
      <c r="DG168" s="51">
        <f>IF( $G168=0,0,((($G168/$F$164)*Cronograma!DE$24)*($H168/$G168)))</f>
        <v>0</v>
      </c>
      <c r="DH168" s="51">
        <f>IF( $G168=0,0,((($G168/$F$164)*Cronograma!DF$24)*($H168/$G168)))</f>
        <v>0</v>
      </c>
      <c r="DI168" s="51">
        <f>IF( $G168=0,0,((($G168/$F$164)*Cronograma!DG$24)*($H168/$G168)))</f>
        <v>0</v>
      </c>
      <c r="DJ168" s="51">
        <f>IF( $G168=0,0,((($G168/$F$164)*Cronograma!DH$24)*($H168/$G168)))</f>
        <v>0</v>
      </c>
      <c r="DK168" s="52">
        <f t="shared" si="100"/>
        <v>0</v>
      </c>
      <c r="DL168" s="53">
        <f t="shared" si="82"/>
        <v>0</v>
      </c>
      <c r="DM168" s="472"/>
      <c r="DN168" s="472"/>
      <c r="DO168" s="472"/>
    </row>
    <row r="169" spans="1:119" hidden="1" outlineLevel="1" x14ac:dyDescent="0.3">
      <c r="A169" s="472"/>
      <c r="B169" s="521" t="s">
        <v>312</v>
      </c>
      <c r="C169" s="589"/>
      <c r="D169" s="595"/>
      <c r="E169" s="591"/>
      <c r="F169" s="592"/>
      <c r="G169" s="593"/>
      <c r="H169" s="498">
        <f t="shared" si="99"/>
        <v>0</v>
      </c>
      <c r="I169" s="51">
        <f>IF( $G169=0,0,((($G169/$F$164)*Cronograma!G$24)*($H169/$G169)))</f>
        <v>0</v>
      </c>
      <c r="J169" s="51">
        <f>IF( $G169=0,0,((($G169/$F$164)*Cronograma!H$24)*($H169/$G169)))</f>
        <v>0</v>
      </c>
      <c r="K169" s="51">
        <f>IF( $G169=0,0,((($G169/$F$164)*Cronograma!I$24)*($H169/$G169)))</f>
        <v>0</v>
      </c>
      <c r="L169" s="51">
        <f>IF( $G169=0,0,((($G169/$F$164)*Cronograma!J$24)*($H169/$G169)))</f>
        <v>0</v>
      </c>
      <c r="M169" s="51">
        <f>IF( $G169=0,0,((($G169/$F$164)*Cronograma!K$24)*($H169/$G169)))</f>
        <v>0</v>
      </c>
      <c r="N169" s="51">
        <f>IF( $G169=0,0,((($G169/$F$164)*Cronograma!L$24)*($H169/$G169)))</f>
        <v>0</v>
      </c>
      <c r="O169" s="51">
        <f>IF( $G169=0,0,((($G169/$F$164)*Cronograma!M$24)*($H169/$G169)))</f>
        <v>0</v>
      </c>
      <c r="P169" s="51">
        <f>IF( $G169=0,0,((($G169/$F$164)*Cronograma!N$24)*($H169/$G169)))</f>
        <v>0</v>
      </c>
      <c r="Q169" s="51">
        <f>IF( $G169=0,0,((($G169/$F$164)*Cronograma!O$24)*($H169/$G169)))</f>
        <v>0</v>
      </c>
      <c r="R169" s="51">
        <f>IF( $G169=0,0,((($G169/$F$164)*Cronograma!P$24)*($H169/$G169)))</f>
        <v>0</v>
      </c>
      <c r="S169" s="51">
        <f>IF( $G169=0,0,((($G169/$F$164)*Cronograma!Q$24)*($H169/$G169)))</f>
        <v>0</v>
      </c>
      <c r="T169" s="51">
        <f>IF( $G169=0,0,((($G169/$F$164)*Cronograma!R$24)*($H169/$G169)))</f>
        <v>0</v>
      </c>
      <c r="U169" s="51">
        <f>IF( $G169=0,0,((($G169/$F$164)*Cronograma!S$24)*($H169/$G169)))</f>
        <v>0</v>
      </c>
      <c r="V169" s="51">
        <f>IF( $G169=0,0,((($G169/$F$164)*Cronograma!T$24)*($H169/$G169)))</f>
        <v>0</v>
      </c>
      <c r="W169" s="51">
        <f>IF( $G169=0,0,((($G169/$F$164)*Cronograma!U$24)*($H169/$G169)))</f>
        <v>0</v>
      </c>
      <c r="X169" s="51">
        <f>IF( $G169=0,0,((($G169/$F$164)*Cronograma!V$24)*($H169/$G169)))</f>
        <v>0</v>
      </c>
      <c r="Y169" s="51">
        <f>IF( $G169=0,0,((($G169/$F$164)*Cronograma!W$24)*($H169/$G169)))</f>
        <v>0</v>
      </c>
      <c r="Z169" s="51">
        <f>IF( $G169=0,0,((($G169/$F$164)*Cronograma!X$24)*($H169/$G169)))</f>
        <v>0</v>
      </c>
      <c r="AA169" s="51">
        <f>IF( $G169=0,0,((($G169/$F$164)*Cronograma!Y$24)*($H169/$G169)))</f>
        <v>0</v>
      </c>
      <c r="AB169" s="51">
        <f>IF( $G169=0,0,((($G169/$F$164)*Cronograma!Z$24)*($H169/$G169)))</f>
        <v>0</v>
      </c>
      <c r="AC169" s="51">
        <f>IF( $G169=0,0,((($G169/$F$164)*Cronograma!AA$24)*($H169/$G169)))</f>
        <v>0</v>
      </c>
      <c r="AD169" s="51">
        <f>IF( $G169=0,0,((($G169/$F$164)*Cronograma!AB$24)*($H169/$G169)))</f>
        <v>0</v>
      </c>
      <c r="AE169" s="51">
        <f>IF( $G169=0,0,((($G169/$F$164)*Cronograma!AC$24)*($H169/$G169)))</f>
        <v>0</v>
      </c>
      <c r="AF169" s="51">
        <f>IF( $G169=0,0,((($G169/$F$164)*Cronograma!AD$24)*($H169/$G169)))</f>
        <v>0</v>
      </c>
      <c r="AG169" s="51">
        <f>IF( $G169=0,0,((($G169/$F$164)*Cronograma!AE$24)*($H169/$G169)))</f>
        <v>0</v>
      </c>
      <c r="AH169" s="51">
        <f>IF( $G169=0,0,((($G169/$F$164)*Cronograma!AF$24)*($H169/$G169)))</f>
        <v>0</v>
      </c>
      <c r="AI169" s="51">
        <f>IF( $G169=0,0,((($G169/$F$164)*Cronograma!AG$24)*($H169/$G169)))</f>
        <v>0</v>
      </c>
      <c r="AJ169" s="51">
        <f>IF( $G169=0,0,((($G169/$F$164)*Cronograma!AH$24)*($H169/$G169)))</f>
        <v>0</v>
      </c>
      <c r="AK169" s="51">
        <f>IF( $G169=0,0,((($G169/$F$164)*Cronograma!AI$24)*($H169/$G169)))</f>
        <v>0</v>
      </c>
      <c r="AL169" s="51">
        <f>IF( $G169=0,0,((($G169/$F$164)*Cronograma!AJ$24)*($H169/$G169)))</f>
        <v>0</v>
      </c>
      <c r="AM169" s="51">
        <f>IF( $G169=0,0,((($G169/$F$164)*Cronograma!AK$24)*($H169/$G169)))</f>
        <v>0</v>
      </c>
      <c r="AN169" s="51">
        <f>IF( $G169=0,0,((($G169/$F$164)*Cronograma!AL$24)*($H169/$G169)))</f>
        <v>0</v>
      </c>
      <c r="AO169" s="51">
        <f>IF( $G169=0,0,((($G169/$F$164)*Cronograma!AM$24)*($H169/$G169)))</f>
        <v>0</v>
      </c>
      <c r="AP169" s="51">
        <f>IF( $G169=0,0,((($G169/$F$164)*Cronograma!AN$24)*($H169/$G169)))</f>
        <v>0</v>
      </c>
      <c r="AQ169" s="51">
        <f>IF( $G169=0,0,((($G169/$F$164)*Cronograma!AO$24)*($H169/$G169)))</f>
        <v>0</v>
      </c>
      <c r="AR169" s="51">
        <f>IF( $G169=0,0,((($G169/$F$164)*Cronograma!AP$24)*($H169/$G169)))</f>
        <v>0</v>
      </c>
      <c r="AS169" s="51">
        <f>IF( $G169=0,0,((($G169/$F$164)*Cronograma!AQ$24)*($H169/$G169)))</f>
        <v>0</v>
      </c>
      <c r="AT169" s="51">
        <f>IF( $G169=0,0,((($G169/$F$164)*Cronograma!AR$24)*($H169/$G169)))</f>
        <v>0</v>
      </c>
      <c r="AU169" s="51">
        <f>IF( $G169=0,0,((($G169/$F$164)*Cronograma!AS$24)*($H169/$G169)))</f>
        <v>0</v>
      </c>
      <c r="AV169" s="51">
        <f>IF( $G169=0,0,((($G169/$F$164)*Cronograma!AT$24)*($H169/$G169)))</f>
        <v>0</v>
      </c>
      <c r="AW169" s="51">
        <f>IF( $G169=0,0,((($G169/$F$164)*Cronograma!AU$24)*($H169/$G169)))</f>
        <v>0</v>
      </c>
      <c r="AX169" s="51">
        <f>IF( $G169=0,0,((($G169/$F$164)*Cronograma!AV$24)*($H169/$G169)))</f>
        <v>0</v>
      </c>
      <c r="AY169" s="51">
        <f>IF( $G169=0,0,((($G169/$F$164)*Cronograma!AW$24)*($H169/$G169)))</f>
        <v>0</v>
      </c>
      <c r="AZ169" s="51">
        <f>IF( $G169=0,0,((($G169/$F$164)*Cronograma!AX$24)*($H169/$G169)))</f>
        <v>0</v>
      </c>
      <c r="BA169" s="51">
        <f>IF( $G169=0,0,((($G169/$F$164)*Cronograma!AY$24)*($H169/$G169)))</f>
        <v>0</v>
      </c>
      <c r="BB169" s="51">
        <f>IF( $G169=0,0,((($G169/$F$164)*Cronograma!AZ$24)*($H169/$G169)))</f>
        <v>0</v>
      </c>
      <c r="BC169" s="51">
        <f>IF( $G169=0,0,((($G169/$F$164)*Cronograma!BA$24)*($H169/$G169)))</f>
        <v>0</v>
      </c>
      <c r="BD169" s="51">
        <f>IF( $G169=0,0,((($G169/$F$164)*Cronograma!BB$24)*($H169/$G169)))</f>
        <v>0</v>
      </c>
      <c r="BE169" s="51">
        <f>IF( $G169=0,0,((($G169/$F$164)*Cronograma!BC$24)*($H169/$G169)))</f>
        <v>0</v>
      </c>
      <c r="BF169" s="51">
        <f>IF( $G169=0,0,((($G169/$F$164)*Cronograma!BD$24)*($H169/$G169)))</f>
        <v>0</v>
      </c>
      <c r="BG169" s="51">
        <f>IF( $G169=0,0,((($G169/$F$164)*Cronograma!BE$24)*($H169/$G169)))</f>
        <v>0</v>
      </c>
      <c r="BH169" s="51">
        <f>IF( $G169=0,0,((($G169/$F$164)*Cronograma!BF$24)*($H169/$G169)))</f>
        <v>0</v>
      </c>
      <c r="BI169" s="51">
        <f>IF( $G169=0,0,((($G169/$F$164)*Cronograma!BG$24)*($H169/$G169)))</f>
        <v>0</v>
      </c>
      <c r="BJ169" s="51">
        <f>IF( $G169=0,0,((($G169/$F$164)*Cronograma!BH$24)*($H169/$G169)))</f>
        <v>0</v>
      </c>
      <c r="BK169" s="51">
        <f>IF( $G169=0,0,((($G169/$F$164)*Cronograma!BI$24)*($H169/$G169)))</f>
        <v>0</v>
      </c>
      <c r="BL169" s="51">
        <f>IF( $G169=0,0,((($G169/$F$164)*Cronograma!BJ$24)*($H169/$G169)))</f>
        <v>0</v>
      </c>
      <c r="BM169" s="51">
        <f>IF( $G169=0,0,((($G169/$F$164)*Cronograma!BK$24)*($H169/$G169)))</f>
        <v>0</v>
      </c>
      <c r="BN169" s="51">
        <f>IF( $G169=0,0,((($G169/$F$164)*Cronograma!BL$24)*($H169/$G169)))</f>
        <v>0</v>
      </c>
      <c r="BO169" s="51">
        <f>IF( $G169=0,0,((($G169/$F$164)*Cronograma!BM$24)*($H169/$G169)))</f>
        <v>0</v>
      </c>
      <c r="BP169" s="51">
        <f>IF( $G169=0,0,((($G169/$F$164)*Cronograma!BN$24)*($H169/$G169)))</f>
        <v>0</v>
      </c>
      <c r="BQ169" s="51">
        <f>IF( $G169=0,0,((($G169/$F$164)*Cronograma!BO$24)*($H169/$G169)))</f>
        <v>0</v>
      </c>
      <c r="BR169" s="51">
        <f>IF( $G169=0,0,((($G169/$F$164)*Cronograma!BP$24)*($H169/$G169)))</f>
        <v>0</v>
      </c>
      <c r="BS169" s="51">
        <f>IF( $G169=0,0,((($G169/$F$164)*Cronograma!BQ$24)*($H169/$G169)))</f>
        <v>0</v>
      </c>
      <c r="BT169" s="51">
        <f>IF( $G169=0,0,((($G169/$F$164)*Cronograma!BR$24)*($H169/$G169)))</f>
        <v>0</v>
      </c>
      <c r="BU169" s="51">
        <f>IF( $G169=0,0,((($G169/$F$164)*Cronograma!BS$24)*($H169/$G169)))</f>
        <v>0</v>
      </c>
      <c r="BV169" s="51">
        <f>IF( $G169=0,0,((($G169/$F$164)*Cronograma!BT$24)*($H169/$G169)))</f>
        <v>0</v>
      </c>
      <c r="BW169" s="51">
        <f>IF( $G169=0,0,((($G169/$F$164)*Cronograma!BU$24)*($H169/$G169)))</f>
        <v>0</v>
      </c>
      <c r="BX169" s="51">
        <f>IF( $G169=0,0,((($G169/$F$164)*Cronograma!BV$24)*($H169/$G169)))</f>
        <v>0</v>
      </c>
      <c r="BY169" s="51">
        <f>IF( $G169=0,0,((($G169/$F$164)*Cronograma!BW$24)*($H169/$G169)))</f>
        <v>0</v>
      </c>
      <c r="BZ169" s="51">
        <f>IF( $G169=0,0,((($G169/$F$164)*Cronograma!BX$24)*($H169/$G169)))</f>
        <v>0</v>
      </c>
      <c r="CA169" s="51">
        <f>IF( $G169=0,0,((($G169/$F$164)*Cronograma!BY$24)*($H169/$G169)))</f>
        <v>0</v>
      </c>
      <c r="CB169" s="51">
        <f>IF( $G169=0,0,((($G169/$F$164)*Cronograma!BZ$24)*($H169/$G169)))</f>
        <v>0</v>
      </c>
      <c r="CC169" s="51">
        <f>IF( $G169=0,0,((($G169/$F$164)*Cronograma!CA$24)*($H169/$G169)))</f>
        <v>0</v>
      </c>
      <c r="CD169" s="51">
        <f>IF( $G169=0,0,((($G169/$F$164)*Cronograma!CB$24)*($H169/$G169)))</f>
        <v>0</v>
      </c>
      <c r="CE169" s="51">
        <f>IF( $G169=0,0,((($G169/$F$164)*Cronograma!CC$24)*($H169/$G169)))</f>
        <v>0</v>
      </c>
      <c r="CF169" s="51">
        <f>IF( $G169=0,0,((($G169/$F$164)*Cronograma!CD$24)*($H169/$G169)))</f>
        <v>0</v>
      </c>
      <c r="CG169" s="51">
        <f>IF( $G169=0,0,((($G169/$F$164)*Cronograma!CE$24)*($H169/$G169)))</f>
        <v>0</v>
      </c>
      <c r="CH169" s="51">
        <f>IF( $G169=0,0,((($G169/$F$164)*Cronograma!CF$24)*($H169/$G169)))</f>
        <v>0</v>
      </c>
      <c r="CI169" s="51">
        <f>IF( $G169=0,0,((($G169/$F$164)*Cronograma!CG$24)*($H169/$G169)))</f>
        <v>0</v>
      </c>
      <c r="CJ169" s="51">
        <f>IF( $G169=0,0,((($G169/$F$164)*Cronograma!CH$24)*($H169/$G169)))</f>
        <v>0</v>
      </c>
      <c r="CK169" s="51">
        <f>IF( $G169=0,0,((($G169/$F$164)*Cronograma!CI$24)*($H169/$G169)))</f>
        <v>0</v>
      </c>
      <c r="CL169" s="51">
        <f>IF( $G169=0,0,((($G169/$F$164)*Cronograma!CJ$24)*($H169/$G169)))</f>
        <v>0</v>
      </c>
      <c r="CM169" s="51">
        <f>IF( $G169=0,0,((($G169/$F$164)*Cronograma!CK$24)*($H169/$G169)))</f>
        <v>0</v>
      </c>
      <c r="CN169" s="51">
        <f>IF( $G169=0,0,((($G169/$F$164)*Cronograma!CL$24)*($H169/$G169)))</f>
        <v>0</v>
      </c>
      <c r="CO169" s="51">
        <f>IF( $G169=0,0,((($G169/$F$164)*Cronograma!CM$24)*($H169/$G169)))</f>
        <v>0</v>
      </c>
      <c r="CP169" s="51">
        <f>IF( $G169=0,0,((($G169/$F$164)*Cronograma!CN$24)*($H169/$G169)))</f>
        <v>0</v>
      </c>
      <c r="CQ169" s="51">
        <f>IF( $G169=0,0,((($G169/$F$164)*Cronograma!CO$24)*($H169/$G169)))</f>
        <v>0</v>
      </c>
      <c r="CR169" s="51">
        <f>IF( $G169=0,0,((($G169/$F$164)*Cronograma!CP$24)*($H169/$G169)))</f>
        <v>0</v>
      </c>
      <c r="CS169" s="51">
        <f>IF( $G169=0,0,((($G169/$F$164)*Cronograma!CQ$24)*($H169/$G169)))</f>
        <v>0</v>
      </c>
      <c r="CT169" s="51">
        <f>IF( $G169=0,0,((($G169/$F$164)*Cronograma!CR$24)*($H169/$G169)))</f>
        <v>0</v>
      </c>
      <c r="CU169" s="51">
        <f>IF( $G169=0,0,((($G169/$F$164)*Cronograma!CS$24)*($H169/$G169)))</f>
        <v>0</v>
      </c>
      <c r="CV169" s="51">
        <f>IF( $G169=0,0,((($G169/$F$164)*Cronograma!CT$24)*($H169/$G169)))</f>
        <v>0</v>
      </c>
      <c r="CW169" s="51">
        <f>IF( $G169=0,0,((($G169/$F$164)*Cronograma!CU$24)*($H169/$G169)))</f>
        <v>0</v>
      </c>
      <c r="CX169" s="51">
        <f>IF( $G169=0,0,((($G169/$F$164)*Cronograma!CV$24)*($H169/$G169)))</f>
        <v>0</v>
      </c>
      <c r="CY169" s="51">
        <f>IF( $G169=0,0,((($G169/$F$164)*Cronograma!CW$24)*($H169/$G169)))</f>
        <v>0</v>
      </c>
      <c r="CZ169" s="51">
        <f>IF( $G169=0,0,((($G169/$F$164)*Cronograma!CX$24)*($H169/$G169)))</f>
        <v>0</v>
      </c>
      <c r="DA169" s="51">
        <f>IF( $G169=0,0,((($G169/$F$164)*Cronograma!CY$24)*($H169/$G169)))</f>
        <v>0</v>
      </c>
      <c r="DB169" s="51">
        <f>IF( $G169=0,0,((($G169/$F$164)*Cronograma!CZ$24)*($H169/$G169)))</f>
        <v>0</v>
      </c>
      <c r="DC169" s="51">
        <f>IF( $G169=0,0,((($G169/$F$164)*Cronograma!DA$24)*($H169/$G169)))</f>
        <v>0</v>
      </c>
      <c r="DD169" s="51">
        <f>IF( $G169=0,0,((($G169/$F$164)*Cronograma!DB$24)*($H169/$G169)))</f>
        <v>0</v>
      </c>
      <c r="DE169" s="51">
        <f>IF( $G169=0,0,((($G169/$F$164)*Cronograma!DC$24)*($H169/$G169)))</f>
        <v>0</v>
      </c>
      <c r="DF169" s="51">
        <f>IF( $G169=0,0,((($G169/$F$164)*Cronograma!DD$24)*($H169/$G169)))</f>
        <v>0</v>
      </c>
      <c r="DG169" s="51">
        <f>IF( $G169=0,0,((($G169/$F$164)*Cronograma!DE$24)*($H169/$G169)))</f>
        <v>0</v>
      </c>
      <c r="DH169" s="51">
        <f>IF( $G169=0,0,((($G169/$F$164)*Cronograma!DF$24)*($H169/$G169)))</f>
        <v>0</v>
      </c>
      <c r="DI169" s="51">
        <f>IF( $G169=0,0,((($G169/$F$164)*Cronograma!DG$24)*($H169/$G169)))</f>
        <v>0</v>
      </c>
      <c r="DJ169" s="51">
        <f>IF( $G169=0,0,((($G169/$F$164)*Cronograma!DH$24)*($H169/$G169)))</f>
        <v>0</v>
      </c>
      <c r="DK169" s="52">
        <f t="shared" si="100"/>
        <v>0</v>
      </c>
      <c r="DL169" s="53">
        <f t="shared" si="82"/>
        <v>0</v>
      </c>
      <c r="DM169" s="472"/>
      <c r="DN169" s="472"/>
      <c r="DO169" s="472"/>
    </row>
    <row r="170" spans="1:119" hidden="1" outlineLevel="1" x14ac:dyDescent="0.3">
      <c r="A170" s="472"/>
      <c r="B170" s="521" t="s">
        <v>174</v>
      </c>
      <c r="C170" s="589"/>
      <c r="D170" s="595"/>
      <c r="E170" s="591"/>
      <c r="F170" s="592"/>
      <c r="G170" s="593"/>
      <c r="H170" s="498">
        <f t="shared" si="99"/>
        <v>0</v>
      </c>
      <c r="I170" s="51">
        <f>IF( $G170=0,0,((($G170/$F$164)*Cronograma!G$24)*($H170/$G170)))</f>
        <v>0</v>
      </c>
      <c r="J170" s="51">
        <f>IF( $G170=0,0,((($G170/$F$164)*Cronograma!H$24)*($H170/$G170)))</f>
        <v>0</v>
      </c>
      <c r="K170" s="51">
        <f>IF( $G170=0,0,((($G170/$F$164)*Cronograma!I$24)*($H170/$G170)))</f>
        <v>0</v>
      </c>
      <c r="L170" s="51">
        <f>IF( $G170=0,0,((($G170/$F$164)*Cronograma!J$24)*($H170/$G170)))</f>
        <v>0</v>
      </c>
      <c r="M170" s="51">
        <f>IF( $G170=0,0,((($G170/$F$164)*Cronograma!K$24)*($H170/$G170)))</f>
        <v>0</v>
      </c>
      <c r="N170" s="51">
        <f>IF( $G170=0,0,((($G170/$F$164)*Cronograma!L$24)*($H170/$G170)))</f>
        <v>0</v>
      </c>
      <c r="O170" s="51">
        <f>IF( $G170=0,0,((($G170/$F$164)*Cronograma!M$24)*($H170/$G170)))</f>
        <v>0</v>
      </c>
      <c r="P170" s="51">
        <f>IF( $G170=0,0,((($G170/$F$164)*Cronograma!N$24)*($H170/$G170)))</f>
        <v>0</v>
      </c>
      <c r="Q170" s="51">
        <f>IF( $G170=0,0,((($G170/$F$164)*Cronograma!O$24)*($H170/$G170)))</f>
        <v>0</v>
      </c>
      <c r="R170" s="51">
        <f>IF( $G170=0,0,((($G170/$F$164)*Cronograma!P$24)*($H170/$G170)))</f>
        <v>0</v>
      </c>
      <c r="S170" s="51">
        <f>IF( $G170=0,0,((($G170/$F$164)*Cronograma!Q$24)*($H170/$G170)))</f>
        <v>0</v>
      </c>
      <c r="T170" s="51">
        <f>IF( $G170=0,0,((($G170/$F$164)*Cronograma!R$24)*($H170/$G170)))</f>
        <v>0</v>
      </c>
      <c r="U170" s="51">
        <f>IF( $G170=0,0,((($G170/$F$164)*Cronograma!S$24)*($H170/$G170)))</f>
        <v>0</v>
      </c>
      <c r="V170" s="51">
        <f>IF( $G170=0,0,((($G170/$F$164)*Cronograma!T$24)*($H170/$G170)))</f>
        <v>0</v>
      </c>
      <c r="W170" s="51">
        <f>IF( $G170=0,0,((($G170/$F$164)*Cronograma!U$24)*($H170/$G170)))</f>
        <v>0</v>
      </c>
      <c r="X170" s="51">
        <f>IF( $G170=0,0,((($G170/$F$164)*Cronograma!V$24)*($H170/$G170)))</f>
        <v>0</v>
      </c>
      <c r="Y170" s="51">
        <f>IF( $G170=0,0,((($G170/$F$164)*Cronograma!W$24)*($H170/$G170)))</f>
        <v>0</v>
      </c>
      <c r="Z170" s="51">
        <f>IF( $G170=0,0,((($G170/$F$164)*Cronograma!X$24)*($H170/$G170)))</f>
        <v>0</v>
      </c>
      <c r="AA170" s="51">
        <f>IF( $G170=0,0,((($G170/$F$164)*Cronograma!Y$24)*($H170/$G170)))</f>
        <v>0</v>
      </c>
      <c r="AB170" s="51">
        <f>IF( $G170=0,0,((($G170/$F$164)*Cronograma!Z$24)*($H170/$G170)))</f>
        <v>0</v>
      </c>
      <c r="AC170" s="51">
        <f>IF( $G170=0,0,((($G170/$F$164)*Cronograma!AA$24)*($H170/$G170)))</f>
        <v>0</v>
      </c>
      <c r="AD170" s="51">
        <f>IF( $G170=0,0,((($G170/$F$164)*Cronograma!AB$24)*($H170/$G170)))</f>
        <v>0</v>
      </c>
      <c r="AE170" s="51">
        <f>IF( $G170=0,0,((($G170/$F$164)*Cronograma!AC$24)*($H170/$G170)))</f>
        <v>0</v>
      </c>
      <c r="AF170" s="51">
        <f>IF( $G170=0,0,((($G170/$F$164)*Cronograma!AD$24)*($H170/$G170)))</f>
        <v>0</v>
      </c>
      <c r="AG170" s="51">
        <f>IF( $G170=0,0,((($G170/$F$164)*Cronograma!AE$24)*($H170/$G170)))</f>
        <v>0</v>
      </c>
      <c r="AH170" s="51">
        <f>IF( $G170=0,0,((($G170/$F$164)*Cronograma!AF$24)*($H170/$G170)))</f>
        <v>0</v>
      </c>
      <c r="AI170" s="51">
        <f>IF( $G170=0,0,((($G170/$F$164)*Cronograma!AG$24)*($H170/$G170)))</f>
        <v>0</v>
      </c>
      <c r="AJ170" s="51">
        <f>IF( $G170=0,0,((($G170/$F$164)*Cronograma!AH$24)*($H170/$G170)))</f>
        <v>0</v>
      </c>
      <c r="AK170" s="51">
        <f>IF( $G170=0,0,((($G170/$F$164)*Cronograma!AI$24)*($H170/$G170)))</f>
        <v>0</v>
      </c>
      <c r="AL170" s="51">
        <f>IF( $G170=0,0,((($G170/$F$164)*Cronograma!AJ$24)*($H170/$G170)))</f>
        <v>0</v>
      </c>
      <c r="AM170" s="51">
        <f>IF( $G170=0,0,((($G170/$F$164)*Cronograma!AK$24)*($H170/$G170)))</f>
        <v>0</v>
      </c>
      <c r="AN170" s="51">
        <f>IF( $G170=0,0,((($G170/$F$164)*Cronograma!AL$24)*($H170/$G170)))</f>
        <v>0</v>
      </c>
      <c r="AO170" s="51">
        <f>IF( $G170=0,0,((($G170/$F$164)*Cronograma!AM$24)*($H170/$G170)))</f>
        <v>0</v>
      </c>
      <c r="AP170" s="51">
        <f>IF( $G170=0,0,((($G170/$F$164)*Cronograma!AN$24)*($H170/$G170)))</f>
        <v>0</v>
      </c>
      <c r="AQ170" s="51">
        <f>IF( $G170=0,0,((($G170/$F$164)*Cronograma!AO$24)*($H170/$G170)))</f>
        <v>0</v>
      </c>
      <c r="AR170" s="51">
        <f>IF( $G170=0,0,((($G170/$F$164)*Cronograma!AP$24)*($H170/$G170)))</f>
        <v>0</v>
      </c>
      <c r="AS170" s="51">
        <f>IF( $G170=0,0,((($G170/$F$164)*Cronograma!AQ$24)*($H170/$G170)))</f>
        <v>0</v>
      </c>
      <c r="AT170" s="51">
        <f>IF( $G170=0,0,((($G170/$F$164)*Cronograma!AR$24)*($H170/$G170)))</f>
        <v>0</v>
      </c>
      <c r="AU170" s="51">
        <f>IF( $G170=0,0,((($G170/$F$164)*Cronograma!AS$24)*($H170/$G170)))</f>
        <v>0</v>
      </c>
      <c r="AV170" s="51">
        <f>IF( $G170=0,0,((($G170/$F$164)*Cronograma!AT$24)*($H170/$G170)))</f>
        <v>0</v>
      </c>
      <c r="AW170" s="51">
        <f>IF( $G170=0,0,((($G170/$F$164)*Cronograma!AU$24)*($H170/$G170)))</f>
        <v>0</v>
      </c>
      <c r="AX170" s="51">
        <f>IF( $G170=0,0,((($G170/$F$164)*Cronograma!AV$24)*($H170/$G170)))</f>
        <v>0</v>
      </c>
      <c r="AY170" s="51">
        <f>IF( $G170=0,0,((($G170/$F$164)*Cronograma!AW$24)*($H170/$G170)))</f>
        <v>0</v>
      </c>
      <c r="AZ170" s="51">
        <f>IF( $G170=0,0,((($G170/$F$164)*Cronograma!AX$24)*($H170/$G170)))</f>
        <v>0</v>
      </c>
      <c r="BA170" s="51">
        <f>IF( $G170=0,0,((($G170/$F$164)*Cronograma!AY$24)*($H170/$G170)))</f>
        <v>0</v>
      </c>
      <c r="BB170" s="51">
        <f>IF( $G170=0,0,((($G170/$F$164)*Cronograma!AZ$24)*($H170/$G170)))</f>
        <v>0</v>
      </c>
      <c r="BC170" s="51">
        <f>IF( $G170=0,0,((($G170/$F$164)*Cronograma!BA$24)*($H170/$G170)))</f>
        <v>0</v>
      </c>
      <c r="BD170" s="51">
        <f>IF( $G170=0,0,((($G170/$F$164)*Cronograma!BB$24)*($H170/$G170)))</f>
        <v>0</v>
      </c>
      <c r="BE170" s="51">
        <f>IF( $G170=0,0,((($G170/$F$164)*Cronograma!BC$24)*($H170/$G170)))</f>
        <v>0</v>
      </c>
      <c r="BF170" s="51">
        <f>IF( $G170=0,0,((($G170/$F$164)*Cronograma!BD$24)*($H170/$G170)))</f>
        <v>0</v>
      </c>
      <c r="BG170" s="51">
        <f>IF( $G170=0,0,((($G170/$F$164)*Cronograma!BE$24)*($H170/$G170)))</f>
        <v>0</v>
      </c>
      <c r="BH170" s="51">
        <f>IF( $G170=0,0,((($G170/$F$164)*Cronograma!BF$24)*($H170/$G170)))</f>
        <v>0</v>
      </c>
      <c r="BI170" s="51">
        <f>IF( $G170=0,0,((($G170/$F$164)*Cronograma!BG$24)*($H170/$G170)))</f>
        <v>0</v>
      </c>
      <c r="BJ170" s="51">
        <f>IF( $G170=0,0,((($G170/$F$164)*Cronograma!BH$24)*($H170/$G170)))</f>
        <v>0</v>
      </c>
      <c r="BK170" s="51">
        <f>IF( $G170=0,0,((($G170/$F$164)*Cronograma!BI$24)*($H170/$G170)))</f>
        <v>0</v>
      </c>
      <c r="BL170" s="51">
        <f>IF( $G170=0,0,((($G170/$F$164)*Cronograma!BJ$24)*($H170/$G170)))</f>
        <v>0</v>
      </c>
      <c r="BM170" s="51">
        <f>IF( $G170=0,0,((($G170/$F$164)*Cronograma!BK$24)*($H170/$G170)))</f>
        <v>0</v>
      </c>
      <c r="BN170" s="51">
        <f>IF( $G170=0,0,((($G170/$F$164)*Cronograma!BL$24)*($H170/$G170)))</f>
        <v>0</v>
      </c>
      <c r="BO170" s="51">
        <f>IF( $G170=0,0,((($G170/$F$164)*Cronograma!BM$24)*($H170/$G170)))</f>
        <v>0</v>
      </c>
      <c r="BP170" s="51">
        <f>IF( $G170=0,0,((($G170/$F$164)*Cronograma!BN$24)*($H170/$G170)))</f>
        <v>0</v>
      </c>
      <c r="BQ170" s="51">
        <f>IF( $G170=0,0,((($G170/$F$164)*Cronograma!BO$24)*($H170/$G170)))</f>
        <v>0</v>
      </c>
      <c r="BR170" s="51">
        <f>IF( $G170=0,0,((($G170/$F$164)*Cronograma!BP$24)*($H170/$G170)))</f>
        <v>0</v>
      </c>
      <c r="BS170" s="51">
        <f>IF( $G170=0,0,((($G170/$F$164)*Cronograma!BQ$24)*($H170/$G170)))</f>
        <v>0</v>
      </c>
      <c r="BT170" s="51">
        <f>IF( $G170=0,0,((($G170/$F$164)*Cronograma!BR$24)*($H170/$G170)))</f>
        <v>0</v>
      </c>
      <c r="BU170" s="51">
        <f>IF( $G170=0,0,((($G170/$F$164)*Cronograma!BS$24)*($H170/$G170)))</f>
        <v>0</v>
      </c>
      <c r="BV170" s="51">
        <f>IF( $G170=0,0,((($G170/$F$164)*Cronograma!BT$24)*($H170/$G170)))</f>
        <v>0</v>
      </c>
      <c r="BW170" s="51">
        <f>IF( $G170=0,0,((($G170/$F$164)*Cronograma!BU$24)*($H170/$G170)))</f>
        <v>0</v>
      </c>
      <c r="BX170" s="51">
        <f>IF( $G170=0,0,((($G170/$F$164)*Cronograma!BV$24)*($H170/$G170)))</f>
        <v>0</v>
      </c>
      <c r="BY170" s="51">
        <f>IF( $G170=0,0,((($G170/$F$164)*Cronograma!BW$24)*($H170/$G170)))</f>
        <v>0</v>
      </c>
      <c r="BZ170" s="51">
        <f>IF( $G170=0,0,((($G170/$F$164)*Cronograma!BX$24)*($H170/$G170)))</f>
        <v>0</v>
      </c>
      <c r="CA170" s="51">
        <f>IF( $G170=0,0,((($G170/$F$164)*Cronograma!BY$24)*($H170/$G170)))</f>
        <v>0</v>
      </c>
      <c r="CB170" s="51">
        <f>IF( $G170=0,0,((($G170/$F$164)*Cronograma!BZ$24)*($H170/$G170)))</f>
        <v>0</v>
      </c>
      <c r="CC170" s="51">
        <f>IF( $G170=0,0,((($G170/$F$164)*Cronograma!CA$24)*($H170/$G170)))</f>
        <v>0</v>
      </c>
      <c r="CD170" s="51">
        <f>IF( $G170=0,0,((($G170/$F$164)*Cronograma!CB$24)*($H170/$G170)))</f>
        <v>0</v>
      </c>
      <c r="CE170" s="51">
        <f>IF( $G170=0,0,((($G170/$F$164)*Cronograma!CC$24)*($H170/$G170)))</f>
        <v>0</v>
      </c>
      <c r="CF170" s="51">
        <f>IF( $G170=0,0,((($G170/$F$164)*Cronograma!CD$24)*($H170/$G170)))</f>
        <v>0</v>
      </c>
      <c r="CG170" s="51">
        <f>IF( $G170=0,0,((($G170/$F$164)*Cronograma!CE$24)*($H170/$G170)))</f>
        <v>0</v>
      </c>
      <c r="CH170" s="51">
        <f>IF( $G170=0,0,((($G170/$F$164)*Cronograma!CF$24)*($H170/$G170)))</f>
        <v>0</v>
      </c>
      <c r="CI170" s="51">
        <f>IF( $G170=0,0,((($G170/$F$164)*Cronograma!CG$24)*($H170/$G170)))</f>
        <v>0</v>
      </c>
      <c r="CJ170" s="51">
        <f>IF( $G170=0,0,((($G170/$F$164)*Cronograma!CH$24)*($H170/$G170)))</f>
        <v>0</v>
      </c>
      <c r="CK170" s="51">
        <f>IF( $G170=0,0,((($G170/$F$164)*Cronograma!CI$24)*($H170/$G170)))</f>
        <v>0</v>
      </c>
      <c r="CL170" s="51">
        <f>IF( $G170=0,0,((($G170/$F$164)*Cronograma!CJ$24)*($H170/$G170)))</f>
        <v>0</v>
      </c>
      <c r="CM170" s="51">
        <f>IF( $G170=0,0,((($G170/$F$164)*Cronograma!CK$24)*($H170/$G170)))</f>
        <v>0</v>
      </c>
      <c r="CN170" s="51">
        <f>IF( $G170=0,0,((($G170/$F$164)*Cronograma!CL$24)*($H170/$G170)))</f>
        <v>0</v>
      </c>
      <c r="CO170" s="51">
        <f>IF( $G170=0,0,((($G170/$F$164)*Cronograma!CM$24)*($H170/$G170)))</f>
        <v>0</v>
      </c>
      <c r="CP170" s="51">
        <f>IF( $G170=0,0,((($G170/$F$164)*Cronograma!CN$24)*($H170/$G170)))</f>
        <v>0</v>
      </c>
      <c r="CQ170" s="51">
        <f>IF( $G170=0,0,((($G170/$F$164)*Cronograma!CO$24)*($H170/$G170)))</f>
        <v>0</v>
      </c>
      <c r="CR170" s="51">
        <f>IF( $G170=0,0,((($G170/$F$164)*Cronograma!CP$24)*($H170/$G170)))</f>
        <v>0</v>
      </c>
      <c r="CS170" s="51">
        <f>IF( $G170=0,0,((($G170/$F$164)*Cronograma!CQ$24)*($H170/$G170)))</f>
        <v>0</v>
      </c>
      <c r="CT170" s="51">
        <f>IF( $G170=0,0,((($G170/$F$164)*Cronograma!CR$24)*($H170/$G170)))</f>
        <v>0</v>
      </c>
      <c r="CU170" s="51">
        <f>IF( $G170=0,0,((($G170/$F$164)*Cronograma!CS$24)*($H170/$G170)))</f>
        <v>0</v>
      </c>
      <c r="CV170" s="51">
        <f>IF( $G170=0,0,((($G170/$F$164)*Cronograma!CT$24)*($H170/$G170)))</f>
        <v>0</v>
      </c>
      <c r="CW170" s="51">
        <f>IF( $G170=0,0,((($G170/$F$164)*Cronograma!CU$24)*($H170/$G170)))</f>
        <v>0</v>
      </c>
      <c r="CX170" s="51">
        <f>IF( $G170=0,0,((($G170/$F$164)*Cronograma!CV$24)*($H170/$G170)))</f>
        <v>0</v>
      </c>
      <c r="CY170" s="51">
        <f>IF( $G170=0,0,((($G170/$F$164)*Cronograma!CW$24)*($H170/$G170)))</f>
        <v>0</v>
      </c>
      <c r="CZ170" s="51">
        <f>IF( $G170=0,0,((($G170/$F$164)*Cronograma!CX$24)*($H170/$G170)))</f>
        <v>0</v>
      </c>
      <c r="DA170" s="51">
        <f>IF( $G170=0,0,((($G170/$F$164)*Cronograma!CY$24)*($H170/$G170)))</f>
        <v>0</v>
      </c>
      <c r="DB170" s="51">
        <f>IF( $G170=0,0,((($G170/$F$164)*Cronograma!CZ$24)*($H170/$G170)))</f>
        <v>0</v>
      </c>
      <c r="DC170" s="51">
        <f>IF( $G170=0,0,((($G170/$F$164)*Cronograma!DA$24)*($H170/$G170)))</f>
        <v>0</v>
      </c>
      <c r="DD170" s="51">
        <f>IF( $G170=0,0,((($G170/$F$164)*Cronograma!DB$24)*($H170/$G170)))</f>
        <v>0</v>
      </c>
      <c r="DE170" s="51">
        <f>IF( $G170=0,0,((($G170/$F$164)*Cronograma!DC$24)*($H170/$G170)))</f>
        <v>0</v>
      </c>
      <c r="DF170" s="51">
        <f>IF( $G170=0,0,((($G170/$F$164)*Cronograma!DD$24)*($H170/$G170)))</f>
        <v>0</v>
      </c>
      <c r="DG170" s="51">
        <f>IF( $G170=0,0,((($G170/$F$164)*Cronograma!DE$24)*($H170/$G170)))</f>
        <v>0</v>
      </c>
      <c r="DH170" s="51">
        <f>IF( $G170=0,0,((($G170/$F$164)*Cronograma!DF$24)*($H170/$G170)))</f>
        <v>0</v>
      </c>
      <c r="DI170" s="51">
        <f>IF( $G170=0,0,((($G170/$F$164)*Cronograma!DG$24)*($H170/$G170)))</f>
        <v>0</v>
      </c>
      <c r="DJ170" s="51">
        <f>IF( $G170=0,0,((($G170/$F$164)*Cronograma!DH$24)*($H170/$G170)))</f>
        <v>0</v>
      </c>
      <c r="DK170" s="52">
        <f t="shared" si="100"/>
        <v>0</v>
      </c>
      <c r="DL170" s="53">
        <f t="shared" si="82"/>
        <v>0</v>
      </c>
      <c r="DM170" s="472"/>
      <c r="DN170" s="472"/>
      <c r="DO170" s="472"/>
    </row>
    <row r="171" spans="1:119" hidden="1" outlineLevel="1" x14ac:dyDescent="0.3">
      <c r="A171" s="472"/>
      <c r="B171" s="521" t="s">
        <v>313</v>
      </c>
      <c r="C171" s="589"/>
      <c r="D171" s="595"/>
      <c r="E171" s="591"/>
      <c r="F171" s="592"/>
      <c r="G171" s="593"/>
      <c r="H171" s="498">
        <f t="shared" si="99"/>
        <v>0</v>
      </c>
      <c r="I171" s="51">
        <f>IF( $G171=0,0,((($G171/$F$164)*Cronograma!G$24)*($H171/$G171)))</f>
        <v>0</v>
      </c>
      <c r="J171" s="51">
        <f>IF( $G171=0,0,((($G171/$F$164)*Cronograma!H$24)*($H171/$G171)))</f>
        <v>0</v>
      </c>
      <c r="K171" s="51">
        <f>IF( $G171=0,0,((($G171/$F$164)*Cronograma!I$24)*($H171/$G171)))</f>
        <v>0</v>
      </c>
      <c r="L171" s="51">
        <f>IF( $G171=0,0,((($G171/$F$164)*Cronograma!J$24)*($H171/$G171)))</f>
        <v>0</v>
      </c>
      <c r="M171" s="51">
        <f>IF( $G171=0,0,((($G171/$F$164)*Cronograma!K$24)*($H171/$G171)))</f>
        <v>0</v>
      </c>
      <c r="N171" s="51">
        <f>IF( $G171=0,0,((($G171/$F$164)*Cronograma!L$24)*($H171/$G171)))</f>
        <v>0</v>
      </c>
      <c r="O171" s="51">
        <f>IF( $G171=0,0,((($G171/$F$164)*Cronograma!M$24)*($H171/$G171)))</f>
        <v>0</v>
      </c>
      <c r="P171" s="51">
        <f>IF( $G171=0,0,((($G171/$F$164)*Cronograma!N$24)*($H171/$G171)))</f>
        <v>0</v>
      </c>
      <c r="Q171" s="51">
        <f>IF( $G171=0,0,((($G171/$F$164)*Cronograma!O$24)*($H171/$G171)))</f>
        <v>0</v>
      </c>
      <c r="R171" s="51">
        <f>IF( $G171=0,0,((($G171/$F$164)*Cronograma!P$24)*($H171/$G171)))</f>
        <v>0</v>
      </c>
      <c r="S171" s="51">
        <f>IF( $G171=0,0,((($G171/$F$164)*Cronograma!Q$24)*($H171/$G171)))</f>
        <v>0</v>
      </c>
      <c r="T171" s="51">
        <f>IF( $G171=0,0,((($G171/$F$164)*Cronograma!R$24)*($H171/$G171)))</f>
        <v>0</v>
      </c>
      <c r="U171" s="51">
        <f>IF( $G171=0,0,((($G171/$F$164)*Cronograma!S$24)*($H171/$G171)))</f>
        <v>0</v>
      </c>
      <c r="V171" s="51">
        <f>IF( $G171=0,0,((($G171/$F$164)*Cronograma!T$24)*($H171/$G171)))</f>
        <v>0</v>
      </c>
      <c r="W171" s="51">
        <f>IF( $G171=0,0,((($G171/$F$164)*Cronograma!U$24)*($H171/$G171)))</f>
        <v>0</v>
      </c>
      <c r="X171" s="51">
        <f>IF( $G171=0,0,((($G171/$F$164)*Cronograma!V$24)*($H171/$G171)))</f>
        <v>0</v>
      </c>
      <c r="Y171" s="51">
        <f>IF( $G171=0,0,((($G171/$F$164)*Cronograma!W$24)*($H171/$G171)))</f>
        <v>0</v>
      </c>
      <c r="Z171" s="51">
        <f>IF( $G171=0,0,((($G171/$F$164)*Cronograma!X$24)*($H171/$G171)))</f>
        <v>0</v>
      </c>
      <c r="AA171" s="51">
        <f>IF( $G171=0,0,((($G171/$F$164)*Cronograma!Y$24)*($H171/$G171)))</f>
        <v>0</v>
      </c>
      <c r="AB171" s="51">
        <f>IF( $G171=0,0,((($G171/$F$164)*Cronograma!Z$24)*($H171/$G171)))</f>
        <v>0</v>
      </c>
      <c r="AC171" s="51">
        <f>IF( $G171=0,0,((($G171/$F$164)*Cronograma!AA$24)*($H171/$G171)))</f>
        <v>0</v>
      </c>
      <c r="AD171" s="51">
        <f>IF( $G171=0,0,((($G171/$F$164)*Cronograma!AB$24)*($H171/$G171)))</f>
        <v>0</v>
      </c>
      <c r="AE171" s="51">
        <f>IF( $G171=0,0,((($G171/$F$164)*Cronograma!AC$24)*($H171/$G171)))</f>
        <v>0</v>
      </c>
      <c r="AF171" s="51">
        <f>IF( $G171=0,0,((($G171/$F$164)*Cronograma!AD$24)*($H171/$G171)))</f>
        <v>0</v>
      </c>
      <c r="AG171" s="51">
        <f>IF( $G171=0,0,((($G171/$F$164)*Cronograma!AE$24)*($H171/$G171)))</f>
        <v>0</v>
      </c>
      <c r="AH171" s="51">
        <f>IF( $G171=0,0,((($G171/$F$164)*Cronograma!AF$24)*($H171/$G171)))</f>
        <v>0</v>
      </c>
      <c r="AI171" s="51">
        <f>IF( $G171=0,0,((($G171/$F$164)*Cronograma!AG$24)*($H171/$G171)))</f>
        <v>0</v>
      </c>
      <c r="AJ171" s="51">
        <f>IF( $G171=0,0,((($G171/$F$164)*Cronograma!AH$24)*($H171/$G171)))</f>
        <v>0</v>
      </c>
      <c r="AK171" s="51">
        <f>IF( $G171=0,0,((($G171/$F$164)*Cronograma!AI$24)*($H171/$G171)))</f>
        <v>0</v>
      </c>
      <c r="AL171" s="51">
        <f>IF( $G171=0,0,((($G171/$F$164)*Cronograma!AJ$24)*($H171/$G171)))</f>
        <v>0</v>
      </c>
      <c r="AM171" s="51">
        <f>IF( $G171=0,0,((($G171/$F$164)*Cronograma!AK$24)*($H171/$G171)))</f>
        <v>0</v>
      </c>
      <c r="AN171" s="51">
        <f>IF( $G171=0,0,((($G171/$F$164)*Cronograma!AL$24)*($H171/$G171)))</f>
        <v>0</v>
      </c>
      <c r="AO171" s="51">
        <f>IF( $G171=0,0,((($G171/$F$164)*Cronograma!AM$24)*($H171/$G171)))</f>
        <v>0</v>
      </c>
      <c r="AP171" s="51">
        <f>IF( $G171=0,0,((($G171/$F$164)*Cronograma!AN$24)*($H171/$G171)))</f>
        <v>0</v>
      </c>
      <c r="AQ171" s="51">
        <f>IF( $G171=0,0,((($G171/$F$164)*Cronograma!AO$24)*($H171/$G171)))</f>
        <v>0</v>
      </c>
      <c r="AR171" s="51">
        <f>IF( $G171=0,0,((($G171/$F$164)*Cronograma!AP$24)*($H171/$G171)))</f>
        <v>0</v>
      </c>
      <c r="AS171" s="51">
        <f>IF( $G171=0,0,((($G171/$F$164)*Cronograma!AQ$24)*($H171/$G171)))</f>
        <v>0</v>
      </c>
      <c r="AT171" s="51">
        <f>IF( $G171=0,0,((($G171/$F$164)*Cronograma!AR$24)*($H171/$G171)))</f>
        <v>0</v>
      </c>
      <c r="AU171" s="51">
        <f>IF( $G171=0,0,((($G171/$F$164)*Cronograma!AS$24)*($H171/$G171)))</f>
        <v>0</v>
      </c>
      <c r="AV171" s="51">
        <f>IF( $G171=0,0,((($G171/$F$164)*Cronograma!AT$24)*($H171/$G171)))</f>
        <v>0</v>
      </c>
      <c r="AW171" s="51">
        <f>IF( $G171=0,0,((($G171/$F$164)*Cronograma!AU$24)*($H171/$G171)))</f>
        <v>0</v>
      </c>
      <c r="AX171" s="51">
        <f>IF( $G171=0,0,((($G171/$F$164)*Cronograma!AV$24)*($H171/$G171)))</f>
        <v>0</v>
      </c>
      <c r="AY171" s="51">
        <f>IF( $G171=0,0,((($G171/$F$164)*Cronograma!AW$24)*($H171/$G171)))</f>
        <v>0</v>
      </c>
      <c r="AZ171" s="51">
        <f>IF( $G171=0,0,((($G171/$F$164)*Cronograma!AX$24)*($H171/$G171)))</f>
        <v>0</v>
      </c>
      <c r="BA171" s="51">
        <f>IF( $G171=0,0,((($G171/$F$164)*Cronograma!AY$24)*($H171/$G171)))</f>
        <v>0</v>
      </c>
      <c r="BB171" s="51">
        <f>IF( $G171=0,0,((($G171/$F$164)*Cronograma!AZ$24)*($H171/$G171)))</f>
        <v>0</v>
      </c>
      <c r="BC171" s="51">
        <f>IF( $G171=0,0,((($G171/$F$164)*Cronograma!BA$24)*($H171/$G171)))</f>
        <v>0</v>
      </c>
      <c r="BD171" s="51">
        <f>IF( $G171=0,0,((($G171/$F$164)*Cronograma!BB$24)*($H171/$G171)))</f>
        <v>0</v>
      </c>
      <c r="BE171" s="51">
        <f>IF( $G171=0,0,((($G171/$F$164)*Cronograma!BC$24)*($H171/$G171)))</f>
        <v>0</v>
      </c>
      <c r="BF171" s="51">
        <f>IF( $G171=0,0,((($G171/$F$164)*Cronograma!BD$24)*($H171/$G171)))</f>
        <v>0</v>
      </c>
      <c r="BG171" s="51">
        <f>IF( $G171=0,0,((($G171/$F$164)*Cronograma!BE$24)*($H171/$G171)))</f>
        <v>0</v>
      </c>
      <c r="BH171" s="51">
        <f>IF( $G171=0,0,((($G171/$F$164)*Cronograma!BF$24)*($H171/$G171)))</f>
        <v>0</v>
      </c>
      <c r="BI171" s="51">
        <f>IF( $G171=0,0,((($G171/$F$164)*Cronograma!BG$24)*($H171/$G171)))</f>
        <v>0</v>
      </c>
      <c r="BJ171" s="51">
        <f>IF( $G171=0,0,((($G171/$F$164)*Cronograma!BH$24)*($H171/$G171)))</f>
        <v>0</v>
      </c>
      <c r="BK171" s="51">
        <f>IF( $G171=0,0,((($G171/$F$164)*Cronograma!BI$24)*($H171/$G171)))</f>
        <v>0</v>
      </c>
      <c r="BL171" s="51">
        <f>IF( $G171=0,0,((($G171/$F$164)*Cronograma!BJ$24)*($H171/$G171)))</f>
        <v>0</v>
      </c>
      <c r="BM171" s="51">
        <f>IF( $G171=0,0,((($G171/$F$164)*Cronograma!BK$24)*($H171/$G171)))</f>
        <v>0</v>
      </c>
      <c r="BN171" s="51">
        <f>IF( $G171=0,0,((($G171/$F$164)*Cronograma!BL$24)*($H171/$G171)))</f>
        <v>0</v>
      </c>
      <c r="BO171" s="51">
        <f>IF( $G171=0,0,((($G171/$F$164)*Cronograma!BM$24)*($H171/$G171)))</f>
        <v>0</v>
      </c>
      <c r="BP171" s="51">
        <f>IF( $G171=0,0,((($G171/$F$164)*Cronograma!BN$24)*($H171/$G171)))</f>
        <v>0</v>
      </c>
      <c r="BQ171" s="51">
        <f>IF( $G171=0,0,((($G171/$F$164)*Cronograma!BO$24)*($H171/$G171)))</f>
        <v>0</v>
      </c>
      <c r="BR171" s="51">
        <f>IF( $G171=0,0,((($G171/$F$164)*Cronograma!BP$24)*($H171/$G171)))</f>
        <v>0</v>
      </c>
      <c r="BS171" s="51">
        <f>IF( $G171=0,0,((($G171/$F$164)*Cronograma!BQ$24)*($H171/$G171)))</f>
        <v>0</v>
      </c>
      <c r="BT171" s="51">
        <f>IF( $G171=0,0,((($G171/$F$164)*Cronograma!BR$24)*($H171/$G171)))</f>
        <v>0</v>
      </c>
      <c r="BU171" s="51">
        <f>IF( $G171=0,0,((($G171/$F$164)*Cronograma!BS$24)*($H171/$G171)))</f>
        <v>0</v>
      </c>
      <c r="BV171" s="51">
        <f>IF( $G171=0,0,((($G171/$F$164)*Cronograma!BT$24)*($H171/$G171)))</f>
        <v>0</v>
      </c>
      <c r="BW171" s="51">
        <f>IF( $G171=0,0,((($G171/$F$164)*Cronograma!BU$24)*($H171/$G171)))</f>
        <v>0</v>
      </c>
      <c r="BX171" s="51">
        <f>IF( $G171=0,0,((($G171/$F$164)*Cronograma!BV$24)*($H171/$G171)))</f>
        <v>0</v>
      </c>
      <c r="BY171" s="51">
        <f>IF( $G171=0,0,((($G171/$F$164)*Cronograma!BW$24)*($H171/$G171)))</f>
        <v>0</v>
      </c>
      <c r="BZ171" s="51">
        <f>IF( $G171=0,0,((($G171/$F$164)*Cronograma!BX$24)*($H171/$G171)))</f>
        <v>0</v>
      </c>
      <c r="CA171" s="51">
        <f>IF( $G171=0,0,((($G171/$F$164)*Cronograma!BY$24)*($H171/$G171)))</f>
        <v>0</v>
      </c>
      <c r="CB171" s="51">
        <f>IF( $G171=0,0,((($G171/$F$164)*Cronograma!BZ$24)*($H171/$G171)))</f>
        <v>0</v>
      </c>
      <c r="CC171" s="51">
        <f>IF( $G171=0,0,((($G171/$F$164)*Cronograma!CA$24)*($H171/$G171)))</f>
        <v>0</v>
      </c>
      <c r="CD171" s="51">
        <f>IF( $G171=0,0,((($G171/$F$164)*Cronograma!CB$24)*($H171/$G171)))</f>
        <v>0</v>
      </c>
      <c r="CE171" s="51">
        <f>IF( $G171=0,0,((($G171/$F$164)*Cronograma!CC$24)*($H171/$G171)))</f>
        <v>0</v>
      </c>
      <c r="CF171" s="51">
        <f>IF( $G171=0,0,((($G171/$F$164)*Cronograma!CD$24)*($H171/$G171)))</f>
        <v>0</v>
      </c>
      <c r="CG171" s="51">
        <f>IF( $G171=0,0,((($G171/$F$164)*Cronograma!CE$24)*($H171/$G171)))</f>
        <v>0</v>
      </c>
      <c r="CH171" s="51">
        <f>IF( $G171=0,0,((($G171/$F$164)*Cronograma!CF$24)*($H171/$G171)))</f>
        <v>0</v>
      </c>
      <c r="CI171" s="51">
        <f>IF( $G171=0,0,((($G171/$F$164)*Cronograma!CG$24)*($H171/$G171)))</f>
        <v>0</v>
      </c>
      <c r="CJ171" s="51">
        <f>IF( $G171=0,0,((($G171/$F$164)*Cronograma!CH$24)*($H171/$G171)))</f>
        <v>0</v>
      </c>
      <c r="CK171" s="51">
        <f>IF( $G171=0,0,((($G171/$F$164)*Cronograma!CI$24)*($H171/$G171)))</f>
        <v>0</v>
      </c>
      <c r="CL171" s="51">
        <f>IF( $G171=0,0,((($G171/$F$164)*Cronograma!CJ$24)*($H171/$G171)))</f>
        <v>0</v>
      </c>
      <c r="CM171" s="51">
        <f>IF( $G171=0,0,((($G171/$F$164)*Cronograma!CK$24)*($H171/$G171)))</f>
        <v>0</v>
      </c>
      <c r="CN171" s="51">
        <f>IF( $G171=0,0,((($G171/$F$164)*Cronograma!CL$24)*($H171/$G171)))</f>
        <v>0</v>
      </c>
      <c r="CO171" s="51">
        <f>IF( $G171=0,0,((($G171/$F$164)*Cronograma!CM$24)*($H171/$G171)))</f>
        <v>0</v>
      </c>
      <c r="CP171" s="51">
        <f>IF( $G171=0,0,((($G171/$F$164)*Cronograma!CN$24)*($H171/$G171)))</f>
        <v>0</v>
      </c>
      <c r="CQ171" s="51">
        <f>IF( $G171=0,0,((($G171/$F$164)*Cronograma!CO$24)*($H171/$G171)))</f>
        <v>0</v>
      </c>
      <c r="CR171" s="51">
        <f>IF( $G171=0,0,((($G171/$F$164)*Cronograma!CP$24)*($H171/$G171)))</f>
        <v>0</v>
      </c>
      <c r="CS171" s="51">
        <f>IF( $G171=0,0,((($G171/$F$164)*Cronograma!CQ$24)*($H171/$G171)))</f>
        <v>0</v>
      </c>
      <c r="CT171" s="51">
        <f>IF( $G171=0,0,((($G171/$F$164)*Cronograma!CR$24)*($H171/$G171)))</f>
        <v>0</v>
      </c>
      <c r="CU171" s="51">
        <f>IF( $G171=0,0,((($G171/$F$164)*Cronograma!CS$24)*($H171/$G171)))</f>
        <v>0</v>
      </c>
      <c r="CV171" s="51">
        <f>IF( $G171=0,0,((($G171/$F$164)*Cronograma!CT$24)*($H171/$G171)))</f>
        <v>0</v>
      </c>
      <c r="CW171" s="51">
        <f>IF( $G171=0,0,((($G171/$F$164)*Cronograma!CU$24)*($H171/$G171)))</f>
        <v>0</v>
      </c>
      <c r="CX171" s="51">
        <f>IF( $G171=0,0,((($G171/$F$164)*Cronograma!CV$24)*($H171/$G171)))</f>
        <v>0</v>
      </c>
      <c r="CY171" s="51">
        <f>IF( $G171=0,0,((($G171/$F$164)*Cronograma!CW$24)*($H171/$G171)))</f>
        <v>0</v>
      </c>
      <c r="CZ171" s="51">
        <f>IF( $G171=0,0,((($G171/$F$164)*Cronograma!CX$24)*($H171/$G171)))</f>
        <v>0</v>
      </c>
      <c r="DA171" s="51">
        <f>IF( $G171=0,0,((($G171/$F$164)*Cronograma!CY$24)*($H171/$G171)))</f>
        <v>0</v>
      </c>
      <c r="DB171" s="51">
        <f>IF( $G171=0,0,((($G171/$F$164)*Cronograma!CZ$24)*($H171/$G171)))</f>
        <v>0</v>
      </c>
      <c r="DC171" s="51">
        <f>IF( $G171=0,0,((($G171/$F$164)*Cronograma!DA$24)*($H171/$G171)))</f>
        <v>0</v>
      </c>
      <c r="DD171" s="51">
        <f>IF( $G171=0,0,((($G171/$F$164)*Cronograma!DB$24)*($H171/$G171)))</f>
        <v>0</v>
      </c>
      <c r="DE171" s="51">
        <f>IF( $G171=0,0,((($G171/$F$164)*Cronograma!DC$24)*($H171/$G171)))</f>
        <v>0</v>
      </c>
      <c r="DF171" s="51">
        <f>IF( $G171=0,0,((($G171/$F$164)*Cronograma!DD$24)*($H171/$G171)))</f>
        <v>0</v>
      </c>
      <c r="DG171" s="51">
        <f>IF( $G171=0,0,((($G171/$F$164)*Cronograma!DE$24)*($H171/$G171)))</f>
        <v>0</v>
      </c>
      <c r="DH171" s="51">
        <f>IF( $G171=0,0,((($G171/$F$164)*Cronograma!DF$24)*($H171/$G171)))</f>
        <v>0</v>
      </c>
      <c r="DI171" s="51">
        <f>IF( $G171=0,0,((($G171/$F$164)*Cronograma!DG$24)*($H171/$G171)))</f>
        <v>0</v>
      </c>
      <c r="DJ171" s="51">
        <f>IF( $G171=0,0,((($G171/$F$164)*Cronograma!DH$24)*($H171/$G171)))</f>
        <v>0</v>
      </c>
      <c r="DK171" s="52">
        <f t="shared" si="100"/>
        <v>0</v>
      </c>
      <c r="DL171" s="53">
        <f t="shared" si="82"/>
        <v>0</v>
      </c>
      <c r="DM171" s="472"/>
      <c r="DN171" s="472"/>
      <c r="DO171" s="472"/>
    </row>
    <row r="172" spans="1:119" hidden="1" outlineLevel="1" x14ac:dyDescent="0.3">
      <c r="A172" s="472"/>
      <c r="B172" s="521" t="s">
        <v>314</v>
      </c>
      <c r="C172" s="589"/>
      <c r="D172" s="595"/>
      <c r="E172" s="591"/>
      <c r="F172" s="592"/>
      <c r="G172" s="593"/>
      <c r="H172" s="498">
        <f t="shared" si="99"/>
        <v>0</v>
      </c>
      <c r="I172" s="51">
        <f>IF( $G172=0,0,((($G172/$F$164)*Cronograma!G$24)*($H172/$G172)))</f>
        <v>0</v>
      </c>
      <c r="J172" s="51">
        <f>IF( $G172=0,0,((($G172/$F$164)*Cronograma!H$24)*($H172/$G172)))</f>
        <v>0</v>
      </c>
      <c r="K172" s="51">
        <f>IF( $G172=0,0,((($G172/$F$164)*Cronograma!I$24)*($H172/$G172)))</f>
        <v>0</v>
      </c>
      <c r="L172" s="51">
        <f>IF( $G172=0,0,((($G172/$F$164)*Cronograma!J$24)*($H172/$G172)))</f>
        <v>0</v>
      </c>
      <c r="M172" s="51">
        <f>IF( $G172=0,0,((($G172/$F$164)*Cronograma!K$24)*($H172/$G172)))</f>
        <v>0</v>
      </c>
      <c r="N172" s="51">
        <f>IF( $G172=0,0,((($G172/$F$164)*Cronograma!L$24)*($H172/$G172)))</f>
        <v>0</v>
      </c>
      <c r="O172" s="51">
        <f>IF( $G172=0,0,((($G172/$F$164)*Cronograma!M$24)*($H172/$G172)))</f>
        <v>0</v>
      </c>
      <c r="P172" s="51">
        <f>IF( $G172=0,0,((($G172/$F$164)*Cronograma!N$24)*($H172/$G172)))</f>
        <v>0</v>
      </c>
      <c r="Q172" s="51">
        <f>IF( $G172=0,0,((($G172/$F$164)*Cronograma!O$24)*($H172/$G172)))</f>
        <v>0</v>
      </c>
      <c r="R172" s="51">
        <f>IF( $G172=0,0,((($G172/$F$164)*Cronograma!P$24)*($H172/$G172)))</f>
        <v>0</v>
      </c>
      <c r="S172" s="51">
        <f>IF( $G172=0,0,((($G172/$F$164)*Cronograma!Q$24)*($H172/$G172)))</f>
        <v>0</v>
      </c>
      <c r="T172" s="51">
        <f>IF( $G172=0,0,((($G172/$F$164)*Cronograma!R$24)*($H172/$G172)))</f>
        <v>0</v>
      </c>
      <c r="U172" s="51">
        <f>IF( $G172=0,0,((($G172/$F$164)*Cronograma!S$24)*($H172/$G172)))</f>
        <v>0</v>
      </c>
      <c r="V172" s="51">
        <f>IF( $G172=0,0,((($G172/$F$164)*Cronograma!T$24)*($H172/$G172)))</f>
        <v>0</v>
      </c>
      <c r="W172" s="51">
        <f>IF( $G172=0,0,((($G172/$F$164)*Cronograma!U$24)*($H172/$G172)))</f>
        <v>0</v>
      </c>
      <c r="X172" s="51">
        <f>IF( $G172=0,0,((($G172/$F$164)*Cronograma!V$24)*($H172/$G172)))</f>
        <v>0</v>
      </c>
      <c r="Y172" s="51">
        <f>IF( $G172=0,0,((($G172/$F$164)*Cronograma!W$24)*($H172/$G172)))</f>
        <v>0</v>
      </c>
      <c r="Z172" s="51">
        <f>IF( $G172=0,0,((($G172/$F$164)*Cronograma!X$24)*($H172/$G172)))</f>
        <v>0</v>
      </c>
      <c r="AA172" s="51">
        <f>IF( $G172=0,0,((($G172/$F$164)*Cronograma!Y$24)*($H172/$G172)))</f>
        <v>0</v>
      </c>
      <c r="AB172" s="51">
        <f>IF( $G172=0,0,((($G172/$F$164)*Cronograma!Z$24)*($H172/$G172)))</f>
        <v>0</v>
      </c>
      <c r="AC172" s="51">
        <f>IF( $G172=0,0,((($G172/$F$164)*Cronograma!AA$24)*($H172/$G172)))</f>
        <v>0</v>
      </c>
      <c r="AD172" s="51">
        <f>IF( $G172=0,0,((($G172/$F$164)*Cronograma!AB$24)*($H172/$G172)))</f>
        <v>0</v>
      </c>
      <c r="AE172" s="51">
        <f>IF( $G172=0,0,((($G172/$F$164)*Cronograma!AC$24)*($H172/$G172)))</f>
        <v>0</v>
      </c>
      <c r="AF172" s="51">
        <f>IF( $G172=0,0,((($G172/$F$164)*Cronograma!AD$24)*($H172/$G172)))</f>
        <v>0</v>
      </c>
      <c r="AG172" s="51">
        <f>IF( $G172=0,0,((($G172/$F$164)*Cronograma!AE$24)*($H172/$G172)))</f>
        <v>0</v>
      </c>
      <c r="AH172" s="51">
        <f>IF( $G172=0,0,((($G172/$F$164)*Cronograma!AF$24)*($H172/$G172)))</f>
        <v>0</v>
      </c>
      <c r="AI172" s="51">
        <f>IF( $G172=0,0,((($G172/$F$164)*Cronograma!AG$24)*($H172/$G172)))</f>
        <v>0</v>
      </c>
      <c r="AJ172" s="51">
        <f>IF( $G172=0,0,((($G172/$F$164)*Cronograma!AH$24)*($H172/$G172)))</f>
        <v>0</v>
      </c>
      <c r="AK172" s="51">
        <f>IF( $G172=0,0,((($G172/$F$164)*Cronograma!AI$24)*($H172/$G172)))</f>
        <v>0</v>
      </c>
      <c r="AL172" s="51">
        <f>IF( $G172=0,0,((($G172/$F$164)*Cronograma!AJ$24)*($H172/$G172)))</f>
        <v>0</v>
      </c>
      <c r="AM172" s="51">
        <f>IF( $G172=0,0,((($G172/$F$164)*Cronograma!AK$24)*($H172/$G172)))</f>
        <v>0</v>
      </c>
      <c r="AN172" s="51">
        <f>IF( $G172=0,0,((($G172/$F$164)*Cronograma!AL$24)*($H172/$G172)))</f>
        <v>0</v>
      </c>
      <c r="AO172" s="51">
        <f>IF( $G172=0,0,((($G172/$F$164)*Cronograma!AM$24)*($H172/$G172)))</f>
        <v>0</v>
      </c>
      <c r="AP172" s="51">
        <f>IF( $G172=0,0,((($G172/$F$164)*Cronograma!AN$24)*($H172/$G172)))</f>
        <v>0</v>
      </c>
      <c r="AQ172" s="51">
        <f>IF( $G172=0,0,((($G172/$F$164)*Cronograma!AO$24)*($H172/$G172)))</f>
        <v>0</v>
      </c>
      <c r="AR172" s="51">
        <f>IF( $G172=0,0,((($G172/$F$164)*Cronograma!AP$24)*($H172/$G172)))</f>
        <v>0</v>
      </c>
      <c r="AS172" s="51">
        <f>IF( $G172=0,0,((($G172/$F$164)*Cronograma!AQ$24)*($H172/$G172)))</f>
        <v>0</v>
      </c>
      <c r="AT172" s="51">
        <f>IF( $G172=0,0,((($G172/$F$164)*Cronograma!AR$24)*($H172/$G172)))</f>
        <v>0</v>
      </c>
      <c r="AU172" s="51">
        <f>IF( $G172=0,0,((($G172/$F$164)*Cronograma!AS$24)*($H172/$G172)))</f>
        <v>0</v>
      </c>
      <c r="AV172" s="51">
        <f>IF( $G172=0,0,((($G172/$F$164)*Cronograma!AT$24)*($H172/$G172)))</f>
        <v>0</v>
      </c>
      <c r="AW172" s="51">
        <f>IF( $G172=0,0,((($G172/$F$164)*Cronograma!AU$24)*($H172/$G172)))</f>
        <v>0</v>
      </c>
      <c r="AX172" s="51">
        <f>IF( $G172=0,0,((($G172/$F$164)*Cronograma!AV$24)*($H172/$G172)))</f>
        <v>0</v>
      </c>
      <c r="AY172" s="51">
        <f>IF( $G172=0,0,((($G172/$F$164)*Cronograma!AW$24)*($H172/$G172)))</f>
        <v>0</v>
      </c>
      <c r="AZ172" s="51">
        <f>IF( $G172=0,0,((($G172/$F$164)*Cronograma!AX$24)*($H172/$G172)))</f>
        <v>0</v>
      </c>
      <c r="BA172" s="51">
        <f>IF( $G172=0,0,((($G172/$F$164)*Cronograma!AY$24)*($H172/$G172)))</f>
        <v>0</v>
      </c>
      <c r="BB172" s="51">
        <f>IF( $G172=0,0,((($G172/$F$164)*Cronograma!AZ$24)*($H172/$G172)))</f>
        <v>0</v>
      </c>
      <c r="BC172" s="51">
        <f>IF( $G172=0,0,((($G172/$F$164)*Cronograma!BA$24)*($H172/$G172)))</f>
        <v>0</v>
      </c>
      <c r="BD172" s="51">
        <f>IF( $G172=0,0,((($G172/$F$164)*Cronograma!BB$24)*($H172/$G172)))</f>
        <v>0</v>
      </c>
      <c r="BE172" s="51">
        <f>IF( $G172=0,0,((($G172/$F$164)*Cronograma!BC$24)*($H172/$G172)))</f>
        <v>0</v>
      </c>
      <c r="BF172" s="51">
        <f>IF( $G172=0,0,((($G172/$F$164)*Cronograma!BD$24)*($H172/$G172)))</f>
        <v>0</v>
      </c>
      <c r="BG172" s="51">
        <f>IF( $G172=0,0,((($G172/$F$164)*Cronograma!BE$24)*($H172/$G172)))</f>
        <v>0</v>
      </c>
      <c r="BH172" s="51">
        <f>IF( $G172=0,0,((($G172/$F$164)*Cronograma!BF$24)*($H172/$G172)))</f>
        <v>0</v>
      </c>
      <c r="BI172" s="51">
        <f>IF( $G172=0,0,((($G172/$F$164)*Cronograma!BG$24)*($H172/$G172)))</f>
        <v>0</v>
      </c>
      <c r="BJ172" s="51">
        <f>IF( $G172=0,0,((($G172/$F$164)*Cronograma!BH$24)*($H172/$G172)))</f>
        <v>0</v>
      </c>
      <c r="BK172" s="51">
        <f>IF( $G172=0,0,((($G172/$F$164)*Cronograma!BI$24)*($H172/$G172)))</f>
        <v>0</v>
      </c>
      <c r="BL172" s="51">
        <f>IF( $G172=0,0,((($G172/$F$164)*Cronograma!BJ$24)*($H172/$G172)))</f>
        <v>0</v>
      </c>
      <c r="BM172" s="51">
        <f>IF( $G172=0,0,((($G172/$F$164)*Cronograma!BK$24)*($H172/$G172)))</f>
        <v>0</v>
      </c>
      <c r="BN172" s="51">
        <f>IF( $G172=0,0,((($G172/$F$164)*Cronograma!BL$24)*($H172/$G172)))</f>
        <v>0</v>
      </c>
      <c r="BO172" s="51">
        <f>IF( $G172=0,0,((($G172/$F$164)*Cronograma!BM$24)*($H172/$G172)))</f>
        <v>0</v>
      </c>
      <c r="BP172" s="51">
        <f>IF( $G172=0,0,((($G172/$F$164)*Cronograma!BN$24)*($H172/$G172)))</f>
        <v>0</v>
      </c>
      <c r="BQ172" s="51">
        <f>IF( $G172=0,0,((($G172/$F$164)*Cronograma!BO$24)*($H172/$G172)))</f>
        <v>0</v>
      </c>
      <c r="BR172" s="51">
        <f>IF( $G172=0,0,((($G172/$F$164)*Cronograma!BP$24)*($H172/$G172)))</f>
        <v>0</v>
      </c>
      <c r="BS172" s="51">
        <f>IF( $G172=0,0,((($G172/$F$164)*Cronograma!BQ$24)*($H172/$G172)))</f>
        <v>0</v>
      </c>
      <c r="BT172" s="51">
        <f>IF( $G172=0,0,((($G172/$F$164)*Cronograma!BR$24)*($H172/$G172)))</f>
        <v>0</v>
      </c>
      <c r="BU172" s="51">
        <f>IF( $G172=0,0,((($G172/$F$164)*Cronograma!BS$24)*($H172/$G172)))</f>
        <v>0</v>
      </c>
      <c r="BV172" s="51">
        <f>IF( $G172=0,0,((($G172/$F$164)*Cronograma!BT$24)*($H172/$G172)))</f>
        <v>0</v>
      </c>
      <c r="BW172" s="51">
        <f>IF( $G172=0,0,((($G172/$F$164)*Cronograma!BU$24)*($H172/$G172)))</f>
        <v>0</v>
      </c>
      <c r="BX172" s="51">
        <f>IF( $G172=0,0,((($G172/$F$164)*Cronograma!BV$24)*($H172/$G172)))</f>
        <v>0</v>
      </c>
      <c r="BY172" s="51">
        <f>IF( $G172=0,0,((($G172/$F$164)*Cronograma!BW$24)*($H172/$G172)))</f>
        <v>0</v>
      </c>
      <c r="BZ172" s="51">
        <f>IF( $G172=0,0,((($G172/$F$164)*Cronograma!BX$24)*($H172/$G172)))</f>
        <v>0</v>
      </c>
      <c r="CA172" s="51">
        <f>IF( $G172=0,0,((($G172/$F$164)*Cronograma!BY$24)*($H172/$G172)))</f>
        <v>0</v>
      </c>
      <c r="CB172" s="51">
        <f>IF( $G172=0,0,((($G172/$F$164)*Cronograma!BZ$24)*($H172/$G172)))</f>
        <v>0</v>
      </c>
      <c r="CC172" s="51">
        <f>IF( $G172=0,0,((($G172/$F$164)*Cronograma!CA$24)*($H172/$G172)))</f>
        <v>0</v>
      </c>
      <c r="CD172" s="51">
        <f>IF( $G172=0,0,((($G172/$F$164)*Cronograma!CB$24)*($H172/$G172)))</f>
        <v>0</v>
      </c>
      <c r="CE172" s="51">
        <f>IF( $G172=0,0,((($G172/$F$164)*Cronograma!CC$24)*($H172/$G172)))</f>
        <v>0</v>
      </c>
      <c r="CF172" s="51">
        <f>IF( $G172=0,0,((($G172/$F$164)*Cronograma!CD$24)*($H172/$G172)))</f>
        <v>0</v>
      </c>
      <c r="CG172" s="51">
        <f>IF( $G172=0,0,((($G172/$F$164)*Cronograma!CE$24)*($H172/$G172)))</f>
        <v>0</v>
      </c>
      <c r="CH172" s="51">
        <f>IF( $G172=0,0,((($G172/$F$164)*Cronograma!CF$24)*($H172/$G172)))</f>
        <v>0</v>
      </c>
      <c r="CI172" s="51">
        <f>IF( $G172=0,0,((($G172/$F$164)*Cronograma!CG$24)*($H172/$G172)))</f>
        <v>0</v>
      </c>
      <c r="CJ172" s="51">
        <f>IF( $G172=0,0,((($G172/$F$164)*Cronograma!CH$24)*($H172/$G172)))</f>
        <v>0</v>
      </c>
      <c r="CK172" s="51">
        <f>IF( $G172=0,0,((($G172/$F$164)*Cronograma!CI$24)*($H172/$G172)))</f>
        <v>0</v>
      </c>
      <c r="CL172" s="51">
        <f>IF( $G172=0,0,((($G172/$F$164)*Cronograma!CJ$24)*($H172/$G172)))</f>
        <v>0</v>
      </c>
      <c r="CM172" s="51">
        <f>IF( $G172=0,0,((($G172/$F$164)*Cronograma!CK$24)*($H172/$G172)))</f>
        <v>0</v>
      </c>
      <c r="CN172" s="51">
        <f>IF( $G172=0,0,((($G172/$F$164)*Cronograma!CL$24)*($H172/$G172)))</f>
        <v>0</v>
      </c>
      <c r="CO172" s="51">
        <f>IF( $G172=0,0,((($G172/$F$164)*Cronograma!CM$24)*($H172/$G172)))</f>
        <v>0</v>
      </c>
      <c r="CP172" s="51">
        <f>IF( $G172=0,0,((($G172/$F$164)*Cronograma!CN$24)*($H172/$G172)))</f>
        <v>0</v>
      </c>
      <c r="CQ172" s="51">
        <f>IF( $G172=0,0,((($G172/$F$164)*Cronograma!CO$24)*($H172/$G172)))</f>
        <v>0</v>
      </c>
      <c r="CR172" s="51">
        <f>IF( $G172=0,0,((($G172/$F$164)*Cronograma!CP$24)*($H172/$G172)))</f>
        <v>0</v>
      </c>
      <c r="CS172" s="51">
        <f>IF( $G172=0,0,((($G172/$F$164)*Cronograma!CQ$24)*($H172/$G172)))</f>
        <v>0</v>
      </c>
      <c r="CT172" s="51">
        <f>IF( $G172=0,0,((($G172/$F$164)*Cronograma!CR$24)*($H172/$G172)))</f>
        <v>0</v>
      </c>
      <c r="CU172" s="51">
        <f>IF( $G172=0,0,((($G172/$F$164)*Cronograma!CS$24)*($H172/$G172)))</f>
        <v>0</v>
      </c>
      <c r="CV172" s="51">
        <f>IF( $G172=0,0,((($G172/$F$164)*Cronograma!CT$24)*($H172/$G172)))</f>
        <v>0</v>
      </c>
      <c r="CW172" s="51">
        <f>IF( $G172=0,0,((($G172/$F$164)*Cronograma!CU$24)*($H172/$G172)))</f>
        <v>0</v>
      </c>
      <c r="CX172" s="51">
        <f>IF( $G172=0,0,((($G172/$F$164)*Cronograma!CV$24)*($H172/$G172)))</f>
        <v>0</v>
      </c>
      <c r="CY172" s="51">
        <f>IF( $G172=0,0,((($G172/$F$164)*Cronograma!CW$24)*($H172/$G172)))</f>
        <v>0</v>
      </c>
      <c r="CZ172" s="51">
        <f>IF( $G172=0,0,((($G172/$F$164)*Cronograma!CX$24)*($H172/$G172)))</f>
        <v>0</v>
      </c>
      <c r="DA172" s="51">
        <f>IF( $G172=0,0,((($G172/$F$164)*Cronograma!CY$24)*($H172/$G172)))</f>
        <v>0</v>
      </c>
      <c r="DB172" s="51">
        <f>IF( $G172=0,0,((($G172/$F$164)*Cronograma!CZ$24)*($H172/$G172)))</f>
        <v>0</v>
      </c>
      <c r="DC172" s="51">
        <f>IF( $G172=0,0,((($G172/$F$164)*Cronograma!DA$24)*($H172/$G172)))</f>
        <v>0</v>
      </c>
      <c r="DD172" s="51">
        <f>IF( $G172=0,0,((($G172/$F$164)*Cronograma!DB$24)*($H172/$G172)))</f>
        <v>0</v>
      </c>
      <c r="DE172" s="51">
        <f>IF( $G172=0,0,((($G172/$F$164)*Cronograma!DC$24)*($H172/$G172)))</f>
        <v>0</v>
      </c>
      <c r="DF172" s="51">
        <f>IF( $G172=0,0,((($G172/$F$164)*Cronograma!DD$24)*($H172/$G172)))</f>
        <v>0</v>
      </c>
      <c r="DG172" s="51">
        <f>IF( $G172=0,0,((($G172/$F$164)*Cronograma!DE$24)*($H172/$G172)))</f>
        <v>0</v>
      </c>
      <c r="DH172" s="51">
        <f>IF( $G172=0,0,((($G172/$F$164)*Cronograma!DF$24)*($H172/$G172)))</f>
        <v>0</v>
      </c>
      <c r="DI172" s="51">
        <f>IF( $G172=0,0,((($G172/$F$164)*Cronograma!DG$24)*($H172/$G172)))</f>
        <v>0</v>
      </c>
      <c r="DJ172" s="51">
        <f>IF( $G172=0,0,((($G172/$F$164)*Cronograma!DH$24)*($H172/$G172)))</f>
        <v>0</v>
      </c>
      <c r="DK172" s="52">
        <f t="shared" si="100"/>
        <v>0</v>
      </c>
      <c r="DL172" s="53">
        <f t="shared" si="82"/>
        <v>0</v>
      </c>
      <c r="DM172" s="472"/>
      <c r="DN172" s="472"/>
      <c r="DO172" s="472"/>
    </row>
    <row r="173" spans="1:119" hidden="1" outlineLevel="1" x14ac:dyDescent="0.3">
      <c r="A173" s="472"/>
      <c r="B173" s="521" t="s">
        <v>315</v>
      </c>
      <c r="C173" s="589"/>
      <c r="D173" s="595"/>
      <c r="E173" s="591"/>
      <c r="F173" s="592"/>
      <c r="G173" s="593"/>
      <c r="H173" s="498">
        <f t="shared" si="99"/>
        <v>0</v>
      </c>
      <c r="I173" s="51">
        <f>IF( $G173=0,0,((($G173/$F$164)*Cronograma!G$24)*($H173/$G173)))</f>
        <v>0</v>
      </c>
      <c r="J173" s="51">
        <f>IF( $G173=0,0,((($G173/$F$164)*Cronograma!H$24)*($H173/$G173)))</f>
        <v>0</v>
      </c>
      <c r="K173" s="51">
        <f>IF( $G173=0,0,((($G173/$F$164)*Cronograma!I$24)*($H173/$G173)))</f>
        <v>0</v>
      </c>
      <c r="L173" s="51">
        <f>IF( $G173=0,0,((($G173/$F$164)*Cronograma!J$24)*($H173/$G173)))</f>
        <v>0</v>
      </c>
      <c r="M173" s="51">
        <f>IF( $G173=0,0,((($G173/$F$164)*Cronograma!K$24)*($H173/$G173)))</f>
        <v>0</v>
      </c>
      <c r="N173" s="51">
        <f>IF( $G173=0,0,((($G173/$F$164)*Cronograma!L$24)*($H173/$G173)))</f>
        <v>0</v>
      </c>
      <c r="O173" s="51">
        <f>IF( $G173=0,0,((($G173/$F$164)*Cronograma!M$24)*($H173/$G173)))</f>
        <v>0</v>
      </c>
      <c r="P173" s="51">
        <f>IF( $G173=0,0,((($G173/$F$164)*Cronograma!N$24)*($H173/$G173)))</f>
        <v>0</v>
      </c>
      <c r="Q173" s="51">
        <f>IF( $G173=0,0,((($G173/$F$164)*Cronograma!O$24)*($H173/$G173)))</f>
        <v>0</v>
      </c>
      <c r="R173" s="51">
        <f>IF( $G173=0,0,((($G173/$F$164)*Cronograma!P$24)*($H173/$G173)))</f>
        <v>0</v>
      </c>
      <c r="S173" s="51">
        <f>IF( $G173=0,0,((($G173/$F$164)*Cronograma!Q$24)*($H173/$G173)))</f>
        <v>0</v>
      </c>
      <c r="T173" s="51">
        <f>IF( $G173=0,0,((($G173/$F$164)*Cronograma!R$24)*($H173/$G173)))</f>
        <v>0</v>
      </c>
      <c r="U173" s="51">
        <f>IF( $G173=0,0,((($G173/$F$164)*Cronograma!S$24)*($H173/$G173)))</f>
        <v>0</v>
      </c>
      <c r="V173" s="51">
        <f>IF( $G173=0,0,((($G173/$F$164)*Cronograma!T$24)*($H173/$G173)))</f>
        <v>0</v>
      </c>
      <c r="W173" s="51">
        <f>IF( $G173=0,0,((($G173/$F$164)*Cronograma!U$24)*($H173/$G173)))</f>
        <v>0</v>
      </c>
      <c r="X173" s="51">
        <f>IF( $G173=0,0,((($G173/$F$164)*Cronograma!V$24)*($H173/$G173)))</f>
        <v>0</v>
      </c>
      <c r="Y173" s="51">
        <f>IF( $G173=0,0,((($G173/$F$164)*Cronograma!W$24)*($H173/$G173)))</f>
        <v>0</v>
      </c>
      <c r="Z173" s="51">
        <f>IF( $G173=0,0,((($G173/$F$164)*Cronograma!X$24)*($H173/$G173)))</f>
        <v>0</v>
      </c>
      <c r="AA173" s="51">
        <f>IF( $G173=0,0,((($G173/$F$164)*Cronograma!Y$24)*($H173/$G173)))</f>
        <v>0</v>
      </c>
      <c r="AB173" s="51">
        <f>IF( $G173=0,0,((($G173/$F$164)*Cronograma!Z$24)*($H173/$G173)))</f>
        <v>0</v>
      </c>
      <c r="AC173" s="51">
        <f>IF( $G173=0,0,((($G173/$F$164)*Cronograma!AA$24)*($H173/$G173)))</f>
        <v>0</v>
      </c>
      <c r="AD173" s="51">
        <f>IF( $G173=0,0,((($G173/$F$164)*Cronograma!AB$24)*($H173/$G173)))</f>
        <v>0</v>
      </c>
      <c r="AE173" s="51">
        <f>IF( $G173=0,0,((($G173/$F$164)*Cronograma!AC$24)*($H173/$G173)))</f>
        <v>0</v>
      </c>
      <c r="AF173" s="51">
        <f>IF( $G173=0,0,((($G173/$F$164)*Cronograma!AD$24)*($H173/$G173)))</f>
        <v>0</v>
      </c>
      <c r="AG173" s="51">
        <f>IF( $G173=0,0,((($G173/$F$164)*Cronograma!AE$24)*($H173/$G173)))</f>
        <v>0</v>
      </c>
      <c r="AH173" s="51">
        <f>IF( $G173=0,0,((($G173/$F$164)*Cronograma!AF$24)*($H173/$G173)))</f>
        <v>0</v>
      </c>
      <c r="AI173" s="51">
        <f>IF( $G173=0,0,((($G173/$F$164)*Cronograma!AG$24)*($H173/$G173)))</f>
        <v>0</v>
      </c>
      <c r="AJ173" s="51">
        <f>IF( $G173=0,0,((($G173/$F$164)*Cronograma!AH$24)*($H173/$G173)))</f>
        <v>0</v>
      </c>
      <c r="AK173" s="51">
        <f>IF( $G173=0,0,((($G173/$F$164)*Cronograma!AI$24)*($H173/$G173)))</f>
        <v>0</v>
      </c>
      <c r="AL173" s="51">
        <f>IF( $G173=0,0,((($G173/$F$164)*Cronograma!AJ$24)*($H173/$G173)))</f>
        <v>0</v>
      </c>
      <c r="AM173" s="51">
        <f>IF( $G173=0,0,((($G173/$F$164)*Cronograma!AK$24)*($H173/$G173)))</f>
        <v>0</v>
      </c>
      <c r="AN173" s="51">
        <f>IF( $G173=0,0,((($G173/$F$164)*Cronograma!AL$24)*($H173/$G173)))</f>
        <v>0</v>
      </c>
      <c r="AO173" s="51">
        <f>IF( $G173=0,0,((($G173/$F$164)*Cronograma!AM$24)*($H173/$G173)))</f>
        <v>0</v>
      </c>
      <c r="AP173" s="51">
        <f>IF( $G173=0,0,((($G173/$F$164)*Cronograma!AN$24)*($H173/$G173)))</f>
        <v>0</v>
      </c>
      <c r="AQ173" s="51">
        <f>IF( $G173=0,0,((($G173/$F$164)*Cronograma!AO$24)*($H173/$G173)))</f>
        <v>0</v>
      </c>
      <c r="AR173" s="51">
        <f>IF( $G173=0,0,((($G173/$F$164)*Cronograma!AP$24)*($H173/$G173)))</f>
        <v>0</v>
      </c>
      <c r="AS173" s="51">
        <f>IF( $G173=0,0,((($G173/$F$164)*Cronograma!AQ$24)*($H173/$G173)))</f>
        <v>0</v>
      </c>
      <c r="AT173" s="51">
        <f>IF( $G173=0,0,((($G173/$F$164)*Cronograma!AR$24)*($H173/$G173)))</f>
        <v>0</v>
      </c>
      <c r="AU173" s="51">
        <f>IF( $G173=0,0,((($G173/$F$164)*Cronograma!AS$24)*($H173/$G173)))</f>
        <v>0</v>
      </c>
      <c r="AV173" s="51">
        <f>IF( $G173=0,0,((($G173/$F$164)*Cronograma!AT$24)*($H173/$G173)))</f>
        <v>0</v>
      </c>
      <c r="AW173" s="51">
        <f>IF( $G173=0,0,((($G173/$F$164)*Cronograma!AU$24)*($H173/$G173)))</f>
        <v>0</v>
      </c>
      <c r="AX173" s="51">
        <f>IF( $G173=0,0,((($G173/$F$164)*Cronograma!AV$24)*($H173/$G173)))</f>
        <v>0</v>
      </c>
      <c r="AY173" s="51">
        <f>IF( $G173=0,0,((($G173/$F$164)*Cronograma!AW$24)*($H173/$G173)))</f>
        <v>0</v>
      </c>
      <c r="AZ173" s="51">
        <f>IF( $G173=0,0,((($G173/$F$164)*Cronograma!AX$24)*($H173/$G173)))</f>
        <v>0</v>
      </c>
      <c r="BA173" s="51">
        <f>IF( $G173=0,0,((($G173/$F$164)*Cronograma!AY$24)*($H173/$G173)))</f>
        <v>0</v>
      </c>
      <c r="BB173" s="51">
        <f>IF( $G173=0,0,((($G173/$F$164)*Cronograma!AZ$24)*($H173/$G173)))</f>
        <v>0</v>
      </c>
      <c r="BC173" s="51">
        <f>IF( $G173=0,0,((($G173/$F$164)*Cronograma!BA$24)*($H173/$G173)))</f>
        <v>0</v>
      </c>
      <c r="BD173" s="51">
        <f>IF( $G173=0,0,((($G173/$F$164)*Cronograma!BB$24)*($H173/$G173)))</f>
        <v>0</v>
      </c>
      <c r="BE173" s="51">
        <f>IF( $G173=0,0,((($G173/$F$164)*Cronograma!BC$24)*($H173/$G173)))</f>
        <v>0</v>
      </c>
      <c r="BF173" s="51">
        <f>IF( $G173=0,0,((($G173/$F$164)*Cronograma!BD$24)*($H173/$G173)))</f>
        <v>0</v>
      </c>
      <c r="BG173" s="51">
        <f>IF( $G173=0,0,((($G173/$F$164)*Cronograma!BE$24)*($H173/$G173)))</f>
        <v>0</v>
      </c>
      <c r="BH173" s="51">
        <f>IF( $G173=0,0,((($G173/$F$164)*Cronograma!BF$24)*($H173/$G173)))</f>
        <v>0</v>
      </c>
      <c r="BI173" s="51">
        <f>IF( $G173=0,0,((($G173/$F$164)*Cronograma!BG$24)*($H173/$G173)))</f>
        <v>0</v>
      </c>
      <c r="BJ173" s="51">
        <f>IF( $G173=0,0,((($G173/$F$164)*Cronograma!BH$24)*($H173/$G173)))</f>
        <v>0</v>
      </c>
      <c r="BK173" s="51">
        <f>IF( $G173=0,0,((($G173/$F$164)*Cronograma!BI$24)*($H173/$G173)))</f>
        <v>0</v>
      </c>
      <c r="BL173" s="51">
        <f>IF( $G173=0,0,((($G173/$F$164)*Cronograma!BJ$24)*($H173/$G173)))</f>
        <v>0</v>
      </c>
      <c r="BM173" s="51">
        <f>IF( $G173=0,0,((($G173/$F$164)*Cronograma!BK$24)*($H173/$G173)))</f>
        <v>0</v>
      </c>
      <c r="BN173" s="51">
        <f>IF( $G173=0,0,((($G173/$F$164)*Cronograma!BL$24)*($H173/$G173)))</f>
        <v>0</v>
      </c>
      <c r="BO173" s="51">
        <f>IF( $G173=0,0,((($G173/$F$164)*Cronograma!BM$24)*($H173/$G173)))</f>
        <v>0</v>
      </c>
      <c r="BP173" s="51">
        <f>IF( $G173=0,0,((($G173/$F$164)*Cronograma!BN$24)*($H173/$G173)))</f>
        <v>0</v>
      </c>
      <c r="BQ173" s="51">
        <f>IF( $G173=0,0,((($G173/$F$164)*Cronograma!BO$24)*($H173/$G173)))</f>
        <v>0</v>
      </c>
      <c r="BR173" s="51">
        <f>IF( $G173=0,0,((($G173/$F$164)*Cronograma!BP$24)*($H173/$G173)))</f>
        <v>0</v>
      </c>
      <c r="BS173" s="51">
        <f>IF( $G173=0,0,((($G173/$F$164)*Cronograma!BQ$24)*($H173/$G173)))</f>
        <v>0</v>
      </c>
      <c r="BT173" s="51">
        <f>IF( $G173=0,0,((($G173/$F$164)*Cronograma!BR$24)*($H173/$G173)))</f>
        <v>0</v>
      </c>
      <c r="BU173" s="51">
        <f>IF( $G173=0,0,((($G173/$F$164)*Cronograma!BS$24)*($H173/$G173)))</f>
        <v>0</v>
      </c>
      <c r="BV173" s="51">
        <f>IF( $G173=0,0,((($G173/$F$164)*Cronograma!BT$24)*($H173/$G173)))</f>
        <v>0</v>
      </c>
      <c r="BW173" s="51">
        <f>IF( $G173=0,0,((($G173/$F$164)*Cronograma!BU$24)*($H173/$G173)))</f>
        <v>0</v>
      </c>
      <c r="BX173" s="51">
        <f>IF( $G173=0,0,((($G173/$F$164)*Cronograma!BV$24)*($H173/$G173)))</f>
        <v>0</v>
      </c>
      <c r="BY173" s="51">
        <f>IF( $G173=0,0,((($G173/$F$164)*Cronograma!BW$24)*($H173/$G173)))</f>
        <v>0</v>
      </c>
      <c r="BZ173" s="51">
        <f>IF( $G173=0,0,((($G173/$F$164)*Cronograma!BX$24)*($H173/$G173)))</f>
        <v>0</v>
      </c>
      <c r="CA173" s="51">
        <f>IF( $G173=0,0,((($G173/$F$164)*Cronograma!BY$24)*($H173/$G173)))</f>
        <v>0</v>
      </c>
      <c r="CB173" s="51">
        <f>IF( $G173=0,0,((($G173/$F$164)*Cronograma!BZ$24)*($H173/$G173)))</f>
        <v>0</v>
      </c>
      <c r="CC173" s="51">
        <f>IF( $G173=0,0,((($G173/$F$164)*Cronograma!CA$24)*($H173/$G173)))</f>
        <v>0</v>
      </c>
      <c r="CD173" s="51">
        <f>IF( $G173=0,0,((($G173/$F$164)*Cronograma!CB$24)*($H173/$G173)))</f>
        <v>0</v>
      </c>
      <c r="CE173" s="51">
        <f>IF( $G173=0,0,((($G173/$F$164)*Cronograma!CC$24)*($H173/$G173)))</f>
        <v>0</v>
      </c>
      <c r="CF173" s="51">
        <f>IF( $G173=0,0,((($G173/$F$164)*Cronograma!CD$24)*($H173/$G173)))</f>
        <v>0</v>
      </c>
      <c r="CG173" s="51">
        <f>IF( $G173=0,0,((($G173/$F$164)*Cronograma!CE$24)*($H173/$G173)))</f>
        <v>0</v>
      </c>
      <c r="CH173" s="51">
        <f>IF( $G173=0,0,((($G173/$F$164)*Cronograma!CF$24)*($H173/$G173)))</f>
        <v>0</v>
      </c>
      <c r="CI173" s="51">
        <f>IF( $G173=0,0,((($G173/$F$164)*Cronograma!CG$24)*($H173/$G173)))</f>
        <v>0</v>
      </c>
      <c r="CJ173" s="51">
        <f>IF( $G173=0,0,((($G173/$F$164)*Cronograma!CH$24)*($H173/$G173)))</f>
        <v>0</v>
      </c>
      <c r="CK173" s="51">
        <f>IF( $G173=0,0,((($G173/$F$164)*Cronograma!CI$24)*($H173/$G173)))</f>
        <v>0</v>
      </c>
      <c r="CL173" s="51">
        <f>IF( $G173=0,0,((($G173/$F$164)*Cronograma!CJ$24)*($H173/$G173)))</f>
        <v>0</v>
      </c>
      <c r="CM173" s="51">
        <f>IF( $G173=0,0,((($G173/$F$164)*Cronograma!CK$24)*($H173/$G173)))</f>
        <v>0</v>
      </c>
      <c r="CN173" s="51">
        <f>IF( $G173=0,0,((($G173/$F$164)*Cronograma!CL$24)*($H173/$G173)))</f>
        <v>0</v>
      </c>
      <c r="CO173" s="51">
        <f>IF( $G173=0,0,((($G173/$F$164)*Cronograma!CM$24)*($H173/$G173)))</f>
        <v>0</v>
      </c>
      <c r="CP173" s="51">
        <f>IF( $G173=0,0,((($G173/$F$164)*Cronograma!CN$24)*($H173/$G173)))</f>
        <v>0</v>
      </c>
      <c r="CQ173" s="51">
        <f>IF( $G173=0,0,((($G173/$F$164)*Cronograma!CO$24)*($H173/$G173)))</f>
        <v>0</v>
      </c>
      <c r="CR173" s="51">
        <f>IF( $G173=0,0,((($G173/$F$164)*Cronograma!CP$24)*($H173/$G173)))</f>
        <v>0</v>
      </c>
      <c r="CS173" s="51">
        <f>IF( $G173=0,0,((($G173/$F$164)*Cronograma!CQ$24)*($H173/$G173)))</f>
        <v>0</v>
      </c>
      <c r="CT173" s="51">
        <f>IF( $G173=0,0,((($G173/$F$164)*Cronograma!CR$24)*($H173/$G173)))</f>
        <v>0</v>
      </c>
      <c r="CU173" s="51">
        <f>IF( $G173=0,0,((($G173/$F$164)*Cronograma!CS$24)*($H173/$G173)))</f>
        <v>0</v>
      </c>
      <c r="CV173" s="51">
        <f>IF( $G173=0,0,((($G173/$F$164)*Cronograma!CT$24)*($H173/$G173)))</f>
        <v>0</v>
      </c>
      <c r="CW173" s="51">
        <f>IF( $G173=0,0,((($G173/$F$164)*Cronograma!CU$24)*($H173/$G173)))</f>
        <v>0</v>
      </c>
      <c r="CX173" s="51">
        <f>IF( $G173=0,0,((($G173/$F$164)*Cronograma!CV$24)*($H173/$G173)))</f>
        <v>0</v>
      </c>
      <c r="CY173" s="51">
        <f>IF( $G173=0,0,((($G173/$F$164)*Cronograma!CW$24)*($H173/$G173)))</f>
        <v>0</v>
      </c>
      <c r="CZ173" s="51">
        <f>IF( $G173=0,0,((($G173/$F$164)*Cronograma!CX$24)*($H173/$G173)))</f>
        <v>0</v>
      </c>
      <c r="DA173" s="51">
        <f>IF( $G173=0,0,((($G173/$F$164)*Cronograma!CY$24)*($H173/$G173)))</f>
        <v>0</v>
      </c>
      <c r="DB173" s="51">
        <f>IF( $G173=0,0,((($G173/$F$164)*Cronograma!CZ$24)*($H173/$G173)))</f>
        <v>0</v>
      </c>
      <c r="DC173" s="51">
        <f>IF( $G173=0,0,((($G173/$F$164)*Cronograma!DA$24)*($H173/$G173)))</f>
        <v>0</v>
      </c>
      <c r="DD173" s="51">
        <f>IF( $G173=0,0,((($G173/$F$164)*Cronograma!DB$24)*($H173/$G173)))</f>
        <v>0</v>
      </c>
      <c r="DE173" s="51">
        <f>IF( $G173=0,0,((($G173/$F$164)*Cronograma!DC$24)*($H173/$G173)))</f>
        <v>0</v>
      </c>
      <c r="DF173" s="51">
        <f>IF( $G173=0,0,((($G173/$F$164)*Cronograma!DD$24)*($H173/$G173)))</f>
        <v>0</v>
      </c>
      <c r="DG173" s="51">
        <f>IF( $G173=0,0,((($G173/$F$164)*Cronograma!DE$24)*($H173/$G173)))</f>
        <v>0</v>
      </c>
      <c r="DH173" s="51">
        <f>IF( $G173=0,0,((($G173/$F$164)*Cronograma!DF$24)*($H173/$G173)))</f>
        <v>0</v>
      </c>
      <c r="DI173" s="51">
        <f>IF( $G173=0,0,((($G173/$F$164)*Cronograma!DG$24)*($H173/$G173)))</f>
        <v>0</v>
      </c>
      <c r="DJ173" s="51">
        <f>IF( $G173=0,0,((($G173/$F$164)*Cronograma!DH$24)*($H173/$G173)))</f>
        <v>0</v>
      </c>
      <c r="DK173" s="52">
        <f t="shared" si="100"/>
        <v>0</v>
      </c>
      <c r="DL173" s="53">
        <f t="shared" si="82"/>
        <v>0</v>
      </c>
      <c r="DM173" s="472"/>
      <c r="DN173" s="472"/>
      <c r="DO173" s="472"/>
    </row>
    <row r="174" spans="1:119" ht="24" hidden="1" outlineLevel="1" x14ac:dyDescent="0.3">
      <c r="A174" s="472"/>
      <c r="B174" s="521" t="s">
        <v>316</v>
      </c>
      <c r="C174" s="589"/>
      <c r="D174" s="595"/>
      <c r="E174" s="591"/>
      <c r="F174" s="592"/>
      <c r="G174" s="593"/>
      <c r="H174" s="498">
        <f t="shared" si="99"/>
        <v>0</v>
      </c>
      <c r="I174" s="51">
        <f>IF( $G174=0,0,((($G174/$F$164)*Cronograma!G$24)*($H174/$G174)))</f>
        <v>0</v>
      </c>
      <c r="J174" s="51">
        <f>IF( $G174=0,0,((($G174/$F$164)*Cronograma!H$24)*($H174/$G174)))</f>
        <v>0</v>
      </c>
      <c r="K174" s="51">
        <f>IF( $G174=0,0,((($G174/$F$164)*Cronograma!I$24)*($H174/$G174)))</f>
        <v>0</v>
      </c>
      <c r="L174" s="51">
        <f>IF( $G174=0,0,((($G174/$F$164)*Cronograma!J$24)*($H174/$G174)))</f>
        <v>0</v>
      </c>
      <c r="M174" s="51">
        <f>IF( $G174=0,0,((($G174/$F$164)*Cronograma!K$24)*($H174/$G174)))</f>
        <v>0</v>
      </c>
      <c r="N174" s="51">
        <f>IF( $G174=0,0,((($G174/$F$164)*Cronograma!L$24)*($H174/$G174)))</f>
        <v>0</v>
      </c>
      <c r="O174" s="51">
        <f>IF( $G174=0,0,((($G174/$F$164)*Cronograma!M$24)*($H174/$G174)))</f>
        <v>0</v>
      </c>
      <c r="P174" s="51">
        <f>IF( $G174=0,0,((($G174/$F$164)*Cronograma!N$24)*($H174/$G174)))</f>
        <v>0</v>
      </c>
      <c r="Q174" s="51">
        <f>IF( $G174=0,0,((($G174/$F$164)*Cronograma!O$24)*($H174/$G174)))</f>
        <v>0</v>
      </c>
      <c r="R174" s="51">
        <f>IF( $G174=0,0,((($G174/$F$164)*Cronograma!P$24)*($H174/$G174)))</f>
        <v>0</v>
      </c>
      <c r="S174" s="51">
        <f>IF( $G174=0,0,((($G174/$F$164)*Cronograma!Q$24)*($H174/$G174)))</f>
        <v>0</v>
      </c>
      <c r="T174" s="51">
        <f>IF( $G174=0,0,((($G174/$F$164)*Cronograma!R$24)*($H174/$G174)))</f>
        <v>0</v>
      </c>
      <c r="U174" s="51">
        <f>IF( $G174=0,0,((($G174/$F$164)*Cronograma!S$24)*($H174/$G174)))</f>
        <v>0</v>
      </c>
      <c r="V174" s="51">
        <f>IF( $G174=0,0,((($G174/$F$164)*Cronograma!T$24)*($H174/$G174)))</f>
        <v>0</v>
      </c>
      <c r="W174" s="51">
        <f>IF( $G174=0,0,((($G174/$F$164)*Cronograma!U$24)*($H174/$G174)))</f>
        <v>0</v>
      </c>
      <c r="X174" s="51">
        <f>IF( $G174=0,0,((($G174/$F$164)*Cronograma!V$24)*($H174/$G174)))</f>
        <v>0</v>
      </c>
      <c r="Y174" s="51">
        <f>IF( $G174=0,0,((($G174/$F$164)*Cronograma!W$24)*($H174/$G174)))</f>
        <v>0</v>
      </c>
      <c r="Z174" s="51">
        <f>IF( $G174=0,0,((($G174/$F$164)*Cronograma!X$24)*($H174/$G174)))</f>
        <v>0</v>
      </c>
      <c r="AA174" s="51">
        <f>IF( $G174=0,0,((($G174/$F$164)*Cronograma!Y$24)*($H174/$G174)))</f>
        <v>0</v>
      </c>
      <c r="AB174" s="51">
        <f>IF( $G174=0,0,((($G174/$F$164)*Cronograma!Z$24)*($H174/$G174)))</f>
        <v>0</v>
      </c>
      <c r="AC174" s="51">
        <f>IF( $G174=0,0,((($G174/$F$164)*Cronograma!AA$24)*($H174/$G174)))</f>
        <v>0</v>
      </c>
      <c r="AD174" s="51">
        <f>IF( $G174=0,0,((($G174/$F$164)*Cronograma!AB$24)*($H174/$G174)))</f>
        <v>0</v>
      </c>
      <c r="AE174" s="51">
        <f>IF( $G174=0,0,((($G174/$F$164)*Cronograma!AC$24)*($H174/$G174)))</f>
        <v>0</v>
      </c>
      <c r="AF174" s="51">
        <f>IF( $G174=0,0,((($G174/$F$164)*Cronograma!AD$24)*($H174/$G174)))</f>
        <v>0</v>
      </c>
      <c r="AG174" s="51">
        <f>IF( $G174=0,0,((($G174/$F$164)*Cronograma!AE$24)*($H174/$G174)))</f>
        <v>0</v>
      </c>
      <c r="AH174" s="51">
        <f>IF( $G174=0,0,((($G174/$F$164)*Cronograma!AF$24)*($H174/$G174)))</f>
        <v>0</v>
      </c>
      <c r="AI174" s="51">
        <f>IF( $G174=0,0,((($G174/$F$164)*Cronograma!AG$24)*($H174/$G174)))</f>
        <v>0</v>
      </c>
      <c r="AJ174" s="51">
        <f>IF( $G174=0,0,((($G174/$F$164)*Cronograma!AH$24)*($H174/$G174)))</f>
        <v>0</v>
      </c>
      <c r="AK174" s="51">
        <f>IF( $G174=0,0,((($G174/$F$164)*Cronograma!AI$24)*($H174/$G174)))</f>
        <v>0</v>
      </c>
      <c r="AL174" s="51">
        <f>IF( $G174=0,0,((($G174/$F$164)*Cronograma!AJ$24)*($H174/$G174)))</f>
        <v>0</v>
      </c>
      <c r="AM174" s="51">
        <f>IF( $G174=0,0,((($G174/$F$164)*Cronograma!AK$24)*($H174/$G174)))</f>
        <v>0</v>
      </c>
      <c r="AN174" s="51">
        <f>IF( $G174=0,0,((($G174/$F$164)*Cronograma!AL$24)*($H174/$G174)))</f>
        <v>0</v>
      </c>
      <c r="AO174" s="51">
        <f>IF( $G174=0,0,((($G174/$F$164)*Cronograma!AM$24)*($H174/$G174)))</f>
        <v>0</v>
      </c>
      <c r="AP174" s="51">
        <f>IF( $G174=0,0,((($G174/$F$164)*Cronograma!AN$24)*($H174/$G174)))</f>
        <v>0</v>
      </c>
      <c r="AQ174" s="51">
        <f>IF( $G174=0,0,((($G174/$F$164)*Cronograma!AO$24)*($H174/$G174)))</f>
        <v>0</v>
      </c>
      <c r="AR174" s="51">
        <f>IF( $G174=0,0,((($G174/$F$164)*Cronograma!AP$24)*($H174/$G174)))</f>
        <v>0</v>
      </c>
      <c r="AS174" s="51">
        <f>IF( $G174=0,0,((($G174/$F$164)*Cronograma!AQ$24)*($H174/$G174)))</f>
        <v>0</v>
      </c>
      <c r="AT174" s="51">
        <f>IF( $G174=0,0,((($G174/$F$164)*Cronograma!AR$24)*($H174/$G174)))</f>
        <v>0</v>
      </c>
      <c r="AU174" s="51">
        <f>IF( $G174=0,0,((($G174/$F$164)*Cronograma!AS$24)*($H174/$G174)))</f>
        <v>0</v>
      </c>
      <c r="AV174" s="51">
        <f>IF( $G174=0,0,((($G174/$F$164)*Cronograma!AT$24)*($H174/$G174)))</f>
        <v>0</v>
      </c>
      <c r="AW174" s="51">
        <f>IF( $G174=0,0,((($G174/$F$164)*Cronograma!AU$24)*($H174/$G174)))</f>
        <v>0</v>
      </c>
      <c r="AX174" s="51">
        <f>IF( $G174=0,0,((($G174/$F$164)*Cronograma!AV$24)*($H174/$G174)))</f>
        <v>0</v>
      </c>
      <c r="AY174" s="51">
        <f>IF( $G174=0,0,((($G174/$F$164)*Cronograma!AW$24)*($H174/$G174)))</f>
        <v>0</v>
      </c>
      <c r="AZ174" s="51">
        <f>IF( $G174=0,0,((($G174/$F$164)*Cronograma!AX$24)*($H174/$G174)))</f>
        <v>0</v>
      </c>
      <c r="BA174" s="51">
        <f>IF( $G174=0,0,((($G174/$F$164)*Cronograma!AY$24)*($H174/$G174)))</f>
        <v>0</v>
      </c>
      <c r="BB174" s="51">
        <f>IF( $G174=0,0,((($G174/$F$164)*Cronograma!AZ$24)*($H174/$G174)))</f>
        <v>0</v>
      </c>
      <c r="BC174" s="51">
        <f>IF( $G174=0,0,((($G174/$F$164)*Cronograma!BA$24)*($H174/$G174)))</f>
        <v>0</v>
      </c>
      <c r="BD174" s="51">
        <f>IF( $G174=0,0,((($G174/$F$164)*Cronograma!BB$24)*($H174/$G174)))</f>
        <v>0</v>
      </c>
      <c r="BE174" s="51">
        <f>IF( $G174=0,0,((($G174/$F$164)*Cronograma!BC$24)*($H174/$G174)))</f>
        <v>0</v>
      </c>
      <c r="BF174" s="51">
        <f>IF( $G174=0,0,((($G174/$F$164)*Cronograma!BD$24)*($H174/$G174)))</f>
        <v>0</v>
      </c>
      <c r="BG174" s="51">
        <f>IF( $G174=0,0,((($G174/$F$164)*Cronograma!BE$24)*($H174/$G174)))</f>
        <v>0</v>
      </c>
      <c r="BH174" s="51">
        <f>IF( $G174=0,0,((($G174/$F$164)*Cronograma!BF$24)*($H174/$G174)))</f>
        <v>0</v>
      </c>
      <c r="BI174" s="51">
        <f>IF( $G174=0,0,((($G174/$F$164)*Cronograma!BG$24)*($H174/$G174)))</f>
        <v>0</v>
      </c>
      <c r="BJ174" s="51">
        <f>IF( $G174=0,0,((($G174/$F$164)*Cronograma!BH$24)*($H174/$G174)))</f>
        <v>0</v>
      </c>
      <c r="BK174" s="51">
        <f>IF( $G174=0,0,((($G174/$F$164)*Cronograma!BI$24)*($H174/$G174)))</f>
        <v>0</v>
      </c>
      <c r="BL174" s="51">
        <f>IF( $G174=0,0,((($G174/$F$164)*Cronograma!BJ$24)*($H174/$G174)))</f>
        <v>0</v>
      </c>
      <c r="BM174" s="51">
        <f>IF( $G174=0,0,((($G174/$F$164)*Cronograma!BK$24)*($H174/$G174)))</f>
        <v>0</v>
      </c>
      <c r="BN174" s="51">
        <f>IF( $G174=0,0,((($G174/$F$164)*Cronograma!BL$24)*($H174/$G174)))</f>
        <v>0</v>
      </c>
      <c r="BO174" s="51">
        <f>IF( $G174=0,0,((($G174/$F$164)*Cronograma!BM$24)*($H174/$G174)))</f>
        <v>0</v>
      </c>
      <c r="BP174" s="51">
        <f>IF( $G174=0,0,((($G174/$F$164)*Cronograma!BN$24)*($H174/$G174)))</f>
        <v>0</v>
      </c>
      <c r="BQ174" s="51">
        <f>IF( $G174=0,0,((($G174/$F$164)*Cronograma!BO$24)*($H174/$G174)))</f>
        <v>0</v>
      </c>
      <c r="BR174" s="51">
        <f>IF( $G174=0,0,((($G174/$F$164)*Cronograma!BP$24)*($H174/$G174)))</f>
        <v>0</v>
      </c>
      <c r="BS174" s="51">
        <f>IF( $G174=0,0,((($G174/$F$164)*Cronograma!BQ$24)*($H174/$G174)))</f>
        <v>0</v>
      </c>
      <c r="BT174" s="51">
        <f>IF( $G174=0,0,((($G174/$F$164)*Cronograma!BR$24)*($H174/$G174)))</f>
        <v>0</v>
      </c>
      <c r="BU174" s="51">
        <f>IF( $G174=0,0,((($G174/$F$164)*Cronograma!BS$24)*($H174/$G174)))</f>
        <v>0</v>
      </c>
      <c r="BV174" s="51">
        <f>IF( $G174=0,0,((($G174/$F$164)*Cronograma!BT$24)*($H174/$G174)))</f>
        <v>0</v>
      </c>
      <c r="BW174" s="51">
        <f>IF( $G174=0,0,((($G174/$F$164)*Cronograma!BU$24)*($H174/$G174)))</f>
        <v>0</v>
      </c>
      <c r="BX174" s="51">
        <f>IF( $G174=0,0,((($G174/$F$164)*Cronograma!BV$24)*($H174/$G174)))</f>
        <v>0</v>
      </c>
      <c r="BY174" s="51">
        <f>IF( $G174=0,0,((($G174/$F$164)*Cronograma!BW$24)*($H174/$G174)))</f>
        <v>0</v>
      </c>
      <c r="BZ174" s="51">
        <f>IF( $G174=0,0,((($G174/$F$164)*Cronograma!BX$24)*($H174/$G174)))</f>
        <v>0</v>
      </c>
      <c r="CA174" s="51">
        <f>IF( $G174=0,0,((($G174/$F$164)*Cronograma!BY$24)*($H174/$G174)))</f>
        <v>0</v>
      </c>
      <c r="CB174" s="51">
        <f>IF( $G174=0,0,((($G174/$F$164)*Cronograma!BZ$24)*($H174/$G174)))</f>
        <v>0</v>
      </c>
      <c r="CC174" s="51">
        <f>IF( $G174=0,0,((($G174/$F$164)*Cronograma!CA$24)*($H174/$G174)))</f>
        <v>0</v>
      </c>
      <c r="CD174" s="51">
        <f>IF( $G174=0,0,((($G174/$F$164)*Cronograma!CB$24)*($H174/$G174)))</f>
        <v>0</v>
      </c>
      <c r="CE174" s="51">
        <f>IF( $G174=0,0,((($G174/$F$164)*Cronograma!CC$24)*($H174/$G174)))</f>
        <v>0</v>
      </c>
      <c r="CF174" s="51">
        <f>IF( $G174=0,0,((($G174/$F$164)*Cronograma!CD$24)*($H174/$G174)))</f>
        <v>0</v>
      </c>
      <c r="CG174" s="51">
        <f>IF( $G174=0,0,((($G174/$F$164)*Cronograma!CE$24)*($H174/$G174)))</f>
        <v>0</v>
      </c>
      <c r="CH174" s="51">
        <f>IF( $G174=0,0,((($G174/$F$164)*Cronograma!CF$24)*($H174/$G174)))</f>
        <v>0</v>
      </c>
      <c r="CI174" s="51">
        <f>IF( $G174=0,0,((($G174/$F$164)*Cronograma!CG$24)*($H174/$G174)))</f>
        <v>0</v>
      </c>
      <c r="CJ174" s="51">
        <f>IF( $G174=0,0,((($G174/$F$164)*Cronograma!CH$24)*($H174/$G174)))</f>
        <v>0</v>
      </c>
      <c r="CK174" s="51">
        <f>IF( $G174=0,0,((($G174/$F$164)*Cronograma!CI$24)*($H174/$G174)))</f>
        <v>0</v>
      </c>
      <c r="CL174" s="51">
        <f>IF( $G174=0,0,((($G174/$F$164)*Cronograma!CJ$24)*($H174/$G174)))</f>
        <v>0</v>
      </c>
      <c r="CM174" s="51">
        <f>IF( $G174=0,0,((($G174/$F$164)*Cronograma!CK$24)*($H174/$G174)))</f>
        <v>0</v>
      </c>
      <c r="CN174" s="51">
        <f>IF( $G174=0,0,((($G174/$F$164)*Cronograma!CL$24)*($H174/$G174)))</f>
        <v>0</v>
      </c>
      <c r="CO174" s="51">
        <f>IF( $G174=0,0,((($G174/$F$164)*Cronograma!CM$24)*($H174/$G174)))</f>
        <v>0</v>
      </c>
      <c r="CP174" s="51">
        <f>IF( $G174=0,0,((($G174/$F$164)*Cronograma!CN$24)*($H174/$G174)))</f>
        <v>0</v>
      </c>
      <c r="CQ174" s="51">
        <f>IF( $G174=0,0,((($G174/$F$164)*Cronograma!CO$24)*($H174/$G174)))</f>
        <v>0</v>
      </c>
      <c r="CR174" s="51">
        <f>IF( $G174=0,0,((($G174/$F$164)*Cronograma!CP$24)*($H174/$G174)))</f>
        <v>0</v>
      </c>
      <c r="CS174" s="51">
        <f>IF( $G174=0,0,((($G174/$F$164)*Cronograma!CQ$24)*($H174/$G174)))</f>
        <v>0</v>
      </c>
      <c r="CT174" s="51">
        <f>IF( $G174=0,0,((($G174/$F$164)*Cronograma!CR$24)*($H174/$G174)))</f>
        <v>0</v>
      </c>
      <c r="CU174" s="51">
        <f>IF( $G174=0,0,((($G174/$F$164)*Cronograma!CS$24)*($H174/$G174)))</f>
        <v>0</v>
      </c>
      <c r="CV174" s="51">
        <f>IF( $G174=0,0,((($G174/$F$164)*Cronograma!CT$24)*($H174/$G174)))</f>
        <v>0</v>
      </c>
      <c r="CW174" s="51">
        <f>IF( $G174=0,0,((($G174/$F$164)*Cronograma!CU$24)*($H174/$G174)))</f>
        <v>0</v>
      </c>
      <c r="CX174" s="51">
        <f>IF( $G174=0,0,((($G174/$F$164)*Cronograma!CV$24)*($H174/$G174)))</f>
        <v>0</v>
      </c>
      <c r="CY174" s="51">
        <f>IF( $G174=0,0,((($G174/$F$164)*Cronograma!CW$24)*($H174/$G174)))</f>
        <v>0</v>
      </c>
      <c r="CZ174" s="51">
        <f>IF( $G174=0,0,((($G174/$F$164)*Cronograma!CX$24)*($H174/$G174)))</f>
        <v>0</v>
      </c>
      <c r="DA174" s="51">
        <f>IF( $G174=0,0,((($G174/$F$164)*Cronograma!CY$24)*($H174/$G174)))</f>
        <v>0</v>
      </c>
      <c r="DB174" s="51">
        <f>IF( $G174=0,0,((($G174/$F$164)*Cronograma!CZ$24)*($H174/$G174)))</f>
        <v>0</v>
      </c>
      <c r="DC174" s="51">
        <f>IF( $G174=0,0,((($G174/$F$164)*Cronograma!DA$24)*($H174/$G174)))</f>
        <v>0</v>
      </c>
      <c r="DD174" s="51">
        <f>IF( $G174=0,0,((($G174/$F$164)*Cronograma!DB$24)*($H174/$G174)))</f>
        <v>0</v>
      </c>
      <c r="DE174" s="51">
        <f>IF( $G174=0,0,((($G174/$F$164)*Cronograma!DC$24)*($H174/$G174)))</f>
        <v>0</v>
      </c>
      <c r="DF174" s="51">
        <f>IF( $G174=0,0,((($G174/$F$164)*Cronograma!DD$24)*($H174/$G174)))</f>
        <v>0</v>
      </c>
      <c r="DG174" s="51">
        <f>IF( $G174=0,0,((($G174/$F$164)*Cronograma!DE$24)*($H174/$G174)))</f>
        <v>0</v>
      </c>
      <c r="DH174" s="51">
        <f>IF( $G174=0,0,((($G174/$F$164)*Cronograma!DF$24)*($H174/$G174)))</f>
        <v>0</v>
      </c>
      <c r="DI174" s="51">
        <f>IF( $G174=0,0,((($G174/$F$164)*Cronograma!DG$24)*($H174/$G174)))</f>
        <v>0</v>
      </c>
      <c r="DJ174" s="51">
        <f>IF( $G174=0,0,((($G174/$F$164)*Cronograma!DH$24)*($H174/$G174)))</f>
        <v>0</v>
      </c>
      <c r="DK174" s="52">
        <f t="shared" si="100"/>
        <v>0</v>
      </c>
      <c r="DL174" s="53">
        <f t="shared" si="82"/>
        <v>0</v>
      </c>
      <c r="DM174" s="472"/>
      <c r="DN174" s="472"/>
      <c r="DO174" s="472"/>
    </row>
    <row r="175" spans="1:119" collapsed="1" x14ac:dyDescent="0.3">
      <c r="A175" s="472"/>
      <c r="B175" s="521">
        <v>2.7</v>
      </c>
      <c r="C175" s="515" t="s">
        <v>155</v>
      </c>
      <c r="D175" s="516">
        <f>Identificación!C92</f>
        <v>0</v>
      </c>
      <c r="E175" s="517">
        <f>Identificación!F92</f>
        <v>0</v>
      </c>
      <c r="F175" s="518">
        <f>Identificación!G92</f>
        <v>0</v>
      </c>
      <c r="G175" s="497"/>
      <c r="H175" s="498">
        <f t="shared" ref="H175:AM175" si="101">SUM(H176:H185)</f>
        <v>0</v>
      </c>
      <c r="I175" s="499">
        <f t="shared" si="101"/>
        <v>0</v>
      </c>
      <c r="J175" s="499">
        <f t="shared" si="101"/>
        <v>0</v>
      </c>
      <c r="K175" s="499">
        <f t="shared" si="101"/>
        <v>0</v>
      </c>
      <c r="L175" s="499">
        <f t="shared" si="101"/>
        <v>0</v>
      </c>
      <c r="M175" s="499">
        <f t="shared" si="101"/>
        <v>0</v>
      </c>
      <c r="N175" s="499">
        <f t="shared" si="101"/>
        <v>0</v>
      </c>
      <c r="O175" s="499">
        <f t="shared" si="101"/>
        <v>0</v>
      </c>
      <c r="P175" s="499">
        <f t="shared" si="101"/>
        <v>0</v>
      </c>
      <c r="Q175" s="499">
        <f t="shared" si="101"/>
        <v>0</v>
      </c>
      <c r="R175" s="499">
        <f t="shared" si="101"/>
        <v>0</v>
      </c>
      <c r="S175" s="499">
        <f t="shared" si="101"/>
        <v>0</v>
      </c>
      <c r="T175" s="499">
        <f t="shared" si="101"/>
        <v>0</v>
      </c>
      <c r="U175" s="499">
        <f t="shared" si="101"/>
        <v>0</v>
      </c>
      <c r="V175" s="499">
        <f t="shared" si="101"/>
        <v>0</v>
      </c>
      <c r="W175" s="499">
        <f t="shared" si="101"/>
        <v>0</v>
      </c>
      <c r="X175" s="499">
        <f t="shared" si="101"/>
        <v>0</v>
      </c>
      <c r="Y175" s="499">
        <f t="shared" si="101"/>
        <v>0</v>
      </c>
      <c r="Z175" s="499">
        <f t="shared" si="101"/>
        <v>0</v>
      </c>
      <c r="AA175" s="499">
        <f t="shared" si="101"/>
        <v>0</v>
      </c>
      <c r="AB175" s="499">
        <f t="shared" si="101"/>
        <v>0</v>
      </c>
      <c r="AC175" s="499">
        <f t="shared" si="101"/>
        <v>0</v>
      </c>
      <c r="AD175" s="499">
        <f t="shared" si="101"/>
        <v>0</v>
      </c>
      <c r="AE175" s="499">
        <f t="shared" si="101"/>
        <v>0</v>
      </c>
      <c r="AF175" s="499">
        <f t="shared" si="101"/>
        <v>0</v>
      </c>
      <c r="AG175" s="499">
        <f t="shared" si="101"/>
        <v>0</v>
      </c>
      <c r="AH175" s="499">
        <f t="shared" si="101"/>
        <v>0</v>
      </c>
      <c r="AI175" s="499">
        <f t="shared" si="101"/>
        <v>0</v>
      </c>
      <c r="AJ175" s="499">
        <f t="shared" si="101"/>
        <v>0</v>
      </c>
      <c r="AK175" s="499">
        <f t="shared" si="101"/>
        <v>0</v>
      </c>
      <c r="AL175" s="499">
        <f t="shared" si="101"/>
        <v>0</v>
      </c>
      <c r="AM175" s="499">
        <f t="shared" si="101"/>
        <v>0</v>
      </c>
      <c r="AN175" s="499">
        <f t="shared" ref="AN175:BS175" si="102">SUM(AN176:AN185)</f>
        <v>0</v>
      </c>
      <c r="AO175" s="499">
        <f t="shared" si="102"/>
        <v>0</v>
      </c>
      <c r="AP175" s="499">
        <f t="shared" si="102"/>
        <v>0</v>
      </c>
      <c r="AQ175" s="499">
        <f t="shared" si="102"/>
        <v>0</v>
      </c>
      <c r="AR175" s="499">
        <f t="shared" si="102"/>
        <v>0</v>
      </c>
      <c r="AS175" s="499">
        <f t="shared" si="102"/>
        <v>0</v>
      </c>
      <c r="AT175" s="499">
        <f t="shared" si="102"/>
        <v>0</v>
      </c>
      <c r="AU175" s="499">
        <f t="shared" si="102"/>
        <v>0</v>
      </c>
      <c r="AV175" s="499">
        <f t="shared" si="102"/>
        <v>0</v>
      </c>
      <c r="AW175" s="499">
        <f t="shared" si="102"/>
        <v>0</v>
      </c>
      <c r="AX175" s="499">
        <f t="shared" si="102"/>
        <v>0</v>
      </c>
      <c r="AY175" s="499">
        <f t="shared" si="102"/>
        <v>0</v>
      </c>
      <c r="AZ175" s="499">
        <f t="shared" si="102"/>
        <v>0</v>
      </c>
      <c r="BA175" s="499">
        <f t="shared" si="102"/>
        <v>0</v>
      </c>
      <c r="BB175" s="499">
        <f t="shared" si="102"/>
        <v>0</v>
      </c>
      <c r="BC175" s="499">
        <f t="shared" si="102"/>
        <v>0</v>
      </c>
      <c r="BD175" s="499">
        <f t="shared" si="102"/>
        <v>0</v>
      </c>
      <c r="BE175" s="499">
        <f t="shared" si="102"/>
        <v>0</v>
      </c>
      <c r="BF175" s="499">
        <f t="shared" si="102"/>
        <v>0</v>
      </c>
      <c r="BG175" s="499">
        <f t="shared" si="102"/>
        <v>0</v>
      </c>
      <c r="BH175" s="499">
        <f t="shared" si="102"/>
        <v>0</v>
      </c>
      <c r="BI175" s="499">
        <f t="shared" si="102"/>
        <v>0</v>
      </c>
      <c r="BJ175" s="499">
        <f t="shared" si="102"/>
        <v>0</v>
      </c>
      <c r="BK175" s="499">
        <f t="shared" si="102"/>
        <v>0</v>
      </c>
      <c r="BL175" s="499">
        <f t="shared" si="102"/>
        <v>0</v>
      </c>
      <c r="BM175" s="499">
        <f t="shared" si="102"/>
        <v>0</v>
      </c>
      <c r="BN175" s="499">
        <f t="shared" si="102"/>
        <v>0</v>
      </c>
      <c r="BO175" s="499">
        <f t="shared" si="102"/>
        <v>0</v>
      </c>
      <c r="BP175" s="499">
        <f t="shared" si="102"/>
        <v>0</v>
      </c>
      <c r="BQ175" s="499">
        <f t="shared" si="102"/>
        <v>0</v>
      </c>
      <c r="BR175" s="499">
        <f t="shared" si="102"/>
        <v>0</v>
      </c>
      <c r="BS175" s="499">
        <f t="shared" si="102"/>
        <v>0</v>
      </c>
      <c r="BT175" s="499">
        <f t="shared" ref="BT175:CG175" si="103">SUM(BT176:BT185)</f>
        <v>0</v>
      </c>
      <c r="BU175" s="499">
        <f t="shared" si="103"/>
        <v>0</v>
      </c>
      <c r="BV175" s="499">
        <f t="shared" si="103"/>
        <v>0</v>
      </c>
      <c r="BW175" s="499">
        <f t="shared" si="103"/>
        <v>0</v>
      </c>
      <c r="BX175" s="499">
        <f t="shared" si="103"/>
        <v>0</v>
      </c>
      <c r="BY175" s="499">
        <f t="shared" si="103"/>
        <v>0</v>
      </c>
      <c r="BZ175" s="499">
        <f t="shared" si="103"/>
        <v>0</v>
      </c>
      <c r="CA175" s="499">
        <f t="shared" si="103"/>
        <v>0</v>
      </c>
      <c r="CB175" s="499">
        <f t="shared" si="103"/>
        <v>0</v>
      </c>
      <c r="CC175" s="499">
        <f t="shared" si="103"/>
        <v>0</v>
      </c>
      <c r="CD175" s="499">
        <f t="shared" si="103"/>
        <v>0</v>
      </c>
      <c r="CE175" s="499">
        <f t="shared" si="103"/>
        <v>0</v>
      </c>
      <c r="CF175" s="499">
        <f t="shared" si="103"/>
        <v>0</v>
      </c>
      <c r="CG175" s="499">
        <f t="shared" si="103"/>
        <v>0</v>
      </c>
      <c r="CH175" s="499">
        <f t="shared" ref="CH175:DJ175" si="104">SUM(CH176:CH185)</f>
        <v>0</v>
      </c>
      <c r="CI175" s="499">
        <f t="shared" si="104"/>
        <v>0</v>
      </c>
      <c r="CJ175" s="499">
        <f t="shared" si="104"/>
        <v>0</v>
      </c>
      <c r="CK175" s="499">
        <f t="shared" si="104"/>
        <v>0</v>
      </c>
      <c r="CL175" s="499">
        <f t="shared" si="104"/>
        <v>0</v>
      </c>
      <c r="CM175" s="499">
        <f t="shared" si="104"/>
        <v>0</v>
      </c>
      <c r="CN175" s="499">
        <f t="shared" si="104"/>
        <v>0</v>
      </c>
      <c r="CO175" s="499">
        <f t="shared" si="104"/>
        <v>0</v>
      </c>
      <c r="CP175" s="499">
        <f t="shared" si="104"/>
        <v>0</v>
      </c>
      <c r="CQ175" s="499">
        <f t="shared" si="104"/>
        <v>0</v>
      </c>
      <c r="CR175" s="499">
        <f t="shared" si="104"/>
        <v>0</v>
      </c>
      <c r="CS175" s="499">
        <f t="shared" si="104"/>
        <v>0</v>
      </c>
      <c r="CT175" s="499">
        <f t="shared" si="104"/>
        <v>0</v>
      </c>
      <c r="CU175" s="499">
        <f t="shared" si="104"/>
        <v>0</v>
      </c>
      <c r="CV175" s="499">
        <f t="shared" si="104"/>
        <v>0</v>
      </c>
      <c r="CW175" s="499">
        <f t="shared" si="104"/>
        <v>0</v>
      </c>
      <c r="CX175" s="499">
        <f t="shared" si="104"/>
        <v>0</v>
      </c>
      <c r="CY175" s="499">
        <f t="shared" si="104"/>
        <v>0</v>
      </c>
      <c r="CZ175" s="499">
        <f t="shared" si="104"/>
        <v>0</v>
      </c>
      <c r="DA175" s="499">
        <f t="shared" si="104"/>
        <v>0</v>
      </c>
      <c r="DB175" s="499">
        <f t="shared" si="104"/>
        <v>0</v>
      </c>
      <c r="DC175" s="499">
        <f t="shared" si="104"/>
        <v>0</v>
      </c>
      <c r="DD175" s="499">
        <f t="shared" si="104"/>
        <v>0</v>
      </c>
      <c r="DE175" s="499">
        <f t="shared" si="104"/>
        <v>0</v>
      </c>
      <c r="DF175" s="499">
        <f t="shared" si="104"/>
        <v>0</v>
      </c>
      <c r="DG175" s="499">
        <f t="shared" si="104"/>
        <v>0</v>
      </c>
      <c r="DH175" s="499">
        <f t="shared" si="104"/>
        <v>0</v>
      </c>
      <c r="DI175" s="499">
        <f t="shared" si="104"/>
        <v>0</v>
      </c>
      <c r="DJ175" s="499">
        <f t="shared" si="104"/>
        <v>0</v>
      </c>
      <c r="DK175" s="519">
        <f>SUM(DK176:DK185)</f>
        <v>0</v>
      </c>
      <c r="DL175" s="520">
        <f t="shared" si="82"/>
        <v>0</v>
      </c>
      <c r="DM175" s="472"/>
      <c r="DN175" s="472"/>
      <c r="DO175" s="472"/>
    </row>
    <row r="176" spans="1:119" hidden="1" outlineLevel="1" x14ac:dyDescent="0.3">
      <c r="A176" s="472"/>
      <c r="B176" s="521" t="s">
        <v>317</v>
      </c>
      <c r="C176" s="589"/>
      <c r="D176" s="595"/>
      <c r="E176" s="591"/>
      <c r="F176" s="592"/>
      <c r="G176" s="593"/>
      <c r="H176" s="498">
        <f t="shared" ref="H176:H185" si="105">G176*F176</f>
        <v>0</v>
      </c>
      <c r="I176" s="51">
        <f>IF( $G176=0,0,((($G176/$F$175)*Cronograma!G$25)*($H176/$G176)))</f>
        <v>0</v>
      </c>
      <c r="J176" s="51">
        <f>IF( $G176=0,0,((($G176/$F$175)*Cronograma!H$25)*($H176/$G176)))</f>
        <v>0</v>
      </c>
      <c r="K176" s="51">
        <f>IF( $G176=0,0,((($G176/$F$175)*Cronograma!I$25)*($H176/$G176)))</f>
        <v>0</v>
      </c>
      <c r="L176" s="51">
        <f>IF( $G176=0,0,((($G176/$F$175)*Cronograma!J$25)*($H176/$G176)))</f>
        <v>0</v>
      </c>
      <c r="M176" s="51">
        <f>IF( $G176=0,0,((($G176/$F$175)*Cronograma!K$25)*($H176/$G176)))</f>
        <v>0</v>
      </c>
      <c r="N176" s="51">
        <f>IF( $G176=0,0,((($G176/$F$175)*Cronograma!L$25)*($H176/$G176)))</f>
        <v>0</v>
      </c>
      <c r="O176" s="51">
        <f>IF( $G176=0,0,((($G176/$F$175)*Cronograma!M$25)*($H176/$G176)))</f>
        <v>0</v>
      </c>
      <c r="P176" s="51">
        <f>IF( $G176=0,0,((($G176/$F$175)*Cronograma!N$25)*($H176/$G176)))</f>
        <v>0</v>
      </c>
      <c r="Q176" s="51">
        <f>IF( $G176=0,0,((($G176/$F$175)*Cronograma!O$25)*($H176/$G176)))</f>
        <v>0</v>
      </c>
      <c r="R176" s="51">
        <f>IF( $G176=0,0,((($G176/$F$175)*Cronograma!P$25)*($H176/$G176)))</f>
        <v>0</v>
      </c>
      <c r="S176" s="51">
        <f>IF( $G176=0,0,((($G176/$F$175)*Cronograma!Q$25)*($H176/$G176)))</f>
        <v>0</v>
      </c>
      <c r="T176" s="51">
        <f>IF( $G176=0,0,((($G176/$F$175)*Cronograma!R$25)*($H176/$G176)))</f>
        <v>0</v>
      </c>
      <c r="U176" s="51">
        <f>IF( $G176=0,0,((($G176/$F$175)*Cronograma!S$25)*($H176/$G176)))</f>
        <v>0</v>
      </c>
      <c r="V176" s="51">
        <f>IF( $G176=0,0,((($G176/$F$175)*Cronograma!T$25)*($H176/$G176)))</f>
        <v>0</v>
      </c>
      <c r="W176" s="51">
        <f>IF( $G176=0,0,((($G176/$F$175)*Cronograma!U$25)*($H176/$G176)))</f>
        <v>0</v>
      </c>
      <c r="X176" s="51">
        <f>IF( $G176=0,0,((($G176/$F$175)*Cronograma!V$25)*($H176/$G176)))</f>
        <v>0</v>
      </c>
      <c r="Y176" s="51">
        <f>IF( $G176=0,0,((($G176/$F$175)*Cronograma!W$25)*($H176/$G176)))</f>
        <v>0</v>
      </c>
      <c r="Z176" s="51">
        <f>IF( $G176=0,0,((($G176/$F$175)*Cronograma!X$25)*($H176/$G176)))</f>
        <v>0</v>
      </c>
      <c r="AA176" s="51">
        <f>IF( $G176=0,0,((($G176/$F$175)*Cronograma!Y$25)*($H176/$G176)))</f>
        <v>0</v>
      </c>
      <c r="AB176" s="51">
        <f>IF( $G176=0,0,((($G176/$F$175)*Cronograma!Z$25)*($H176/$G176)))</f>
        <v>0</v>
      </c>
      <c r="AC176" s="51">
        <f>IF( $G176=0,0,((($G176/$F$175)*Cronograma!AA$25)*($H176/$G176)))</f>
        <v>0</v>
      </c>
      <c r="AD176" s="51">
        <f>IF( $G176=0,0,((($G176/$F$175)*Cronograma!AB$25)*($H176/$G176)))</f>
        <v>0</v>
      </c>
      <c r="AE176" s="51">
        <f>IF( $G176=0,0,((($G176/$F$175)*Cronograma!AC$25)*($H176/$G176)))</f>
        <v>0</v>
      </c>
      <c r="AF176" s="51">
        <f>IF( $G176=0,0,((($G176/$F$175)*Cronograma!AD$25)*($H176/$G176)))</f>
        <v>0</v>
      </c>
      <c r="AG176" s="51">
        <f>IF( $G176=0,0,((($G176/$F$175)*Cronograma!AE$25)*($H176/$G176)))</f>
        <v>0</v>
      </c>
      <c r="AH176" s="51">
        <f>IF( $G176=0,0,((($G176/$F$175)*Cronograma!AF$25)*($H176/$G176)))</f>
        <v>0</v>
      </c>
      <c r="AI176" s="51">
        <f>IF( $G176=0,0,((($G176/$F$175)*Cronograma!AG$25)*($H176/$G176)))</f>
        <v>0</v>
      </c>
      <c r="AJ176" s="51">
        <f>IF( $G176=0,0,((($G176/$F$175)*Cronograma!AH$25)*($H176/$G176)))</f>
        <v>0</v>
      </c>
      <c r="AK176" s="51">
        <f>IF( $G176=0,0,((($G176/$F$175)*Cronograma!AI$25)*($H176/$G176)))</f>
        <v>0</v>
      </c>
      <c r="AL176" s="51">
        <f>IF( $G176=0,0,((($G176/$F$175)*Cronograma!AJ$25)*($H176/$G176)))</f>
        <v>0</v>
      </c>
      <c r="AM176" s="51">
        <f>IF( $G176=0,0,((($G176/$F$175)*Cronograma!AK$25)*($H176/$G176)))</f>
        <v>0</v>
      </c>
      <c r="AN176" s="51">
        <f>IF( $G176=0,0,((($G176/$F$175)*Cronograma!AL$25)*($H176/$G176)))</f>
        <v>0</v>
      </c>
      <c r="AO176" s="51">
        <f>IF( $G176=0,0,((($G176/$F$175)*Cronograma!AM$25)*($H176/$G176)))</f>
        <v>0</v>
      </c>
      <c r="AP176" s="51">
        <f>IF( $G176=0,0,((($G176/$F$175)*Cronograma!AN$25)*($H176/$G176)))</f>
        <v>0</v>
      </c>
      <c r="AQ176" s="51">
        <f>IF( $G176=0,0,((($G176/$F$175)*Cronograma!AO$25)*($H176/$G176)))</f>
        <v>0</v>
      </c>
      <c r="AR176" s="51">
        <f>IF( $G176=0,0,((($G176/$F$175)*Cronograma!AP$25)*($H176/$G176)))</f>
        <v>0</v>
      </c>
      <c r="AS176" s="51">
        <f>IF( $G176=0,0,((($G176/$F$175)*Cronograma!AQ$25)*($H176/$G176)))</f>
        <v>0</v>
      </c>
      <c r="AT176" s="51">
        <f>IF( $G176=0,0,((($G176/$F$175)*Cronograma!AR$25)*($H176/$G176)))</f>
        <v>0</v>
      </c>
      <c r="AU176" s="51">
        <f>IF( $G176=0,0,((($G176/$F$175)*Cronograma!AS$25)*($H176/$G176)))</f>
        <v>0</v>
      </c>
      <c r="AV176" s="51">
        <f>IF( $G176=0,0,((($G176/$F$175)*Cronograma!AT$25)*($H176/$G176)))</f>
        <v>0</v>
      </c>
      <c r="AW176" s="51">
        <f>IF( $G176=0,0,((($G176/$F$175)*Cronograma!AU$25)*($H176/$G176)))</f>
        <v>0</v>
      </c>
      <c r="AX176" s="51">
        <f>IF( $G176=0,0,((($G176/$F$175)*Cronograma!AV$25)*($H176/$G176)))</f>
        <v>0</v>
      </c>
      <c r="AY176" s="51">
        <f>IF( $G176=0,0,((($G176/$F$175)*Cronograma!AW$25)*($H176/$G176)))</f>
        <v>0</v>
      </c>
      <c r="AZ176" s="51">
        <f>IF( $G176=0,0,((($G176/$F$175)*Cronograma!AX$25)*($H176/$G176)))</f>
        <v>0</v>
      </c>
      <c r="BA176" s="51">
        <f>IF( $G176=0,0,((($G176/$F$175)*Cronograma!AY$25)*($H176/$G176)))</f>
        <v>0</v>
      </c>
      <c r="BB176" s="51">
        <f>IF( $G176=0,0,((($G176/$F$175)*Cronograma!AZ$25)*($H176/$G176)))</f>
        <v>0</v>
      </c>
      <c r="BC176" s="51">
        <f>IF( $G176=0,0,((($G176/$F$175)*Cronograma!BA$25)*($H176/$G176)))</f>
        <v>0</v>
      </c>
      <c r="BD176" s="51">
        <f>IF( $G176=0,0,((($G176/$F$175)*Cronograma!BB$25)*($H176/$G176)))</f>
        <v>0</v>
      </c>
      <c r="BE176" s="51">
        <f>IF( $G176=0,0,((($G176/$F$175)*Cronograma!BC$25)*($H176/$G176)))</f>
        <v>0</v>
      </c>
      <c r="BF176" s="51">
        <f>IF( $G176=0,0,((($G176/$F$175)*Cronograma!BD$25)*($H176/$G176)))</f>
        <v>0</v>
      </c>
      <c r="BG176" s="51">
        <f>IF( $G176=0,0,((($G176/$F$175)*Cronograma!BE$25)*($H176/$G176)))</f>
        <v>0</v>
      </c>
      <c r="BH176" s="51">
        <f>IF( $G176=0,0,((($G176/$F$175)*Cronograma!BF$25)*($H176/$G176)))</f>
        <v>0</v>
      </c>
      <c r="BI176" s="51">
        <f>IF( $G176=0,0,((($G176/$F$175)*Cronograma!BG$25)*($H176/$G176)))</f>
        <v>0</v>
      </c>
      <c r="BJ176" s="51">
        <f>IF( $G176=0,0,((($G176/$F$175)*Cronograma!BH$25)*($H176/$G176)))</f>
        <v>0</v>
      </c>
      <c r="BK176" s="51">
        <f>IF( $G176=0,0,((($G176/$F$175)*Cronograma!BI$25)*($H176/$G176)))</f>
        <v>0</v>
      </c>
      <c r="BL176" s="51">
        <f>IF( $G176=0,0,((($G176/$F$175)*Cronograma!BJ$25)*($H176/$G176)))</f>
        <v>0</v>
      </c>
      <c r="BM176" s="51">
        <f>IF( $G176=0,0,((($G176/$F$175)*Cronograma!BK$25)*($H176/$G176)))</f>
        <v>0</v>
      </c>
      <c r="BN176" s="51">
        <f>IF( $G176=0,0,((($G176/$F$175)*Cronograma!BL$25)*($H176/$G176)))</f>
        <v>0</v>
      </c>
      <c r="BO176" s="51">
        <f>IF( $G176=0,0,((($G176/$F$175)*Cronograma!BM$25)*($H176/$G176)))</f>
        <v>0</v>
      </c>
      <c r="BP176" s="51">
        <f>IF( $G176=0,0,((($G176/$F$175)*Cronograma!BN$25)*($H176/$G176)))</f>
        <v>0</v>
      </c>
      <c r="BQ176" s="51">
        <f>IF( $G176=0,0,((($G176/$F$175)*Cronograma!BO$25)*($H176/$G176)))</f>
        <v>0</v>
      </c>
      <c r="BR176" s="51">
        <f>IF( $G176=0,0,((($G176/$F$175)*Cronograma!BP$25)*($H176/$G176)))</f>
        <v>0</v>
      </c>
      <c r="BS176" s="51">
        <f>IF( $G176=0,0,((($G176/$F$175)*Cronograma!BQ$25)*($H176/$G176)))</f>
        <v>0</v>
      </c>
      <c r="BT176" s="51">
        <f>IF( $G176=0,0,((($G176/$F$175)*Cronograma!BR$25)*($H176/$G176)))</f>
        <v>0</v>
      </c>
      <c r="BU176" s="51">
        <f>IF( $G176=0,0,((($G176/$F$175)*Cronograma!BS$25)*($H176/$G176)))</f>
        <v>0</v>
      </c>
      <c r="BV176" s="51">
        <f>IF( $G176=0,0,((($G176/$F$175)*Cronograma!BT$25)*($H176/$G176)))</f>
        <v>0</v>
      </c>
      <c r="BW176" s="51">
        <f>IF( $G176=0,0,((($G176/$F$175)*Cronograma!BU$25)*($H176/$G176)))</f>
        <v>0</v>
      </c>
      <c r="BX176" s="51">
        <f>IF( $G176=0,0,((($G176/$F$175)*Cronograma!BV$25)*($H176/$G176)))</f>
        <v>0</v>
      </c>
      <c r="BY176" s="51">
        <f>IF( $G176=0,0,((($G176/$F$175)*Cronograma!BW$25)*($H176/$G176)))</f>
        <v>0</v>
      </c>
      <c r="BZ176" s="51">
        <f>IF( $G176=0,0,((($G176/$F$175)*Cronograma!BX$25)*($H176/$G176)))</f>
        <v>0</v>
      </c>
      <c r="CA176" s="51">
        <f>IF( $G176=0,0,((($G176/$F$175)*Cronograma!BY$25)*($H176/$G176)))</f>
        <v>0</v>
      </c>
      <c r="CB176" s="51">
        <f>IF( $G176=0,0,((($G176/$F$175)*Cronograma!BZ$25)*($H176/$G176)))</f>
        <v>0</v>
      </c>
      <c r="CC176" s="51">
        <f>IF( $G176=0,0,((($G176/$F$175)*Cronograma!CA$25)*($H176/$G176)))</f>
        <v>0</v>
      </c>
      <c r="CD176" s="51">
        <f>IF( $G176=0,0,((($G176/$F$175)*Cronograma!CB$25)*($H176/$G176)))</f>
        <v>0</v>
      </c>
      <c r="CE176" s="51">
        <f>IF( $G176=0,0,((($G176/$F$175)*Cronograma!CC$25)*($H176/$G176)))</f>
        <v>0</v>
      </c>
      <c r="CF176" s="51">
        <f>IF( $G176=0,0,((($G176/$F$175)*Cronograma!CD$25)*($H176/$G176)))</f>
        <v>0</v>
      </c>
      <c r="CG176" s="51">
        <f>IF( $G176=0,0,((($G176/$F$175)*Cronograma!CE$25)*($H176/$G176)))</f>
        <v>0</v>
      </c>
      <c r="CH176" s="51">
        <f>IF( $G176=0,0,((($G176/$F$175)*Cronograma!CF$25)*($H176/$G176)))</f>
        <v>0</v>
      </c>
      <c r="CI176" s="51">
        <f>IF( $G176=0,0,((($G176/$F$175)*Cronograma!CG$25)*($H176/$G176)))</f>
        <v>0</v>
      </c>
      <c r="CJ176" s="51">
        <f>IF( $G176=0,0,((($G176/$F$175)*Cronograma!CH$25)*($H176/$G176)))</f>
        <v>0</v>
      </c>
      <c r="CK176" s="51">
        <f>IF( $G176=0,0,((($G176/$F$175)*Cronograma!CI$25)*($H176/$G176)))</f>
        <v>0</v>
      </c>
      <c r="CL176" s="51">
        <f>IF( $G176=0,0,((($G176/$F$175)*Cronograma!CJ$25)*($H176/$G176)))</f>
        <v>0</v>
      </c>
      <c r="CM176" s="51">
        <f>IF( $G176=0,0,((($G176/$F$175)*Cronograma!CK$25)*($H176/$G176)))</f>
        <v>0</v>
      </c>
      <c r="CN176" s="51">
        <f>IF( $G176=0,0,((($G176/$F$175)*Cronograma!CL$25)*($H176/$G176)))</f>
        <v>0</v>
      </c>
      <c r="CO176" s="51">
        <f>IF( $G176=0,0,((($G176/$F$175)*Cronograma!CM$25)*($H176/$G176)))</f>
        <v>0</v>
      </c>
      <c r="CP176" s="51">
        <f>IF( $G176=0,0,((($G176/$F$175)*Cronograma!CN$25)*($H176/$G176)))</f>
        <v>0</v>
      </c>
      <c r="CQ176" s="51">
        <f>IF( $G176=0,0,((($G176/$F$175)*Cronograma!CO$25)*($H176/$G176)))</f>
        <v>0</v>
      </c>
      <c r="CR176" s="51">
        <f>IF( $G176=0,0,((($G176/$F$175)*Cronograma!CP$25)*($H176/$G176)))</f>
        <v>0</v>
      </c>
      <c r="CS176" s="51">
        <f>IF( $G176=0,0,((($G176/$F$175)*Cronograma!CQ$25)*($H176/$G176)))</f>
        <v>0</v>
      </c>
      <c r="CT176" s="51">
        <f>IF( $G176=0,0,((($G176/$F$175)*Cronograma!CR$25)*($H176/$G176)))</f>
        <v>0</v>
      </c>
      <c r="CU176" s="51">
        <f>IF( $G176=0,0,((($G176/$F$175)*Cronograma!CS$25)*($H176/$G176)))</f>
        <v>0</v>
      </c>
      <c r="CV176" s="51">
        <f>IF( $G176=0,0,((($G176/$F$175)*Cronograma!CT$25)*($H176/$G176)))</f>
        <v>0</v>
      </c>
      <c r="CW176" s="51">
        <f>IF( $G176=0,0,((($G176/$F$175)*Cronograma!CU$25)*($H176/$G176)))</f>
        <v>0</v>
      </c>
      <c r="CX176" s="51">
        <f>IF( $G176=0,0,((($G176/$F$175)*Cronograma!CV$25)*($H176/$G176)))</f>
        <v>0</v>
      </c>
      <c r="CY176" s="51">
        <f>IF( $G176=0,0,((($G176/$F$175)*Cronograma!CW$25)*($H176/$G176)))</f>
        <v>0</v>
      </c>
      <c r="CZ176" s="51">
        <f>IF( $G176=0,0,((($G176/$F$175)*Cronograma!CX$25)*($H176/$G176)))</f>
        <v>0</v>
      </c>
      <c r="DA176" s="51">
        <f>IF( $G176=0,0,((($G176/$F$175)*Cronograma!CY$25)*($H176/$G176)))</f>
        <v>0</v>
      </c>
      <c r="DB176" s="51">
        <f>IF( $G176=0,0,((($G176/$F$175)*Cronograma!CZ$25)*($H176/$G176)))</f>
        <v>0</v>
      </c>
      <c r="DC176" s="51">
        <f>IF( $G176=0,0,((($G176/$F$175)*Cronograma!DA$25)*($H176/$G176)))</f>
        <v>0</v>
      </c>
      <c r="DD176" s="51">
        <f>IF( $G176=0,0,((($G176/$F$175)*Cronograma!DB$25)*($H176/$G176)))</f>
        <v>0</v>
      </c>
      <c r="DE176" s="51">
        <f>IF( $G176=0,0,((($G176/$F$175)*Cronograma!DC$25)*($H176/$G176)))</f>
        <v>0</v>
      </c>
      <c r="DF176" s="51">
        <f>IF( $G176=0,0,((($G176/$F$175)*Cronograma!DD$25)*($H176/$G176)))</f>
        <v>0</v>
      </c>
      <c r="DG176" s="51">
        <f>IF( $G176=0,0,((($G176/$F$175)*Cronograma!DE$25)*($H176/$G176)))</f>
        <v>0</v>
      </c>
      <c r="DH176" s="51">
        <f>IF( $G176=0,0,((($G176/$F$175)*Cronograma!DF$25)*($H176/$G176)))</f>
        <v>0</v>
      </c>
      <c r="DI176" s="51">
        <f>IF( $G176=0,0,((($G176/$F$175)*Cronograma!DG$25)*($H176/$G176)))</f>
        <v>0</v>
      </c>
      <c r="DJ176" s="51">
        <f>IF( $G176=0,0,((($G176/$F$175)*Cronograma!DH$25)*($H176/$G176)))</f>
        <v>0</v>
      </c>
      <c r="DK176" s="52">
        <f t="shared" ref="DK176:DK185" si="106">SUM(I176:DJ176)</f>
        <v>0</v>
      </c>
      <c r="DL176" s="53">
        <f t="shared" si="82"/>
        <v>0</v>
      </c>
      <c r="DM176" s="472"/>
      <c r="DN176" s="472"/>
      <c r="DO176" s="472"/>
    </row>
    <row r="177" spans="1:119" hidden="1" outlineLevel="1" x14ac:dyDescent="0.3">
      <c r="A177" s="472"/>
      <c r="B177" s="521" t="s">
        <v>318</v>
      </c>
      <c r="C177" s="589"/>
      <c r="D177" s="595"/>
      <c r="E177" s="591"/>
      <c r="F177" s="592"/>
      <c r="G177" s="593"/>
      <c r="H177" s="498">
        <f t="shared" si="105"/>
        <v>0</v>
      </c>
      <c r="I177" s="51">
        <f>IF( $G177=0,0,((($G177/$F$175)*Cronograma!G$25)*($H177/$G177)))</f>
        <v>0</v>
      </c>
      <c r="J177" s="51">
        <f>IF( $G177=0,0,((($G177/$F$175)*Cronograma!H$25)*($H177/$G177)))</f>
        <v>0</v>
      </c>
      <c r="K177" s="51">
        <f>IF( $G177=0,0,((($G177/$F$175)*Cronograma!I$25)*($H177/$G177)))</f>
        <v>0</v>
      </c>
      <c r="L177" s="51">
        <f>IF( $G177=0,0,((($G177/$F$175)*Cronograma!J$25)*($H177/$G177)))</f>
        <v>0</v>
      </c>
      <c r="M177" s="51">
        <f>IF( $G177=0,0,((($G177/$F$175)*Cronograma!K$25)*($H177/$G177)))</f>
        <v>0</v>
      </c>
      <c r="N177" s="51">
        <f>IF( $G177=0,0,((($G177/$F$175)*Cronograma!L$25)*($H177/$G177)))</f>
        <v>0</v>
      </c>
      <c r="O177" s="51">
        <f>IF( $G177=0,0,((($G177/$F$175)*Cronograma!M$25)*($H177/$G177)))</f>
        <v>0</v>
      </c>
      <c r="P177" s="51">
        <f>IF( $G177=0,0,((($G177/$F$175)*Cronograma!N$25)*($H177/$G177)))</f>
        <v>0</v>
      </c>
      <c r="Q177" s="51">
        <f>IF( $G177=0,0,((($G177/$F$175)*Cronograma!O$25)*($H177/$G177)))</f>
        <v>0</v>
      </c>
      <c r="R177" s="51">
        <f>IF( $G177=0,0,((($G177/$F$175)*Cronograma!P$25)*($H177/$G177)))</f>
        <v>0</v>
      </c>
      <c r="S177" s="51">
        <f>IF( $G177=0,0,((($G177/$F$175)*Cronograma!Q$25)*($H177/$G177)))</f>
        <v>0</v>
      </c>
      <c r="T177" s="51">
        <f>IF( $G177=0,0,((($G177/$F$175)*Cronograma!R$25)*($H177/$G177)))</f>
        <v>0</v>
      </c>
      <c r="U177" s="51">
        <f>IF( $G177=0,0,((($G177/$F$175)*Cronograma!S$25)*($H177/$G177)))</f>
        <v>0</v>
      </c>
      <c r="V177" s="51">
        <f>IF( $G177=0,0,((($G177/$F$175)*Cronograma!T$25)*($H177/$G177)))</f>
        <v>0</v>
      </c>
      <c r="W177" s="51">
        <f>IF( $G177=0,0,((($G177/$F$175)*Cronograma!U$25)*($H177/$G177)))</f>
        <v>0</v>
      </c>
      <c r="X177" s="51">
        <f>IF( $G177=0,0,((($G177/$F$175)*Cronograma!V$25)*($H177/$G177)))</f>
        <v>0</v>
      </c>
      <c r="Y177" s="51">
        <f>IF( $G177=0,0,((($G177/$F$175)*Cronograma!W$25)*($H177/$G177)))</f>
        <v>0</v>
      </c>
      <c r="Z177" s="51">
        <f>IF( $G177=0,0,((($G177/$F$175)*Cronograma!X$25)*($H177/$G177)))</f>
        <v>0</v>
      </c>
      <c r="AA177" s="51">
        <f>IF( $G177=0,0,((($G177/$F$175)*Cronograma!Y$25)*($H177/$G177)))</f>
        <v>0</v>
      </c>
      <c r="AB177" s="51">
        <f>IF( $G177=0,0,((($G177/$F$175)*Cronograma!Z$25)*($H177/$G177)))</f>
        <v>0</v>
      </c>
      <c r="AC177" s="51">
        <f>IF( $G177=0,0,((($G177/$F$175)*Cronograma!AA$25)*($H177/$G177)))</f>
        <v>0</v>
      </c>
      <c r="AD177" s="51">
        <f>IF( $G177=0,0,((($G177/$F$175)*Cronograma!AB$25)*($H177/$G177)))</f>
        <v>0</v>
      </c>
      <c r="AE177" s="51">
        <f>IF( $G177=0,0,((($G177/$F$175)*Cronograma!AC$25)*($H177/$G177)))</f>
        <v>0</v>
      </c>
      <c r="AF177" s="51">
        <f>IF( $G177=0,0,((($G177/$F$175)*Cronograma!AD$25)*($H177/$G177)))</f>
        <v>0</v>
      </c>
      <c r="AG177" s="51">
        <f>IF( $G177=0,0,((($G177/$F$175)*Cronograma!AE$25)*($H177/$G177)))</f>
        <v>0</v>
      </c>
      <c r="AH177" s="51">
        <f>IF( $G177=0,0,((($G177/$F$175)*Cronograma!AF$25)*($H177/$G177)))</f>
        <v>0</v>
      </c>
      <c r="AI177" s="51">
        <f>IF( $G177=0,0,((($G177/$F$175)*Cronograma!AG$25)*($H177/$G177)))</f>
        <v>0</v>
      </c>
      <c r="AJ177" s="51">
        <f>IF( $G177=0,0,((($G177/$F$175)*Cronograma!AH$25)*($H177/$G177)))</f>
        <v>0</v>
      </c>
      <c r="AK177" s="51">
        <f>IF( $G177=0,0,((($G177/$F$175)*Cronograma!AI$25)*($H177/$G177)))</f>
        <v>0</v>
      </c>
      <c r="AL177" s="51">
        <f>IF( $G177=0,0,((($G177/$F$175)*Cronograma!AJ$25)*($H177/$G177)))</f>
        <v>0</v>
      </c>
      <c r="AM177" s="51">
        <f>IF( $G177=0,0,((($G177/$F$175)*Cronograma!AK$25)*($H177/$G177)))</f>
        <v>0</v>
      </c>
      <c r="AN177" s="51">
        <f>IF( $G177=0,0,((($G177/$F$175)*Cronograma!AL$25)*($H177/$G177)))</f>
        <v>0</v>
      </c>
      <c r="AO177" s="51">
        <f>IF( $G177=0,0,((($G177/$F$175)*Cronograma!AM$25)*($H177/$G177)))</f>
        <v>0</v>
      </c>
      <c r="AP177" s="51">
        <f>IF( $G177=0,0,((($G177/$F$175)*Cronograma!AN$25)*($H177/$G177)))</f>
        <v>0</v>
      </c>
      <c r="AQ177" s="51">
        <f>IF( $G177=0,0,((($G177/$F$175)*Cronograma!AO$25)*($H177/$G177)))</f>
        <v>0</v>
      </c>
      <c r="AR177" s="51">
        <f>IF( $G177=0,0,((($G177/$F$175)*Cronograma!AP$25)*($H177/$G177)))</f>
        <v>0</v>
      </c>
      <c r="AS177" s="51">
        <f>IF( $G177=0,0,((($G177/$F$175)*Cronograma!AQ$25)*($H177/$G177)))</f>
        <v>0</v>
      </c>
      <c r="AT177" s="51">
        <f>IF( $G177=0,0,((($G177/$F$175)*Cronograma!AR$25)*($H177/$G177)))</f>
        <v>0</v>
      </c>
      <c r="AU177" s="51">
        <f>IF( $G177=0,0,((($G177/$F$175)*Cronograma!AS$25)*($H177/$G177)))</f>
        <v>0</v>
      </c>
      <c r="AV177" s="51">
        <f>IF( $G177=0,0,((($G177/$F$175)*Cronograma!AT$25)*($H177/$G177)))</f>
        <v>0</v>
      </c>
      <c r="AW177" s="51">
        <f>IF( $G177=0,0,((($G177/$F$175)*Cronograma!AU$25)*($H177/$G177)))</f>
        <v>0</v>
      </c>
      <c r="AX177" s="51">
        <f>IF( $G177=0,0,((($G177/$F$175)*Cronograma!AV$25)*($H177/$G177)))</f>
        <v>0</v>
      </c>
      <c r="AY177" s="51">
        <f>IF( $G177=0,0,((($G177/$F$175)*Cronograma!AW$25)*($H177/$G177)))</f>
        <v>0</v>
      </c>
      <c r="AZ177" s="51">
        <f>IF( $G177=0,0,((($G177/$F$175)*Cronograma!AX$25)*($H177/$G177)))</f>
        <v>0</v>
      </c>
      <c r="BA177" s="51">
        <f>IF( $G177=0,0,((($G177/$F$175)*Cronograma!AY$25)*($H177/$G177)))</f>
        <v>0</v>
      </c>
      <c r="BB177" s="51">
        <f>IF( $G177=0,0,((($G177/$F$175)*Cronograma!AZ$25)*($H177/$G177)))</f>
        <v>0</v>
      </c>
      <c r="BC177" s="51">
        <f>IF( $G177=0,0,((($G177/$F$175)*Cronograma!BA$25)*($H177/$G177)))</f>
        <v>0</v>
      </c>
      <c r="BD177" s="51">
        <f>IF( $G177=0,0,((($G177/$F$175)*Cronograma!BB$25)*($H177/$G177)))</f>
        <v>0</v>
      </c>
      <c r="BE177" s="51">
        <f>IF( $G177=0,0,((($G177/$F$175)*Cronograma!BC$25)*($H177/$G177)))</f>
        <v>0</v>
      </c>
      <c r="BF177" s="51">
        <f>IF( $G177=0,0,((($G177/$F$175)*Cronograma!BD$25)*($H177/$G177)))</f>
        <v>0</v>
      </c>
      <c r="BG177" s="51">
        <f>IF( $G177=0,0,((($G177/$F$175)*Cronograma!BE$25)*($H177/$G177)))</f>
        <v>0</v>
      </c>
      <c r="BH177" s="51">
        <f>IF( $G177=0,0,((($G177/$F$175)*Cronograma!BF$25)*($H177/$G177)))</f>
        <v>0</v>
      </c>
      <c r="BI177" s="51">
        <f>IF( $G177=0,0,((($G177/$F$175)*Cronograma!BG$25)*($H177/$G177)))</f>
        <v>0</v>
      </c>
      <c r="BJ177" s="51">
        <f>IF( $G177=0,0,((($G177/$F$175)*Cronograma!BH$25)*($H177/$G177)))</f>
        <v>0</v>
      </c>
      <c r="BK177" s="51">
        <f>IF( $G177=0,0,((($G177/$F$175)*Cronograma!BI$25)*($H177/$G177)))</f>
        <v>0</v>
      </c>
      <c r="BL177" s="51">
        <f>IF( $G177=0,0,((($G177/$F$175)*Cronograma!BJ$25)*($H177/$G177)))</f>
        <v>0</v>
      </c>
      <c r="BM177" s="51">
        <f>IF( $G177=0,0,((($G177/$F$175)*Cronograma!BK$25)*($H177/$G177)))</f>
        <v>0</v>
      </c>
      <c r="BN177" s="51">
        <f>IF( $G177=0,0,((($G177/$F$175)*Cronograma!BL$25)*($H177/$G177)))</f>
        <v>0</v>
      </c>
      <c r="BO177" s="51">
        <f>IF( $G177=0,0,((($G177/$F$175)*Cronograma!BM$25)*($H177/$G177)))</f>
        <v>0</v>
      </c>
      <c r="BP177" s="51">
        <f>IF( $G177=0,0,((($G177/$F$175)*Cronograma!BN$25)*($H177/$G177)))</f>
        <v>0</v>
      </c>
      <c r="BQ177" s="51">
        <f>IF( $G177=0,0,((($G177/$F$175)*Cronograma!BO$25)*($H177/$G177)))</f>
        <v>0</v>
      </c>
      <c r="BR177" s="51">
        <f>IF( $G177=0,0,((($G177/$F$175)*Cronograma!BP$25)*($H177/$G177)))</f>
        <v>0</v>
      </c>
      <c r="BS177" s="51">
        <f>IF( $G177=0,0,((($G177/$F$175)*Cronograma!BQ$25)*($H177/$G177)))</f>
        <v>0</v>
      </c>
      <c r="BT177" s="51">
        <f>IF( $G177=0,0,((($G177/$F$175)*Cronograma!BR$25)*($H177/$G177)))</f>
        <v>0</v>
      </c>
      <c r="BU177" s="51">
        <f>IF( $G177=0,0,((($G177/$F$175)*Cronograma!BS$25)*($H177/$G177)))</f>
        <v>0</v>
      </c>
      <c r="BV177" s="51">
        <f>IF( $G177=0,0,((($G177/$F$175)*Cronograma!BT$25)*($H177/$G177)))</f>
        <v>0</v>
      </c>
      <c r="BW177" s="51">
        <f>IF( $G177=0,0,((($G177/$F$175)*Cronograma!BU$25)*($H177/$G177)))</f>
        <v>0</v>
      </c>
      <c r="BX177" s="51">
        <f>IF( $G177=0,0,((($G177/$F$175)*Cronograma!BV$25)*($H177/$G177)))</f>
        <v>0</v>
      </c>
      <c r="BY177" s="51">
        <f>IF( $G177=0,0,((($G177/$F$175)*Cronograma!BW$25)*($H177/$G177)))</f>
        <v>0</v>
      </c>
      <c r="BZ177" s="51">
        <f>IF( $G177=0,0,((($G177/$F$175)*Cronograma!BX$25)*($H177/$G177)))</f>
        <v>0</v>
      </c>
      <c r="CA177" s="51">
        <f>IF( $G177=0,0,((($G177/$F$175)*Cronograma!BY$25)*($H177/$G177)))</f>
        <v>0</v>
      </c>
      <c r="CB177" s="51">
        <f>IF( $G177=0,0,((($G177/$F$175)*Cronograma!BZ$25)*($H177/$G177)))</f>
        <v>0</v>
      </c>
      <c r="CC177" s="51">
        <f>IF( $G177=0,0,((($G177/$F$175)*Cronograma!CA$25)*($H177/$G177)))</f>
        <v>0</v>
      </c>
      <c r="CD177" s="51">
        <f>IF( $G177=0,0,((($G177/$F$175)*Cronograma!CB$25)*($H177/$G177)))</f>
        <v>0</v>
      </c>
      <c r="CE177" s="51">
        <f>IF( $G177=0,0,((($G177/$F$175)*Cronograma!CC$25)*($H177/$G177)))</f>
        <v>0</v>
      </c>
      <c r="CF177" s="51">
        <f>IF( $G177=0,0,((($G177/$F$175)*Cronograma!CD$25)*($H177/$G177)))</f>
        <v>0</v>
      </c>
      <c r="CG177" s="51">
        <f>IF( $G177=0,0,((($G177/$F$175)*Cronograma!CE$25)*($H177/$G177)))</f>
        <v>0</v>
      </c>
      <c r="CH177" s="51">
        <f>IF( $G177=0,0,((($G177/$F$175)*Cronograma!CF$25)*($H177/$G177)))</f>
        <v>0</v>
      </c>
      <c r="CI177" s="51">
        <f>IF( $G177=0,0,((($G177/$F$175)*Cronograma!CG$25)*($H177/$G177)))</f>
        <v>0</v>
      </c>
      <c r="CJ177" s="51">
        <f>IF( $G177=0,0,((($G177/$F$175)*Cronograma!CH$25)*($H177/$G177)))</f>
        <v>0</v>
      </c>
      <c r="CK177" s="51">
        <f>IF( $G177=0,0,((($G177/$F$175)*Cronograma!CI$25)*($H177/$G177)))</f>
        <v>0</v>
      </c>
      <c r="CL177" s="51">
        <f>IF( $G177=0,0,((($G177/$F$175)*Cronograma!CJ$25)*($H177/$G177)))</f>
        <v>0</v>
      </c>
      <c r="CM177" s="51">
        <f>IF( $G177=0,0,((($G177/$F$175)*Cronograma!CK$25)*($H177/$G177)))</f>
        <v>0</v>
      </c>
      <c r="CN177" s="51">
        <f>IF( $G177=0,0,((($G177/$F$175)*Cronograma!CL$25)*($H177/$G177)))</f>
        <v>0</v>
      </c>
      <c r="CO177" s="51">
        <f>IF( $G177=0,0,((($G177/$F$175)*Cronograma!CM$25)*($H177/$G177)))</f>
        <v>0</v>
      </c>
      <c r="CP177" s="51">
        <f>IF( $G177=0,0,((($G177/$F$175)*Cronograma!CN$25)*($H177/$G177)))</f>
        <v>0</v>
      </c>
      <c r="CQ177" s="51">
        <f>IF( $G177=0,0,((($G177/$F$175)*Cronograma!CO$25)*($H177/$G177)))</f>
        <v>0</v>
      </c>
      <c r="CR177" s="51">
        <f>IF( $G177=0,0,((($G177/$F$175)*Cronograma!CP$25)*($H177/$G177)))</f>
        <v>0</v>
      </c>
      <c r="CS177" s="51">
        <f>IF( $G177=0,0,((($G177/$F$175)*Cronograma!CQ$25)*($H177/$G177)))</f>
        <v>0</v>
      </c>
      <c r="CT177" s="51">
        <f>IF( $G177=0,0,((($G177/$F$175)*Cronograma!CR$25)*($H177/$G177)))</f>
        <v>0</v>
      </c>
      <c r="CU177" s="51">
        <f>IF( $G177=0,0,((($G177/$F$175)*Cronograma!CS$25)*($H177/$G177)))</f>
        <v>0</v>
      </c>
      <c r="CV177" s="51">
        <f>IF( $G177=0,0,((($G177/$F$175)*Cronograma!CT$25)*($H177/$G177)))</f>
        <v>0</v>
      </c>
      <c r="CW177" s="51">
        <f>IF( $G177=0,0,((($G177/$F$175)*Cronograma!CU$25)*($H177/$G177)))</f>
        <v>0</v>
      </c>
      <c r="CX177" s="51">
        <f>IF( $G177=0,0,((($G177/$F$175)*Cronograma!CV$25)*($H177/$G177)))</f>
        <v>0</v>
      </c>
      <c r="CY177" s="51">
        <f>IF( $G177=0,0,((($G177/$F$175)*Cronograma!CW$25)*($H177/$G177)))</f>
        <v>0</v>
      </c>
      <c r="CZ177" s="51">
        <f>IF( $G177=0,0,((($G177/$F$175)*Cronograma!CX$25)*($H177/$G177)))</f>
        <v>0</v>
      </c>
      <c r="DA177" s="51">
        <f>IF( $G177=0,0,((($G177/$F$175)*Cronograma!CY$25)*($H177/$G177)))</f>
        <v>0</v>
      </c>
      <c r="DB177" s="51">
        <f>IF( $G177=0,0,((($G177/$F$175)*Cronograma!CZ$25)*($H177/$G177)))</f>
        <v>0</v>
      </c>
      <c r="DC177" s="51">
        <f>IF( $G177=0,0,((($G177/$F$175)*Cronograma!DA$25)*($H177/$G177)))</f>
        <v>0</v>
      </c>
      <c r="DD177" s="51">
        <f>IF( $G177=0,0,((($G177/$F$175)*Cronograma!DB$25)*($H177/$G177)))</f>
        <v>0</v>
      </c>
      <c r="DE177" s="51">
        <f>IF( $G177=0,0,((($G177/$F$175)*Cronograma!DC$25)*($H177/$G177)))</f>
        <v>0</v>
      </c>
      <c r="DF177" s="51">
        <f>IF( $G177=0,0,((($G177/$F$175)*Cronograma!DD$25)*($H177/$G177)))</f>
        <v>0</v>
      </c>
      <c r="DG177" s="51">
        <f>IF( $G177=0,0,((($G177/$F$175)*Cronograma!DE$25)*($H177/$G177)))</f>
        <v>0</v>
      </c>
      <c r="DH177" s="51">
        <f>IF( $G177=0,0,((($G177/$F$175)*Cronograma!DF$25)*($H177/$G177)))</f>
        <v>0</v>
      </c>
      <c r="DI177" s="51">
        <f>IF( $G177=0,0,((($G177/$F$175)*Cronograma!DG$25)*($H177/$G177)))</f>
        <v>0</v>
      </c>
      <c r="DJ177" s="51">
        <f>IF( $G177=0,0,((($G177/$F$175)*Cronograma!DH$25)*($H177/$G177)))</f>
        <v>0</v>
      </c>
      <c r="DK177" s="52">
        <f t="shared" si="106"/>
        <v>0</v>
      </c>
      <c r="DL177" s="53">
        <f t="shared" si="82"/>
        <v>0</v>
      </c>
      <c r="DM177" s="472"/>
      <c r="DN177" s="472"/>
      <c r="DO177" s="472"/>
    </row>
    <row r="178" spans="1:119" hidden="1" outlineLevel="1" x14ac:dyDescent="0.3">
      <c r="A178" s="472"/>
      <c r="B178" s="521" t="s">
        <v>319</v>
      </c>
      <c r="C178" s="589"/>
      <c r="D178" s="595"/>
      <c r="E178" s="591"/>
      <c r="F178" s="592"/>
      <c r="G178" s="593"/>
      <c r="H178" s="498">
        <f t="shared" si="105"/>
        <v>0</v>
      </c>
      <c r="I178" s="51">
        <f>IF( $G178=0,0,((($G178/$F$175)*Cronograma!G$25)*($H178/$G178)))</f>
        <v>0</v>
      </c>
      <c r="J178" s="51">
        <f>IF( $G178=0,0,((($G178/$F$175)*Cronograma!H$25)*($H178/$G178)))</f>
        <v>0</v>
      </c>
      <c r="K178" s="51">
        <f>IF( $G178=0,0,((($G178/$F$175)*Cronograma!I$25)*($H178/$G178)))</f>
        <v>0</v>
      </c>
      <c r="L178" s="51">
        <f>IF( $G178=0,0,((($G178/$F$175)*Cronograma!J$25)*($H178/$G178)))</f>
        <v>0</v>
      </c>
      <c r="M178" s="51">
        <f>IF( $G178=0,0,((($G178/$F$175)*Cronograma!K$25)*($H178/$G178)))</f>
        <v>0</v>
      </c>
      <c r="N178" s="51">
        <f>IF( $G178=0,0,((($G178/$F$175)*Cronograma!L$25)*($H178/$G178)))</f>
        <v>0</v>
      </c>
      <c r="O178" s="51">
        <f>IF( $G178=0,0,((($G178/$F$175)*Cronograma!M$25)*($H178/$G178)))</f>
        <v>0</v>
      </c>
      <c r="P178" s="51">
        <f>IF( $G178=0,0,((($G178/$F$175)*Cronograma!N$25)*($H178/$G178)))</f>
        <v>0</v>
      </c>
      <c r="Q178" s="51">
        <f>IF( $G178=0,0,((($G178/$F$175)*Cronograma!O$25)*($H178/$G178)))</f>
        <v>0</v>
      </c>
      <c r="R178" s="51">
        <f>IF( $G178=0,0,((($G178/$F$175)*Cronograma!P$25)*($H178/$G178)))</f>
        <v>0</v>
      </c>
      <c r="S178" s="51">
        <f>IF( $G178=0,0,((($G178/$F$175)*Cronograma!Q$25)*($H178/$G178)))</f>
        <v>0</v>
      </c>
      <c r="T178" s="51">
        <f>IF( $G178=0,0,((($G178/$F$175)*Cronograma!R$25)*($H178/$G178)))</f>
        <v>0</v>
      </c>
      <c r="U178" s="51">
        <f>IF( $G178=0,0,((($G178/$F$175)*Cronograma!S$25)*($H178/$G178)))</f>
        <v>0</v>
      </c>
      <c r="V178" s="51">
        <f>IF( $G178=0,0,((($G178/$F$175)*Cronograma!T$25)*($H178/$G178)))</f>
        <v>0</v>
      </c>
      <c r="W178" s="51">
        <f>IF( $G178=0,0,((($G178/$F$175)*Cronograma!U$25)*($H178/$G178)))</f>
        <v>0</v>
      </c>
      <c r="X178" s="51">
        <f>IF( $G178=0,0,((($G178/$F$175)*Cronograma!V$25)*($H178/$G178)))</f>
        <v>0</v>
      </c>
      <c r="Y178" s="51">
        <f>IF( $G178=0,0,((($G178/$F$175)*Cronograma!W$25)*($H178/$G178)))</f>
        <v>0</v>
      </c>
      <c r="Z178" s="51">
        <f>IF( $G178=0,0,((($G178/$F$175)*Cronograma!X$25)*($H178/$G178)))</f>
        <v>0</v>
      </c>
      <c r="AA178" s="51">
        <f>IF( $G178=0,0,((($G178/$F$175)*Cronograma!Y$25)*($H178/$G178)))</f>
        <v>0</v>
      </c>
      <c r="AB178" s="51">
        <f>IF( $G178=0,0,((($G178/$F$175)*Cronograma!Z$25)*($H178/$G178)))</f>
        <v>0</v>
      </c>
      <c r="AC178" s="51">
        <f>IF( $G178=0,0,((($G178/$F$175)*Cronograma!AA$25)*($H178/$G178)))</f>
        <v>0</v>
      </c>
      <c r="AD178" s="51">
        <f>IF( $G178=0,0,((($G178/$F$175)*Cronograma!AB$25)*($H178/$G178)))</f>
        <v>0</v>
      </c>
      <c r="AE178" s="51">
        <f>IF( $G178=0,0,((($G178/$F$175)*Cronograma!AC$25)*($H178/$G178)))</f>
        <v>0</v>
      </c>
      <c r="AF178" s="51">
        <f>IF( $G178=0,0,((($G178/$F$175)*Cronograma!AD$25)*($H178/$G178)))</f>
        <v>0</v>
      </c>
      <c r="AG178" s="51">
        <f>IF( $G178=0,0,((($G178/$F$175)*Cronograma!AE$25)*($H178/$G178)))</f>
        <v>0</v>
      </c>
      <c r="AH178" s="51">
        <f>IF( $G178=0,0,((($G178/$F$175)*Cronograma!AF$25)*($H178/$G178)))</f>
        <v>0</v>
      </c>
      <c r="AI178" s="51">
        <f>IF( $G178=0,0,((($G178/$F$175)*Cronograma!AG$25)*($H178/$G178)))</f>
        <v>0</v>
      </c>
      <c r="AJ178" s="51">
        <f>IF( $G178=0,0,((($G178/$F$175)*Cronograma!AH$25)*($H178/$G178)))</f>
        <v>0</v>
      </c>
      <c r="AK178" s="51">
        <f>IF( $G178=0,0,((($G178/$F$175)*Cronograma!AI$25)*($H178/$G178)))</f>
        <v>0</v>
      </c>
      <c r="AL178" s="51">
        <f>IF( $G178=0,0,((($G178/$F$175)*Cronograma!AJ$25)*($H178/$G178)))</f>
        <v>0</v>
      </c>
      <c r="AM178" s="51">
        <f>IF( $G178=0,0,((($G178/$F$175)*Cronograma!AK$25)*($H178/$G178)))</f>
        <v>0</v>
      </c>
      <c r="AN178" s="51">
        <f>IF( $G178=0,0,((($G178/$F$175)*Cronograma!AL$25)*($H178/$G178)))</f>
        <v>0</v>
      </c>
      <c r="AO178" s="51">
        <f>IF( $G178=0,0,((($G178/$F$175)*Cronograma!AM$25)*($H178/$G178)))</f>
        <v>0</v>
      </c>
      <c r="AP178" s="51">
        <f>IF( $G178=0,0,((($G178/$F$175)*Cronograma!AN$25)*($H178/$G178)))</f>
        <v>0</v>
      </c>
      <c r="AQ178" s="51">
        <f>IF( $G178=0,0,((($G178/$F$175)*Cronograma!AO$25)*($H178/$G178)))</f>
        <v>0</v>
      </c>
      <c r="AR178" s="51">
        <f>IF( $G178=0,0,((($G178/$F$175)*Cronograma!AP$25)*($H178/$G178)))</f>
        <v>0</v>
      </c>
      <c r="AS178" s="51">
        <f>IF( $G178=0,0,((($G178/$F$175)*Cronograma!AQ$25)*($H178/$G178)))</f>
        <v>0</v>
      </c>
      <c r="AT178" s="51">
        <f>IF( $G178=0,0,((($G178/$F$175)*Cronograma!AR$25)*($H178/$G178)))</f>
        <v>0</v>
      </c>
      <c r="AU178" s="51">
        <f>IF( $G178=0,0,((($G178/$F$175)*Cronograma!AS$25)*($H178/$G178)))</f>
        <v>0</v>
      </c>
      <c r="AV178" s="51">
        <f>IF( $G178=0,0,((($G178/$F$175)*Cronograma!AT$25)*($H178/$G178)))</f>
        <v>0</v>
      </c>
      <c r="AW178" s="51">
        <f>IF( $G178=0,0,((($G178/$F$175)*Cronograma!AU$25)*($H178/$G178)))</f>
        <v>0</v>
      </c>
      <c r="AX178" s="51">
        <f>IF( $G178=0,0,((($G178/$F$175)*Cronograma!AV$25)*($H178/$G178)))</f>
        <v>0</v>
      </c>
      <c r="AY178" s="51">
        <f>IF( $G178=0,0,((($G178/$F$175)*Cronograma!AW$25)*($H178/$G178)))</f>
        <v>0</v>
      </c>
      <c r="AZ178" s="51">
        <f>IF( $G178=0,0,((($G178/$F$175)*Cronograma!AX$25)*($H178/$G178)))</f>
        <v>0</v>
      </c>
      <c r="BA178" s="51">
        <f>IF( $G178=0,0,((($G178/$F$175)*Cronograma!AY$25)*($H178/$G178)))</f>
        <v>0</v>
      </c>
      <c r="BB178" s="51">
        <f>IF( $G178=0,0,((($G178/$F$175)*Cronograma!AZ$25)*($H178/$G178)))</f>
        <v>0</v>
      </c>
      <c r="BC178" s="51">
        <f>IF( $G178=0,0,((($G178/$F$175)*Cronograma!BA$25)*($H178/$G178)))</f>
        <v>0</v>
      </c>
      <c r="BD178" s="51">
        <f>IF( $G178=0,0,((($G178/$F$175)*Cronograma!BB$25)*($H178/$G178)))</f>
        <v>0</v>
      </c>
      <c r="BE178" s="51">
        <f>IF( $G178=0,0,((($G178/$F$175)*Cronograma!BC$25)*($H178/$G178)))</f>
        <v>0</v>
      </c>
      <c r="BF178" s="51">
        <f>IF( $G178=0,0,((($G178/$F$175)*Cronograma!BD$25)*($H178/$G178)))</f>
        <v>0</v>
      </c>
      <c r="BG178" s="51">
        <f>IF( $G178=0,0,((($G178/$F$175)*Cronograma!BE$25)*($H178/$G178)))</f>
        <v>0</v>
      </c>
      <c r="BH178" s="51">
        <f>IF( $G178=0,0,((($G178/$F$175)*Cronograma!BF$25)*($H178/$G178)))</f>
        <v>0</v>
      </c>
      <c r="BI178" s="51">
        <f>IF( $G178=0,0,((($G178/$F$175)*Cronograma!BG$25)*($H178/$G178)))</f>
        <v>0</v>
      </c>
      <c r="BJ178" s="51">
        <f>IF( $G178=0,0,((($G178/$F$175)*Cronograma!BH$25)*($H178/$G178)))</f>
        <v>0</v>
      </c>
      <c r="BK178" s="51">
        <f>IF( $G178=0,0,((($G178/$F$175)*Cronograma!BI$25)*($H178/$G178)))</f>
        <v>0</v>
      </c>
      <c r="BL178" s="51">
        <f>IF( $G178=0,0,((($G178/$F$175)*Cronograma!BJ$25)*($H178/$G178)))</f>
        <v>0</v>
      </c>
      <c r="BM178" s="51">
        <f>IF( $G178=0,0,((($G178/$F$175)*Cronograma!BK$25)*($H178/$G178)))</f>
        <v>0</v>
      </c>
      <c r="BN178" s="51">
        <f>IF( $G178=0,0,((($G178/$F$175)*Cronograma!BL$25)*($H178/$G178)))</f>
        <v>0</v>
      </c>
      <c r="BO178" s="51">
        <f>IF( $G178=0,0,((($G178/$F$175)*Cronograma!BM$25)*($H178/$G178)))</f>
        <v>0</v>
      </c>
      <c r="BP178" s="51">
        <f>IF( $G178=0,0,((($G178/$F$175)*Cronograma!BN$25)*($H178/$G178)))</f>
        <v>0</v>
      </c>
      <c r="BQ178" s="51">
        <f>IF( $G178=0,0,((($G178/$F$175)*Cronograma!BO$25)*($H178/$G178)))</f>
        <v>0</v>
      </c>
      <c r="BR178" s="51">
        <f>IF( $G178=0,0,((($G178/$F$175)*Cronograma!BP$25)*($H178/$G178)))</f>
        <v>0</v>
      </c>
      <c r="BS178" s="51">
        <f>IF( $G178=0,0,((($G178/$F$175)*Cronograma!BQ$25)*($H178/$G178)))</f>
        <v>0</v>
      </c>
      <c r="BT178" s="51">
        <f>IF( $G178=0,0,((($G178/$F$175)*Cronograma!BR$25)*($H178/$G178)))</f>
        <v>0</v>
      </c>
      <c r="BU178" s="51">
        <f>IF( $G178=0,0,((($G178/$F$175)*Cronograma!BS$25)*($H178/$G178)))</f>
        <v>0</v>
      </c>
      <c r="BV178" s="51">
        <f>IF( $G178=0,0,((($G178/$F$175)*Cronograma!BT$25)*($H178/$G178)))</f>
        <v>0</v>
      </c>
      <c r="BW178" s="51">
        <f>IF( $G178=0,0,((($G178/$F$175)*Cronograma!BU$25)*($H178/$G178)))</f>
        <v>0</v>
      </c>
      <c r="BX178" s="51">
        <f>IF( $G178=0,0,((($G178/$F$175)*Cronograma!BV$25)*($H178/$G178)))</f>
        <v>0</v>
      </c>
      <c r="BY178" s="51">
        <f>IF( $G178=0,0,((($G178/$F$175)*Cronograma!BW$25)*($H178/$G178)))</f>
        <v>0</v>
      </c>
      <c r="BZ178" s="51">
        <f>IF( $G178=0,0,((($G178/$F$175)*Cronograma!BX$25)*($H178/$G178)))</f>
        <v>0</v>
      </c>
      <c r="CA178" s="51">
        <f>IF( $G178=0,0,((($G178/$F$175)*Cronograma!BY$25)*($H178/$G178)))</f>
        <v>0</v>
      </c>
      <c r="CB178" s="51">
        <f>IF( $G178=0,0,((($G178/$F$175)*Cronograma!BZ$25)*($H178/$G178)))</f>
        <v>0</v>
      </c>
      <c r="CC178" s="51">
        <f>IF( $G178=0,0,((($G178/$F$175)*Cronograma!CA$25)*($H178/$G178)))</f>
        <v>0</v>
      </c>
      <c r="CD178" s="51">
        <f>IF( $G178=0,0,((($G178/$F$175)*Cronograma!CB$25)*($H178/$G178)))</f>
        <v>0</v>
      </c>
      <c r="CE178" s="51">
        <f>IF( $G178=0,0,((($G178/$F$175)*Cronograma!CC$25)*($H178/$G178)))</f>
        <v>0</v>
      </c>
      <c r="CF178" s="51">
        <f>IF( $G178=0,0,((($G178/$F$175)*Cronograma!CD$25)*($H178/$G178)))</f>
        <v>0</v>
      </c>
      <c r="CG178" s="51">
        <f>IF( $G178=0,0,((($G178/$F$175)*Cronograma!CE$25)*($H178/$G178)))</f>
        <v>0</v>
      </c>
      <c r="CH178" s="51">
        <f>IF( $G178=0,0,((($G178/$F$175)*Cronograma!CF$25)*($H178/$G178)))</f>
        <v>0</v>
      </c>
      <c r="CI178" s="51">
        <f>IF( $G178=0,0,((($G178/$F$175)*Cronograma!CG$25)*($H178/$G178)))</f>
        <v>0</v>
      </c>
      <c r="CJ178" s="51">
        <f>IF( $G178=0,0,((($G178/$F$175)*Cronograma!CH$25)*($H178/$G178)))</f>
        <v>0</v>
      </c>
      <c r="CK178" s="51">
        <f>IF( $G178=0,0,((($G178/$F$175)*Cronograma!CI$25)*($H178/$G178)))</f>
        <v>0</v>
      </c>
      <c r="CL178" s="51">
        <f>IF( $G178=0,0,((($G178/$F$175)*Cronograma!CJ$25)*($H178/$G178)))</f>
        <v>0</v>
      </c>
      <c r="CM178" s="51">
        <f>IF( $G178=0,0,((($G178/$F$175)*Cronograma!CK$25)*($H178/$G178)))</f>
        <v>0</v>
      </c>
      <c r="CN178" s="51">
        <f>IF( $G178=0,0,((($G178/$F$175)*Cronograma!CL$25)*($H178/$G178)))</f>
        <v>0</v>
      </c>
      <c r="CO178" s="51">
        <f>IF( $G178=0,0,((($G178/$F$175)*Cronograma!CM$25)*($H178/$G178)))</f>
        <v>0</v>
      </c>
      <c r="CP178" s="51">
        <f>IF( $G178=0,0,((($G178/$F$175)*Cronograma!CN$25)*($H178/$G178)))</f>
        <v>0</v>
      </c>
      <c r="CQ178" s="51">
        <f>IF( $G178=0,0,((($G178/$F$175)*Cronograma!CO$25)*($H178/$G178)))</f>
        <v>0</v>
      </c>
      <c r="CR178" s="51">
        <f>IF( $G178=0,0,((($G178/$F$175)*Cronograma!CP$25)*($H178/$G178)))</f>
        <v>0</v>
      </c>
      <c r="CS178" s="51">
        <f>IF( $G178=0,0,((($G178/$F$175)*Cronograma!CQ$25)*($H178/$G178)))</f>
        <v>0</v>
      </c>
      <c r="CT178" s="51">
        <f>IF( $G178=0,0,((($G178/$F$175)*Cronograma!CR$25)*($H178/$G178)))</f>
        <v>0</v>
      </c>
      <c r="CU178" s="51">
        <f>IF( $G178=0,0,((($G178/$F$175)*Cronograma!CS$25)*($H178/$G178)))</f>
        <v>0</v>
      </c>
      <c r="CV178" s="51">
        <f>IF( $G178=0,0,((($G178/$F$175)*Cronograma!CT$25)*($H178/$G178)))</f>
        <v>0</v>
      </c>
      <c r="CW178" s="51">
        <f>IF( $G178=0,0,((($G178/$F$175)*Cronograma!CU$25)*($H178/$G178)))</f>
        <v>0</v>
      </c>
      <c r="CX178" s="51">
        <f>IF( $G178=0,0,((($G178/$F$175)*Cronograma!CV$25)*($H178/$G178)))</f>
        <v>0</v>
      </c>
      <c r="CY178" s="51">
        <f>IF( $G178=0,0,((($G178/$F$175)*Cronograma!CW$25)*($H178/$G178)))</f>
        <v>0</v>
      </c>
      <c r="CZ178" s="51">
        <f>IF( $G178=0,0,((($G178/$F$175)*Cronograma!CX$25)*($H178/$G178)))</f>
        <v>0</v>
      </c>
      <c r="DA178" s="51">
        <f>IF( $G178=0,0,((($G178/$F$175)*Cronograma!CY$25)*($H178/$G178)))</f>
        <v>0</v>
      </c>
      <c r="DB178" s="51">
        <f>IF( $G178=0,0,((($G178/$F$175)*Cronograma!CZ$25)*($H178/$G178)))</f>
        <v>0</v>
      </c>
      <c r="DC178" s="51">
        <f>IF( $G178=0,0,((($G178/$F$175)*Cronograma!DA$25)*($H178/$G178)))</f>
        <v>0</v>
      </c>
      <c r="DD178" s="51">
        <f>IF( $G178=0,0,((($G178/$F$175)*Cronograma!DB$25)*($H178/$G178)))</f>
        <v>0</v>
      </c>
      <c r="DE178" s="51">
        <f>IF( $G178=0,0,((($G178/$F$175)*Cronograma!DC$25)*($H178/$G178)))</f>
        <v>0</v>
      </c>
      <c r="DF178" s="51">
        <f>IF( $G178=0,0,((($G178/$F$175)*Cronograma!DD$25)*($H178/$G178)))</f>
        <v>0</v>
      </c>
      <c r="DG178" s="51">
        <f>IF( $G178=0,0,((($G178/$F$175)*Cronograma!DE$25)*($H178/$G178)))</f>
        <v>0</v>
      </c>
      <c r="DH178" s="51">
        <f>IF( $G178=0,0,((($G178/$F$175)*Cronograma!DF$25)*($H178/$G178)))</f>
        <v>0</v>
      </c>
      <c r="DI178" s="51">
        <f>IF( $G178=0,0,((($G178/$F$175)*Cronograma!DG$25)*($H178/$G178)))</f>
        <v>0</v>
      </c>
      <c r="DJ178" s="51">
        <f>IF( $G178=0,0,((($G178/$F$175)*Cronograma!DH$25)*($H178/$G178)))</f>
        <v>0</v>
      </c>
      <c r="DK178" s="52">
        <f t="shared" si="106"/>
        <v>0</v>
      </c>
      <c r="DL178" s="53">
        <f t="shared" si="82"/>
        <v>0</v>
      </c>
      <c r="DM178" s="472"/>
      <c r="DN178" s="472"/>
      <c r="DO178" s="472"/>
    </row>
    <row r="179" spans="1:119" hidden="1" outlineLevel="1" x14ac:dyDescent="0.3">
      <c r="A179" s="472"/>
      <c r="B179" s="521" t="s">
        <v>320</v>
      </c>
      <c r="C179" s="589"/>
      <c r="D179" s="595"/>
      <c r="E179" s="591"/>
      <c r="F179" s="592"/>
      <c r="G179" s="593"/>
      <c r="H179" s="498">
        <f t="shared" si="105"/>
        <v>0</v>
      </c>
      <c r="I179" s="51">
        <f>IF( $G179=0,0,((($G179/$F$175)*Cronograma!G$25)*($H179/$G179)))</f>
        <v>0</v>
      </c>
      <c r="J179" s="51">
        <f>IF( $G179=0,0,((($G179/$F$175)*Cronograma!H$25)*($H179/$G179)))</f>
        <v>0</v>
      </c>
      <c r="K179" s="51">
        <f>IF( $G179=0,0,((($G179/$F$175)*Cronograma!I$25)*($H179/$G179)))</f>
        <v>0</v>
      </c>
      <c r="L179" s="51">
        <f>IF( $G179=0,0,((($G179/$F$175)*Cronograma!J$25)*($H179/$G179)))</f>
        <v>0</v>
      </c>
      <c r="M179" s="51">
        <f>IF( $G179=0,0,((($G179/$F$175)*Cronograma!K$25)*($H179/$G179)))</f>
        <v>0</v>
      </c>
      <c r="N179" s="51">
        <f>IF( $G179=0,0,((($G179/$F$175)*Cronograma!L$25)*($H179/$G179)))</f>
        <v>0</v>
      </c>
      <c r="O179" s="51">
        <f>IF( $G179=0,0,((($G179/$F$175)*Cronograma!M$25)*($H179/$G179)))</f>
        <v>0</v>
      </c>
      <c r="P179" s="51">
        <f>IF( $G179=0,0,((($G179/$F$175)*Cronograma!N$25)*($H179/$G179)))</f>
        <v>0</v>
      </c>
      <c r="Q179" s="51">
        <f>IF( $G179=0,0,((($G179/$F$175)*Cronograma!O$25)*($H179/$G179)))</f>
        <v>0</v>
      </c>
      <c r="R179" s="51">
        <f>IF( $G179=0,0,((($G179/$F$175)*Cronograma!P$25)*($H179/$G179)))</f>
        <v>0</v>
      </c>
      <c r="S179" s="51">
        <f>IF( $G179=0,0,((($G179/$F$175)*Cronograma!Q$25)*($H179/$G179)))</f>
        <v>0</v>
      </c>
      <c r="T179" s="51">
        <f>IF( $G179=0,0,((($G179/$F$175)*Cronograma!R$25)*($H179/$G179)))</f>
        <v>0</v>
      </c>
      <c r="U179" s="51">
        <f>IF( $G179=0,0,((($G179/$F$175)*Cronograma!S$25)*($H179/$G179)))</f>
        <v>0</v>
      </c>
      <c r="V179" s="51">
        <f>IF( $G179=0,0,((($G179/$F$175)*Cronograma!T$25)*($H179/$G179)))</f>
        <v>0</v>
      </c>
      <c r="W179" s="51">
        <f>IF( $G179=0,0,((($G179/$F$175)*Cronograma!U$25)*($H179/$G179)))</f>
        <v>0</v>
      </c>
      <c r="X179" s="51">
        <f>IF( $G179=0,0,((($G179/$F$175)*Cronograma!V$25)*($H179/$G179)))</f>
        <v>0</v>
      </c>
      <c r="Y179" s="51">
        <f>IF( $G179=0,0,((($G179/$F$175)*Cronograma!W$25)*($H179/$G179)))</f>
        <v>0</v>
      </c>
      <c r="Z179" s="51">
        <f>IF( $G179=0,0,((($G179/$F$175)*Cronograma!X$25)*($H179/$G179)))</f>
        <v>0</v>
      </c>
      <c r="AA179" s="51">
        <f>IF( $G179=0,0,((($G179/$F$175)*Cronograma!Y$25)*($H179/$G179)))</f>
        <v>0</v>
      </c>
      <c r="AB179" s="51">
        <f>IF( $G179=0,0,((($G179/$F$175)*Cronograma!Z$25)*($H179/$G179)))</f>
        <v>0</v>
      </c>
      <c r="AC179" s="51">
        <f>IF( $G179=0,0,((($G179/$F$175)*Cronograma!AA$25)*($H179/$G179)))</f>
        <v>0</v>
      </c>
      <c r="AD179" s="51">
        <f>IF( $G179=0,0,((($G179/$F$175)*Cronograma!AB$25)*($H179/$G179)))</f>
        <v>0</v>
      </c>
      <c r="AE179" s="51">
        <f>IF( $G179=0,0,((($G179/$F$175)*Cronograma!AC$25)*($H179/$G179)))</f>
        <v>0</v>
      </c>
      <c r="AF179" s="51">
        <f>IF( $G179=0,0,((($G179/$F$175)*Cronograma!AD$25)*($H179/$G179)))</f>
        <v>0</v>
      </c>
      <c r="AG179" s="51">
        <f>IF( $G179=0,0,((($G179/$F$175)*Cronograma!AE$25)*($H179/$G179)))</f>
        <v>0</v>
      </c>
      <c r="AH179" s="51">
        <f>IF( $G179=0,0,((($G179/$F$175)*Cronograma!AF$25)*($H179/$G179)))</f>
        <v>0</v>
      </c>
      <c r="AI179" s="51">
        <f>IF( $G179=0,0,((($G179/$F$175)*Cronograma!AG$25)*($H179/$G179)))</f>
        <v>0</v>
      </c>
      <c r="AJ179" s="51">
        <f>IF( $G179=0,0,((($G179/$F$175)*Cronograma!AH$25)*($H179/$G179)))</f>
        <v>0</v>
      </c>
      <c r="AK179" s="51">
        <f>IF( $G179=0,0,((($G179/$F$175)*Cronograma!AI$25)*($H179/$G179)))</f>
        <v>0</v>
      </c>
      <c r="AL179" s="51">
        <f>IF( $G179=0,0,((($G179/$F$175)*Cronograma!AJ$25)*($H179/$G179)))</f>
        <v>0</v>
      </c>
      <c r="AM179" s="51">
        <f>IF( $G179=0,0,((($G179/$F$175)*Cronograma!AK$25)*($H179/$G179)))</f>
        <v>0</v>
      </c>
      <c r="AN179" s="51">
        <f>IF( $G179=0,0,((($G179/$F$175)*Cronograma!AL$25)*($H179/$G179)))</f>
        <v>0</v>
      </c>
      <c r="AO179" s="51">
        <f>IF( $G179=0,0,((($G179/$F$175)*Cronograma!AM$25)*($H179/$G179)))</f>
        <v>0</v>
      </c>
      <c r="AP179" s="51">
        <f>IF( $G179=0,0,((($G179/$F$175)*Cronograma!AN$25)*($H179/$G179)))</f>
        <v>0</v>
      </c>
      <c r="AQ179" s="51">
        <f>IF( $G179=0,0,((($G179/$F$175)*Cronograma!AO$25)*($H179/$G179)))</f>
        <v>0</v>
      </c>
      <c r="AR179" s="51">
        <f>IF( $G179=0,0,((($G179/$F$175)*Cronograma!AP$25)*($H179/$G179)))</f>
        <v>0</v>
      </c>
      <c r="AS179" s="51">
        <f>IF( $G179=0,0,((($G179/$F$175)*Cronograma!AQ$25)*($H179/$G179)))</f>
        <v>0</v>
      </c>
      <c r="AT179" s="51">
        <f>IF( $G179=0,0,((($G179/$F$175)*Cronograma!AR$25)*($H179/$G179)))</f>
        <v>0</v>
      </c>
      <c r="AU179" s="51">
        <f>IF( $G179=0,0,((($G179/$F$175)*Cronograma!AS$25)*($H179/$G179)))</f>
        <v>0</v>
      </c>
      <c r="AV179" s="51">
        <f>IF( $G179=0,0,((($G179/$F$175)*Cronograma!AT$25)*($H179/$G179)))</f>
        <v>0</v>
      </c>
      <c r="AW179" s="51">
        <f>IF( $G179=0,0,((($G179/$F$175)*Cronograma!AU$25)*($H179/$G179)))</f>
        <v>0</v>
      </c>
      <c r="AX179" s="51">
        <f>IF( $G179=0,0,((($G179/$F$175)*Cronograma!AV$25)*($H179/$G179)))</f>
        <v>0</v>
      </c>
      <c r="AY179" s="51">
        <f>IF( $G179=0,0,((($G179/$F$175)*Cronograma!AW$25)*($H179/$G179)))</f>
        <v>0</v>
      </c>
      <c r="AZ179" s="51">
        <f>IF( $G179=0,0,((($G179/$F$175)*Cronograma!AX$25)*($H179/$G179)))</f>
        <v>0</v>
      </c>
      <c r="BA179" s="51">
        <f>IF( $G179=0,0,((($G179/$F$175)*Cronograma!AY$25)*($H179/$G179)))</f>
        <v>0</v>
      </c>
      <c r="BB179" s="51">
        <f>IF( $G179=0,0,((($G179/$F$175)*Cronograma!AZ$25)*($H179/$G179)))</f>
        <v>0</v>
      </c>
      <c r="BC179" s="51">
        <f>IF( $G179=0,0,((($G179/$F$175)*Cronograma!BA$25)*($H179/$G179)))</f>
        <v>0</v>
      </c>
      <c r="BD179" s="51">
        <f>IF( $G179=0,0,((($G179/$F$175)*Cronograma!BB$25)*($H179/$G179)))</f>
        <v>0</v>
      </c>
      <c r="BE179" s="51">
        <f>IF( $G179=0,0,((($G179/$F$175)*Cronograma!BC$25)*($H179/$G179)))</f>
        <v>0</v>
      </c>
      <c r="BF179" s="51">
        <f>IF( $G179=0,0,((($G179/$F$175)*Cronograma!BD$25)*($H179/$G179)))</f>
        <v>0</v>
      </c>
      <c r="BG179" s="51">
        <f>IF( $G179=0,0,((($G179/$F$175)*Cronograma!BE$25)*($H179/$G179)))</f>
        <v>0</v>
      </c>
      <c r="BH179" s="51">
        <f>IF( $G179=0,0,((($G179/$F$175)*Cronograma!BF$25)*($H179/$G179)))</f>
        <v>0</v>
      </c>
      <c r="BI179" s="51">
        <f>IF( $G179=0,0,((($G179/$F$175)*Cronograma!BG$25)*($H179/$G179)))</f>
        <v>0</v>
      </c>
      <c r="BJ179" s="51">
        <f>IF( $G179=0,0,((($G179/$F$175)*Cronograma!BH$25)*($H179/$G179)))</f>
        <v>0</v>
      </c>
      <c r="BK179" s="51">
        <f>IF( $G179=0,0,((($G179/$F$175)*Cronograma!BI$25)*($H179/$G179)))</f>
        <v>0</v>
      </c>
      <c r="BL179" s="51">
        <f>IF( $G179=0,0,((($G179/$F$175)*Cronograma!BJ$25)*($H179/$G179)))</f>
        <v>0</v>
      </c>
      <c r="BM179" s="51">
        <f>IF( $G179=0,0,((($G179/$F$175)*Cronograma!BK$25)*($H179/$G179)))</f>
        <v>0</v>
      </c>
      <c r="BN179" s="51">
        <f>IF( $G179=0,0,((($G179/$F$175)*Cronograma!BL$25)*($H179/$G179)))</f>
        <v>0</v>
      </c>
      <c r="BO179" s="51">
        <f>IF( $G179=0,0,((($G179/$F$175)*Cronograma!BM$25)*($H179/$G179)))</f>
        <v>0</v>
      </c>
      <c r="BP179" s="51">
        <f>IF( $G179=0,0,((($G179/$F$175)*Cronograma!BN$25)*($H179/$G179)))</f>
        <v>0</v>
      </c>
      <c r="BQ179" s="51">
        <f>IF( $G179=0,0,((($G179/$F$175)*Cronograma!BO$25)*($H179/$G179)))</f>
        <v>0</v>
      </c>
      <c r="BR179" s="51">
        <f>IF( $G179=0,0,((($G179/$F$175)*Cronograma!BP$25)*($H179/$G179)))</f>
        <v>0</v>
      </c>
      <c r="BS179" s="51">
        <f>IF( $G179=0,0,((($G179/$F$175)*Cronograma!BQ$25)*($H179/$G179)))</f>
        <v>0</v>
      </c>
      <c r="BT179" s="51">
        <f>IF( $G179=0,0,((($G179/$F$175)*Cronograma!BR$25)*($H179/$G179)))</f>
        <v>0</v>
      </c>
      <c r="BU179" s="51">
        <f>IF( $G179=0,0,((($G179/$F$175)*Cronograma!BS$25)*($H179/$G179)))</f>
        <v>0</v>
      </c>
      <c r="BV179" s="51">
        <f>IF( $G179=0,0,((($G179/$F$175)*Cronograma!BT$25)*($H179/$G179)))</f>
        <v>0</v>
      </c>
      <c r="BW179" s="51">
        <f>IF( $G179=0,0,((($G179/$F$175)*Cronograma!BU$25)*($H179/$G179)))</f>
        <v>0</v>
      </c>
      <c r="BX179" s="51">
        <f>IF( $G179=0,0,((($G179/$F$175)*Cronograma!BV$25)*($H179/$G179)))</f>
        <v>0</v>
      </c>
      <c r="BY179" s="51">
        <f>IF( $G179=0,0,((($G179/$F$175)*Cronograma!BW$25)*($H179/$G179)))</f>
        <v>0</v>
      </c>
      <c r="BZ179" s="51">
        <f>IF( $G179=0,0,((($G179/$F$175)*Cronograma!BX$25)*($H179/$G179)))</f>
        <v>0</v>
      </c>
      <c r="CA179" s="51">
        <f>IF( $G179=0,0,((($G179/$F$175)*Cronograma!BY$25)*($H179/$G179)))</f>
        <v>0</v>
      </c>
      <c r="CB179" s="51">
        <f>IF( $G179=0,0,((($G179/$F$175)*Cronograma!BZ$25)*($H179/$G179)))</f>
        <v>0</v>
      </c>
      <c r="CC179" s="51">
        <f>IF( $G179=0,0,((($G179/$F$175)*Cronograma!CA$25)*($H179/$G179)))</f>
        <v>0</v>
      </c>
      <c r="CD179" s="51">
        <f>IF( $G179=0,0,((($G179/$F$175)*Cronograma!CB$25)*($H179/$G179)))</f>
        <v>0</v>
      </c>
      <c r="CE179" s="51">
        <f>IF( $G179=0,0,((($G179/$F$175)*Cronograma!CC$25)*($H179/$G179)))</f>
        <v>0</v>
      </c>
      <c r="CF179" s="51">
        <f>IF( $G179=0,0,((($G179/$F$175)*Cronograma!CD$25)*($H179/$G179)))</f>
        <v>0</v>
      </c>
      <c r="CG179" s="51">
        <f>IF( $G179=0,0,((($G179/$F$175)*Cronograma!CE$25)*($H179/$G179)))</f>
        <v>0</v>
      </c>
      <c r="CH179" s="51">
        <f>IF( $G179=0,0,((($G179/$F$175)*Cronograma!CF$25)*($H179/$G179)))</f>
        <v>0</v>
      </c>
      <c r="CI179" s="51">
        <f>IF( $G179=0,0,((($G179/$F$175)*Cronograma!CG$25)*($H179/$G179)))</f>
        <v>0</v>
      </c>
      <c r="CJ179" s="51">
        <f>IF( $G179=0,0,((($G179/$F$175)*Cronograma!CH$25)*($H179/$G179)))</f>
        <v>0</v>
      </c>
      <c r="CK179" s="51">
        <f>IF( $G179=0,0,((($G179/$F$175)*Cronograma!CI$25)*($H179/$G179)))</f>
        <v>0</v>
      </c>
      <c r="CL179" s="51">
        <f>IF( $G179=0,0,((($G179/$F$175)*Cronograma!CJ$25)*($H179/$G179)))</f>
        <v>0</v>
      </c>
      <c r="CM179" s="51">
        <f>IF( $G179=0,0,((($G179/$F$175)*Cronograma!CK$25)*($H179/$G179)))</f>
        <v>0</v>
      </c>
      <c r="CN179" s="51">
        <f>IF( $G179=0,0,((($G179/$F$175)*Cronograma!CL$25)*($H179/$G179)))</f>
        <v>0</v>
      </c>
      <c r="CO179" s="51">
        <f>IF( $G179=0,0,((($G179/$F$175)*Cronograma!CM$25)*($H179/$G179)))</f>
        <v>0</v>
      </c>
      <c r="CP179" s="51">
        <f>IF( $G179=0,0,((($G179/$F$175)*Cronograma!CN$25)*($H179/$G179)))</f>
        <v>0</v>
      </c>
      <c r="CQ179" s="51">
        <f>IF( $G179=0,0,((($G179/$F$175)*Cronograma!CO$25)*($H179/$G179)))</f>
        <v>0</v>
      </c>
      <c r="CR179" s="51">
        <f>IF( $G179=0,0,((($G179/$F$175)*Cronograma!CP$25)*($H179/$G179)))</f>
        <v>0</v>
      </c>
      <c r="CS179" s="51">
        <f>IF( $G179=0,0,((($G179/$F$175)*Cronograma!CQ$25)*($H179/$G179)))</f>
        <v>0</v>
      </c>
      <c r="CT179" s="51">
        <f>IF( $G179=0,0,((($G179/$F$175)*Cronograma!CR$25)*($H179/$G179)))</f>
        <v>0</v>
      </c>
      <c r="CU179" s="51">
        <f>IF( $G179=0,0,((($G179/$F$175)*Cronograma!CS$25)*($H179/$G179)))</f>
        <v>0</v>
      </c>
      <c r="CV179" s="51">
        <f>IF( $G179=0,0,((($G179/$F$175)*Cronograma!CT$25)*($H179/$G179)))</f>
        <v>0</v>
      </c>
      <c r="CW179" s="51">
        <f>IF( $G179=0,0,((($G179/$F$175)*Cronograma!CU$25)*($H179/$G179)))</f>
        <v>0</v>
      </c>
      <c r="CX179" s="51">
        <f>IF( $G179=0,0,((($G179/$F$175)*Cronograma!CV$25)*($H179/$G179)))</f>
        <v>0</v>
      </c>
      <c r="CY179" s="51">
        <f>IF( $G179=0,0,((($G179/$F$175)*Cronograma!CW$25)*($H179/$G179)))</f>
        <v>0</v>
      </c>
      <c r="CZ179" s="51">
        <f>IF( $G179=0,0,((($G179/$F$175)*Cronograma!CX$25)*($H179/$G179)))</f>
        <v>0</v>
      </c>
      <c r="DA179" s="51">
        <f>IF( $G179=0,0,((($G179/$F$175)*Cronograma!CY$25)*($H179/$G179)))</f>
        <v>0</v>
      </c>
      <c r="DB179" s="51">
        <f>IF( $G179=0,0,((($G179/$F$175)*Cronograma!CZ$25)*($H179/$G179)))</f>
        <v>0</v>
      </c>
      <c r="DC179" s="51">
        <f>IF( $G179=0,0,((($G179/$F$175)*Cronograma!DA$25)*($H179/$G179)))</f>
        <v>0</v>
      </c>
      <c r="DD179" s="51">
        <f>IF( $G179=0,0,((($G179/$F$175)*Cronograma!DB$25)*($H179/$G179)))</f>
        <v>0</v>
      </c>
      <c r="DE179" s="51">
        <f>IF( $G179=0,0,((($G179/$F$175)*Cronograma!DC$25)*($H179/$G179)))</f>
        <v>0</v>
      </c>
      <c r="DF179" s="51">
        <f>IF( $G179=0,0,((($G179/$F$175)*Cronograma!DD$25)*($H179/$G179)))</f>
        <v>0</v>
      </c>
      <c r="DG179" s="51">
        <f>IF( $G179=0,0,((($G179/$F$175)*Cronograma!DE$25)*($H179/$G179)))</f>
        <v>0</v>
      </c>
      <c r="DH179" s="51">
        <f>IF( $G179=0,0,((($G179/$F$175)*Cronograma!DF$25)*($H179/$G179)))</f>
        <v>0</v>
      </c>
      <c r="DI179" s="51">
        <f>IF( $G179=0,0,((($G179/$F$175)*Cronograma!DG$25)*($H179/$G179)))</f>
        <v>0</v>
      </c>
      <c r="DJ179" s="51">
        <f>IF( $G179=0,0,((($G179/$F$175)*Cronograma!DH$25)*($H179/$G179)))</f>
        <v>0</v>
      </c>
      <c r="DK179" s="52">
        <f t="shared" si="106"/>
        <v>0</v>
      </c>
      <c r="DL179" s="53">
        <f t="shared" si="82"/>
        <v>0</v>
      </c>
      <c r="DM179" s="472"/>
      <c r="DN179" s="472"/>
      <c r="DO179" s="472"/>
    </row>
    <row r="180" spans="1:119" hidden="1" outlineLevel="1" x14ac:dyDescent="0.3">
      <c r="A180" s="472"/>
      <c r="B180" s="521" t="s">
        <v>321</v>
      </c>
      <c r="C180" s="589"/>
      <c r="D180" s="595"/>
      <c r="E180" s="591"/>
      <c r="F180" s="592"/>
      <c r="G180" s="593"/>
      <c r="H180" s="498">
        <f t="shared" si="105"/>
        <v>0</v>
      </c>
      <c r="I180" s="51">
        <f>IF( $G180=0,0,((($G180/$F$175)*Cronograma!G$25)*($H180/$G180)))</f>
        <v>0</v>
      </c>
      <c r="J180" s="51">
        <f>IF( $G180=0,0,((($G180/$F$175)*Cronograma!H$25)*($H180/$G180)))</f>
        <v>0</v>
      </c>
      <c r="K180" s="51">
        <f>IF( $G180=0,0,((($G180/$F$175)*Cronograma!I$25)*($H180/$G180)))</f>
        <v>0</v>
      </c>
      <c r="L180" s="51">
        <f>IF( $G180=0,0,((($G180/$F$175)*Cronograma!J$25)*($H180/$G180)))</f>
        <v>0</v>
      </c>
      <c r="M180" s="51">
        <f>IF( $G180=0,0,((($G180/$F$175)*Cronograma!K$25)*($H180/$G180)))</f>
        <v>0</v>
      </c>
      <c r="N180" s="51">
        <f>IF( $G180=0,0,((($G180/$F$175)*Cronograma!L$25)*($H180/$G180)))</f>
        <v>0</v>
      </c>
      <c r="O180" s="51">
        <f>IF( $G180=0,0,((($G180/$F$175)*Cronograma!M$25)*($H180/$G180)))</f>
        <v>0</v>
      </c>
      <c r="P180" s="51">
        <f>IF( $G180=0,0,((($G180/$F$175)*Cronograma!N$25)*($H180/$G180)))</f>
        <v>0</v>
      </c>
      <c r="Q180" s="51">
        <f>IF( $G180=0,0,((($G180/$F$175)*Cronograma!O$25)*($H180/$G180)))</f>
        <v>0</v>
      </c>
      <c r="R180" s="51">
        <f>IF( $G180=0,0,((($G180/$F$175)*Cronograma!P$25)*($H180/$G180)))</f>
        <v>0</v>
      </c>
      <c r="S180" s="51">
        <f>IF( $G180=0,0,((($G180/$F$175)*Cronograma!Q$25)*($H180/$G180)))</f>
        <v>0</v>
      </c>
      <c r="T180" s="51">
        <f>IF( $G180=0,0,((($G180/$F$175)*Cronograma!R$25)*($H180/$G180)))</f>
        <v>0</v>
      </c>
      <c r="U180" s="51">
        <f>IF( $G180=0,0,((($G180/$F$175)*Cronograma!S$25)*($H180/$G180)))</f>
        <v>0</v>
      </c>
      <c r="V180" s="51">
        <f>IF( $G180=0,0,((($G180/$F$175)*Cronograma!T$25)*($H180/$G180)))</f>
        <v>0</v>
      </c>
      <c r="W180" s="51">
        <f>IF( $G180=0,0,((($G180/$F$175)*Cronograma!U$25)*($H180/$G180)))</f>
        <v>0</v>
      </c>
      <c r="X180" s="51">
        <f>IF( $G180=0,0,((($G180/$F$175)*Cronograma!V$25)*($H180/$G180)))</f>
        <v>0</v>
      </c>
      <c r="Y180" s="51">
        <f>IF( $G180=0,0,((($G180/$F$175)*Cronograma!W$25)*($H180/$G180)))</f>
        <v>0</v>
      </c>
      <c r="Z180" s="51">
        <f>IF( $G180=0,0,((($G180/$F$175)*Cronograma!X$25)*($H180/$G180)))</f>
        <v>0</v>
      </c>
      <c r="AA180" s="51">
        <f>IF( $G180=0,0,((($G180/$F$175)*Cronograma!Y$25)*($H180/$G180)))</f>
        <v>0</v>
      </c>
      <c r="AB180" s="51">
        <f>IF( $G180=0,0,((($G180/$F$175)*Cronograma!Z$25)*($H180/$G180)))</f>
        <v>0</v>
      </c>
      <c r="AC180" s="51">
        <f>IF( $G180=0,0,((($G180/$F$175)*Cronograma!AA$25)*($H180/$G180)))</f>
        <v>0</v>
      </c>
      <c r="AD180" s="51">
        <f>IF( $G180=0,0,((($G180/$F$175)*Cronograma!AB$25)*($H180/$G180)))</f>
        <v>0</v>
      </c>
      <c r="AE180" s="51">
        <f>IF( $G180=0,0,((($G180/$F$175)*Cronograma!AC$25)*($H180/$G180)))</f>
        <v>0</v>
      </c>
      <c r="AF180" s="51">
        <f>IF( $G180=0,0,((($G180/$F$175)*Cronograma!AD$25)*($H180/$G180)))</f>
        <v>0</v>
      </c>
      <c r="AG180" s="51">
        <f>IF( $G180=0,0,((($G180/$F$175)*Cronograma!AE$25)*($H180/$G180)))</f>
        <v>0</v>
      </c>
      <c r="AH180" s="51">
        <f>IF( $G180=0,0,((($G180/$F$175)*Cronograma!AF$25)*($H180/$G180)))</f>
        <v>0</v>
      </c>
      <c r="AI180" s="51">
        <f>IF( $G180=0,0,((($G180/$F$175)*Cronograma!AG$25)*($H180/$G180)))</f>
        <v>0</v>
      </c>
      <c r="AJ180" s="51">
        <f>IF( $G180=0,0,((($G180/$F$175)*Cronograma!AH$25)*($H180/$G180)))</f>
        <v>0</v>
      </c>
      <c r="AK180" s="51">
        <f>IF( $G180=0,0,((($G180/$F$175)*Cronograma!AI$25)*($H180/$G180)))</f>
        <v>0</v>
      </c>
      <c r="AL180" s="51">
        <f>IF( $G180=0,0,((($G180/$F$175)*Cronograma!AJ$25)*($H180/$G180)))</f>
        <v>0</v>
      </c>
      <c r="AM180" s="51">
        <f>IF( $G180=0,0,((($G180/$F$175)*Cronograma!AK$25)*($H180/$G180)))</f>
        <v>0</v>
      </c>
      <c r="AN180" s="51">
        <f>IF( $G180=0,0,((($G180/$F$175)*Cronograma!AL$25)*($H180/$G180)))</f>
        <v>0</v>
      </c>
      <c r="AO180" s="51">
        <f>IF( $G180=0,0,((($G180/$F$175)*Cronograma!AM$25)*($H180/$G180)))</f>
        <v>0</v>
      </c>
      <c r="AP180" s="51">
        <f>IF( $G180=0,0,((($G180/$F$175)*Cronograma!AN$25)*($H180/$G180)))</f>
        <v>0</v>
      </c>
      <c r="AQ180" s="51">
        <f>IF( $G180=0,0,((($G180/$F$175)*Cronograma!AO$25)*($H180/$G180)))</f>
        <v>0</v>
      </c>
      <c r="AR180" s="51">
        <f>IF( $G180=0,0,((($G180/$F$175)*Cronograma!AP$25)*($H180/$G180)))</f>
        <v>0</v>
      </c>
      <c r="AS180" s="51">
        <f>IF( $G180=0,0,((($G180/$F$175)*Cronograma!AQ$25)*($H180/$G180)))</f>
        <v>0</v>
      </c>
      <c r="AT180" s="51">
        <f>IF( $G180=0,0,((($G180/$F$175)*Cronograma!AR$25)*($H180/$G180)))</f>
        <v>0</v>
      </c>
      <c r="AU180" s="51">
        <f>IF( $G180=0,0,((($G180/$F$175)*Cronograma!AS$25)*($H180/$G180)))</f>
        <v>0</v>
      </c>
      <c r="AV180" s="51">
        <f>IF( $G180=0,0,((($G180/$F$175)*Cronograma!AT$25)*($H180/$G180)))</f>
        <v>0</v>
      </c>
      <c r="AW180" s="51">
        <f>IF( $G180=0,0,((($G180/$F$175)*Cronograma!AU$25)*($H180/$G180)))</f>
        <v>0</v>
      </c>
      <c r="AX180" s="51">
        <f>IF( $G180=0,0,((($G180/$F$175)*Cronograma!AV$25)*($H180/$G180)))</f>
        <v>0</v>
      </c>
      <c r="AY180" s="51">
        <f>IF( $G180=0,0,((($G180/$F$175)*Cronograma!AW$25)*($H180/$G180)))</f>
        <v>0</v>
      </c>
      <c r="AZ180" s="51">
        <f>IF( $G180=0,0,((($G180/$F$175)*Cronograma!AX$25)*($H180/$G180)))</f>
        <v>0</v>
      </c>
      <c r="BA180" s="51">
        <f>IF( $G180=0,0,((($G180/$F$175)*Cronograma!AY$25)*($H180/$G180)))</f>
        <v>0</v>
      </c>
      <c r="BB180" s="51">
        <f>IF( $G180=0,0,((($G180/$F$175)*Cronograma!AZ$25)*($H180/$G180)))</f>
        <v>0</v>
      </c>
      <c r="BC180" s="51">
        <f>IF( $G180=0,0,((($G180/$F$175)*Cronograma!BA$25)*($H180/$G180)))</f>
        <v>0</v>
      </c>
      <c r="BD180" s="51">
        <f>IF( $G180=0,0,((($G180/$F$175)*Cronograma!BB$25)*($H180/$G180)))</f>
        <v>0</v>
      </c>
      <c r="BE180" s="51">
        <f>IF( $G180=0,0,((($G180/$F$175)*Cronograma!BC$25)*($H180/$G180)))</f>
        <v>0</v>
      </c>
      <c r="BF180" s="51">
        <f>IF( $G180=0,0,((($G180/$F$175)*Cronograma!BD$25)*($H180/$G180)))</f>
        <v>0</v>
      </c>
      <c r="BG180" s="51">
        <f>IF( $G180=0,0,((($G180/$F$175)*Cronograma!BE$25)*($H180/$G180)))</f>
        <v>0</v>
      </c>
      <c r="BH180" s="51">
        <f>IF( $G180=0,0,((($G180/$F$175)*Cronograma!BF$25)*($H180/$G180)))</f>
        <v>0</v>
      </c>
      <c r="BI180" s="51">
        <f>IF( $G180=0,0,((($G180/$F$175)*Cronograma!BG$25)*($H180/$G180)))</f>
        <v>0</v>
      </c>
      <c r="BJ180" s="51">
        <f>IF( $G180=0,0,((($G180/$F$175)*Cronograma!BH$25)*($H180/$G180)))</f>
        <v>0</v>
      </c>
      <c r="BK180" s="51">
        <f>IF( $G180=0,0,((($G180/$F$175)*Cronograma!BI$25)*($H180/$G180)))</f>
        <v>0</v>
      </c>
      <c r="BL180" s="51">
        <f>IF( $G180=0,0,((($G180/$F$175)*Cronograma!BJ$25)*($H180/$G180)))</f>
        <v>0</v>
      </c>
      <c r="BM180" s="51">
        <f>IF( $G180=0,0,((($G180/$F$175)*Cronograma!BK$25)*($H180/$G180)))</f>
        <v>0</v>
      </c>
      <c r="BN180" s="51">
        <f>IF( $G180=0,0,((($G180/$F$175)*Cronograma!BL$25)*($H180/$G180)))</f>
        <v>0</v>
      </c>
      <c r="BO180" s="51">
        <f>IF( $G180=0,0,((($G180/$F$175)*Cronograma!BM$25)*($H180/$G180)))</f>
        <v>0</v>
      </c>
      <c r="BP180" s="51">
        <f>IF( $G180=0,0,((($G180/$F$175)*Cronograma!BN$25)*($H180/$G180)))</f>
        <v>0</v>
      </c>
      <c r="BQ180" s="51">
        <f>IF( $G180=0,0,((($G180/$F$175)*Cronograma!BO$25)*($H180/$G180)))</f>
        <v>0</v>
      </c>
      <c r="BR180" s="51">
        <f>IF( $G180=0,0,((($G180/$F$175)*Cronograma!BP$25)*($H180/$G180)))</f>
        <v>0</v>
      </c>
      <c r="BS180" s="51">
        <f>IF( $G180=0,0,((($G180/$F$175)*Cronograma!BQ$25)*($H180/$G180)))</f>
        <v>0</v>
      </c>
      <c r="BT180" s="51">
        <f>IF( $G180=0,0,((($G180/$F$175)*Cronograma!BR$25)*($H180/$G180)))</f>
        <v>0</v>
      </c>
      <c r="BU180" s="51">
        <f>IF( $G180=0,0,((($G180/$F$175)*Cronograma!BS$25)*($H180/$G180)))</f>
        <v>0</v>
      </c>
      <c r="BV180" s="51">
        <f>IF( $G180=0,0,((($G180/$F$175)*Cronograma!BT$25)*($H180/$G180)))</f>
        <v>0</v>
      </c>
      <c r="BW180" s="51">
        <f>IF( $G180=0,0,((($G180/$F$175)*Cronograma!BU$25)*($H180/$G180)))</f>
        <v>0</v>
      </c>
      <c r="BX180" s="51">
        <f>IF( $G180=0,0,((($G180/$F$175)*Cronograma!BV$25)*($H180/$G180)))</f>
        <v>0</v>
      </c>
      <c r="BY180" s="51">
        <f>IF( $G180=0,0,((($G180/$F$175)*Cronograma!BW$25)*($H180/$G180)))</f>
        <v>0</v>
      </c>
      <c r="BZ180" s="51">
        <f>IF( $G180=0,0,((($G180/$F$175)*Cronograma!BX$25)*($H180/$G180)))</f>
        <v>0</v>
      </c>
      <c r="CA180" s="51">
        <f>IF( $G180=0,0,((($G180/$F$175)*Cronograma!BY$25)*($H180/$G180)))</f>
        <v>0</v>
      </c>
      <c r="CB180" s="51">
        <f>IF( $G180=0,0,((($G180/$F$175)*Cronograma!BZ$25)*($H180/$G180)))</f>
        <v>0</v>
      </c>
      <c r="CC180" s="51">
        <f>IF( $G180=0,0,((($G180/$F$175)*Cronograma!CA$25)*($H180/$G180)))</f>
        <v>0</v>
      </c>
      <c r="CD180" s="51">
        <f>IF( $G180=0,0,((($G180/$F$175)*Cronograma!CB$25)*($H180/$G180)))</f>
        <v>0</v>
      </c>
      <c r="CE180" s="51">
        <f>IF( $G180=0,0,((($G180/$F$175)*Cronograma!CC$25)*($H180/$G180)))</f>
        <v>0</v>
      </c>
      <c r="CF180" s="51">
        <f>IF( $G180=0,0,((($G180/$F$175)*Cronograma!CD$25)*($H180/$G180)))</f>
        <v>0</v>
      </c>
      <c r="CG180" s="51">
        <f>IF( $G180=0,0,((($G180/$F$175)*Cronograma!CE$25)*($H180/$G180)))</f>
        <v>0</v>
      </c>
      <c r="CH180" s="51">
        <f>IF( $G180=0,0,((($G180/$F$175)*Cronograma!CF$25)*($H180/$G180)))</f>
        <v>0</v>
      </c>
      <c r="CI180" s="51">
        <f>IF( $G180=0,0,((($G180/$F$175)*Cronograma!CG$25)*($H180/$G180)))</f>
        <v>0</v>
      </c>
      <c r="CJ180" s="51">
        <f>IF( $G180=0,0,((($G180/$F$175)*Cronograma!CH$25)*($H180/$G180)))</f>
        <v>0</v>
      </c>
      <c r="CK180" s="51">
        <f>IF( $G180=0,0,((($G180/$F$175)*Cronograma!CI$25)*($H180/$G180)))</f>
        <v>0</v>
      </c>
      <c r="CL180" s="51">
        <f>IF( $G180=0,0,((($G180/$F$175)*Cronograma!CJ$25)*($H180/$G180)))</f>
        <v>0</v>
      </c>
      <c r="CM180" s="51">
        <f>IF( $G180=0,0,((($G180/$F$175)*Cronograma!CK$25)*($H180/$G180)))</f>
        <v>0</v>
      </c>
      <c r="CN180" s="51">
        <f>IF( $G180=0,0,((($G180/$F$175)*Cronograma!CL$25)*($H180/$G180)))</f>
        <v>0</v>
      </c>
      <c r="CO180" s="51">
        <f>IF( $G180=0,0,((($G180/$F$175)*Cronograma!CM$25)*($H180/$G180)))</f>
        <v>0</v>
      </c>
      <c r="CP180" s="51">
        <f>IF( $G180=0,0,((($G180/$F$175)*Cronograma!CN$25)*($H180/$G180)))</f>
        <v>0</v>
      </c>
      <c r="CQ180" s="51">
        <f>IF( $G180=0,0,((($G180/$F$175)*Cronograma!CO$25)*($H180/$G180)))</f>
        <v>0</v>
      </c>
      <c r="CR180" s="51">
        <f>IF( $G180=0,0,((($G180/$F$175)*Cronograma!CP$25)*($H180/$G180)))</f>
        <v>0</v>
      </c>
      <c r="CS180" s="51">
        <f>IF( $G180=0,0,((($G180/$F$175)*Cronograma!CQ$25)*($H180/$G180)))</f>
        <v>0</v>
      </c>
      <c r="CT180" s="51">
        <f>IF( $G180=0,0,((($G180/$F$175)*Cronograma!CR$25)*($H180/$G180)))</f>
        <v>0</v>
      </c>
      <c r="CU180" s="51">
        <f>IF( $G180=0,0,((($G180/$F$175)*Cronograma!CS$25)*($H180/$G180)))</f>
        <v>0</v>
      </c>
      <c r="CV180" s="51">
        <f>IF( $G180=0,0,((($G180/$F$175)*Cronograma!CT$25)*($H180/$G180)))</f>
        <v>0</v>
      </c>
      <c r="CW180" s="51">
        <f>IF( $G180=0,0,((($G180/$F$175)*Cronograma!CU$25)*($H180/$G180)))</f>
        <v>0</v>
      </c>
      <c r="CX180" s="51">
        <f>IF( $G180=0,0,((($G180/$F$175)*Cronograma!CV$25)*($H180/$G180)))</f>
        <v>0</v>
      </c>
      <c r="CY180" s="51">
        <f>IF( $G180=0,0,((($G180/$F$175)*Cronograma!CW$25)*($H180/$G180)))</f>
        <v>0</v>
      </c>
      <c r="CZ180" s="51">
        <f>IF( $G180=0,0,((($G180/$F$175)*Cronograma!CX$25)*($H180/$G180)))</f>
        <v>0</v>
      </c>
      <c r="DA180" s="51">
        <f>IF( $G180=0,0,((($G180/$F$175)*Cronograma!CY$25)*($H180/$G180)))</f>
        <v>0</v>
      </c>
      <c r="DB180" s="51">
        <f>IF( $G180=0,0,((($G180/$F$175)*Cronograma!CZ$25)*($H180/$G180)))</f>
        <v>0</v>
      </c>
      <c r="DC180" s="51">
        <f>IF( $G180=0,0,((($G180/$F$175)*Cronograma!DA$25)*($H180/$G180)))</f>
        <v>0</v>
      </c>
      <c r="DD180" s="51">
        <f>IF( $G180=0,0,((($G180/$F$175)*Cronograma!DB$25)*($H180/$G180)))</f>
        <v>0</v>
      </c>
      <c r="DE180" s="51">
        <f>IF( $G180=0,0,((($G180/$F$175)*Cronograma!DC$25)*($H180/$G180)))</f>
        <v>0</v>
      </c>
      <c r="DF180" s="51">
        <f>IF( $G180=0,0,((($G180/$F$175)*Cronograma!DD$25)*($H180/$G180)))</f>
        <v>0</v>
      </c>
      <c r="DG180" s="51">
        <f>IF( $G180=0,0,((($G180/$F$175)*Cronograma!DE$25)*($H180/$G180)))</f>
        <v>0</v>
      </c>
      <c r="DH180" s="51">
        <f>IF( $G180=0,0,((($G180/$F$175)*Cronograma!DF$25)*($H180/$G180)))</f>
        <v>0</v>
      </c>
      <c r="DI180" s="51">
        <f>IF( $G180=0,0,((($G180/$F$175)*Cronograma!DG$25)*($H180/$G180)))</f>
        <v>0</v>
      </c>
      <c r="DJ180" s="51">
        <f>IF( $G180=0,0,((($G180/$F$175)*Cronograma!DH$25)*($H180/$G180)))</f>
        <v>0</v>
      </c>
      <c r="DK180" s="52">
        <f t="shared" si="106"/>
        <v>0</v>
      </c>
      <c r="DL180" s="53">
        <f t="shared" si="82"/>
        <v>0</v>
      </c>
      <c r="DM180" s="472"/>
      <c r="DN180" s="472"/>
      <c r="DO180" s="472"/>
    </row>
    <row r="181" spans="1:119" hidden="1" outlineLevel="1" x14ac:dyDescent="0.3">
      <c r="A181" s="472"/>
      <c r="B181" s="521" t="s">
        <v>322</v>
      </c>
      <c r="C181" s="589"/>
      <c r="D181" s="595"/>
      <c r="E181" s="591"/>
      <c r="F181" s="592"/>
      <c r="G181" s="593"/>
      <c r="H181" s="498">
        <f t="shared" si="105"/>
        <v>0</v>
      </c>
      <c r="I181" s="51">
        <f>IF( $G181=0,0,((($G181/$F$175)*Cronograma!G$25)*($H181/$G181)))</f>
        <v>0</v>
      </c>
      <c r="J181" s="51">
        <f>IF( $G181=0,0,((($G181/$F$175)*Cronograma!H$25)*($H181/$G181)))</f>
        <v>0</v>
      </c>
      <c r="K181" s="51">
        <f>IF( $G181=0,0,((($G181/$F$175)*Cronograma!I$25)*($H181/$G181)))</f>
        <v>0</v>
      </c>
      <c r="L181" s="51">
        <f>IF( $G181=0,0,((($G181/$F$175)*Cronograma!J$25)*($H181/$G181)))</f>
        <v>0</v>
      </c>
      <c r="M181" s="51">
        <f>IF( $G181=0,0,((($G181/$F$175)*Cronograma!K$25)*($H181/$G181)))</f>
        <v>0</v>
      </c>
      <c r="N181" s="51">
        <f>IF( $G181=0,0,((($G181/$F$175)*Cronograma!L$25)*($H181/$G181)))</f>
        <v>0</v>
      </c>
      <c r="O181" s="51">
        <f>IF( $G181=0,0,((($G181/$F$175)*Cronograma!M$25)*($H181/$G181)))</f>
        <v>0</v>
      </c>
      <c r="P181" s="51">
        <f>IF( $G181=0,0,((($G181/$F$175)*Cronograma!N$25)*($H181/$G181)))</f>
        <v>0</v>
      </c>
      <c r="Q181" s="51">
        <f>IF( $G181=0,0,((($G181/$F$175)*Cronograma!O$25)*($H181/$G181)))</f>
        <v>0</v>
      </c>
      <c r="R181" s="51">
        <f>IF( $G181=0,0,((($G181/$F$175)*Cronograma!P$25)*($H181/$G181)))</f>
        <v>0</v>
      </c>
      <c r="S181" s="51">
        <f>IF( $G181=0,0,((($G181/$F$175)*Cronograma!Q$25)*($H181/$G181)))</f>
        <v>0</v>
      </c>
      <c r="T181" s="51">
        <f>IF( $G181=0,0,((($G181/$F$175)*Cronograma!R$25)*($H181/$G181)))</f>
        <v>0</v>
      </c>
      <c r="U181" s="51">
        <f>IF( $G181=0,0,((($G181/$F$175)*Cronograma!S$25)*($H181/$G181)))</f>
        <v>0</v>
      </c>
      <c r="V181" s="51">
        <f>IF( $G181=0,0,((($G181/$F$175)*Cronograma!T$25)*($H181/$G181)))</f>
        <v>0</v>
      </c>
      <c r="W181" s="51">
        <f>IF( $G181=0,0,((($G181/$F$175)*Cronograma!U$25)*($H181/$G181)))</f>
        <v>0</v>
      </c>
      <c r="X181" s="51">
        <f>IF( $G181=0,0,((($G181/$F$175)*Cronograma!V$25)*($H181/$G181)))</f>
        <v>0</v>
      </c>
      <c r="Y181" s="51">
        <f>IF( $G181=0,0,((($G181/$F$175)*Cronograma!W$25)*($H181/$G181)))</f>
        <v>0</v>
      </c>
      <c r="Z181" s="51">
        <f>IF( $G181=0,0,((($G181/$F$175)*Cronograma!X$25)*($H181/$G181)))</f>
        <v>0</v>
      </c>
      <c r="AA181" s="51">
        <f>IF( $G181=0,0,((($G181/$F$175)*Cronograma!Y$25)*($H181/$G181)))</f>
        <v>0</v>
      </c>
      <c r="AB181" s="51">
        <f>IF( $G181=0,0,((($G181/$F$175)*Cronograma!Z$25)*($H181/$G181)))</f>
        <v>0</v>
      </c>
      <c r="AC181" s="51">
        <f>IF( $G181=0,0,((($G181/$F$175)*Cronograma!AA$25)*($H181/$G181)))</f>
        <v>0</v>
      </c>
      <c r="AD181" s="51">
        <f>IF( $G181=0,0,((($G181/$F$175)*Cronograma!AB$25)*($H181/$G181)))</f>
        <v>0</v>
      </c>
      <c r="AE181" s="51">
        <f>IF( $G181=0,0,((($G181/$F$175)*Cronograma!AC$25)*($H181/$G181)))</f>
        <v>0</v>
      </c>
      <c r="AF181" s="51">
        <f>IF( $G181=0,0,((($G181/$F$175)*Cronograma!AD$25)*($H181/$G181)))</f>
        <v>0</v>
      </c>
      <c r="AG181" s="51">
        <f>IF( $G181=0,0,((($G181/$F$175)*Cronograma!AE$25)*($H181/$G181)))</f>
        <v>0</v>
      </c>
      <c r="AH181" s="51">
        <f>IF( $G181=0,0,((($G181/$F$175)*Cronograma!AF$25)*($H181/$G181)))</f>
        <v>0</v>
      </c>
      <c r="AI181" s="51">
        <f>IF( $G181=0,0,((($G181/$F$175)*Cronograma!AG$25)*($H181/$G181)))</f>
        <v>0</v>
      </c>
      <c r="AJ181" s="51">
        <f>IF( $G181=0,0,((($G181/$F$175)*Cronograma!AH$25)*($H181/$G181)))</f>
        <v>0</v>
      </c>
      <c r="AK181" s="51">
        <f>IF( $G181=0,0,((($G181/$F$175)*Cronograma!AI$25)*($H181/$G181)))</f>
        <v>0</v>
      </c>
      <c r="AL181" s="51">
        <f>IF( $G181=0,0,((($G181/$F$175)*Cronograma!AJ$25)*($H181/$G181)))</f>
        <v>0</v>
      </c>
      <c r="AM181" s="51">
        <f>IF( $G181=0,0,((($G181/$F$175)*Cronograma!AK$25)*($H181/$G181)))</f>
        <v>0</v>
      </c>
      <c r="AN181" s="51">
        <f>IF( $G181=0,0,((($G181/$F$175)*Cronograma!AL$25)*($H181/$G181)))</f>
        <v>0</v>
      </c>
      <c r="AO181" s="51">
        <f>IF( $G181=0,0,((($G181/$F$175)*Cronograma!AM$25)*($H181/$G181)))</f>
        <v>0</v>
      </c>
      <c r="AP181" s="51">
        <f>IF( $G181=0,0,((($G181/$F$175)*Cronograma!AN$25)*($H181/$G181)))</f>
        <v>0</v>
      </c>
      <c r="AQ181" s="51">
        <f>IF( $G181=0,0,((($G181/$F$175)*Cronograma!AO$25)*($H181/$G181)))</f>
        <v>0</v>
      </c>
      <c r="AR181" s="51">
        <f>IF( $G181=0,0,((($G181/$F$175)*Cronograma!AP$25)*($H181/$G181)))</f>
        <v>0</v>
      </c>
      <c r="AS181" s="51">
        <f>IF( $G181=0,0,((($G181/$F$175)*Cronograma!AQ$25)*($H181/$G181)))</f>
        <v>0</v>
      </c>
      <c r="AT181" s="51">
        <f>IF( $G181=0,0,((($G181/$F$175)*Cronograma!AR$25)*($H181/$G181)))</f>
        <v>0</v>
      </c>
      <c r="AU181" s="51">
        <f>IF( $G181=0,0,((($G181/$F$175)*Cronograma!AS$25)*($H181/$G181)))</f>
        <v>0</v>
      </c>
      <c r="AV181" s="51">
        <f>IF( $G181=0,0,((($G181/$F$175)*Cronograma!AT$25)*($H181/$G181)))</f>
        <v>0</v>
      </c>
      <c r="AW181" s="51">
        <f>IF( $G181=0,0,((($G181/$F$175)*Cronograma!AU$25)*($H181/$G181)))</f>
        <v>0</v>
      </c>
      <c r="AX181" s="51">
        <f>IF( $G181=0,0,((($G181/$F$175)*Cronograma!AV$25)*($H181/$G181)))</f>
        <v>0</v>
      </c>
      <c r="AY181" s="51">
        <f>IF( $G181=0,0,((($G181/$F$175)*Cronograma!AW$25)*($H181/$G181)))</f>
        <v>0</v>
      </c>
      <c r="AZ181" s="51">
        <f>IF( $G181=0,0,((($G181/$F$175)*Cronograma!AX$25)*($H181/$G181)))</f>
        <v>0</v>
      </c>
      <c r="BA181" s="51">
        <f>IF( $G181=0,0,((($G181/$F$175)*Cronograma!AY$25)*($H181/$G181)))</f>
        <v>0</v>
      </c>
      <c r="BB181" s="51">
        <f>IF( $G181=0,0,((($G181/$F$175)*Cronograma!AZ$25)*($H181/$G181)))</f>
        <v>0</v>
      </c>
      <c r="BC181" s="51">
        <f>IF( $G181=0,0,((($G181/$F$175)*Cronograma!BA$25)*($H181/$G181)))</f>
        <v>0</v>
      </c>
      <c r="BD181" s="51">
        <f>IF( $G181=0,0,((($G181/$F$175)*Cronograma!BB$25)*($H181/$G181)))</f>
        <v>0</v>
      </c>
      <c r="BE181" s="51">
        <f>IF( $G181=0,0,((($G181/$F$175)*Cronograma!BC$25)*($H181/$G181)))</f>
        <v>0</v>
      </c>
      <c r="BF181" s="51">
        <f>IF( $G181=0,0,((($G181/$F$175)*Cronograma!BD$25)*($H181/$G181)))</f>
        <v>0</v>
      </c>
      <c r="BG181" s="51">
        <f>IF( $G181=0,0,((($G181/$F$175)*Cronograma!BE$25)*($H181/$G181)))</f>
        <v>0</v>
      </c>
      <c r="BH181" s="51">
        <f>IF( $G181=0,0,((($G181/$F$175)*Cronograma!BF$25)*($H181/$G181)))</f>
        <v>0</v>
      </c>
      <c r="BI181" s="51">
        <f>IF( $G181=0,0,((($G181/$F$175)*Cronograma!BG$25)*($H181/$G181)))</f>
        <v>0</v>
      </c>
      <c r="BJ181" s="51">
        <f>IF( $G181=0,0,((($G181/$F$175)*Cronograma!BH$25)*($H181/$G181)))</f>
        <v>0</v>
      </c>
      <c r="BK181" s="51">
        <f>IF( $G181=0,0,((($G181/$F$175)*Cronograma!BI$25)*($H181/$G181)))</f>
        <v>0</v>
      </c>
      <c r="BL181" s="51">
        <f>IF( $G181=0,0,((($G181/$F$175)*Cronograma!BJ$25)*($H181/$G181)))</f>
        <v>0</v>
      </c>
      <c r="BM181" s="51">
        <f>IF( $G181=0,0,((($G181/$F$175)*Cronograma!BK$25)*($H181/$G181)))</f>
        <v>0</v>
      </c>
      <c r="BN181" s="51">
        <f>IF( $G181=0,0,((($G181/$F$175)*Cronograma!BL$25)*($H181/$G181)))</f>
        <v>0</v>
      </c>
      <c r="BO181" s="51">
        <f>IF( $G181=0,0,((($G181/$F$175)*Cronograma!BM$25)*($H181/$G181)))</f>
        <v>0</v>
      </c>
      <c r="BP181" s="51">
        <f>IF( $G181=0,0,((($G181/$F$175)*Cronograma!BN$25)*($H181/$G181)))</f>
        <v>0</v>
      </c>
      <c r="BQ181" s="51">
        <f>IF( $G181=0,0,((($G181/$F$175)*Cronograma!BO$25)*($H181/$G181)))</f>
        <v>0</v>
      </c>
      <c r="BR181" s="51">
        <f>IF( $G181=0,0,((($G181/$F$175)*Cronograma!BP$25)*($H181/$G181)))</f>
        <v>0</v>
      </c>
      <c r="BS181" s="51">
        <f>IF( $G181=0,0,((($G181/$F$175)*Cronograma!BQ$25)*($H181/$G181)))</f>
        <v>0</v>
      </c>
      <c r="BT181" s="51">
        <f>IF( $G181=0,0,((($G181/$F$175)*Cronograma!BR$25)*($H181/$G181)))</f>
        <v>0</v>
      </c>
      <c r="BU181" s="51">
        <f>IF( $G181=0,0,((($G181/$F$175)*Cronograma!BS$25)*($H181/$G181)))</f>
        <v>0</v>
      </c>
      <c r="BV181" s="51">
        <f>IF( $G181=0,0,((($G181/$F$175)*Cronograma!BT$25)*($H181/$G181)))</f>
        <v>0</v>
      </c>
      <c r="BW181" s="51">
        <f>IF( $G181=0,0,((($G181/$F$175)*Cronograma!BU$25)*($H181/$G181)))</f>
        <v>0</v>
      </c>
      <c r="BX181" s="51">
        <f>IF( $G181=0,0,((($G181/$F$175)*Cronograma!BV$25)*($H181/$G181)))</f>
        <v>0</v>
      </c>
      <c r="BY181" s="51">
        <f>IF( $G181=0,0,((($G181/$F$175)*Cronograma!BW$25)*($H181/$G181)))</f>
        <v>0</v>
      </c>
      <c r="BZ181" s="51">
        <f>IF( $G181=0,0,((($G181/$F$175)*Cronograma!BX$25)*($H181/$G181)))</f>
        <v>0</v>
      </c>
      <c r="CA181" s="51">
        <f>IF( $G181=0,0,((($G181/$F$175)*Cronograma!BY$25)*($H181/$G181)))</f>
        <v>0</v>
      </c>
      <c r="CB181" s="51">
        <f>IF( $G181=0,0,((($G181/$F$175)*Cronograma!BZ$25)*($H181/$G181)))</f>
        <v>0</v>
      </c>
      <c r="CC181" s="51">
        <f>IF( $G181=0,0,((($G181/$F$175)*Cronograma!CA$25)*($H181/$G181)))</f>
        <v>0</v>
      </c>
      <c r="CD181" s="51">
        <f>IF( $G181=0,0,((($G181/$F$175)*Cronograma!CB$25)*($H181/$G181)))</f>
        <v>0</v>
      </c>
      <c r="CE181" s="51">
        <f>IF( $G181=0,0,((($G181/$F$175)*Cronograma!CC$25)*($H181/$G181)))</f>
        <v>0</v>
      </c>
      <c r="CF181" s="51">
        <f>IF( $G181=0,0,((($G181/$F$175)*Cronograma!CD$25)*($H181/$G181)))</f>
        <v>0</v>
      </c>
      <c r="CG181" s="51">
        <f>IF( $G181=0,0,((($G181/$F$175)*Cronograma!CE$25)*($H181/$G181)))</f>
        <v>0</v>
      </c>
      <c r="CH181" s="51">
        <f>IF( $G181=0,0,((($G181/$F$175)*Cronograma!CF$25)*($H181/$G181)))</f>
        <v>0</v>
      </c>
      <c r="CI181" s="51">
        <f>IF( $G181=0,0,((($G181/$F$175)*Cronograma!CG$25)*($H181/$G181)))</f>
        <v>0</v>
      </c>
      <c r="CJ181" s="51">
        <f>IF( $G181=0,0,((($G181/$F$175)*Cronograma!CH$25)*($H181/$G181)))</f>
        <v>0</v>
      </c>
      <c r="CK181" s="51">
        <f>IF( $G181=0,0,((($G181/$F$175)*Cronograma!CI$25)*($H181/$G181)))</f>
        <v>0</v>
      </c>
      <c r="CL181" s="51">
        <f>IF( $G181=0,0,((($G181/$F$175)*Cronograma!CJ$25)*($H181/$G181)))</f>
        <v>0</v>
      </c>
      <c r="CM181" s="51">
        <f>IF( $G181=0,0,((($G181/$F$175)*Cronograma!CK$25)*($H181/$G181)))</f>
        <v>0</v>
      </c>
      <c r="CN181" s="51">
        <f>IF( $G181=0,0,((($G181/$F$175)*Cronograma!CL$25)*($H181/$G181)))</f>
        <v>0</v>
      </c>
      <c r="CO181" s="51">
        <f>IF( $G181=0,0,((($G181/$F$175)*Cronograma!CM$25)*($H181/$G181)))</f>
        <v>0</v>
      </c>
      <c r="CP181" s="51">
        <f>IF( $G181=0,0,((($G181/$F$175)*Cronograma!CN$25)*($H181/$G181)))</f>
        <v>0</v>
      </c>
      <c r="CQ181" s="51">
        <f>IF( $G181=0,0,((($G181/$F$175)*Cronograma!CO$25)*($H181/$G181)))</f>
        <v>0</v>
      </c>
      <c r="CR181" s="51">
        <f>IF( $G181=0,0,((($G181/$F$175)*Cronograma!CP$25)*($H181/$G181)))</f>
        <v>0</v>
      </c>
      <c r="CS181" s="51">
        <f>IF( $G181=0,0,((($G181/$F$175)*Cronograma!CQ$25)*($H181/$G181)))</f>
        <v>0</v>
      </c>
      <c r="CT181" s="51">
        <f>IF( $G181=0,0,((($G181/$F$175)*Cronograma!CR$25)*($H181/$G181)))</f>
        <v>0</v>
      </c>
      <c r="CU181" s="51">
        <f>IF( $G181=0,0,((($G181/$F$175)*Cronograma!CS$25)*($H181/$G181)))</f>
        <v>0</v>
      </c>
      <c r="CV181" s="51">
        <f>IF( $G181=0,0,((($G181/$F$175)*Cronograma!CT$25)*($H181/$G181)))</f>
        <v>0</v>
      </c>
      <c r="CW181" s="51">
        <f>IF( $G181=0,0,((($G181/$F$175)*Cronograma!CU$25)*($H181/$G181)))</f>
        <v>0</v>
      </c>
      <c r="CX181" s="51">
        <f>IF( $G181=0,0,((($G181/$F$175)*Cronograma!CV$25)*($H181/$G181)))</f>
        <v>0</v>
      </c>
      <c r="CY181" s="51">
        <f>IF( $G181=0,0,((($G181/$F$175)*Cronograma!CW$25)*($H181/$G181)))</f>
        <v>0</v>
      </c>
      <c r="CZ181" s="51">
        <f>IF( $G181=0,0,((($G181/$F$175)*Cronograma!CX$25)*($H181/$G181)))</f>
        <v>0</v>
      </c>
      <c r="DA181" s="51">
        <f>IF( $G181=0,0,((($G181/$F$175)*Cronograma!CY$25)*($H181/$G181)))</f>
        <v>0</v>
      </c>
      <c r="DB181" s="51">
        <f>IF( $G181=0,0,((($G181/$F$175)*Cronograma!CZ$25)*($H181/$G181)))</f>
        <v>0</v>
      </c>
      <c r="DC181" s="51">
        <f>IF( $G181=0,0,((($G181/$F$175)*Cronograma!DA$25)*($H181/$G181)))</f>
        <v>0</v>
      </c>
      <c r="DD181" s="51">
        <f>IF( $G181=0,0,((($G181/$F$175)*Cronograma!DB$25)*($H181/$G181)))</f>
        <v>0</v>
      </c>
      <c r="DE181" s="51">
        <f>IF( $G181=0,0,((($G181/$F$175)*Cronograma!DC$25)*($H181/$G181)))</f>
        <v>0</v>
      </c>
      <c r="DF181" s="51">
        <f>IF( $G181=0,0,((($G181/$F$175)*Cronograma!DD$25)*($H181/$G181)))</f>
        <v>0</v>
      </c>
      <c r="DG181" s="51">
        <f>IF( $G181=0,0,((($G181/$F$175)*Cronograma!DE$25)*($H181/$G181)))</f>
        <v>0</v>
      </c>
      <c r="DH181" s="51">
        <f>IF( $G181=0,0,((($G181/$F$175)*Cronograma!DF$25)*($H181/$G181)))</f>
        <v>0</v>
      </c>
      <c r="DI181" s="51">
        <f>IF( $G181=0,0,((($G181/$F$175)*Cronograma!DG$25)*($H181/$G181)))</f>
        <v>0</v>
      </c>
      <c r="DJ181" s="51">
        <f>IF( $G181=0,0,((($G181/$F$175)*Cronograma!DH$25)*($H181/$G181)))</f>
        <v>0</v>
      </c>
      <c r="DK181" s="52">
        <f t="shared" si="106"/>
        <v>0</v>
      </c>
      <c r="DL181" s="53">
        <f t="shared" si="82"/>
        <v>0</v>
      </c>
      <c r="DM181" s="472"/>
      <c r="DN181" s="472"/>
      <c r="DO181" s="472"/>
    </row>
    <row r="182" spans="1:119" hidden="1" outlineLevel="1" x14ac:dyDescent="0.3">
      <c r="A182" s="472"/>
      <c r="B182" s="521" t="s">
        <v>175</v>
      </c>
      <c r="C182" s="589"/>
      <c r="D182" s="595"/>
      <c r="E182" s="591"/>
      <c r="F182" s="592"/>
      <c r="G182" s="593"/>
      <c r="H182" s="498">
        <f t="shared" si="105"/>
        <v>0</v>
      </c>
      <c r="I182" s="51">
        <f>IF( $G182=0,0,((($G182/$F$175)*Cronograma!G$25)*($H182/$G182)))</f>
        <v>0</v>
      </c>
      <c r="J182" s="51">
        <f>IF( $G182=0,0,((($G182/$F$175)*Cronograma!H$25)*($H182/$G182)))</f>
        <v>0</v>
      </c>
      <c r="K182" s="51">
        <f>IF( $G182=0,0,((($G182/$F$175)*Cronograma!I$25)*($H182/$G182)))</f>
        <v>0</v>
      </c>
      <c r="L182" s="51">
        <f>IF( $G182=0,0,((($G182/$F$175)*Cronograma!J$25)*($H182/$G182)))</f>
        <v>0</v>
      </c>
      <c r="M182" s="51">
        <f>IF( $G182=0,0,((($G182/$F$175)*Cronograma!K$25)*($H182/$G182)))</f>
        <v>0</v>
      </c>
      <c r="N182" s="51">
        <f>IF( $G182=0,0,((($G182/$F$175)*Cronograma!L$25)*($H182/$G182)))</f>
        <v>0</v>
      </c>
      <c r="O182" s="51">
        <f>IF( $G182=0,0,((($G182/$F$175)*Cronograma!M$25)*($H182/$G182)))</f>
        <v>0</v>
      </c>
      <c r="P182" s="51">
        <f>IF( $G182=0,0,((($G182/$F$175)*Cronograma!N$25)*($H182/$G182)))</f>
        <v>0</v>
      </c>
      <c r="Q182" s="51">
        <f>IF( $G182=0,0,((($G182/$F$175)*Cronograma!O$25)*($H182/$G182)))</f>
        <v>0</v>
      </c>
      <c r="R182" s="51">
        <f>IF( $G182=0,0,((($G182/$F$175)*Cronograma!P$25)*($H182/$G182)))</f>
        <v>0</v>
      </c>
      <c r="S182" s="51">
        <f>IF( $G182=0,0,((($G182/$F$175)*Cronograma!Q$25)*($H182/$G182)))</f>
        <v>0</v>
      </c>
      <c r="T182" s="51">
        <f>IF( $G182=0,0,((($G182/$F$175)*Cronograma!R$25)*($H182/$G182)))</f>
        <v>0</v>
      </c>
      <c r="U182" s="51">
        <f>IF( $G182=0,0,((($G182/$F$175)*Cronograma!S$25)*($H182/$G182)))</f>
        <v>0</v>
      </c>
      <c r="V182" s="51">
        <f>IF( $G182=0,0,((($G182/$F$175)*Cronograma!T$25)*($H182/$G182)))</f>
        <v>0</v>
      </c>
      <c r="W182" s="51">
        <f>IF( $G182=0,0,((($G182/$F$175)*Cronograma!U$25)*($H182/$G182)))</f>
        <v>0</v>
      </c>
      <c r="X182" s="51">
        <f>IF( $G182=0,0,((($G182/$F$175)*Cronograma!V$25)*($H182/$G182)))</f>
        <v>0</v>
      </c>
      <c r="Y182" s="51">
        <f>IF( $G182=0,0,((($G182/$F$175)*Cronograma!W$25)*($H182/$G182)))</f>
        <v>0</v>
      </c>
      <c r="Z182" s="51">
        <f>IF( $G182=0,0,((($G182/$F$175)*Cronograma!X$25)*($H182/$G182)))</f>
        <v>0</v>
      </c>
      <c r="AA182" s="51">
        <f>IF( $G182=0,0,((($G182/$F$175)*Cronograma!Y$25)*($H182/$G182)))</f>
        <v>0</v>
      </c>
      <c r="AB182" s="51">
        <f>IF( $G182=0,0,((($G182/$F$175)*Cronograma!Z$25)*($H182/$G182)))</f>
        <v>0</v>
      </c>
      <c r="AC182" s="51">
        <f>IF( $G182=0,0,((($G182/$F$175)*Cronograma!AA$25)*($H182/$G182)))</f>
        <v>0</v>
      </c>
      <c r="AD182" s="51">
        <f>IF( $G182=0,0,((($G182/$F$175)*Cronograma!AB$25)*($H182/$G182)))</f>
        <v>0</v>
      </c>
      <c r="AE182" s="51">
        <f>IF( $G182=0,0,((($G182/$F$175)*Cronograma!AC$25)*($H182/$G182)))</f>
        <v>0</v>
      </c>
      <c r="AF182" s="51">
        <f>IF( $G182=0,0,((($G182/$F$175)*Cronograma!AD$25)*($H182/$G182)))</f>
        <v>0</v>
      </c>
      <c r="AG182" s="51">
        <f>IF( $G182=0,0,((($G182/$F$175)*Cronograma!AE$25)*($H182/$G182)))</f>
        <v>0</v>
      </c>
      <c r="AH182" s="51">
        <f>IF( $G182=0,0,((($G182/$F$175)*Cronograma!AF$25)*($H182/$G182)))</f>
        <v>0</v>
      </c>
      <c r="AI182" s="51">
        <f>IF( $G182=0,0,((($G182/$F$175)*Cronograma!AG$25)*($H182/$G182)))</f>
        <v>0</v>
      </c>
      <c r="AJ182" s="51">
        <f>IF( $G182=0,0,((($G182/$F$175)*Cronograma!AH$25)*($H182/$G182)))</f>
        <v>0</v>
      </c>
      <c r="AK182" s="51">
        <f>IF( $G182=0,0,((($G182/$F$175)*Cronograma!AI$25)*($H182/$G182)))</f>
        <v>0</v>
      </c>
      <c r="AL182" s="51">
        <f>IF( $G182=0,0,((($G182/$F$175)*Cronograma!AJ$25)*($H182/$G182)))</f>
        <v>0</v>
      </c>
      <c r="AM182" s="51">
        <f>IF( $G182=0,0,((($G182/$F$175)*Cronograma!AK$25)*($H182/$G182)))</f>
        <v>0</v>
      </c>
      <c r="AN182" s="51">
        <f>IF( $G182=0,0,((($G182/$F$175)*Cronograma!AL$25)*($H182/$G182)))</f>
        <v>0</v>
      </c>
      <c r="AO182" s="51">
        <f>IF( $G182=0,0,((($G182/$F$175)*Cronograma!AM$25)*($H182/$G182)))</f>
        <v>0</v>
      </c>
      <c r="AP182" s="51">
        <f>IF( $G182=0,0,((($G182/$F$175)*Cronograma!AN$25)*($H182/$G182)))</f>
        <v>0</v>
      </c>
      <c r="AQ182" s="51">
        <f>IF( $G182=0,0,((($G182/$F$175)*Cronograma!AO$25)*($H182/$G182)))</f>
        <v>0</v>
      </c>
      <c r="AR182" s="51">
        <f>IF( $G182=0,0,((($G182/$F$175)*Cronograma!AP$25)*($H182/$G182)))</f>
        <v>0</v>
      </c>
      <c r="AS182" s="51">
        <f>IF( $G182=0,0,((($G182/$F$175)*Cronograma!AQ$25)*($H182/$G182)))</f>
        <v>0</v>
      </c>
      <c r="AT182" s="51">
        <f>IF( $G182=0,0,((($G182/$F$175)*Cronograma!AR$25)*($H182/$G182)))</f>
        <v>0</v>
      </c>
      <c r="AU182" s="51">
        <f>IF( $G182=0,0,((($G182/$F$175)*Cronograma!AS$25)*($H182/$G182)))</f>
        <v>0</v>
      </c>
      <c r="AV182" s="51">
        <f>IF( $G182=0,0,((($G182/$F$175)*Cronograma!AT$25)*($H182/$G182)))</f>
        <v>0</v>
      </c>
      <c r="AW182" s="51">
        <f>IF( $G182=0,0,((($G182/$F$175)*Cronograma!AU$25)*($H182/$G182)))</f>
        <v>0</v>
      </c>
      <c r="AX182" s="51">
        <f>IF( $G182=0,0,((($G182/$F$175)*Cronograma!AV$25)*($H182/$G182)))</f>
        <v>0</v>
      </c>
      <c r="AY182" s="51">
        <f>IF( $G182=0,0,((($G182/$F$175)*Cronograma!AW$25)*($H182/$G182)))</f>
        <v>0</v>
      </c>
      <c r="AZ182" s="51">
        <f>IF( $G182=0,0,((($G182/$F$175)*Cronograma!AX$25)*($H182/$G182)))</f>
        <v>0</v>
      </c>
      <c r="BA182" s="51">
        <f>IF( $G182=0,0,((($G182/$F$175)*Cronograma!AY$25)*($H182/$G182)))</f>
        <v>0</v>
      </c>
      <c r="BB182" s="51">
        <f>IF( $G182=0,0,((($G182/$F$175)*Cronograma!AZ$25)*($H182/$G182)))</f>
        <v>0</v>
      </c>
      <c r="BC182" s="51">
        <f>IF( $G182=0,0,((($G182/$F$175)*Cronograma!BA$25)*($H182/$G182)))</f>
        <v>0</v>
      </c>
      <c r="BD182" s="51">
        <f>IF( $G182=0,0,((($G182/$F$175)*Cronograma!BB$25)*($H182/$G182)))</f>
        <v>0</v>
      </c>
      <c r="BE182" s="51">
        <f>IF( $G182=0,0,((($G182/$F$175)*Cronograma!BC$25)*($H182/$G182)))</f>
        <v>0</v>
      </c>
      <c r="BF182" s="51">
        <f>IF( $G182=0,0,((($G182/$F$175)*Cronograma!BD$25)*($H182/$G182)))</f>
        <v>0</v>
      </c>
      <c r="BG182" s="51">
        <f>IF( $G182=0,0,((($G182/$F$175)*Cronograma!BE$25)*($H182/$G182)))</f>
        <v>0</v>
      </c>
      <c r="BH182" s="51">
        <f>IF( $G182=0,0,((($G182/$F$175)*Cronograma!BF$25)*($H182/$G182)))</f>
        <v>0</v>
      </c>
      <c r="BI182" s="51">
        <f>IF( $G182=0,0,((($G182/$F$175)*Cronograma!BG$25)*($H182/$G182)))</f>
        <v>0</v>
      </c>
      <c r="BJ182" s="51">
        <f>IF( $G182=0,0,((($G182/$F$175)*Cronograma!BH$25)*($H182/$G182)))</f>
        <v>0</v>
      </c>
      <c r="BK182" s="51">
        <f>IF( $G182=0,0,((($G182/$F$175)*Cronograma!BI$25)*($H182/$G182)))</f>
        <v>0</v>
      </c>
      <c r="BL182" s="51">
        <f>IF( $G182=0,0,((($G182/$F$175)*Cronograma!BJ$25)*($H182/$G182)))</f>
        <v>0</v>
      </c>
      <c r="BM182" s="51">
        <f>IF( $G182=0,0,((($G182/$F$175)*Cronograma!BK$25)*($H182/$G182)))</f>
        <v>0</v>
      </c>
      <c r="BN182" s="51">
        <f>IF( $G182=0,0,((($G182/$F$175)*Cronograma!BL$25)*($H182/$G182)))</f>
        <v>0</v>
      </c>
      <c r="BO182" s="51">
        <f>IF( $G182=0,0,((($G182/$F$175)*Cronograma!BM$25)*($H182/$G182)))</f>
        <v>0</v>
      </c>
      <c r="BP182" s="51">
        <f>IF( $G182=0,0,((($G182/$F$175)*Cronograma!BN$25)*($H182/$G182)))</f>
        <v>0</v>
      </c>
      <c r="BQ182" s="51">
        <f>IF( $G182=0,0,((($G182/$F$175)*Cronograma!BO$25)*($H182/$G182)))</f>
        <v>0</v>
      </c>
      <c r="BR182" s="51">
        <f>IF( $G182=0,0,((($G182/$F$175)*Cronograma!BP$25)*($H182/$G182)))</f>
        <v>0</v>
      </c>
      <c r="BS182" s="51">
        <f>IF( $G182=0,0,((($G182/$F$175)*Cronograma!BQ$25)*($H182/$G182)))</f>
        <v>0</v>
      </c>
      <c r="BT182" s="51">
        <f>IF( $G182=0,0,((($G182/$F$175)*Cronograma!BR$25)*($H182/$G182)))</f>
        <v>0</v>
      </c>
      <c r="BU182" s="51">
        <f>IF( $G182=0,0,((($G182/$F$175)*Cronograma!BS$25)*($H182/$G182)))</f>
        <v>0</v>
      </c>
      <c r="BV182" s="51">
        <f>IF( $G182=0,0,((($G182/$F$175)*Cronograma!BT$25)*($H182/$G182)))</f>
        <v>0</v>
      </c>
      <c r="BW182" s="51">
        <f>IF( $G182=0,0,((($G182/$F$175)*Cronograma!BU$25)*($H182/$G182)))</f>
        <v>0</v>
      </c>
      <c r="BX182" s="51">
        <f>IF( $G182=0,0,((($G182/$F$175)*Cronograma!BV$25)*($H182/$G182)))</f>
        <v>0</v>
      </c>
      <c r="BY182" s="51">
        <f>IF( $G182=0,0,((($G182/$F$175)*Cronograma!BW$25)*($H182/$G182)))</f>
        <v>0</v>
      </c>
      <c r="BZ182" s="51">
        <f>IF( $G182=0,0,((($G182/$F$175)*Cronograma!BX$25)*($H182/$G182)))</f>
        <v>0</v>
      </c>
      <c r="CA182" s="51">
        <f>IF( $G182=0,0,((($G182/$F$175)*Cronograma!BY$25)*($H182/$G182)))</f>
        <v>0</v>
      </c>
      <c r="CB182" s="51">
        <f>IF( $G182=0,0,((($G182/$F$175)*Cronograma!BZ$25)*($H182/$G182)))</f>
        <v>0</v>
      </c>
      <c r="CC182" s="51">
        <f>IF( $G182=0,0,((($G182/$F$175)*Cronograma!CA$25)*($H182/$G182)))</f>
        <v>0</v>
      </c>
      <c r="CD182" s="51">
        <f>IF( $G182=0,0,((($G182/$F$175)*Cronograma!CB$25)*($H182/$G182)))</f>
        <v>0</v>
      </c>
      <c r="CE182" s="51">
        <f>IF( $G182=0,0,((($G182/$F$175)*Cronograma!CC$25)*($H182/$G182)))</f>
        <v>0</v>
      </c>
      <c r="CF182" s="51">
        <f>IF( $G182=0,0,((($G182/$F$175)*Cronograma!CD$25)*($H182/$G182)))</f>
        <v>0</v>
      </c>
      <c r="CG182" s="51">
        <f>IF( $G182=0,0,((($G182/$F$175)*Cronograma!CE$25)*($H182/$G182)))</f>
        <v>0</v>
      </c>
      <c r="CH182" s="51">
        <f>IF( $G182=0,0,((($G182/$F$175)*Cronograma!CF$25)*($H182/$G182)))</f>
        <v>0</v>
      </c>
      <c r="CI182" s="51">
        <f>IF( $G182=0,0,((($G182/$F$175)*Cronograma!CG$25)*($H182/$G182)))</f>
        <v>0</v>
      </c>
      <c r="CJ182" s="51">
        <f>IF( $G182=0,0,((($G182/$F$175)*Cronograma!CH$25)*($H182/$G182)))</f>
        <v>0</v>
      </c>
      <c r="CK182" s="51">
        <f>IF( $G182=0,0,((($G182/$F$175)*Cronograma!CI$25)*($H182/$G182)))</f>
        <v>0</v>
      </c>
      <c r="CL182" s="51">
        <f>IF( $G182=0,0,((($G182/$F$175)*Cronograma!CJ$25)*($H182/$G182)))</f>
        <v>0</v>
      </c>
      <c r="CM182" s="51">
        <f>IF( $G182=0,0,((($G182/$F$175)*Cronograma!CK$25)*($H182/$G182)))</f>
        <v>0</v>
      </c>
      <c r="CN182" s="51">
        <f>IF( $G182=0,0,((($G182/$F$175)*Cronograma!CL$25)*($H182/$G182)))</f>
        <v>0</v>
      </c>
      <c r="CO182" s="51">
        <f>IF( $G182=0,0,((($G182/$F$175)*Cronograma!CM$25)*($H182/$G182)))</f>
        <v>0</v>
      </c>
      <c r="CP182" s="51">
        <f>IF( $G182=0,0,((($G182/$F$175)*Cronograma!CN$25)*($H182/$G182)))</f>
        <v>0</v>
      </c>
      <c r="CQ182" s="51">
        <f>IF( $G182=0,0,((($G182/$F$175)*Cronograma!CO$25)*($H182/$G182)))</f>
        <v>0</v>
      </c>
      <c r="CR182" s="51">
        <f>IF( $G182=0,0,((($G182/$F$175)*Cronograma!CP$25)*($H182/$G182)))</f>
        <v>0</v>
      </c>
      <c r="CS182" s="51">
        <f>IF( $G182=0,0,((($G182/$F$175)*Cronograma!CQ$25)*($H182/$G182)))</f>
        <v>0</v>
      </c>
      <c r="CT182" s="51">
        <f>IF( $G182=0,0,((($G182/$F$175)*Cronograma!CR$25)*($H182/$G182)))</f>
        <v>0</v>
      </c>
      <c r="CU182" s="51">
        <f>IF( $G182=0,0,((($G182/$F$175)*Cronograma!CS$25)*($H182/$G182)))</f>
        <v>0</v>
      </c>
      <c r="CV182" s="51">
        <f>IF( $G182=0,0,((($G182/$F$175)*Cronograma!CT$25)*($H182/$G182)))</f>
        <v>0</v>
      </c>
      <c r="CW182" s="51">
        <f>IF( $G182=0,0,((($G182/$F$175)*Cronograma!CU$25)*($H182/$G182)))</f>
        <v>0</v>
      </c>
      <c r="CX182" s="51">
        <f>IF( $G182=0,0,((($G182/$F$175)*Cronograma!CV$25)*($H182/$G182)))</f>
        <v>0</v>
      </c>
      <c r="CY182" s="51">
        <f>IF( $G182=0,0,((($G182/$F$175)*Cronograma!CW$25)*($H182/$G182)))</f>
        <v>0</v>
      </c>
      <c r="CZ182" s="51">
        <f>IF( $G182=0,0,((($G182/$F$175)*Cronograma!CX$25)*($H182/$G182)))</f>
        <v>0</v>
      </c>
      <c r="DA182" s="51">
        <f>IF( $G182=0,0,((($G182/$F$175)*Cronograma!CY$25)*($H182/$G182)))</f>
        <v>0</v>
      </c>
      <c r="DB182" s="51">
        <f>IF( $G182=0,0,((($G182/$F$175)*Cronograma!CZ$25)*($H182/$G182)))</f>
        <v>0</v>
      </c>
      <c r="DC182" s="51">
        <f>IF( $G182=0,0,((($G182/$F$175)*Cronograma!DA$25)*($H182/$G182)))</f>
        <v>0</v>
      </c>
      <c r="DD182" s="51">
        <f>IF( $G182=0,0,((($G182/$F$175)*Cronograma!DB$25)*($H182/$G182)))</f>
        <v>0</v>
      </c>
      <c r="DE182" s="51">
        <f>IF( $G182=0,0,((($G182/$F$175)*Cronograma!DC$25)*($H182/$G182)))</f>
        <v>0</v>
      </c>
      <c r="DF182" s="51">
        <f>IF( $G182=0,0,((($G182/$F$175)*Cronograma!DD$25)*($H182/$G182)))</f>
        <v>0</v>
      </c>
      <c r="DG182" s="51">
        <f>IF( $G182=0,0,((($G182/$F$175)*Cronograma!DE$25)*($H182/$G182)))</f>
        <v>0</v>
      </c>
      <c r="DH182" s="51">
        <f>IF( $G182=0,0,((($G182/$F$175)*Cronograma!DF$25)*($H182/$G182)))</f>
        <v>0</v>
      </c>
      <c r="DI182" s="51">
        <f>IF( $G182=0,0,((($G182/$F$175)*Cronograma!DG$25)*($H182/$G182)))</f>
        <v>0</v>
      </c>
      <c r="DJ182" s="51">
        <f>IF( $G182=0,0,((($G182/$F$175)*Cronograma!DH$25)*($H182/$G182)))</f>
        <v>0</v>
      </c>
      <c r="DK182" s="52">
        <f t="shared" si="106"/>
        <v>0</v>
      </c>
      <c r="DL182" s="53">
        <f t="shared" si="82"/>
        <v>0</v>
      </c>
      <c r="DM182" s="472"/>
      <c r="DN182" s="472"/>
      <c r="DO182" s="472"/>
    </row>
    <row r="183" spans="1:119" hidden="1" outlineLevel="1" x14ac:dyDescent="0.3">
      <c r="A183" s="472"/>
      <c r="B183" s="521" t="s">
        <v>323</v>
      </c>
      <c r="C183" s="589"/>
      <c r="D183" s="595"/>
      <c r="E183" s="591"/>
      <c r="F183" s="592"/>
      <c r="G183" s="593"/>
      <c r="H183" s="498">
        <f t="shared" si="105"/>
        <v>0</v>
      </c>
      <c r="I183" s="51">
        <f>IF( $G183=0,0,((($G183/$F$175)*Cronograma!G$25)*($H183/$G183)))</f>
        <v>0</v>
      </c>
      <c r="J183" s="51">
        <f>IF( $G183=0,0,((($G183/$F$175)*Cronograma!H$25)*($H183/$G183)))</f>
        <v>0</v>
      </c>
      <c r="K183" s="51">
        <f>IF( $G183=0,0,((($G183/$F$175)*Cronograma!I$25)*($H183/$G183)))</f>
        <v>0</v>
      </c>
      <c r="L183" s="51">
        <f>IF( $G183=0,0,((($G183/$F$175)*Cronograma!J$25)*($H183/$G183)))</f>
        <v>0</v>
      </c>
      <c r="M183" s="51">
        <f>IF( $G183=0,0,((($G183/$F$175)*Cronograma!K$25)*($H183/$G183)))</f>
        <v>0</v>
      </c>
      <c r="N183" s="51">
        <f>IF( $G183=0,0,((($G183/$F$175)*Cronograma!L$25)*($H183/$G183)))</f>
        <v>0</v>
      </c>
      <c r="O183" s="51">
        <f>IF( $G183=0,0,((($G183/$F$175)*Cronograma!M$25)*($H183/$G183)))</f>
        <v>0</v>
      </c>
      <c r="P183" s="51">
        <f>IF( $G183=0,0,((($G183/$F$175)*Cronograma!N$25)*($H183/$G183)))</f>
        <v>0</v>
      </c>
      <c r="Q183" s="51">
        <f>IF( $G183=0,0,((($G183/$F$175)*Cronograma!O$25)*($H183/$G183)))</f>
        <v>0</v>
      </c>
      <c r="R183" s="51">
        <f>IF( $G183=0,0,((($G183/$F$175)*Cronograma!P$25)*($H183/$G183)))</f>
        <v>0</v>
      </c>
      <c r="S183" s="51">
        <f>IF( $G183=0,0,((($G183/$F$175)*Cronograma!Q$25)*($H183/$G183)))</f>
        <v>0</v>
      </c>
      <c r="T183" s="51">
        <f>IF( $G183=0,0,((($G183/$F$175)*Cronograma!R$25)*($H183/$G183)))</f>
        <v>0</v>
      </c>
      <c r="U183" s="51">
        <f>IF( $G183=0,0,((($G183/$F$175)*Cronograma!S$25)*($H183/$G183)))</f>
        <v>0</v>
      </c>
      <c r="V183" s="51">
        <f>IF( $G183=0,0,((($G183/$F$175)*Cronograma!T$25)*($H183/$G183)))</f>
        <v>0</v>
      </c>
      <c r="W183" s="51">
        <f>IF( $G183=0,0,((($G183/$F$175)*Cronograma!U$25)*($H183/$G183)))</f>
        <v>0</v>
      </c>
      <c r="X183" s="51">
        <f>IF( $G183=0,0,((($G183/$F$175)*Cronograma!V$25)*($H183/$G183)))</f>
        <v>0</v>
      </c>
      <c r="Y183" s="51">
        <f>IF( $G183=0,0,((($G183/$F$175)*Cronograma!W$25)*($H183/$G183)))</f>
        <v>0</v>
      </c>
      <c r="Z183" s="51">
        <f>IF( $G183=0,0,((($G183/$F$175)*Cronograma!X$25)*($H183/$G183)))</f>
        <v>0</v>
      </c>
      <c r="AA183" s="51">
        <f>IF( $G183=0,0,((($G183/$F$175)*Cronograma!Y$25)*($H183/$G183)))</f>
        <v>0</v>
      </c>
      <c r="AB183" s="51">
        <f>IF( $G183=0,0,((($G183/$F$175)*Cronograma!Z$25)*($H183/$G183)))</f>
        <v>0</v>
      </c>
      <c r="AC183" s="51">
        <f>IF( $G183=0,0,((($G183/$F$175)*Cronograma!AA$25)*($H183/$G183)))</f>
        <v>0</v>
      </c>
      <c r="AD183" s="51">
        <f>IF( $G183=0,0,((($G183/$F$175)*Cronograma!AB$25)*($H183/$G183)))</f>
        <v>0</v>
      </c>
      <c r="AE183" s="51">
        <f>IF( $G183=0,0,((($G183/$F$175)*Cronograma!AC$25)*($H183/$G183)))</f>
        <v>0</v>
      </c>
      <c r="AF183" s="51">
        <f>IF( $G183=0,0,((($G183/$F$175)*Cronograma!AD$25)*($H183/$G183)))</f>
        <v>0</v>
      </c>
      <c r="AG183" s="51">
        <f>IF( $G183=0,0,((($G183/$F$175)*Cronograma!AE$25)*($H183/$G183)))</f>
        <v>0</v>
      </c>
      <c r="AH183" s="51">
        <f>IF( $G183=0,0,((($G183/$F$175)*Cronograma!AF$25)*($H183/$G183)))</f>
        <v>0</v>
      </c>
      <c r="AI183" s="51">
        <f>IF( $G183=0,0,((($G183/$F$175)*Cronograma!AG$25)*($H183/$G183)))</f>
        <v>0</v>
      </c>
      <c r="AJ183" s="51">
        <f>IF( $G183=0,0,((($G183/$F$175)*Cronograma!AH$25)*($H183/$G183)))</f>
        <v>0</v>
      </c>
      <c r="AK183" s="51">
        <f>IF( $G183=0,0,((($G183/$F$175)*Cronograma!AI$25)*($H183/$G183)))</f>
        <v>0</v>
      </c>
      <c r="AL183" s="51">
        <f>IF( $G183=0,0,((($G183/$F$175)*Cronograma!AJ$25)*($H183/$G183)))</f>
        <v>0</v>
      </c>
      <c r="AM183" s="51">
        <f>IF( $G183=0,0,((($G183/$F$175)*Cronograma!AK$25)*($H183/$G183)))</f>
        <v>0</v>
      </c>
      <c r="AN183" s="51">
        <f>IF( $G183=0,0,((($G183/$F$175)*Cronograma!AL$25)*($H183/$G183)))</f>
        <v>0</v>
      </c>
      <c r="AO183" s="51">
        <f>IF( $G183=0,0,((($G183/$F$175)*Cronograma!AM$25)*($H183/$G183)))</f>
        <v>0</v>
      </c>
      <c r="AP183" s="51">
        <f>IF( $G183=0,0,((($G183/$F$175)*Cronograma!AN$25)*($H183/$G183)))</f>
        <v>0</v>
      </c>
      <c r="AQ183" s="51">
        <f>IF( $G183=0,0,((($G183/$F$175)*Cronograma!AO$25)*($H183/$G183)))</f>
        <v>0</v>
      </c>
      <c r="AR183" s="51">
        <f>IF( $G183=0,0,((($G183/$F$175)*Cronograma!AP$25)*($H183/$G183)))</f>
        <v>0</v>
      </c>
      <c r="AS183" s="51">
        <f>IF( $G183=0,0,((($G183/$F$175)*Cronograma!AQ$25)*($H183/$G183)))</f>
        <v>0</v>
      </c>
      <c r="AT183" s="51">
        <f>IF( $G183=0,0,((($G183/$F$175)*Cronograma!AR$25)*($H183/$G183)))</f>
        <v>0</v>
      </c>
      <c r="AU183" s="51">
        <f>IF( $G183=0,0,((($G183/$F$175)*Cronograma!AS$25)*($H183/$G183)))</f>
        <v>0</v>
      </c>
      <c r="AV183" s="51">
        <f>IF( $G183=0,0,((($G183/$F$175)*Cronograma!AT$25)*($H183/$G183)))</f>
        <v>0</v>
      </c>
      <c r="AW183" s="51">
        <f>IF( $G183=0,0,((($G183/$F$175)*Cronograma!AU$25)*($H183/$G183)))</f>
        <v>0</v>
      </c>
      <c r="AX183" s="51">
        <f>IF( $G183=0,0,((($G183/$F$175)*Cronograma!AV$25)*($H183/$G183)))</f>
        <v>0</v>
      </c>
      <c r="AY183" s="51">
        <f>IF( $G183=0,0,((($G183/$F$175)*Cronograma!AW$25)*($H183/$G183)))</f>
        <v>0</v>
      </c>
      <c r="AZ183" s="51">
        <f>IF( $G183=0,0,((($G183/$F$175)*Cronograma!AX$25)*($H183/$G183)))</f>
        <v>0</v>
      </c>
      <c r="BA183" s="51">
        <f>IF( $G183=0,0,((($G183/$F$175)*Cronograma!AY$25)*($H183/$G183)))</f>
        <v>0</v>
      </c>
      <c r="BB183" s="51">
        <f>IF( $G183=0,0,((($G183/$F$175)*Cronograma!AZ$25)*($H183/$G183)))</f>
        <v>0</v>
      </c>
      <c r="BC183" s="51">
        <f>IF( $G183=0,0,((($G183/$F$175)*Cronograma!BA$25)*($H183/$G183)))</f>
        <v>0</v>
      </c>
      <c r="BD183" s="51">
        <f>IF( $G183=0,0,((($G183/$F$175)*Cronograma!BB$25)*($H183/$G183)))</f>
        <v>0</v>
      </c>
      <c r="BE183" s="51">
        <f>IF( $G183=0,0,((($G183/$F$175)*Cronograma!BC$25)*($H183/$G183)))</f>
        <v>0</v>
      </c>
      <c r="BF183" s="51">
        <f>IF( $G183=0,0,((($G183/$F$175)*Cronograma!BD$25)*($H183/$G183)))</f>
        <v>0</v>
      </c>
      <c r="BG183" s="51">
        <f>IF( $G183=0,0,((($G183/$F$175)*Cronograma!BE$25)*($H183/$G183)))</f>
        <v>0</v>
      </c>
      <c r="BH183" s="51">
        <f>IF( $G183=0,0,((($G183/$F$175)*Cronograma!BF$25)*($H183/$G183)))</f>
        <v>0</v>
      </c>
      <c r="BI183" s="51">
        <f>IF( $G183=0,0,((($G183/$F$175)*Cronograma!BG$25)*($H183/$G183)))</f>
        <v>0</v>
      </c>
      <c r="BJ183" s="51">
        <f>IF( $G183=0,0,((($G183/$F$175)*Cronograma!BH$25)*($H183/$G183)))</f>
        <v>0</v>
      </c>
      <c r="BK183" s="51">
        <f>IF( $G183=0,0,((($G183/$F$175)*Cronograma!BI$25)*($H183/$G183)))</f>
        <v>0</v>
      </c>
      <c r="BL183" s="51">
        <f>IF( $G183=0,0,((($G183/$F$175)*Cronograma!BJ$25)*($H183/$G183)))</f>
        <v>0</v>
      </c>
      <c r="BM183" s="51">
        <f>IF( $G183=0,0,((($G183/$F$175)*Cronograma!BK$25)*($H183/$G183)))</f>
        <v>0</v>
      </c>
      <c r="BN183" s="51">
        <f>IF( $G183=0,0,((($G183/$F$175)*Cronograma!BL$25)*($H183/$G183)))</f>
        <v>0</v>
      </c>
      <c r="BO183" s="51">
        <f>IF( $G183=0,0,((($G183/$F$175)*Cronograma!BM$25)*($H183/$G183)))</f>
        <v>0</v>
      </c>
      <c r="BP183" s="51">
        <f>IF( $G183=0,0,((($G183/$F$175)*Cronograma!BN$25)*($H183/$G183)))</f>
        <v>0</v>
      </c>
      <c r="BQ183" s="51">
        <f>IF( $G183=0,0,((($G183/$F$175)*Cronograma!BO$25)*($H183/$G183)))</f>
        <v>0</v>
      </c>
      <c r="BR183" s="51">
        <f>IF( $G183=0,0,((($G183/$F$175)*Cronograma!BP$25)*($H183/$G183)))</f>
        <v>0</v>
      </c>
      <c r="BS183" s="51">
        <f>IF( $G183=0,0,((($G183/$F$175)*Cronograma!BQ$25)*($H183/$G183)))</f>
        <v>0</v>
      </c>
      <c r="BT183" s="51">
        <f>IF( $G183=0,0,((($G183/$F$175)*Cronograma!BR$25)*($H183/$G183)))</f>
        <v>0</v>
      </c>
      <c r="BU183" s="51">
        <f>IF( $G183=0,0,((($G183/$F$175)*Cronograma!BS$25)*($H183/$G183)))</f>
        <v>0</v>
      </c>
      <c r="BV183" s="51">
        <f>IF( $G183=0,0,((($G183/$F$175)*Cronograma!BT$25)*($H183/$G183)))</f>
        <v>0</v>
      </c>
      <c r="BW183" s="51">
        <f>IF( $G183=0,0,((($G183/$F$175)*Cronograma!BU$25)*($H183/$G183)))</f>
        <v>0</v>
      </c>
      <c r="BX183" s="51">
        <f>IF( $G183=0,0,((($G183/$F$175)*Cronograma!BV$25)*($H183/$G183)))</f>
        <v>0</v>
      </c>
      <c r="BY183" s="51">
        <f>IF( $G183=0,0,((($G183/$F$175)*Cronograma!BW$25)*($H183/$G183)))</f>
        <v>0</v>
      </c>
      <c r="BZ183" s="51">
        <f>IF( $G183=0,0,((($G183/$F$175)*Cronograma!BX$25)*($H183/$G183)))</f>
        <v>0</v>
      </c>
      <c r="CA183" s="51">
        <f>IF( $G183=0,0,((($G183/$F$175)*Cronograma!BY$25)*($H183/$G183)))</f>
        <v>0</v>
      </c>
      <c r="CB183" s="51">
        <f>IF( $G183=0,0,((($G183/$F$175)*Cronograma!BZ$25)*($H183/$G183)))</f>
        <v>0</v>
      </c>
      <c r="CC183" s="51">
        <f>IF( $G183=0,0,((($G183/$F$175)*Cronograma!CA$25)*($H183/$G183)))</f>
        <v>0</v>
      </c>
      <c r="CD183" s="51">
        <f>IF( $G183=0,0,((($G183/$F$175)*Cronograma!CB$25)*($H183/$G183)))</f>
        <v>0</v>
      </c>
      <c r="CE183" s="51">
        <f>IF( $G183=0,0,((($G183/$F$175)*Cronograma!CC$25)*($H183/$G183)))</f>
        <v>0</v>
      </c>
      <c r="CF183" s="51">
        <f>IF( $G183=0,0,((($G183/$F$175)*Cronograma!CD$25)*($H183/$G183)))</f>
        <v>0</v>
      </c>
      <c r="CG183" s="51">
        <f>IF( $G183=0,0,((($G183/$F$175)*Cronograma!CE$25)*($H183/$G183)))</f>
        <v>0</v>
      </c>
      <c r="CH183" s="51">
        <f>IF( $G183=0,0,((($G183/$F$175)*Cronograma!CF$25)*($H183/$G183)))</f>
        <v>0</v>
      </c>
      <c r="CI183" s="51">
        <f>IF( $G183=0,0,((($G183/$F$175)*Cronograma!CG$25)*($H183/$G183)))</f>
        <v>0</v>
      </c>
      <c r="CJ183" s="51">
        <f>IF( $G183=0,0,((($G183/$F$175)*Cronograma!CH$25)*($H183/$G183)))</f>
        <v>0</v>
      </c>
      <c r="CK183" s="51">
        <f>IF( $G183=0,0,((($G183/$F$175)*Cronograma!CI$25)*($H183/$G183)))</f>
        <v>0</v>
      </c>
      <c r="CL183" s="51">
        <f>IF( $G183=0,0,((($G183/$F$175)*Cronograma!CJ$25)*($H183/$G183)))</f>
        <v>0</v>
      </c>
      <c r="CM183" s="51">
        <f>IF( $G183=0,0,((($G183/$F$175)*Cronograma!CK$25)*($H183/$G183)))</f>
        <v>0</v>
      </c>
      <c r="CN183" s="51">
        <f>IF( $G183=0,0,((($G183/$F$175)*Cronograma!CL$25)*($H183/$G183)))</f>
        <v>0</v>
      </c>
      <c r="CO183" s="51">
        <f>IF( $G183=0,0,((($G183/$F$175)*Cronograma!CM$25)*($H183/$G183)))</f>
        <v>0</v>
      </c>
      <c r="CP183" s="51">
        <f>IF( $G183=0,0,((($G183/$F$175)*Cronograma!CN$25)*($H183/$G183)))</f>
        <v>0</v>
      </c>
      <c r="CQ183" s="51">
        <f>IF( $G183=0,0,((($G183/$F$175)*Cronograma!CO$25)*($H183/$G183)))</f>
        <v>0</v>
      </c>
      <c r="CR183" s="51">
        <f>IF( $G183=0,0,((($G183/$F$175)*Cronograma!CP$25)*($H183/$G183)))</f>
        <v>0</v>
      </c>
      <c r="CS183" s="51">
        <f>IF( $G183=0,0,((($G183/$F$175)*Cronograma!CQ$25)*($H183/$G183)))</f>
        <v>0</v>
      </c>
      <c r="CT183" s="51">
        <f>IF( $G183=0,0,((($G183/$F$175)*Cronograma!CR$25)*($H183/$G183)))</f>
        <v>0</v>
      </c>
      <c r="CU183" s="51">
        <f>IF( $G183=0,0,((($G183/$F$175)*Cronograma!CS$25)*($H183/$G183)))</f>
        <v>0</v>
      </c>
      <c r="CV183" s="51">
        <f>IF( $G183=0,0,((($G183/$F$175)*Cronograma!CT$25)*($H183/$G183)))</f>
        <v>0</v>
      </c>
      <c r="CW183" s="51">
        <f>IF( $G183=0,0,((($G183/$F$175)*Cronograma!CU$25)*($H183/$G183)))</f>
        <v>0</v>
      </c>
      <c r="CX183" s="51">
        <f>IF( $G183=0,0,((($G183/$F$175)*Cronograma!CV$25)*($H183/$G183)))</f>
        <v>0</v>
      </c>
      <c r="CY183" s="51">
        <f>IF( $G183=0,0,((($G183/$F$175)*Cronograma!CW$25)*($H183/$G183)))</f>
        <v>0</v>
      </c>
      <c r="CZ183" s="51">
        <f>IF( $G183=0,0,((($G183/$F$175)*Cronograma!CX$25)*($H183/$G183)))</f>
        <v>0</v>
      </c>
      <c r="DA183" s="51">
        <f>IF( $G183=0,0,((($G183/$F$175)*Cronograma!CY$25)*($H183/$G183)))</f>
        <v>0</v>
      </c>
      <c r="DB183" s="51">
        <f>IF( $G183=0,0,((($G183/$F$175)*Cronograma!CZ$25)*($H183/$G183)))</f>
        <v>0</v>
      </c>
      <c r="DC183" s="51">
        <f>IF( $G183=0,0,((($G183/$F$175)*Cronograma!DA$25)*($H183/$G183)))</f>
        <v>0</v>
      </c>
      <c r="DD183" s="51">
        <f>IF( $G183=0,0,((($G183/$F$175)*Cronograma!DB$25)*($H183/$G183)))</f>
        <v>0</v>
      </c>
      <c r="DE183" s="51">
        <f>IF( $G183=0,0,((($G183/$F$175)*Cronograma!DC$25)*($H183/$G183)))</f>
        <v>0</v>
      </c>
      <c r="DF183" s="51">
        <f>IF( $G183=0,0,((($G183/$F$175)*Cronograma!DD$25)*($H183/$G183)))</f>
        <v>0</v>
      </c>
      <c r="DG183" s="51">
        <f>IF( $G183=0,0,((($G183/$F$175)*Cronograma!DE$25)*($H183/$G183)))</f>
        <v>0</v>
      </c>
      <c r="DH183" s="51">
        <f>IF( $G183=0,0,((($G183/$F$175)*Cronograma!DF$25)*($H183/$G183)))</f>
        <v>0</v>
      </c>
      <c r="DI183" s="51">
        <f>IF( $G183=0,0,((($G183/$F$175)*Cronograma!DG$25)*($H183/$G183)))</f>
        <v>0</v>
      </c>
      <c r="DJ183" s="51">
        <f>IF( $G183=0,0,((($G183/$F$175)*Cronograma!DH$25)*($H183/$G183)))</f>
        <v>0</v>
      </c>
      <c r="DK183" s="52">
        <f t="shared" si="106"/>
        <v>0</v>
      </c>
      <c r="DL183" s="53">
        <f t="shared" si="82"/>
        <v>0</v>
      </c>
      <c r="DM183" s="472"/>
      <c r="DN183" s="472"/>
      <c r="DO183" s="472"/>
    </row>
    <row r="184" spans="1:119" hidden="1" outlineLevel="1" x14ac:dyDescent="0.3">
      <c r="A184" s="472"/>
      <c r="B184" s="521" t="s">
        <v>324</v>
      </c>
      <c r="C184" s="589"/>
      <c r="D184" s="595"/>
      <c r="E184" s="591"/>
      <c r="F184" s="592"/>
      <c r="G184" s="593"/>
      <c r="H184" s="498">
        <f t="shared" si="105"/>
        <v>0</v>
      </c>
      <c r="I184" s="51">
        <f>IF( $G184=0,0,((($G184/$F$175)*Cronograma!G$25)*($H184/$G184)))</f>
        <v>0</v>
      </c>
      <c r="J184" s="51">
        <f>IF( $G184=0,0,((($G184/$F$175)*Cronograma!H$25)*($H184/$G184)))</f>
        <v>0</v>
      </c>
      <c r="K184" s="51">
        <f>IF( $G184=0,0,((($G184/$F$175)*Cronograma!I$25)*($H184/$G184)))</f>
        <v>0</v>
      </c>
      <c r="L184" s="51">
        <f>IF( $G184=0,0,((($G184/$F$175)*Cronograma!J$25)*($H184/$G184)))</f>
        <v>0</v>
      </c>
      <c r="M184" s="51">
        <f>IF( $G184=0,0,((($G184/$F$175)*Cronograma!K$25)*($H184/$G184)))</f>
        <v>0</v>
      </c>
      <c r="N184" s="51">
        <f>IF( $G184=0,0,((($G184/$F$175)*Cronograma!L$25)*($H184/$G184)))</f>
        <v>0</v>
      </c>
      <c r="O184" s="51">
        <f>IF( $G184=0,0,((($G184/$F$175)*Cronograma!M$25)*($H184/$G184)))</f>
        <v>0</v>
      </c>
      <c r="P184" s="51">
        <f>IF( $G184=0,0,((($G184/$F$175)*Cronograma!N$25)*($H184/$G184)))</f>
        <v>0</v>
      </c>
      <c r="Q184" s="51">
        <f>IF( $G184=0,0,((($G184/$F$175)*Cronograma!O$25)*($H184/$G184)))</f>
        <v>0</v>
      </c>
      <c r="R184" s="51">
        <f>IF( $G184=0,0,((($G184/$F$175)*Cronograma!P$25)*($H184/$G184)))</f>
        <v>0</v>
      </c>
      <c r="S184" s="51">
        <f>IF( $G184=0,0,((($G184/$F$175)*Cronograma!Q$25)*($H184/$G184)))</f>
        <v>0</v>
      </c>
      <c r="T184" s="51">
        <f>IF( $G184=0,0,((($G184/$F$175)*Cronograma!R$25)*($H184/$G184)))</f>
        <v>0</v>
      </c>
      <c r="U184" s="51">
        <f>IF( $G184=0,0,((($G184/$F$175)*Cronograma!S$25)*($H184/$G184)))</f>
        <v>0</v>
      </c>
      <c r="V184" s="51">
        <f>IF( $G184=0,0,((($G184/$F$175)*Cronograma!T$25)*($H184/$G184)))</f>
        <v>0</v>
      </c>
      <c r="W184" s="51">
        <f>IF( $G184=0,0,((($G184/$F$175)*Cronograma!U$25)*($H184/$G184)))</f>
        <v>0</v>
      </c>
      <c r="X184" s="51">
        <f>IF( $G184=0,0,((($G184/$F$175)*Cronograma!V$25)*($H184/$G184)))</f>
        <v>0</v>
      </c>
      <c r="Y184" s="51">
        <f>IF( $G184=0,0,((($G184/$F$175)*Cronograma!W$25)*($H184/$G184)))</f>
        <v>0</v>
      </c>
      <c r="Z184" s="51">
        <f>IF( $G184=0,0,((($G184/$F$175)*Cronograma!X$25)*($H184/$G184)))</f>
        <v>0</v>
      </c>
      <c r="AA184" s="51">
        <f>IF( $G184=0,0,((($G184/$F$175)*Cronograma!Y$25)*($H184/$G184)))</f>
        <v>0</v>
      </c>
      <c r="AB184" s="51">
        <f>IF( $G184=0,0,((($G184/$F$175)*Cronograma!Z$25)*($H184/$G184)))</f>
        <v>0</v>
      </c>
      <c r="AC184" s="51">
        <f>IF( $G184=0,0,((($G184/$F$175)*Cronograma!AA$25)*($H184/$G184)))</f>
        <v>0</v>
      </c>
      <c r="AD184" s="51">
        <f>IF( $G184=0,0,((($G184/$F$175)*Cronograma!AB$25)*($H184/$G184)))</f>
        <v>0</v>
      </c>
      <c r="AE184" s="51">
        <f>IF( $G184=0,0,((($G184/$F$175)*Cronograma!AC$25)*($H184/$G184)))</f>
        <v>0</v>
      </c>
      <c r="AF184" s="51">
        <f>IF( $G184=0,0,((($G184/$F$175)*Cronograma!AD$25)*($H184/$G184)))</f>
        <v>0</v>
      </c>
      <c r="AG184" s="51">
        <f>IF( $G184=0,0,((($G184/$F$175)*Cronograma!AE$25)*($H184/$G184)))</f>
        <v>0</v>
      </c>
      <c r="AH184" s="51">
        <f>IF( $G184=0,0,((($G184/$F$175)*Cronograma!AF$25)*($H184/$G184)))</f>
        <v>0</v>
      </c>
      <c r="AI184" s="51">
        <f>IF( $G184=0,0,((($G184/$F$175)*Cronograma!AG$25)*($H184/$G184)))</f>
        <v>0</v>
      </c>
      <c r="AJ184" s="51">
        <f>IF( $G184=0,0,((($G184/$F$175)*Cronograma!AH$25)*($H184/$G184)))</f>
        <v>0</v>
      </c>
      <c r="AK184" s="51">
        <f>IF( $G184=0,0,((($G184/$F$175)*Cronograma!AI$25)*($H184/$G184)))</f>
        <v>0</v>
      </c>
      <c r="AL184" s="51">
        <f>IF( $G184=0,0,((($G184/$F$175)*Cronograma!AJ$25)*($H184/$G184)))</f>
        <v>0</v>
      </c>
      <c r="AM184" s="51">
        <f>IF( $G184=0,0,((($G184/$F$175)*Cronograma!AK$25)*($H184/$G184)))</f>
        <v>0</v>
      </c>
      <c r="AN184" s="51">
        <f>IF( $G184=0,0,((($G184/$F$175)*Cronograma!AL$25)*($H184/$G184)))</f>
        <v>0</v>
      </c>
      <c r="AO184" s="51">
        <f>IF( $G184=0,0,((($G184/$F$175)*Cronograma!AM$25)*($H184/$G184)))</f>
        <v>0</v>
      </c>
      <c r="AP184" s="51">
        <f>IF( $G184=0,0,((($G184/$F$175)*Cronograma!AN$25)*($H184/$G184)))</f>
        <v>0</v>
      </c>
      <c r="AQ184" s="51">
        <f>IF( $G184=0,0,((($G184/$F$175)*Cronograma!AO$25)*($H184/$G184)))</f>
        <v>0</v>
      </c>
      <c r="AR184" s="51">
        <f>IF( $G184=0,0,((($G184/$F$175)*Cronograma!AP$25)*($H184/$G184)))</f>
        <v>0</v>
      </c>
      <c r="AS184" s="51">
        <f>IF( $G184=0,0,((($G184/$F$175)*Cronograma!AQ$25)*($H184/$G184)))</f>
        <v>0</v>
      </c>
      <c r="AT184" s="51">
        <f>IF( $G184=0,0,((($G184/$F$175)*Cronograma!AR$25)*($H184/$G184)))</f>
        <v>0</v>
      </c>
      <c r="AU184" s="51">
        <f>IF( $G184=0,0,((($G184/$F$175)*Cronograma!AS$25)*($H184/$G184)))</f>
        <v>0</v>
      </c>
      <c r="AV184" s="51">
        <f>IF( $G184=0,0,((($G184/$F$175)*Cronograma!AT$25)*($H184/$G184)))</f>
        <v>0</v>
      </c>
      <c r="AW184" s="51">
        <f>IF( $G184=0,0,((($G184/$F$175)*Cronograma!AU$25)*($H184/$G184)))</f>
        <v>0</v>
      </c>
      <c r="AX184" s="51">
        <f>IF( $G184=0,0,((($G184/$F$175)*Cronograma!AV$25)*($H184/$G184)))</f>
        <v>0</v>
      </c>
      <c r="AY184" s="51">
        <f>IF( $G184=0,0,((($G184/$F$175)*Cronograma!AW$25)*($H184/$G184)))</f>
        <v>0</v>
      </c>
      <c r="AZ184" s="51">
        <f>IF( $G184=0,0,((($G184/$F$175)*Cronograma!AX$25)*($H184/$G184)))</f>
        <v>0</v>
      </c>
      <c r="BA184" s="51">
        <f>IF( $G184=0,0,((($G184/$F$175)*Cronograma!AY$25)*($H184/$G184)))</f>
        <v>0</v>
      </c>
      <c r="BB184" s="51">
        <f>IF( $G184=0,0,((($G184/$F$175)*Cronograma!AZ$25)*($H184/$G184)))</f>
        <v>0</v>
      </c>
      <c r="BC184" s="51">
        <f>IF( $G184=0,0,((($G184/$F$175)*Cronograma!BA$25)*($H184/$G184)))</f>
        <v>0</v>
      </c>
      <c r="BD184" s="51">
        <f>IF( $G184=0,0,((($G184/$F$175)*Cronograma!BB$25)*($H184/$G184)))</f>
        <v>0</v>
      </c>
      <c r="BE184" s="51">
        <f>IF( $G184=0,0,((($G184/$F$175)*Cronograma!BC$25)*($H184/$G184)))</f>
        <v>0</v>
      </c>
      <c r="BF184" s="51">
        <f>IF( $G184=0,0,((($G184/$F$175)*Cronograma!BD$25)*($H184/$G184)))</f>
        <v>0</v>
      </c>
      <c r="BG184" s="51">
        <f>IF( $G184=0,0,((($G184/$F$175)*Cronograma!BE$25)*($H184/$G184)))</f>
        <v>0</v>
      </c>
      <c r="BH184" s="51">
        <f>IF( $G184=0,0,((($G184/$F$175)*Cronograma!BF$25)*($H184/$G184)))</f>
        <v>0</v>
      </c>
      <c r="BI184" s="51">
        <f>IF( $G184=0,0,((($G184/$F$175)*Cronograma!BG$25)*($H184/$G184)))</f>
        <v>0</v>
      </c>
      <c r="BJ184" s="51">
        <f>IF( $G184=0,0,((($G184/$F$175)*Cronograma!BH$25)*($H184/$G184)))</f>
        <v>0</v>
      </c>
      <c r="BK184" s="51">
        <f>IF( $G184=0,0,((($G184/$F$175)*Cronograma!BI$25)*($H184/$G184)))</f>
        <v>0</v>
      </c>
      <c r="BL184" s="51">
        <f>IF( $G184=0,0,((($G184/$F$175)*Cronograma!BJ$25)*($H184/$G184)))</f>
        <v>0</v>
      </c>
      <c r="BM184" s="51">
        <f>IF( $G184=0,0,((($G184/$F$175)*Cronograma!BK$25)*($H184/$G184)))</f>
        <v>0</v>
      </c>
      <c r="BN184" s="51">
        <f>IF( $G184=0,0,((($G184/$F$175)*Cronograma!BL$25)*($H184/$G184)))</f>
        <v>0</v>
      </c>
      <c r="BO184" s="51">
        <f>IF( $G184=0,0,((($G184/$F$175)*Cronograma!BM$25)*($H184/$G184)))</f>
        <v>0</v>
      </c>
      <c r="BP184" s="51">
        <f>IF( $G184=0,0,((($G184/$F$175)*Cronograma!BN$25)*($H184/$G184)))</f>
        <v>0</v>
      </c>
      <c r="BQ184" s="51">
        <f>IF( $G184=0,0,((($G184/$F$175)*Cronograma!BO$25)*($H184/$G184)))</f>
        <v>0</v>
      </c>
      <c r="BR184" s="51">
        <f>IF( $G184=0,0,((($G184/$F$175)*Cronograma!BP$25)*($H184/$G184)))</f>
        <v>0</v>
      </c>
      <c r="BS184" s="51">
        <f>IF( $G184=0,0,((($G184/$F$175)*Cronograma!BQ$25)*($H184/$G184)))</f>
        <v>0</v>
      </c>
      <c r="BT184" s="51">
        <f>IF( $G184=0,0,((($G184/$F$175)*Cronograma!BR$25)*($H184/$G184)))</f>
        <v>0</v>
      </c>
      <c r="BU184" s="51">
        <f>IF( $G184=0,0,((($G184/$F$175)*Cronograma!BS$25)*($H184/$G184)))</f>
        <v>0</v>
      </c>
      <c r="BV184" s="51">
        <f>IF( $G184=0,0,((($G184/$F$175)*Cronograma!BT$25)*($H184/$G184)))</f>
        <v>0</v>
      </c>
      <c r="BW184" s="51">
        <f>IF( $G184=0,0,((($G184/$F$175)*Cronograma!BU$25)*($H184/$G184)))</f>
        <v>0</v>
      </c>
      <c r="BX184" s="51">
        <f>IF( $G184=0,0,((($G184/$F$175)*Cronograma!BV$25)*($H184/$G184)))</f>
        <v>0</v>
      </c>
      <c r="BY184" s="51">
        <f>IF( $G184=0,0,((($G184/$F$175)*Cronograma!BW$25)*($H184/$G184)))</f>
        <v>0</v>
      </c>
      <c r="BZ184" s="51">
        <f>IF( $G184=0,0,((($G184/$F$175)*Cronograma!BX$25)*($H184/$G184)))</f>
        <v>0</v>
      </c>
      <c r="CA184" s="51">
        <f>IF( $G184=0,0,((($G184/$F$175)*Cronograma!BY$25)*($H184/$G184)))</f>
        <v>0</v>
      </c>
      <c r="CB184" s="51">
        <f>IF( $G184=0,0,((($G184/$F$175)*Cronograma!BZ$25)*($H184/$G184)))</f>
        <v>0</v>
      </c>
      <c r="CC184" s="51">
        <f>IF( $G184=0,0,((($G184/$F$175)*Cronograma!CA$25)*($H184/$G184)))</f>
        <v>0</v>
      </c>
      <c r="CD184" s="51">
        <f>IF( $G184=0,0,((($G184/$F$175)*Cronograma!CB$25)*($H184/$G184)))</f>
        <v>0</v>
      </c>
      <c r="CE184" s="51">
        <f>IF( $G184=0,0,((($G184/$F$175)*Cronograma!CC$25)*($H184/$G184)))</f>
        <v>0</v>
      </c>
      <c r="CF184" s="51">
        <f>IF( $G184=0,0,((($G184/$F$175)*Cronograma!CD$25)*($H184/$G184)))</f>
        <v>0</v>
      </c>
      <c r="CG184" s="51">
        <f>IF( $G184=0,0,((($G184/$F$175)*Cronograma!CE$25)*($H184/$G184)))</f>
        <v>0</v>
      </c>
      <c r="CH184" s="51">
        <f>IF( $G184=0,0,((($G184/$F$175)*Cronograma!CF$25)*($H184/$G184)))</f>
        <v>0</v>
      </c>
      <c r="CI184" s="51">
        <f>IF( $G184=0,0,((($G184/$F$175)*Cronograma!CG$25)*($H184/$G184)))</f>
        <v>0</v>
      </c>
      <c r="CJ184" s="51">
        <f>IF( $G184=0,0,((($G184/$F$175)*Cronograma!CH$25)*($H184/$G184)))</f>
        <v>0</v>
      </c>
      <c r="CK184" s="51">
        <f>IF( $G184=0,0,((($G184/$F$175)*Cronograma!CI$25)*($H184/$G184)))</f>
        <v>0</v>
      </c>
      <c r="CL184" s="51">
        <f>IF( $G184=0,0,((($G184/$F$175)*Cronograma!CJ$25)*($H184/$G184)))</f>
        <v>0</v>
      </c>
      <c r="CM184" s="51">
        <f>IF( $G184=0,0,((($G184/$F$175)*Cronograma!CK$25)*($H184/$G184)))</f>
        <v>0</v>
      </c>
      <c r="CN184" s="51">
        <f>IF( $G184=0,0,((($G184/$F$175)*Cronograma!CL$25)*($H184/$G184)))</f>
        <v>0</v>
      </c>
      <c r="CO184" s="51">
        <f>IF( $G184=0,0,((($G184/$F$175)*Cronograma!CM$25)*($H184/$G184)))</f>
        <v>0</v>
      </c>
      <c r="CP184" s="51">
        <f>IF( $G184=0,0,((($G184/$F$175)*Cronograma!CN$25)*($H184/$G184)))</f>
        <v>0</v>
      </c>
      <c r="CQ184" s="51">
        <f>IF( $G184=0,0,((($G184/$F$175)*Cronograma!CO$25)*($H184/$G184)))</f>
        <v>0</v>
      </c>
      <c r="CR184" s="51">
        <f>IF( $G184=0,0,((($G184/$F$175)*Cronograma!CP$25)*($H184/$G184)))</f>
        <v>0</v>
      </c>
      <c r="CS184" s="51">
        <f>IF( $G184=0,0,((($G184/$F$175)*Cronograma!CQ$25)*($H184/$G184)))</f>
        <v>0</v>
      </c>
      <c r="CT184" s="51">
        <f>IF( $G184=0,0,((($G184/$F$175)*Cronograma!CR$25)*($H184/$G184)))</f>
        <v>0</v>
      </c>
      <c r="CU184" s="51">
        <f>IF( $G184=0,0,((($G184/$F$175)*Cronograma!CS$25)*($H184/$G184)))</f>
        <v>0</v>
      </c>
      <c r="CV184" s="51">
        <f>IF( $G184=0,0,((($G184/$F$175)*Cronograma!CT$25)*($H184/$G184)))</f>
        <v>0</v>
      </c>
      <c r="CW184" s="51">
        <f>IF( $G184=0,0,((($G184/$F$175)*Cronograma!CU$25)*($H184/$G184)))</f>
        <v>0</v>
      </c>
      <c r="CX184" s="51">
        <f>IF( $G184=0,0,((($G184/$F$175)*Cronograma!CV$25)*($H184/$G184)))</f>
        <v>0</v>
      </c>
      <c r="CY184" s="51">
        <f>IF( $G184=0,0,((($G184/$F$175)*Cronograma!CW$25)*($H184/$G184)))</f>
        <v>0</v>
      </c>
      <c r="CZ184" s="51">
        <f>IF( $G184=0,0,((($G184/$F$175)*Cronograma!CX$25)*($H184/$G184)))</f>
        <v>0</v>
      </c>
      <c r="DA184" s="51">
        <f>IF( $G184=0,0,((($G184/$F$175)*Cronograma!CY$25)*($H184/$G184)))</f>
        <v>0</v>
      </c>
      <c r="DB184" s="51">
        <f>IF( $G184=0,0,((($G184/$F$175)*Cronograma!CZ$25)*($H184/$G184)))</f>
        <v>0</v>
      </c>
      <c r="DC184" s="51">
        <f>IF( $G184=0,0,((($G184/$F$175)*Cronograma!DA$25)*($H184/$G184)))</f>
        <v>0</v>
      </c>
      <c r="DD184" s="51">
        <f>IF( $G184=0,0,((($G184/$F$175)*Cronograma!DB$25)*($H184/$G184)))</f>
        <v>0</v>
      </c>
      <c r="DE184" s="51">
        <f>IF( $G184=0,0,((($G184/$F$175)*Cronograma!DC$25)*($H184/$G184)))</f>
        <v>0</v>
      </c>
      <c r="DF184" s="51">
        <f>IF( $G184=0,0,((($G184/$F$175)*Cronograma!DD$25)*($H184/$G184)))</f>
        <v>0</v>
      </c>
      <c r="DG184" s="51">
        <f>IF( $G184=0,0,((($G184/$F$175)*Cronograma!DE$25)*($H184/$G184)))</f>
        <v>0</v>
      </c>
      <c r="DH184" s="51">
        <f>IF( $G184=0,0,((($G184/$F$175)*Cronograma!DF$25)*($H184/$G184)))</f>
        <v>0</v>
      </c>
      <c r="DI184" s="51">
        <f>IF( $G184=0,0,((($G184/$F$175)*Cronograma!DG$25)*($H184/$G184)))</f>
        <v>0</v>
      </c>
      <c r="DJ184" s="51">
        <f>IF( $G184=0,0,((($G184/$F$175)*Cronograma!DH$25)*($H184/$G184)))</f>
        <v>0</v>
      </c>
      <c r="DK184" s="52">
        <f t="shared" si="106"/>
        <v>0</v>
      </c>
      <c r="DL184" s="53">
        <f t="shared" si="82"/>
        <v>0</v>
      </c>
      <c r="DM184" s="472"/>
      <c r="DN184" s="472"/>
      <c r="DO184" s="472"/>
    </row>
    <row r="185" spans="1:119" ht="24" hidden="1" outlineLevel="1" x14ac:dyDescent="0.3">
      <c r="A185" s="472"/>
      <c r="B185" s="521" t="s">
        <v>325</v>
      </c>
      <c r="C185" s="589"/>
      <c r="D185" s="595"/>
      <c r="E185" s="591"/>
      <c r="F185" s="592"/>
      <c r="G185" s="593"/>
      <c r="H185" s="498">
        <f t="shared" si="105"/>
        <v>0</v>
      </c>
      <c r="I185" s="51">
        <f>IF( $G185=0,0,((($G185/$F$175)*Cronograma!G$25)*($H185/$G185)))</f>
        <v>0</v>
      </c>
      <c r="J185" s="51">
        <f>IF( $G185=0,0,((($G185/$F$175)*Cronograma!H$25)*($H185/$G185)))</f>
        <v>0</v>
      </c>
      <c r="K185" s="51">
        <f>IF( $G185=0,0,((($G185/$F$175)*Cronograma!I$25)*($H185/$G185)))</f>
        <v>0</v>
      </c>
      <c r="L185" s="51">
        <f>IF( $G185=0,0,((($G185/$F$175)*Cronograma!J$25)*($H185/$G185)))</f>
        <v>0</v>
      </c>
      <c r="M185" s="51">
        <f>IF( $G185=0,0,((($G185/$F$175)*Cronograma!K$25)*($H185/$G185)))</f>
        <v>0</v>
      </c>
      <c r="N185" s="51">
        <f>IF( $G185=0,0,((($G185/$F$175)*Cronograma!L$25)*($H185/$G185)))</f>
        <v>0</v>
      </c>
      <c r="O185" s="51">
        <f>IF( $G185=0,0,((($G185/$F$175)*Cronograma!M$25)*($H185/$G185)))</f>
        <v>0</v>
      </c>
      <c r="P185" s="51">
        <f>IF( $G185=0,0,((($G185/$F$175)*Cronograma!N$25)*($H185/$G185)))</f>
        <v>0</v>
      </c>
      <c r="Q185" s="51">
        <f>IF( $G185=0,0,((($G185/$F$175)*Cronograma!O$25)*($H185/$G185)))</f>
        <v>0</v>
      </c>
      <c r="R185" s="51">
        <f>IF( $G185=0,0,((($G185/$F$175)*Cronograma!P$25)*($H185/$G185)))</f>
        <v>0</v>
      </c>
      <c r="S185" s="51">
        <f>IF( $G185=0,0,((($G185/$F$175)*Cronograma!Q$25)*($H185/$G185)))</f>
        <v>0</v>
      </c>
      <c r="T185" s="51">
        <f>IF( $G185=0,0,((($G185/$F$175)*Cronograma!R$25)*($H185/$G185)))</f>
        <v>0</v>
      </c>
      <c r="U185" s="51">
        <f>IF( $G185=0,0,((($G185/$F$175)*Cronograma!S$25)*($H185/$G185)))</f>
        <v>0</v>
      </c>
      <c r="V185" s="51">
        <f>IF( $G185=0,0,((($G185/$F$175)*Cronograma!T$25)*($H185/$G185)))</f>
        <v>0</v>
      </c>
      <c r="W185" s="51">
        <f>IF( $G185=0,0,((($G185/$F$175)*Cronograma!U$25)*($H185/$G185)))</f>
        <v>0</v>
      </c>
      <c r="X185" s="51">
        <f>IF( $G185=0,0,((($G185/$F$175)*Cronograma!V$25)*($H185/$G185)))</f>
        <v>0</v>
      </c>
      <c r="Y185" s="51">
        <f>IF( $G185=0,0,((($G185/$F$175)*Cronograma!W$25)*($H185/$G185)))</f>
        <v>0</v>
      </c>
      <c r="Z185" s="51">
        <f>IF( $G185=0,0,((($G185/$F$175)*Cronograma!X$25)*($H185/$G185)))</f>
        <v>0</v>
      </c>
      <c r="AA185" s="51">
        <f>IF( $G185=0,0,((($G185/$F$175)*Cronograma!Y$25)*($H185/$G185)))</f>
        <v>0</v>
      </c>
      <c r="AB185" s="51">
        <f>IF( $G185=0,0,((($G185/$F$175)*Cronograma!Z$25)*($H185/$G185)))</f>
        <v>0</v>
      </c>
      <c r="AC185" s="51">
        <f>IF( $G185=0,0,((($G185/$F$175)*Cronograma!AA$25)*($H185/$G185)))</f>
        <v>0</v>
      </c>
      <c r="AD185" s="51">
        <f>IF( $G185=0,0,((($G185/$F$175)*Cronograma!AB$25)*($H185/$G185)))</f>
        <v>0</v>
      </c>
      <c r="AE185" s="51">
        <f>IF( $G185=0,0,((($G185/$F$175)*Cronograma!AC$25)*($H185/$G185)))</f>
        <v>0</v>
      </c>
      <c r="AF185" s="51">
        <f>IF( $G185=0,0,((($G185/$F$175)*Cronograma!AD$25)*($H185/$G185)))</f>
        <v>0</v>
      </c>
      <c r="AG185" s="51">
        <f>IF( $G185=0,0,((($G185/$F$175)*Cronograma!AE$25)*($H185/$G185)))</f>
        <v>0</v>
      </c>
      <c r="AH185" s="51">
        <f>IF( $G185=0,0,((($G185/$F$175)*Cronograma!AF$25)*($H185/$G185)))</f>
        <v>0</v>
      </c>
      <c r="AI185" s="51">
        <f>IF( $G185=0,0,((($G185/$F$175)*Cronograma!AG$25)*($H185/$G185)))</f>
        <v>0</v>
      </c>
      <c r="AJ185" s="51">
        <f>IF( $G185=0,0,((($G185/$F$175)*Cronograma!AH$25)*($H185/$G185)))</f>
        <v>0</v>
      </c>
      <c r="AK185" s="51">
        <f>IF( $G185=0,0,((($G185/$F$175)*Cronograma!AI$25)*($H185/$G185)))</f>
        <v>0</v>
      </c>
      <c r="AL185" s="51">
        <f>IF( $G185=0,0,((($G185/$F$175)*Cronograma!AJ$25)*($H185/$G185)))</f>
        <v>0</v>
      </c>
      <c r="AM185" s="51">
        <f>IF( $G185=0,0,((($G185/$F$175)*Cronograma!AK$25)*($H185/$G185)))</f>
        <v>0</v>
      </c>
      <c r="AN185" s="51">
        <f>IF( $G185=0,0,((($G185/$F$175)*Cronograma!AL$25)*($H185/$G185)))</f>
        <v>0</v>
      </c>
      <c r="AO185" s="51">
        <f>IF( $G185=0,0,((($G185/$F$175)*Cronograma!AM$25)*($H185/$G185)))</f>
        <v>0</v>
      </c>
      <c r="AP185" s="51">
        <f>IF( $G185=0,0,((($G185/$F$175)*Cronograma!AN$25)*($H185/$G185)))</f>
        <v>0</v>
      </c>
      <c r="AQ185" s="51">
        <f>IF( $G185=0,0,((($G185/$F$175)*Cronograma!AO$25)*($H185/$G185)))</f>
        <v>0</v>
      </c>
      <c r="AR185" s="51">
        <f>IF( $G185=0,0,((($G185/$F$175)*Cronograma!AP$25)*($H185/$G185)))</f>
        <v>0</v>
      </c>
      <c r="AS185" s="51">
        <f>IF( $G185=0,0,((($G185/$F$175)*Cronograma!AQ$25)*($H185/$G185)))</f>
        <v>0</v>
      </c>
      <c r="AT185" s="51">
        <f>IF( $G185=0,0,((($G185/$F$175)*Cronograma!AR$25)*($H185/$G185)))</f>
        <v>0</v>
      </c>
      <c r="AU185" s="51">
        <f>IF( $G185=0,0,((($G185/$F$175)*Cronograma!AS$25)*($H185/$G185)))</f>
        <v>0</v>
      </c>
      <c r="AV185" s="51">
        <f>IF( $G185=0,0,((($G185/$F$175)*Cronograma!AT$25)*($H185/$G185)))</f>
        <v>0</v>
      </c>
      <c r="AW185" s="51">
        <f>IF( $G185=0,0,((($G185/$F$175)*Cronograma!AU$25)*($H185/$G185)))</f>
        <v>0</v>
      </c>
      <c r="AX185" s="51">
        <f>IF( $G185=0,0,((($G185/$F$175)*Cronograma!AV$25)*($H185/$G185)))</f>
        <v>0</v>
      </c>
      <c r="AY185" s="51">
        <f>IF( $G185=0,0,((($G185/$F$175)*Cronograma!AW$25)*($H185/$G185)))</f>
        <v>0</v>
      </c>
      <c r="AZ185" s="51">
        <f>IF( $G185=0,0,((($G185/$F$175)*Cronograma!AX$25)*($H185/$G185)))</f>
        <v>0</v>
      </c>
      <c r="BA185" s="51">
        <f>IF( $G185=0,0,((($G185/$F$175)*Cronograma!AY$25)*($H185/$G185)))</f>
        <v>0</v>
      </c>
      <c r="BB185" s="51">
        <f>IF( $G185=0,0,((($G185/$F$175)*Cronograma!AZ$25)*($H185/$G185)))</f>
        <v>0</v>
      </c>
      <c r="BC185" s="51">
        <f>IF( $G185=0,0,((($G185/$F$175)*Cronograma!BA$25)*($H185/$G185)))</f>
        <v>0</v>
      </c>
      <c r="BD185" s="51">
        <f>IF( $G185=0,0,((($G185/$F$175)*Cronograma!BB$25)*($H185/$G185)))</f>
        <v>0</v>
      </c>
      <c r="BE185" s="51">
        <f>IF( $G185=0,0,((($G185/$F$175)*Cronograma!BC$25)*($H185/$G185)))</f>
        <v>0</v>
      </c>
      <c r="BF185" s="51">
        <f>IF( $G185=0,0,((($G185/$F$175)*Cronograma!BD$25)*($H185/$G185)))</f>
        <v>0</v>
      </c>
      <c r="BG185" s="51">
        <f>IF( $G185=0,0,((($G185/$F$175)*Cronograma!BE$25)*($H185/$G185)))</f>
        <v>0</v>
      </c>
      <c r="BH185" s="51">
        <f>IF( $G185=0,0,((($G185/$F$175)*Cronograma!BF$25)*($H185/$G185)))</f>
        <v>0</v>
      </c>
      <c r="BI185" s="51">
        <f>IF( $G185=0,0,((($G185/$F$175)*Cronograma!BG$25)*($H185/$G185)))</f>
        <v>0</v>
      </c>
      <c r="BJ185" s="51">
        <f>IF( $G185=0,0,((($G185/$F$175)*Cronograma!BH$25)*($H185/$G185)))</f>
        <v>0</v>
      </c>
      <c r="BK185" s="51">
        <f>IF( $G185=0,0,((($G185/$F$175)*Cronograma!BI$25)*($H185/$G185)))</f>
        <v>0</v>
      </c>
      <c r="BL185" s="51">
        <f>IF( $G185=0,0,((($G185/$F$175)*Cronograma!BJ$25)*($H185/$G185)))</f>
        <v>0</v>
      </c>
      <c r="BM185" s="51">
        <f>IF( $G185=0,0,((($G185/$F$175)*Cronograma!BK$25)*($H185/$G185)))</f>
        <v>0</v>
      </c>
      <c r="BN185" s="51">
        <f>IF( $G185=0,0,((($G185/$F$175)*Cronograma!BL$25)*($H185/$G185)))</f>
        <v>0</v>
      </c>
      <c r="BO185" s="51">
        <f>IF( $G185=0,0,((($G185/$F$175)*Cronograma!BM$25)*($H185/$G185)))</f>
        <v>0</v>
      </c>
      <c r="BP185" s="51">
        <f>IF( $G185=0,0,((($G185/$F$175)*Cronograma!BN$25)*($H185/$G185)))</f>
        <v>0</v>
      </c>
      <c r="BQ185" s="51">
        <f>IF( $G185=0,0,((($G185/$F$175)*Cronograma!BO$25)*($H185/$G185)))</f>
        <v>0</v>
      </c>
      <c r="BR185" s="51">
        <f>IF( $G185=0,0,((($G185/$F$175)*Cronograma!BP$25)*($H185/$G185)))</f>
        <v>0</v>
      </c>
      <c r="BS185" s="51">
        <f>IF( $G185=0,0,((($G185/$F$175)*Cronograma!BQ$25)*($H185/$G185)))</f>
        <v>0</v>
      </c>
      <c r="BT185" s="51">
        <f>IF( $G185=0,0,((($G185/$F$175)*Cronograma!BR$25)*($H185/$G185)))</f>
        <v>0</v>
      </c>
      <c r="BU185" s="51">
        <f>IF( $G185=0,0,((($G185/$F$175)*Cronograma!BS$25)*($H185/$G185)))</f>
        <v>0</v>
      </c>
      <c r="BV185" s="51">
        <f>IF( $G185=0,0,((($G185/$F$175)*Cronograma!BT$25)*($H185/$G185)))</f>
        <v>0</v>
      </c>
      <c r="BW185" s="51">
        <f>IF( $G185=0,0,((($G185/$F$175)*Cronograma!BU$25)*($H185/$G185)))</f>
        <v>0</v>
      </c>
      <c r="BX185" s="51">
        <f>IF( $G185=0,0,((($G185/$F$175)*Cronograma!BV$25)*($H185/$G185)))</f>
        <v>0</v>
      </c>
      <c r="BY185" s="51">
        <f>IF( $G185=0,0,((($G185/$F$175)*Cronograma!BW$25)*($H185/$G185)))</f>
        <v>0</v>
      </c>
      <c r="BZ185" s="51">
        <f>IF( $G185=0,0,((($G185/$F$175)*Cronograma!BX$25)*($H185/$G185)))</f>
        <v>0</v>
      </c>
      <c r="CA185" s="51">
        <f>IF( $G185=0,0,((($G185/$F$175)*Cronograma!BY$25)*($H185/$G185)))</f>
        <v>0</v>
      </c>
      <c r="CB185" s="51">
        <f>IF( $G185=0,0,((($G185/$F$175)*Cronograma!BZ$25)*($H185/$G185)))</f>
        <v>0</v>
      </c>
      <c r="CC185" s="51">
        <f>IF( $G185=0,0,((($G185/$F$175)*Cronograma!CA$25)*($H185/$G185)))</f>
        <v>0</v>
      </c>
      <c r="CD185" s="51">
        <f>IF( $G185=0,0,((($G185/$F$175)*Cronograma!CB$25)*($H185/$G185)))</f>
        <v>0</v>
      </c>
      <c r="CE185" s="51">
        <f>IF( $G185=0,0,((($G185/$F$175)*Cronograma!CC$25)*($H185/$G185)))</f>
        <v>0</v>
      </c>
      <c r="CF185" s="51">
        <f>IF( $G185=0,0,((($G185/$F$175)*Cronograma!CD$25)*($H185/$G185)))</f>
        <v>0</v>
      </c>
      <c r="CG185" s="51">
        <f>IF( $G185=0,0,((($G185/$F$175)*Cronograma!CE$25)*($H185/$G185)))</f>
        <v>0</v>
      </c>
      <c r="CH185" s="51">
        <f>IF( $G185=0,0,((($G185/$F$175)*Cronograma!CF$25)*($H185/$G185)))</f>
        <v>0</v>
      </c>
      <c r="CI185" s="51">
        <f>IF( $G185=0,0,((($G185/$F$175)*Cronograma!CG$25)*($H185/$G185)))</f>
        <v>0</v>
      </c>
      <c r="CJ185" s="51">
        <f>IF( $G185=0,0,((($G185/$F$175)*Cronograma!CH$25)*($H185/$G185)))</f>
        <v>0</v>
      </c>
      <c r="CK185" s="51">
        <f>IF( $G185=0,0,((($G185/$F$175)*Cronograma!CI$25)*($H185/$G185)))</f>
        <v>0</v>
      </c>
      <c r="CL185" s="51">
        <f>IF( $G185=0,0,((($G185/$F$175)*Cronograma!CJ$25)*($H185/$G185)))</f>
        <v>0</v>
      </c>
      <c r="CM185" s="51">
        <f>IF( $G185=0,0,((($G185/$F$175)*Cronograma!CK$25)*($H185/$G185)))</f>
        <v>0</v>
      </c>
      <c r="CN185" s="51">
        <f>IF( $G185=0,0,((($G185/$F$175)*Cronograma!CL$25)*($H185/$G185)))</f>
        <v>0</v>
      </c>
      <c r="CO185" s="51">
        <f>IF( $G185=0,0,((($G185/$F$175)*Cronograma!CM$25)*($H185/$G185)))</f>
        <v>0</v>
      </c>
      <c r="CP185" s="51">
        <f>IF( $G185=0,0,((($G185/$F$175)*Cronograma!CN$25)*($H185/$G185)))</f>
        <v>0</v>
      </c>
      <c r="CQ185" s="51">
        <f>IF( $G185=0,0,((($G185/$F$175)*Cronograma!CO$25)*($H185/$G185)))</f>
        <v>0</v>
      </c>
      <c r="CR185" s="51">
        <f>IF( $G185=0,0,((($G185/$F$175)*Cronograma!CP$25)*($H185/$G185)))</f>
        <v>0</v>
      </c>
      <c r="CS185" s="51">
        <f>IF( $G185=0,0,((($G185/$F$175)*Cronograma!CQ$25)*($H185/$G185)))</f>
        <v>0</v>
      </c>
      <c r="CT185" s="51">
        <f>IF( $G185=0,0,((($G185/$F$175)*Cronograma!CR$25)*($H185/$G185)))</f>
        <v>0</v>
      </c>
      <c r="CU185" s="51">
        <f>IF( $G185=0,0,((($G185/$F$175)*Cronograma!CS$25)*($H185/$G185)))</f>
        <v>0</v>
      </c>
      <c r="CV185" s="51">
        <f>IF( $G185=0,0,((($G185/$F$175)*Cronograma!CT$25)*($H185/$G185)))</f>
        <v>0</v>
      </c>
      <c r="CW185" s="51">
        <f>IF( $G185=0,0,((($G185/$F$175)*Cronograma!CU$25)*($H185/$G185)))</f>
        <v>0</v>
      </c>
      <c r="CX185" s="51">
        <f>IF( $G185=0,0,((($G185/$F$175)*Cronograma!CV$25)*($H185/$G185)))</f>
        <v>0</v>
      </c>
      <c r="CY185" s="51">
        <f>IF( $G185=0,0,((($G185/$F$175)*Cronograma!CW$25)*($H185/$G185)))</f>
        <v>0</v>
      </c>
      <c r="CZ185" s="51">
        <f>IF( $G185=0,0,((($G185/$F$175)*Cronograma!CX$25)*($H185/$G185)))</f>
        <v>0</v>
      </c>
      <c r="DA185" s="51">
        <f>IF( $G185=0,0,((($G185/$F$175)*Cronograma!CY$25)*($H185/$G185)))</f>
        <v>0</v>
      </c>
      <c r="DB185" s="51">
        <f>IF( $G185=0,0,((($G185/$F$175)*Cronograma!CZ$25)*($H185/$G185)))</f>
        <v>0</v>
      </c>
      <c r="DC185" s="51">
        <f>IF( $G185=0,0,((($G185/$F$175)*Cronograma!DA$25)*($H185/$G185)))</f>
        <v>0</v>
      </c>
      <c r="DD185" s="51">
        <f>IF( $G185=0,0,((($G185/$F$175)*Cronograma!DB$25)*($H185/$G185)))</f>
        <v>0</v>
      </c>
      <c r="DE185" s="51">
        <f>IF( $G185=0,0,((($G185/$F$175)*Cronograma!DC$25)*($H185/$G185)))</f>
        <v>0</v>
      </c>
      <c r="DF185" s="51">
        <f>IF( $G185=0,0,((($G185/$F$175)*Cronograma!DD$25)*($H185/$G185)))</f>
        <v>0</v>
      </c>
      <c r="DG185" s="51">
        <f>IF( $G185=0,0,((($G185/$F$175)*Cronograma!DE$25)*($H185/$G185)))</f>
        <v>0</v>
      </c>
      <c r="DH185" s="51">
        <f>IF( $G185=0,0,((($G185/$F$175)*Cronograma!DF$25)*($H185/$G185)))</f>
        <v>0</v>
      </c>
      <c r="DI185" s="51">
        <f>IF( $G185=0,0,((($G185/$F$175)*Cronograma!DG$25)*($H185/$G185)))</f>
        <v>0</v>
      </c>
      <c r="DJ185" s="51">
        <f>IF( $G185=0,0,((($G185/$F$175)*Cronograma!DH$25)*($H185/$G185)))</f>
        <v>0</v>
      </c>
      <c r="DK185" s="52">
        <f t="shared" si="106"/>
        <v>0</v>
      </c>
      <c r="DL185" s="53">
        <f t="shared" si="82"/>
        <v>0</v>
      </c>
      <c r="DM185" s="472"/>
      <c r="DN185" s="472"/>
      <c r="DO185" s="472"/>
    </row>
    <row r="186" spans="1:119" collapsed="1" x14ac:dyDescent="0.3">
      <c r="A186" s="472"/>
      <c r="B186" s="521">
        <v>2.8</v>
      </c>
      <c r="C186" s="515" t="s">
        <v>156</v>
      </c>
      <c r="D186" s="516">
        <f>Identificación!C93</f>
        <v>0</v>
      </c>
      <c r="E186" s="517">
        <f>Identificación!F93</f>
        <v>0</v>
      </c>
      <c r="F186" s="518">
        <f>Identificación!G93</f>
        <v>0</v>
      </c>
      <c r="G186" s="497"/>
      <c r="H186" s="498">
        <f t="shared" ref="H186:AM186" si="107">SUM(H187:H196)</f>
        <v>0</v>
      </c>
      <c r="I186" s="499">
        <f t="shared" si="107"/>
        <v>0</v>
      </c>
      <c r="J186" s="499">
        <f t="shared" si="107"/>
        <v>0</v>
      </c>
      <c r="K186" s="499">
        <f t="shared" si="107"/>
        <v>0</v>
      </c>
      <c r="L186" s="499">
        <f t="shared" si="107"/>
        <v>0</v>
      </c>
      <c r="M186" s="499">
        <f t="shared" si="107"/>
        <v>0</v>
      </c>
      <c r="N186" s="499">
        <f t="shared" si="107"/>
        <v>0</v>
      </c>
      <c r="O186" s="499">
        <f t="shared" si="107"/>
        <v>0</v>
      </c>
      <c r="P186" s="499">
        <f t="shared" si="107"/>
        <v>0</v>
      </c>
      <c r="Q186" s="499">
        <f t="shared" si="107"/>
        <v>0</v>
      </c>
      <c r="R186" s="499">
        <f t="shared" si="107"/>
        <v>0</v>
      </c>
      <c r="S186" s="499">
        <f t="shared" si="107"/>
        <v>0</v>
      </c>
      <c r="T186" s="499">
        <f t="shared" si="107"/>
        <v>0</v>
      </c>
      <c r="U186" s="499">
        <f t="shared" si="107"/>
        <v>0</v>
      </c>
      <c r="V186" s="499">
        <f t="shared" si="107"/>
        <v>0</v>
      </c>
      <c r="W186" s="499">
        <f t="shared" si="107"/>
        <v>0</v>
      </c>
      <c r="X186" s="499">
        <f t="shared" si="107"/>
        <v>0</v>
      </c>
      <c r="Y186" s="499">
        <f t="shared" si="107"/>
        <v>0</v>
      </c>
      <c r="Z186" s="499">
        <f t="shared" si="107"/>
        <v>0</v>
      </c>
      <c r="AA186" s="499">
        <f t="shared" si="107"/>
        <v>0</v>
      </c>
      <c r="AB186" s="499">
        <f t="shared" si="107"/>
        <v>0</v>
      </c>
      <c r="AC186" s="499">
        <f t="shared" si="107"/>
        <v>0</v>
      </c>
      <c r="AD186" s="499">
        <f t="shared" si="107"/>
        <v>0</v>
      </c>
      <c r="AE186" s="499">
        <f t="shared" si="107"/>
        <v>0</v>
      </c>
      <c r="AF186" s="499">
        <f t="shared" si="107"/>
        <v>0</v>
      </c>
      <c r="AG186" s="499">
        <f t="shared" si="107"/>
        <v>0</v>
      </c>
      <c r="AH186" s="499">
        <f t="shared" si="107"/>
        <v>0</v>
      </c>
      <c r="AI186" s="499">
        <f t="shared" si="107"/>
        <v>0</v>
      </c>
      <c r="AJ186" s="499">
        <f t="shared" si="107"/>
        <v>0</v>
      </c>
      <c r="AK186" s="499">
        <f t="shared" si="107"/>
        <v>0</v>
      </c>
      <c r="AL186" s="499">
        <f t="shared" si="107"/>
        <v>0</v>
      </c>
      <c r="AM186" s="499">
        <f t="shared" si="107"/>
        <v>0</v>
      </c>
      <c r="AN186" s="499">
        <f t="shared" ref="AN186:BS186" si="108">SUM(AN187:AN196)</f>
        <v>0</v>
      </c>
      <c r="AO186" s="499">
        <f t="shared" si="108"/>
        <v>0</v>
      </c>
      <c r="AP186" s="499">
        <f t="shared" si="108"/>
        <v>0</v>
      </c>
      <c r="AQ186" s="499">
        <f t="shared" si="108"/>
        <v>0</v>
      </c>
      <c r="AR186" s="499">
        <f t="shared" si="108"/>
        <v>0</v>
      </c>
      <c r="AS186" s="499">
        <f t="shared" si="108"/>
        <v>0</v>
      </c>
      <c r="AT186" s="499">
        <f t="shared" si="108"/>
        <v>0</v>
      </c>
      <c r="AU186" s="499">
        <f t="shared" si="108"/>
        <v>0</v>
      </c>
      <c r="AV186" s="499">
        <f t="shared" si="108"/>
        <v>0</v>
      </c>
      <c r="AW186" s="499">
        <f t="shared" si="108"/>
        <v>0</v>
      </c>
      <c r="AX186" s="499">
        <f t="shared" si="108"/>
        <v>0</v>
      </c>
      <c r="AY186" s="499">
        <f t="shared" si="108"/>
        <v>0</v>
      </c>
      <c r="AZ186" s="499">
        <f t="shared" si="108"/>
        <v>0</v>
      </c>
      <c r="BA186" s="499">
        <f t="shared" si="108"/>
        <v>0</v>
      </c>
      <c r="BB186" s="499">
        <f t="shared" si="108"/>
        <v>0</v>
      </c>
      <c r="BC186" s="499">
        <f t="shared" si="108"/>
        <v>0</v>
      </c>
      <c r="BD186" s="499">
        <f t="shared" si="108"/>
        <v>0</v>
      </c>
      <c r="BE186" s="499">
        <f t="shared" si="108"/>
        <v>0</v>
      </c>
      <c r="BF186" s="499">
        <f t="shared" si="108"/>
        <v>0</v>
      </c>
      <c r="BG186" s="499">
        <f t="shared" si="108"/>
        <v>0</v>
      </c>
      <c r="BH186" s="499">
        <f t="shared" si="108"/>
        <v>0</v>
      </c>
      <c r="BI186" s="499">
        <f t="shared" si="108"/>
        <v>0</v>
      </c>
      <c r="BJ186" s="499">
        <f t="shared" si="108"/>
        <v>0</v>
      </c>
      <c r="BK186" s="499">
        <f t="shared" si="108"/>
        <v>0</v>
      </c>
      <c r="BL186" s="499">
        <f t="shared" si="108"/>
        <v>0</v>
      </c>
      <c r="BM186" s="499">
        <f t="shared" si="108"/>
        <v>0</v>
      </c>
      <c r="BN186" s="499">
        <f t="shared" si="108"/>
        <v>0</v>
      </c>
      <c r="BO186" s="499">
        <f t="shared" si="108"/>
        <v>0</v>
      </c>
      <c r="BP186" s="499">
        <f t="shared" si="108"/>
        <v>0</v>
      </c>
      <c r="BQ186" s="499">
        <f t="shared" si="108"/>
        <v>0</v>
      </c>
      <c r="BR186" s="499">
        <f t="shared" si="108"/>
        <v>0</v>
      </c>
      <c r="BS186" s="499">
        <f t="shared" si="108"/>
        <v>0</v>
      </c>
      <c r="BT186" s="499">
        <f t="shared" ref="BT186:CG186" si="109">SUM(BT187:BT196)</f>
        <v>0</v>
      </c>
      <c r="BU186" s="499">
        <f t="shared" si="109"/>
        <v>0</v>
      </c>
      <c r="BV186" s="499">
        <f t="shared" si="109"/>
        <v>0</v>
      </c>
      <c r="BW186" s="499">
        <f t="shared" si="109"/>
        <v>0</v>
      </c>
      <c r="BX186" s="499">
        <f t="shared" si="109"/>
        <v>0</v>
      </c>
      <c r="BY186" s="499">
        <f t="shared" si="109"/>
        <v>0</v>
      </c>
      <c r="BZ186" s="499">
        <f t="shared" si="109"/>
        <v>0</v>
      </c>
      <c r="CA186" s="499">
        <f t="shared" si="109"/>
        <v>0</v>
      </c>
      <c r="CB186" s="499">
        <f t="shared" si="109"/>
        <v>0</v>
      </c>
      <c r="CC186" s="499">
        <f t="shared" si="109"/>
        <v>0</v>
      </c>
      <c r="CD186" s="499">
        <f t="shared" si="109"/>
        <v>0</v>
      </c>
      <c r="CE186" s="499">
        <f t="shared" si="109"/>
        <v>0</v>
      </c>
      <c r="CF186" s="499">
        <f t="shared" si="109"/>
        <v>0</v>
      </c>
      <c r="CG186" s="499">
        <f t="shared" si="109"/>
        <v>0</v>
      </c>
      <c r="CH186" s="499">
        <f t="shared" ref="CH186:DJ186" si="110">SUM(CH187:CH196)</f>
        <v>0</v>
      </c>
      <c r="CI186" s="499">
        <f t="shared" si="110"/>
        <v>0</v>
      </c>
      <c r="CJ186" s="499">
        <f t="shared" si="110"/>
        <v>0</v>
      </c>
      <c r="CK186" s="499">
        <f t="shared" si="110"/>
        <v>0</v>
      </c>
      <c r="CL186" s="499">
        <f t="shared" si="110"/>
        <v>0</v>
      </c>
      <c r="CM186" s="499">
        <f t="shared" si="110"/>
        <v>0</v>
      </c>
      <c r="CN186" s="499">
        <f t="shared" si="110"/>
        <v>0</v>
      </c>
      <c r="CO186" s="499">
        <f t="shared" si="110"/>
        <v>0</v>
      </c>
      <c r="CP186" s="499">
        <f t="shared" si="110"/>
        <v>0</v>
      </c>
      <c r="CQ186" s="499">
        <f t="shared" si="110"/>
        <v>0</v>
      </c>
      <c r="CR186" s="499">
        <f t="shared" si="110"/>
        <v>0</v>
      </c>
      <c r="CS186" s="499">
        <f t="shared" si="110"/>
        <v>0</v>
      </c>
      <c r="CT186" s="499">
        <f t="shared" si="110"/>
        <v>0</v>
      </c>
      <c r="CU186" s="499">
        <f t="shared" si="110"/>
        <v>0</v>
      </c>
      <c r="CV186" s="499">
        <f t="shared" si="110"/>
        <v>0</v>
      </c>
      <c r="CW186" s="499">
        <f t="shared" si="110"/>
        <v>0</v>
      </c>
      <c r="CX186" s="499">
        <f t="shared" si="110"/>
        <v>0</v>
      </c>
      <c r="CY186" s="499">
        <f t="shared" si="110"/>
        <v>0</v>
      </c>
      <c r="CZ186" s="499">
        <f t="shared" si="110"/>
        <v>0</v>
      </c>
      <c r="DA186" s="499">
        <f t="shared" si="110"/>
        <v>0</v>
      </c>
      <c r="DB186" s="499">
        <f t="shared" si="110"/>
        <v>0</v>
      </c>
      <c r="DC186" s="499">
        <f t="shared" si="110"/>
        <v>0</v>
      </c>
      <c r="DD186" s="499">
        <f t="shared" si="110"/>
        <v>0</v>
      </c>
      <c r="DE186" s="499">
        <f t="shared" si="110"/>
        <v>0</v>
      </c>
      <c r="DF186" s="499">
        <f t="shared" si="110"/>
        <v>0</v>
      </c>
      <c r="DG186" s="499">
        <f t="shared" si="110"/>
        <v>0</v>
      </c>
      <c r="DH186" s="499">
        <f t="shared" si="110"/>
        <v>0</v>
      </c>
      <c r="DI186" s="499">
        <f t="shared" si="110"/>
        <v>0</v>
      </c>
      <c r="DJ186" s="499">
        <f t="shared" si="110"/>
        <v>0</v>
      </c>
      <c r="DK186" s="519">
        <f>SUM(DK187:DK196)</f>
        <v>0</v>
      </c>
      <c r="DL186" s="520">
        <f t="shared" si="82"/>
        <v>0</v>
      </c>
      <c r="DM186" s="472"/>
      <c r="DN186" s="472"/>
      <c r="DO186" s="472"/>
    </row>
    <row r="187" spans="1:119" hidden="1" outlineLevel="1" x14ac:dyDescent="0.3">
      <c r="A187" s="472"/>
      <c r="B187" s="521" t="s">
        <v>326</v>
      </c>
      <c r="C187" s="589"/>
      <c r="D187" s="595"/>
      <c r="E187" s="591"/>
      <c r="F187" s="592"/>
      <c r="G187" s="593"/>
      <c r="H187" s="498">
        <f t="shared" ref="H187:H196" si="111">G187*F187</f>
        <v>0</v>
      </c>
      <c r="I187" s="51">
        <f>IF( $G187=0,0,((($G187/$F$186)*Cronograma!G$26)*($H187/$G187)))</f>
        <v>0</v>
      </c>
      <c r="J187" s="51">
        <f>IF( $G187=0,0,((($G187/$F$186)*Cronograma!H$26)*($H187/$G187)))</f>
        <v>0</v>
      </c>
      <c r="K187" s="51">
        <f>IF( $G187=0,0,((($G187/$F$186)*Cronograma!I$26)*($H187/$G187)))</f>
        <v>0</v>
      </c>
      <c r="L187" s="51">
        <f>IF( $G187=0,0,((($G187/$F$186)*Cronograma!J$26)*($H187/$G187)))</f>
        <v>0</v>
      </c>
      <c r="M187" s="51">
        <f>IF( $G187=0,0,((($G187/$F$186)*Cronograma!K$26)*($H187/$G187)))</f>
        <v>0</v>
      </c>
      <c r="N187" s="51">
        <f>IF( $G187=0,0,((($G187/$F$186)*Cronograma!L$26)*($H187/$G187)))</f>
        <v>0</v>
      </c>
      <c r="O187" s="51">
        <f>IF( $G187=0,0,((($G187/$F$186)*Cronograma!M$26)*($H187/$G187)))</f>
        <v>0</v>
      </c>
      <c r="P187" s="51">
        <f>IF( $G187=0,0,((($G187/$F$186)*Cronograma!N$26)*($H187/$G187)))</f>
        <v>0</v>
      </c>
      <c r="Q187" s="51">
        <f>IF( $G187=0,0,((($G187/$F$186)*Cronograma!O$26)*($H187/$G187)))</f>
        <v>0</v>
      </c>
      <c r="R187" s="51">
        <f>IF( $G187=0,0,((($G187/$F$186)*Cronograma!P$26)*($H187/$G187)))</f>
        <v>0</v>
      </c>
      <c r="S187" s="51">
        <f>IF( $G187=0,0,((($G187/$F$186)*Cronograma!Q$26)*($H187/$G187)))</f>
        <v>0</v>
      </c>
      <c r="T187" s="51">
        <f>IF( $G187=0,0,((($G187/$F$186)*Cronograma!R$26)*($H187/$G187)))</f>
        <v>0</v>
      </c>
      <c r="U187" s="51">
        <f>IF( $G187=0,0,((($G187/$F$186)*Cronograma!S$26)*($H187/$G187)))</f>
        <v>0</v>
      </c>
      <c r="V187" s="51">
        <f>IF( $G187=0,0,((($G187/$F$186)*Cronograma!T$26)*($H187/$G187)))</f>
        <v>0</v>
      </c>
      <c r="W187" s="51">
        <f>IF( $G187=0,0,((($G187/$F$186)*Cronograma!U$26)*($H187/$G187)))</f>
        <v>0</v>
      </c>
      <c r="X187" s="51">
        <f>IF( $G187=0,0,((($G187/$F$186)*Cronograma!V$26)*($H187/$G187)))</f>
        <v>0</v>
      </c>
      <c r="Y187" s="51">
        <f>IF( $G187=0,0,((($G187/$F$186)*Cronograma!W$26)*($H187/$G187)))</f>
        <v>0</v>
      </c>
      <c r="Z187" s="51">
        <f>IF( $G187=0,0,((($G187/$F$186)*Cronograma!X$26)*($H187/$G187)))</f>
        <v>0</v>
      </c>
      <c r="AA187" s="51">
        <f>IF( $G187=0,0,((($G187/$F$186)*Cronograma!Y$26)*($H187/$G187)))</f>
        <v>0</v>
      </c>
      <c r="AB187" s="51">
        <f>IF( $G187=0,0,((($G187/$F$186)*Cronograma!Z$26)*($H187/$G187)))</f>
        <v>0</v>
      </c>
      <c r="AC187" s="51">
        <f>IF( $G187=0,0,((($G187/$F$186)*Cronograma!AA$26)*($H187/$G187)))</f>
        <v>0</v>
      </c>
      <c r="AD187" s="51">
        <f>IF( $G187=0,0,((($G187/$F$186)*Cronograma!AB$26)*($H187/$G187)))</f>
        <v>0</v>
      </c>
      <c r="AE187" s="51">
        <f>IF( $G187=0,0,((($G187/$F$186)*Cronograma!AC$26)*($H187/$G187)))</f>
        <v>0</v>
      </c>
      <c r="AF187" s="51">
        <f>IF( $G187=0,0,((($G187/$F$186)*Cronograma!AD$26)*($H187/$G187)))</f>
        <v>0</v>
      </c>
      <c r="AG187" s="51">
        <f>IF( $G187=0,0,((($G187/$F$186)*Cronograma!AE$26)*($H187/$G187)))</f>
        <v>0</v>
      </c>
      <c r="AH187" s="51">
        <f>IF( $G187=0,0,((($G187/$F$186)*Cronograma!AF$26)*($H187/$G187)))</f>
        <v>0</v>
      </c>
      <c r="AI187" s="51">
        <f>IF( $G187=0,0,((($G187/$F$186)*Cronograma!AG$26)*($H187/$G187)))</f>
        <v>0</v>
      </c>
      <c r="AJ187" s="51">
        <f>IF( $G187=0,0,((($G187/$F$186)*Cronograma!AH$26)*($H187/$G187)))</f>
        <v>0</v>
      </c>
      <c r="AK187" s="51">
        <f>IF( $G187=0,0,((($G187/$F$186)*Cronograma!AI$26)*($H187/$G187)))</f>
        <v>0</v>
      </c>
      <c r="AL187" s="51">
        <f>IF( $G187=0,0,((($G187/$F$186)*Cronograma!AJ$26)*($H187/$G187)))</f>
        <v>0</v>
      </c>
      <c r="AM187" s="51">
        <f>IF( $G187=0,0,((($G187/$F$186)*Cronograma!AK$26)*($H187/$G187)))</f>
        <v>0</v>
      </c>
      <c r="AN187" s="51">
        <f>IF( $G187=0,0,((($G187/$F$186)*Cronograma!AL$26)*($H187/$G187)))</f>
        <v>0</v>
      </c>
      <c r="AO187" s="51">
        <f>IF( $G187=0,0,((($G187/$F$186)*Cronograma!AM$26)*($H187/$G187)))</f>
        <v>0</v>
      </c>
      <c r="AP187" s="51">
        <f>IF( $G187=0,0,((($G187/$F$186)*Cronograma!AN$26)*($H187/$G187)))</f>
        <v>0</v>
      </c>
      <c r="AQ187" s="51">
        <f>IF( $G187=0,0,((($G187/$F$186)*Cronograma!AO$26)*($H187/$G187)))</f>
        <v>0</v>
      </c>
      <c r="AR187" s="51">
        <f>IF( $G187=0,0,((($G187/$F$186)*Cronograma!AP$26)*($H187/$G187)))</f>
        <v>0</v>
      </c>
      <c r="AS187" s="51">
        <f>IF( $G187=0,0,((($G187/$F$186)*Cronograma!AQ$26)*($H187/$G187)))</f>
        <v>0</v>
      </c>
      <c r="AT187" s="51">
        <f>IF( $G187=0,0,((($G187/$F$186)*Cronograma!AR$26)*($H187/$G187)))</f>
        <v>0</v>
      </c>
      <c r="AU187" s="51">
        <f>IF( $G187=0,0,((($G187/$F$186)*Cronograma!AS$26)*($H187/$G187)))</f>
        <v>0</v>
      </c>
      <c r="AV187" s="51">
        <f>IF( $G187=0,0,((($G187/$F$186)*Cronograma!AT$26)*($H187/$G187)))</f>
        <v>0</v>
      </c>
      <c r="AW187" s="51">
        <f>IF( $G187=0,0,((($G187/$F$186)*Cronograma!AU$26)*($H187/$G187)))</f>
        <v>0</v>
      </c>
      <c r="AX187" s="51">
        <f>IF( $G187=0,0,((($G187/$F$186)*Cronograma!AV$26)*($H187/$G187)))</f>
        <v>0</v>
      </c>
      <c r="AY187" s="51">
        <f>IF( $G187=0,0,((($G187/$F$186)*Cronograma!AW$26)*($H187/$G187)))</f>
        <v>0</v>
      </c>
      <c r="AZ187" s="51">
        <f>IF( $G187=0,0,((($G187/$F$186)*Cronograma!AX$26)*($H187/$G187)))</f>
        <v>0</v>
      </c>
      <c r="BA187" s="51">
        <f>IF( $G187=0,0,((($G187/$F$186)*Cronograma!AY$26)*($H187/$G187)))</f>
        <v>0</v>
      </c>
      <c r="BB187" s="51">
        <f>IF( $G187=0,0,((($G187/$F$186)*Cronograma!AZ$26)*($H187/$G187)))</f>
        <v>0</v>
      </c>
      <c r="BC187" s="51">
        <f>IF( $G187=0,0,((($G187/$F$186)*Cronograma!BA$26)*($H187/$G187)))</f>
        <v>0</v>
      </c>
      <c r="BD187" s="51">
        <f>IF( $G187=0,0,((($G187/$F$186)*Cronograma!BB$26)*($H187/$G187)))</f>
        <v>0</v>
      </c>
      <c r="BE187" s="51">
        <f>IF( $G187=0,0,((($G187/$F$186)*Cronograma!BC$26)*($H187/$G187)))</f>
        <v>0</v>
      </c>
      <c r="BF187" s="51">
        <f>IF( $G187=0,0,((($G187/$F$186)*Cronograma!BD$26)*($H187/$G187)))</f>
        <v>0</v>
      </c>
      <c r="BG187" s="51">
        <f>IF( $G187=0,0,((($G187/$F$186)*Cronograma!BE$26)*($H187/$G187)))</f>
        <v>0</v>
      </c>
      <c r="BH187" s="51">
        <f>IF( $G187=0,0,((($G187/$F$186)*Cronograma!BF$26)*($H187/$G187)))</f>
        <v>0</v>
      </c>
      <c r="BI187" s="51">
        <f>IF( $G187=0,0,((($G187/$F$186)*Cronograma!BG$26)*($H187/$G187)))</f>
        <v>0</v>
      </c>
      <c r="BJ187" s="51">
        <f>IF( $G187=0,0,((($G187/$F$186)*Cronograma!BH$26)*($H187/$G187)))</f>
        <v>0</v>
      </c>
      <c r="BK187" s="51">
        <f>IF( $G187=0,0,((($G187/$F$186)*Cronograma!BI$26)*($H187/$G187)))</f>
        <v>0</v>
      </c>
      <c r="BL187" s="51">
        <f>IF( $G187=0,0,((($G187/$F$186)*Cronograma!BJ$26)*($H187/$G187)))</f>
        <v>0</v>
      </c>
      <c r="BM187" s="51">
        <f>IF( $G187=0,0,((($G187/$F$186)*Cronograma!BK$26)*($H187/$G187)))</f>
        <v>0</v>
      </c>
      <c r="BN187" s="51">
        <f>IF( $G187=0,0,((($G187/$F$186)*Cronograma!BL$26)*($H187/$G187)))</f>
        <v>0</v>
      </c>
      <c r="BO187" s="51">
        <f>IF( $G187=0,0,((($G187/$F$186)*Cronograma!BM$26)*($H187/$G187)))</f>
        <v>0</v>
      </c>
      <c r="BP187" s="51">
        <f>IF( $G187=0,0,((($G187/$F$186)*Cronograma!BN$26)*($H187/$G187)))</f>
        <v>0</v>
      </c>
      <c r="BQ187" s="51">
        <f>IF( $G187=0,0,((($G187/$F$186)*Cronograma!BO$26)*($H187/$G187)))</f>
        <v>0</v>
      </c>
      <c r="BR187" s="51">
        <f>IF( $G187=0,0,((($G187/$F$186)*Cronograma!BP$26)*($H187/$G187)))</f>
        <v>0</v>
      </c>
      <c r="BS187" s="51">
        <f>IF( $G187=0,0,((($G187/$F$186)*Cronograma!BQ$26)*($H187/$G187)))</f>
        <v>0</v>
      </c>
      <c r="BT187" s="51">
        <f>IF( $G187=0,0,((($G187/$F$186)*Cronograma!BR$26)*($H187/$G187)))</f>
        <v>0</v>
      </c>
      <c r="BU187" s="51">
        <f>IF( $G187=0,0,((($G187/$F$186)*Cronograma!BS$26)*($H187/$G187)))</f>
        <v>0</v>
      </c>
      <c r="BV187" s="51">
        <f>IF( $G187=0,0,((($G187/$F$186)*Cronograma!BT$26)*($H187/$G187)))</f>
        <v>0</v>
      </c>
      <c r="BW187" s="51">
        <f>IF( $G187=0,0,((($G187/$F$186)*Cronograma!BU$26)*($H187/$G187)))</f>
        <v>0</v>
      </c>
      <c r="BX187" s="51">
        <f>IF( $G187=0,0,((($G187/$F$186)*Cronograma!BV$26)*($H187/$G187)))</f>
        <v>0</v>
      </c>
      <c r="BY187" s="51">
        <f>IF( $G187=0,0,((($G187/$F$186)*Cronograma!BW$26)*($H187/$G187)))</f>
        <v>0</v>
      </c>
      <c r="BZ187" s="51">
        <f>IF( $G187=0,0,((($G187/$F$186)*Cronograma!BX$26)*($H187/$G187)))</f>
        <v>0</v>
      </c>
      <c r="CA187" s="51">
        <f>IF( $G187=0,0,((($G187/$F$186)*Cronograma!BY$26)*($H187/$G187)))</f>
        <v>0</v>
      </c>
      <c r="CB187" s="51">
        <f>IF( $G187=0,0,((($G187/$F$186)*Cronograma!BZ$26)*($H187/$G187)))</f>
        <v>0</v>
      </c>
      <c r="CC187" s="51">
        <f>IF( $G187=0,0,((($G187/$F$186)*Cronograma!CA$26)*($H187/$G187)))</f>
        <v>0</v>
      </c>
      <c r="CD187" s="51">
        <f>IF( $G187=0,0,((($G187/$F$186)*Cronograma!CB$26)*($H187/$G187)))</f>
        <v>0</v>
      </c>
      <c r="CE187" s="51">
        <f>IF( $G187=0,0,((($G187/$F$186)*Cronograma!CC$26)*($H187/$G187)))</f>
        <v>0</v>
      </c>
      <c r="CF187" s="51">
        <f>IF( $G187=0,0,((($G187/$F$186)*Cronograma!CD$26)*($H187/$G187)))</f>
        <v>0</v>
      </c>
      <c r="CG187" s="51">
        <f>IF( $G187=0,0,((($G187/$F$186)*Cronograma!CE$26)*($H187/$G187)))</f>
        <v>0</v>
      </c>
      <c r="CH187" s="51">
        <f>IF( $G187=0,0,((($G187/$F$186)*Cronograma!CF$26)*($H187/$G187)))</f>
        <v>0</v>
      </c>
      <c r="CI187" s="51">
        <f>IF( $G187=0,0,((($G187/$F$186)*Cronograma!CG$26)*($H187/$G187)))</f>
        <v>0</v>
      </c>
      <c r="CJ187" s="51">
        <f>IF( $G187=0,0,((($G187/$F$186)*Cronograma!CH$26)*($H187/$G187)))</f>
        <v>0</v>
      </c>
      <c r="CK187" s="51">
        <f>IF( $G187=0,0,((($G187/$F$186)*Cronograma!CI$26)*($H187/$G187)))</f>
        <v>0</v>
      </c>
      <c r="CL187" s="51">
        <f>IF( $G187=0,0,((($G187/$F$186)*Cronograma!CJ$26)*($H187/$G187)))</f>
        <v>0</v>
      </c>
      <c r="CM187" s="51">
        <f>IF( $G187=0,0,((($G187/$F$186)*Cronograma!CK$26)*($H187/$G187)))</f>
        <v>0</v>
      </c>
      <c r="CN187" s="51">
        <f>IF( $G187=0,0,((($G187/$F$186)*Cronograma!CL$26)*($H187/$G187)))</f>
        <v>0</v>
      </c>
      <c r="CO187" s="51">
        <f>IF( $G187=0,0,((($G187/$F$186)*Cronograma!CM$26)*($H187/$G187)))</f>
        <v>0</v>
      </c>
      <c r="CP187" s="51">
        <f>IF( $G187=0,0,((($G187/$F$186)*Cronograma!CN$26)*($H187/$G187)))</f>
        <v>0</v>
      </c>
      <c r="CQ187" s="51">
        <f>IF( $G187=0,0,((($G187/$F$186)*Cronograma!CO$26)*($H187/$G187)))</f>
        <v>0</v>
      </c>
      <c r="CR187" s="51">
        <f>IF( $G187=0,0,((($G187/$F$186)*Cronograma!CP$26)*($H187/$G187)))</f>
        <v>0</v>
      </c>
      <c r="CS187" s="51">
        <f>IF( $G187=0,0,((($G187/$F$186)*Cronograma!CQ$26)*($H187/$G187)))</f>
        <v>0</v>
      </c>
      <c r="CT187" s="51">
        <f>IF( $G187=0,0,((($G187/$F$186)*Cronograma!CR$26)*($H187/$G187)))</f>
        <v>0</v>
      </c>
      <c r="CU187" s="51">
        <f>IF( $G187=0,0,((($G187/$F$186)*Cronograma!CS$26)*($H187/$G187)))</f>
        <v>0</v>
      </c>
      <c r="CV187" s="51">
        <f>IF( $G187=0,0,((($G187/$F$186)*Cronograma!CT$26)*($H187/$G187)))</f>
        <v>0</v>
      </c>
      <c r="CW187" s="51">
        <f>IF( $G187=0,0,((($G187/$F$186)*Cronograma!CU$26)*($H187/$G187)))</f>
        <v>0</v>
      </c>
      <c r="CX187" s="51">
        <f>IF( $G187=0,0,((($G187/$F$186)*Cronograma!CV$26)*($H187/$G187)))</f>
        <v>0</v>
      </c>
      <c r="CY187" s="51">
        <f>IF( $G187=0,0,((($G187/$F$186)*Cronograma!CW$26)*($H187/$G187)))</f>
        <v>0</v>
      </c>
      <c r="CZ187" s="51">
        <f>IF( $G187=0,0,((($G187/$F$186)*Cronograma!CX$26)*($H187/$G187)))</f>
        <v>0</v>
      </c>
      <c r="DA187" s="51">
        <f>IF( $G187=0,0,((($G187/$F$186)*Cronograma!CY$26)*($H187/$G187)))</f>
        <v>0</v>
      </c>
      <c r="DB187" s="51">
        <f>IF( $G187=0,0,((($G187/$F$186)*Cronograma!CZ$26)*($H187/$G187)))</f>
        <v>0</v>
      </c>
      <c r="DC187" s="51">
        <f>IF( $G187=0,0,((($G187/$F$186)*Cronograma!DA$26)*($H187/$G187)))</f>
        <v>0</v>
      </c>
      <c r="DD187" s="51">
        <f>IF( $G187=0,0,((($G187/$F$186)*Cronograma!DB$26)*($H187/$G187)))</f>
        <v>0</v>
      </c>
      <c r="DE187" s="51">
        <f>IF( $G187=0,0,((($G187/$F$186)*Cronograma!DC$26)*($H187/$G187)))</f>
        <v>0</v>
      </c>
      <c r="DF187" s="51">
        <f>IF( $G187=0,0,((($G187/$F$186)*Cronograma!DD$26)*($H187/$G187)))</f>
        <v>0</v>
      </c>
      <c r="DG187" s="51">
        <f>IF( $G187=0,0,((($G187/$F$186)*Cronograma!DE$26)*($H187/$G187)))</f>
        <v>0</v>
      </c>
      <c r="DH187" s="51">
        <f>IF( $G187=0,0,((($G187/$F$186)*Cronograma!DF$26)*($H187/$G187)))</f>
        <v>0</v>
      </c>
      <c r="DI187" s="51">
        <f>IF( $G187=0,0,((($G187/$F$186)*Cronograma!DG$26)*($H187/$G187)))</f>
        <v>0</v>
      </c>
      <c r="DJ187" s="51">
        <f>IF( $G187=0,0,((($G187/$F$186)*Cronograma!DH$26)*($H187/$G187)))</f>
        <v>0</v>
      </c>
      <c r="DK187" s="52">
        <f t="shared" ref="DK187:DK196" si="112">SUM(I187:DJ187)</f>
        <v>0</v>
      </c>
      <c r="DL187" s="53">
        <f t="shared" si="82"/>
        <v>0</v>
      </c>
      <c r="DM187" s="472"/>
      <c r="DN187" s="472"/>
      <c r="DO187" s="472"/>
    </row>
    <row r="188" spans="1:119" hidden="1" outlineLevel="1" x14ac:dyDescent="0.3">
      <c r="A188" s="472"/>
      <c r="B188" s="521" t="s">
        <v>327</v>
      </c>
      <c r="C188" s="589"/>
      <c r="D188" s="595"/>
      <c r="E188" s="591"/>
      <c r="F188" s="592"/>
      <c r="G188" s="593"/>
      <c r="H188" s="498">
        <f t="shared" si="111"/>
        <v>0</v>
      </c>
      <c r="I188" s="51">
        <f>IF( $G188=0,0,((($G188/$F$186)*Cronograma!G$26)*($H188/$G188)))</f>
        <v>0</v>
      </c>
      <c r="J188" s="51">
        <f>IF( $G188=0,0,((($G188/$F$186)*Cronograma!H$26)*($H188/$G188)))</f>
        <v>0</v>
      </c>
      <c r="K188" s="51">
        <f>IF( $G188=0,0,((($G188/$F$186)*Cronograma!I$26)*($H188/$G188)))</f>
        <v>0</v>
      </c>
      <c r="L188" s="51">
        <f>IF( $G188=0,0,((($G188/$F$186)*Cronograma!J$26)*($H188/$G188)))</f>
        <v>0</v>
      </c>
      <c r="M188" s="51">
        <f>IF( $G188=0,0,((($G188/$F$186)*Cronograma!K$26)*($H188/$G188)))</f>
        <v>0</v>
      </c>
      <c r="N188" s="51">
        <f>IF( $G188=0,0,((($G188/$F$186)*Cronograma!L$26)*($H188/$G188)))</f>
        <v>0</v>
      </c>
      <c r="O188" s="51">
        <f>IF( $G188=0,0,((($G188/$F$186)*Cronograma!M$26)*($H188/$G188)))</f>
        <v>0</v>
      </c>
      <c r="P188" s="51">
        <f>IF( $G188=0,0,((($G188/$F$186)*Cronograma!N$26)*($H188/$G188)))</f>
        <v>0</v>
      </c>
      <c r="Q188" s="51">
        <f>IF( $G188=0,0,((($G188/$F$186)*Cronograma!O$26)*($H188/$G188)))</f>
        <v>0</v>
      </c>
      <c r="R188" s="51">
        <f>IF( $G188=0,0,((($G188/$F$186)*Cronograma!P$26)*($H188/$G188)))</f>
        <v>0</v>
      </c>
      <c r="S188" s="51">
        <f>IF( $G188=0,0,((($G188/$F$186)*Cronograma!Q$26)*($H188/$G188)))</f>
        <v>0</v>
      </c>
      <c r="T188" s="51">
        <f>IF( $G188=0,0,((($G188/$F$186)*Cronograma!R$26)*($H188/$G188)))</f>
        <v>0</v>
      </c>
      <c r="U188" s="51">
        <f>IF( $G188=0,0,((($G188/$F$186)*Cronograma!S$26)*($H188/$G188)))</f>
        <v>0</v>
      </c>
      <c r="V188" s="51">
        <f>IF( $G188=0,0,((($G188/$F$186)*Cronograma!T$26)*($H188/$G188)))</f>
        <v>0</v>
      </c>
      <c r="W188" s="51">
        <f>IF( $G188=0,0,((($G188/$F$186)*Cronograma!U$26)*($H188/$G188)))</f>
        <v>0</v>
      </c>
      <c r="X188" s="51">
        <f>IF( $G188=0,0,((($G188/$F$186)*Cronograma!V$26)*($H188/$G188)))</f>
        <v>0</v>
      </c>
      <c r="Y188" s="51">
        <f>IF( $G188=0,0,((($G188/$F$186)*Cronograma!W$26)*($H188/$G188)))</f>
        <v>0</v>
      </c>
      <c r="Z188" s="51">
        <f>IF( $G188=0,0,((($G188/$F$186)*Cronograma!X$26)*($H188/$G188)))</f>
        <v>0</v>
      </c>
      <c r="AA188" s="51">
        <f>IF( $G188=0,0,((($G188/$F$186)*Cronograma!Y$26)*($H188/$G188)))</f>
        <v>0</v>
      </c>
      <c r="AB188" s="51">
        <f>IF( $G188=0,0,((($G188/$F$186)*Cronograma!Z$26)*($H188/$G188)))</f>
        <v>0</v>
      </c>
      <c r="AC188" s="51">
        <f>IF( $G188=0,0,((($G188/$F$186)*Cronograma!AA$26)*($H188/$G188)))</f>
        <v>0</v>
      </c>
      <c r="AD188" s="51">
        <f>IF( $G188=0,0,((($G188/$F$186)*Cronograma!AB$26)*($H188/$G188)))</f>
        <v>0</v>
      </c>
      <c r="AE188" s="51">
        <f>IF( $G188=0,0,((($G188/$F$186)*Cronograma!AC$26)*($H188/$G188)))</f>
        <v>0</v>
      </c>
      <c r="AF188" s="51">
        <f>IF( $G188=0,0,((($G188/$F$186)*Cronograma!AD$26)*($H188/$G188)))</f>
        <v>0</v>
      </c>
      <c r="AG188" s="51">
        <f>IF( $G188=0,0,((($G188/$F$186)*Cronograma!AE$26)*($H188/$G188)))</f>
        <v>0</v>
      </c>
      <c r="AH188" s="51">
        <f>IF( $G188=0,0,((($G188/$F$186)*Cronograma!AF$26)*($H188/$G188)))</f>
        <v>0</v>
      </c>
      <c r="AI188" s="51">
        <f>IF( $G188=0,0,((($G188/$F$186)*Cronograma!AG$26)*($H188/$G188)))</f>
        <v>0</v>
      </c>
      <c r="AJ188" s="51">
        <f>IF( $G188=0,0,((($G188/$F$186)*Cronograma!AH$26)*($H188/$G188)))</f>
        <v>0</v>
      </c>
      <c r="AK188" s="51">
        <f>IF( $G188=0,0,((($G188/$F$186)*Cronograma!AI$26)*($H188/$G188)))</f>
        <v>0</v>
      </c>
      <c r="AL188" s="51">
        <f>IF( $G188=0,0,((($G188/$F$186)*Cronograma!AJ$26)*($H188/$G188)))</f>
        <v>0</v>
      </c>
      <c r="AM188" s="51">
        <f>IF( $G188=0,0,((($G188/$F$186)*Cronograma!AK$26)*($H188/$G188)))</f>
        <v>0</v>
      </c>
      <c r="AN188" s="51">
        <f>IF( $G188=0,0,((($G188/$F$186)*Cronograma!AL$26)*($H188/$G188)))</f>
        <v>0</v>
      </c>
      <c r="AO188" s="51">
        <f>IF( $G188=0,0,((($G188/$F$186)*Cronograma!AM$26)*($H188/$G188)))</f>
        <v>0</v>
      </c>
      <c r="AP188" s="51">
        <f>IF( $G188=0,0,((($G188/$F$186)*Cronograma!AN$26)*($H188/$G188)))</f>
        <v>0</v>
      </c>
      <c r="AQ188" s="51">
        <f>IF( $G188=0,0,((($G188/$F$186)*Cronograma!AO$26)*($H188/$G188)))</f>
        <v>0</v>
      </c>
      <c r="AR188" s="51">
        <f>IF( $G188=0,0,((($G188/$F$186)*Cronograma!AP$26)*($H188/$G188)))</f>
        <v>0</v>
      </c>
      <c r="AS188" s="51">
        <f>IF( $G188=0,0,((($G188/$F$186)*Cronograma!AQ$26)*($H188/$G188)))</f>
        <v>0</v>
      </c>
      <c r="AT188" s="51">
        <f>IF( $G188=0,0,((($G188/$F$186)*Cronograma!AR$26)*($H188/$G188)))</f>
        <v>0</v>
      </c>
      <c r="AU188" s="51">
        <f>IF( $G188=0,0,((($G188/$F$186)*Cronograma!AS$26)*($H188/$G188)))</f>
        <v>0</v>
      </c>
      <c r="AV188" s="51">
        <f>IF( $G188=0,0,((($G188/$F$186)*Cronograma!AT$26)*($H188/$G188)))</f>
        <v>0</v>
      </c>
      <c r="AW188" s="51">
        <f>IF( $G188=0,0,((($G188/$F$186)*Cronograma!AU$26)*($H188/$G188)))</f>
        <v>0</v>
      </c>
      <c r="AX188" s="51">
        <f>IF( $G188=0,0,((($G188/$F$186)*Cronograma!AV$26)*($H188/$G188)))</f>
        <v>0</v>
      </c>
      <c r="AY188" s="51">
        <f>IF( $G188=0,0,((($G188/$F$186)*Cronograma!AW$26)*($H188/$G188)))</f>
        <v>0</v>
      </c>
      <c r="AZ188" s="51">
        <f>IF( $G188=0,0,((($G188/$F$186)*Cronograma!AX$26)*($H188/$G188)))</f>
        <v>0</v>
      </c>
      <c r="BA188" s="51">
        <f>IF( $G188=0,0,((($G188/$F$186)*Cronograma!AY$26)*($H188/$G188)))</f>
        <v>0</v>
      </c>
      <c r="BB188" s="51">
        <f>IF( $G188=0,0,((($G188/$F$186)*Cronograma!AZ$26)*($H188/$G188)))</f>
        <v>0</v>
      </c>
      <c r="BC188" s="51">
        <f>IF( $G188=0,0,((($G188/$F$186)*Cronograma!BA$26)*($H188/$G188)))</f>
        <v>0</v>
      </c>
      <c r="BD188" s="51">
        <f>IF( $G188=0,0,((($G188/$F$186)*Cronograma!BB$26)*($H188/$G188)))</f>
        <v>0</v>
      </c>
      <c r="BE188" s="51">
        <f>IF( $G188=0,0,((($G188/$F$186)*Cronograma!BC$26)*($H188/$G188)))</f>
        <v>0</v>
      </c>
      <c r="BF188" s="51">
        <f>IF( $G188=0,0,((($G188/$F$186)*Cronograma!BD$26)*($H188/$G188)))</f>
        <v>0</v>
      </c>
      <c r="BG188" s="51">
        <f>IF( $G188=0,0,((($G188/$F$186)*Cronograma!BE$26)*($H188/$G188)))</f>
        <v>0</v>
      </c>
      <c r="BH188" s="51">
        <f>IF( $G188=0,0,((($G188/$F$186)*Cronograma!BF$26)*($H188/$G188)))</f>
        <v>0</v>
      </c>
      <c r="BI188" s="51">
        <f>IF( $G188=0,0,((($G188/$F$186)*Cronograma!BG$26)*($H188/$G188)))</f>
        <v>0</v>
      </c>
      <c r="BJ188" s="51">
        <f>IF( $G188=0,0,((($G188/$F$186)*Cronograma!BH$26)*($H188/$G188)))</f>
        <v>0</v>
      </c>
      <c r="BK188" s="51">
        <f>IF( $G188=0,0,((($G188/$F$186)*Cronograma!BI$26)*($H188/$G188)))</f>
        <v>0</v>
      </c>
      <c r="BL188" s="51">
        <f>IF( $G188=0,0,((($G188/$F$186)*Cronograma!BJ$26)*($H188/$G188)))</f>
        <v>0</v>
      </c>
      <c r="BM188" s="51">
        <f>IF( $G188=0,0,((($G188/$F$186)*Cronograma!BK$26)*($H188/$G188)))</f>
        <v>0</v>
      </c>
      <c r="BN188" s="51">
        <f>IF( $G188=0,0,((($G188/$F$186)*Cronograma!BL$26)*($H188/$G188)))</f>
        <v>0</v>
      </c>
      <c r="BO188" s="51">
        <f>IF( $G188=0,0,((($G188/$F$186)*Cronograma!BM$26)*($H188/$G188)))</f>
        <v>0</v>
      </c>
      <c r="BP188" s="51">
        <f>IF( $G188=0,0,((($G188/$F$186)*Cronograma!BN$26)*($H188/$G188)))</f>
        <v>0</v>
      </c>
      <c r="BQ188" s="51">
        <f>IF( $G188=0,0,((($G188/$F$186)*Cronograma!BO$26)*($H188/$G188)))</f>
        <v>0</v>
      </c>
      <c r="BR188" s="51">
        <f>IF( $G188=0,0,((($G188/$F$186)*Cronograma!BP$26)*($H188/$G188)))</f>
        <v>0</v>
      </c>
      <c r="BS188" s="51">
        <f>IF( $G188=0,0,((($G188/$F$186)*Cronograma!BQ$26)*($H188/$G188)))</f>
        <v>0</v>
      </c>
      <c r="BT188" s="51">
        <f>IF( $G188=0,0,((($G188/$F$186)*Cronograma!BR$26)*($H188/$G188)))</f>
        <v>0</v>
      </c>
      <c r="BU188" s="51">
        <f>IF( $G188=0,0,((($G188/$F$186)*Cronograma!BS$26)*($H188/$G188)))</f>
        <v>0</v>
      </c>
      <c r="BV188" s="51">
        <f>IF( $G188=0,0,((($G188/$F$186)*Cronograma!BT$26)*($H188/$G188)))</f>
        <v>0</v>
      </c>
      <c r="BW188" s="51">
        <f>IF( $G188=0,0,((($G188/$F$186)*Cronograma!BU$26)*($H188/$G188)))</f>
        <v>0</v>
      </c>
      <c r="BX188" s="51">
        <f>IF( $G188=0,0,((($G188/$F$186)*Cronograma!BV$26)*($H188/$G188)))</f>
        <v>0</v>
      </c>
      <c r="BY188" s="51">
        <f>IF( $G188=0,0,((($G188/$F$186)*Cronograma!BW$26)*($H188/$G188)))</f>
        <v>0</v>
      </c>
      <c r="BZ188" s="51">
        <f>IF( $G188=0,0,((($G188/$F$186)*Cronograma!BX$26)*($H188/$G188)))</f>
        <v>0</v>
      </c>
      <c r="CA188" s="51">
        <f>IF( $G188=0,0,((($G188/$F$186)*Cronograma!BY$26)*($H188/$G188)))</f>
        <v>0</v>
      </c>
      <c r="CB188" s="51">
        <f>IF( $G188=0,0,((($G188/$F$186)*Cronograma!BZ$26)*($H188/$G188)))</f>
        <v>0</v>
      </c>
      <c r="CC188" s="51">
        <f>IF( $G188=0,0,((($G188/$F$186)*Cronograma!CA$26)*($H188/$G188)))</f>
        <v>0</v>
      </c>
      <c r="CD188" s="51">
        <f>IF( $G188=0,0,((($G188/$F$186)*Cronograma!CB$26)*($H188/$G188)))</f>
        <v>0</v>
      </c>
      <c r="CE188" s="51">
        <f>IF( $G188=0,0,((($G188/$F$186)*Cronograma!CC$26)*($H188/$G188)))</f>
        <v>0</v>
      </c>
      <c r="CF188" s="51">
        <f>IF( $G188=0,0,((($G188/$F$186)*Cronograma!CD$26)*($H188/$G188)))</f>
        <v>0</v>
      </c>
      <c r="CG188" s="51">
        <f>IF( $G188=0,0,((($G188/$F$186)*Cronograma!CE$26)*($H188/$G188)))</f>
        <v>0</v>
      </c>
      <c r="CH188" s="51">
        <f>IF( $G188=0,0,((($G188/$F$186)*Cronograma!CF$26)*($H188/$G188)))</f>
        <v>0</v>
      </c>
      <c r="CI188" s="51">
        <f>IF( $G188=0,0,((($G188/$F$186)*Cronograma!CG$26)*($H188/$G188)))</f>
        <v>0</v>
      </c>
      <c r="CJ188" s="51">
        <f>IF( $G188=0,0,((($G188/$F$186)*Cronograma!CH$26)*($H188/$G188)))</f>
        <v>0</v>
      </c>
      <c r="CK188" s="51">
        <f>IF( $G188=0,0,((($G188/$F$186)*Cronograma!CI$26)*($H188/$G188)))</f>
        <v>0</v>
      </c>
      <c r="CL188" s="51">
        <f>IF( $G188=0,0,((($G188/$F$186)*Cronograma!CJ$26)*($H188/$G188)))</f>
        <v>0</v>
      </c>
      <c r="CM188" s="51">
        <f>IF( $G188=0,0,((($G188/$F$186)*Cronograma!CK$26)*($H188/$G188)))</f>
        <v>0</v>
      </c>
      <c r="CN188" s="51">
        <f>IF( $G188=0,0,((($G188/$F$186)*Cronograma!CL$26)*($H188/$G188)))</f>
        <v>0</v>
      </c>
      <c r="CO188" s="51">
        <f>IF( $G188=0,0,((($G188/$F$186)*Cronograma!CM$26)*($H188/$G188)))</f>
        <v>0</v>
      </c>
      <c r="CP188" s="51">
        <f>IF( $G188=0,0,((($G188/$F$186)*Cronograma!CN$26)*($H188/$G188)))</f>
        <v>0</v>
      </c>
      <c r="CQ188" s="51">
        <f>IF( $G188=0,0,((($G188/$F$186)*Cronograma!CO$26)*($H188/$G188)))</f>
        <v>0</v>
      </c>
      <c r="CR188" s="51">
        <f>IF( $G188=0,0,((($G188/$F$186)*Cronograma!CP$26)*($H188/$G188)))</f>
        <v>0</v>
      </c>
      <c r="CS188" s="51">
        <f>IF( $G188=0,0,((($G188/$F$186)*Cronograma!CQ$26)*($H188/$G188)))</f>
        <v>0</v>
      </c>
      <c r="CT188" s="51">
        <f>IF( $G188=0,0,((($G188/$F$186)*Cronograma!CR$26)*($H188/$G188)))</f>
        <v>0</v>
      </c>
      <c r="CU188" s="51">
        <f>IF( $G188=0,0,((($G188/$F$186)*Cronograma!CS$26)*($H188/$G188)))</f>
        <v>0</v>
      </c>
      <c r="CV188" s="51">
        <f>IF( $G188=0,0,((($G188/$F$186)*Cronograma!CT$26)*($H188/$G188)))</f>
        <v>0</v>
      </c>
      <c r="CW188" s="51">
        <f>IF( $G188=0,0,((($G188/$F$186)*Cronograma!CU$26)*($H188/$G188)))</f>
        <v>0</v>
      </c>
      <c r="CX188" s="51">
        <f>IF( $G188=0,0,((($G188/$F$186)*Cronograma!CV$26)*($H188/$G188)))</f>
        <v>0</v>
      </c>
      <c r="CY188" s="51">
        <f>IF( $G188=0,0,((($G188/$F$186)*Cronograma!CW$26)*($H188/$G188)))</f>
        <v>0</v>
      </c>
      <c r="CZ188" s="51">
        <f>IF( $G188=0,0,((($G188/$F$186)*Cronograma!CX$26)*($H188/$G188)))</f>
        <v>0</v>
      </c>
      <c r="DA188" s="51">
        <f>IF( $G188=0,0,((($G188/$F$186)*Cronograma!CY$26)*($H188/$G188)))</f>
        <v>0</v>
      </c>
      <c r="DB188" s="51">
        <f>IF( $G188=0,0,((($G188/$F$186)*Cronograma!CZ$26)*($H188/$G188)))</f>
        <v>0</v>
      </c>
      <c r="DC188" s="51">
        <f>IF( $G188=0,0,((($G188/$F$186)*Cronograma!DA$26)*($H188/$G188)))</f>
        <v>0</v>
      </c>
      <c r="DD188" s="51">
        <f>IF( $G188=0,0,((($G188/$F$186)*Cronograma!DB$26)*($H188/$G188)))</f>
        <v>0</v>
      </c>
      <c r="DE188" s="51">
        <f>IF( $G188=0,0,((($G188/$F$186)*Cronograma!DC$26)*($H188/$G188)))</f>
        <v>0</v>
      </c>
      <c r="DF188" s="51">
        <f>IF( $G188=0,0,((($G188/$F$186)*Cronograma!DD$26)*($H188/$G188)))</f>
        <v>0</v>
      </c>
      <c r="DG188" s="51">
        <f>IF( $G188=0,0,((($G188/$F$186)*Cronograma!DE$26)*($H188/$G188)))</f>
        <v>0</v>
      </c>
      <c r="DH188" s="51">
        <f>IF( $G188=0,0,((($G188/$F$186)*Cronograma!DF$26)*($H188/$G188)))</f>
        <v>0</v>
      </c>
      <c r="DI188" s="51">
        <f>IF( $G188=0,0,((($G188/$F$186)*Cronograma!DG$26)*($H188/$G188)))</f>
        <v>0</v>
      </c>
      <c r="DJ188" s="51">
        <f>IF( $G188=0,0,((($G188/$F$186)*Cronograma!DH$26)*($H188/$G188)))</f>
        <v>0</v>
      </c>
      <c r="DK188" s="52">
        <f t="shared" si="112"/>
        <v>0</v>
      </c>
      <c r="DL188" s="53">
        <f t="shared" si="82"/>
        <v>0</v>
      </c>
      <c r="DM188" s="472"/>
      <c r="DN188" s="472"/>
      <c r="DO188" s="472"/>
    </row>
    <row r="189" spans="1:119" hidden="1" outlineLevel="1" x14ac:dyDescent="0.3">
      <c r="A189" s="472"/>
      <c r="B189" s="521" t="s">
        <v>328</v>
      </c>
      <c r="C189" s="589"/>
      <c r="D189" s="595"/>
      <c r="E189" s="591"/>
      <c r="F189" s="592"/>
      <c r="G189" s="593"/>
      <c r="H189" s="498">
        <f t="shared" si="111"/>
        <v>0</v>
      </c>
      <c r="I189" s="51">
        <f>IF( $G189=0,0,((($G189/$F$186)*Cronograma!G$26)*($H189/$G189)))</f>
        <v>0</v>
      </c>
      <c r="J189" s="51">
        <f>IF( $G189=0,0,((($G189/$F$186)*Cronograma!H$26)*($H189/$G189)))</f>
        <v>0</v>
      </c>
      <c r="K189" s="51">
        <f>IF( $G189=0,0,((($G189/$F$186)*Cronograma!I$26)*($H189/$G189)))</f>
        <v>0</v>
      </c>
      <c r="L189" s="51">
        <f>IF( $G189=0,0,((($G189/$F$186)*Cronograma!J$26)*($H189/$G189)))</f>
        <v>0</v>
      </c>
      <c r="M189" s="51">
        <f>IF( $G189=0,0,((($G189/$F$186)*Cronograma!K$26)*($H189/$G189)))</f>
        <v>0</v>
      </c>
      <c r="N189" s="51">
        <f>IF( $G189=0,0,((($G189/$F$186)*Cronograma!L$26)*($H189/$G189)))</f>
        <v>0</v>
      </c>
      <c r="O189" s="51">
        <f>IF( $G189=0,0,((($G189/$F$186)*Cronograma!M$26)*($H189/$G189)))</f>
        <v>0</v>
      </c>
      <c r="P189" s="51">
        <f>IF( $G189=0,0,((($G189/$F$186)*Cronograma!N$26)*($H189/$G189)))</f>
        <v>0</v>
      </c>
      <c r="Q189" s="51">
        <f>IF( $G189=0,0,((($G189/$F$186)*Cronograma!O$26)*($H189/$G189)))</f>
        <v>0</v>
      </c>
      <c r="R189" s="51">
        <f>IF( $G189=0,0,((($G189/$F$186)*Cronograma!P$26)*($H189/$G189)))</f>
        <v>0</v>
      </c>
      <c r="S189" s="51">
        <f>IF( $G189=0,0,((($G189/$F$186)*Cronograma!Q$26)*($H189/$G189)))</f>
        <v>0</v>
      </c>
      <c r="T189" s="51">
        <f>IF( $G189=0,0,((($G189/$F$186)*Cronograma!R$26)*($H189/$G189)))</f>
        <v>0</v>
      </c>
      <c r="U189" s="51">
        <f>IF( $G189=0,0,((($G189/$F$186)*Cronograma!S$26)*($H189/$G189)))</f>
        <v>0</v>
      </c>
      <c r="V189" s="51">
        <f>IF( $G189=0,0,((($G189/$F$186)*Cronograma!T$26)*($H189/$G189)))</f>
        <v>0</v>
      </c>
      <c r="W189" s="51">
        <f>IF( $G189=0,0,((($G189/$F$186)*Cronograma!U$26)*($H189/$G189)))</f>
        <v>0</v>
      </c>
      <c r="X189" s="51">
        <f>IF( $G189=0,0,((($G189/$F$186)*Cronograma!V$26)*($H189/$G189)))</f>
        <v>0</v>
      </c>
      <c r="Y189" s="51">
        <f>IF( $G189=0,0,((($G189/$F$186)*Cronograma!W$26)*($H189/$G189)))</f>
        <v>0</v>
      </c>
      <c r="Z189" s="51">
        <f>IF( $G189=0,0,((($G189/$F$186)*Cronograma!X$26)*($H189/$G189)))</f>
        <v>0</v>
      </c>
      <c r="AA189" s="51">
        <f>IF( $G189=0,0,((($G189/$F$186)*Cronograma!Y$26)*($H189/$G189)))</f>
        <v>0</v>
      </c>
      <c r="AB189" s="51">
        <f>IF( $G189=0,0,((($G189/$F$186)*Cronograma!Z$26)*($H189/$G189)))</f>
        <v>0</v>
      </c>
      <c r="AC189" s="51">
        <f>IF( $G189=0,0,((($G189/$F$186)*Cronograma!AA$26)*($H189/$G189)))</f>
        <v>0</v>
      </c>
      <c r="AD189" s="51">
        <f>IF( $G189=0,0,((($G189/$F$186)*Cronograma!AB$26)*($H189/$G189)))</f>
        <v>0</v>
      </c>
      <c r="AE189" s="51">
        <f>IF( $G189=0,0,((($G189/$F$186)*Cronograma!AC$26)*($H189/$G189)))</f>
        <v>0</v>
      </c>
      <c r="AF189" s="51">
        <f>IF( $G189=0,0,((($G189/$F$186)*Cronograma!AD$26)*($H189/$G189)))</f>
        <v>0</v>
      </c>
      <c r="AG189" s="51">
        <f>IF( $G189=0,0,((($G189/$F$186)*Cronograma!AE$26)*($H189/$G189)))</f>
        <v>0</v>
      </c>
      <c r="AH189" s="51">
        <f>IF( $G189=0,0,((($G189/$F$186)*Cronograma!AF$26)*($H189/$G189)))</f>
        <v>0</v>
      </c>
      <c r="AI189" s="51">
        <f>IF( $G189=0,0,((($G189/$F$186)*Cronograma!AG$26)*($H189/$G189)))</f>
        <v>0</v>
      </c>
      <c r="AJ189" s="51">
        <f>IF( $G189=0,0,((($G189/$F$186)*Cronograma!AH$26)*($H189/$G189)))</f>
        <v>0</v>
      </c>
      <c r="AK189" s="51">
        <f>IF( $G189=0,0,((($G189/$F$186)*Cronograma!AI$26)*($H189/$G189)))</f>
        <v>0</v>
      </c>
      <c r="AL189" s="51">
        <f>IF( $G189=0,0,((($G189/$F$186)*Cronograma!AJ$26)*($H189/$G189)))</f>
        <v>0</v>
      </c>
      <c r="AM189" s="51">
        <f>IF( $G189=0,0,((($G189/$F$186)*Cronograma!AK$26)*($H189/$G189)))</f>
        <v>0</v>
      </c>
      <c r="AN189" s="51">
        <f>IF( $G189=0,0,((($G189/$F$186)*Cronograma!AL$26)*($H189/$G189)))</f>
        <v>0</v>
      </c>
      <c r="AO189" s="51">
        <f>IF( $G189=0,0,((($G189/$F$186)*Cronograma!AM$26)*($H189/$G189)))</f>
        <v>0</v>
      </c>
      <c r="AP189" s="51">
        <f>IF( $G189=0,0,((($G189/$F$186)*Cronograma!AN$26)*($H189/$G189)))</f>
        <v>0</v>
      </c>
      <c r="AQ189" s="51">
        <f>IF( $G189=0,0,((($G189/$F$186)*Cronograma!AO$26)*($H189/$G189)))</f>
        <v>0</v>
      </c>
      <c r="AR189" s="51">
        <f>IF( $G189=0,0,((($G189/$F$186)*Cronograma!AP$26)*($H189/$G189)))</f>
        <v>0</v>
      </c>
      <c r="AS189" s="51">
        <f>IF( $G189=0,0,((($G189/$F$186)*Cronograma!AQ$26)*($H189/$G189)))</f>
        <v>0</v>
      </c>
      <c r="AT189" s="51">
        <f>IF( $G189=0,0,((($G189/$F$186)*Cronograma!AR$26)*($H189/$G189)))</f>
        <v>0</v>
      </c>
      <c r="AU189" s="51">
        <f>IF( $G189=0,0,((($G189/$F$186)*Cronograma!AS$26)*($H189/$G189)))</f>
        <v>0</v>
      </c>
      <c r="AV189" s="51">
        <f>IF( $G189=0,0,((($G189/$F$186)*Cronograma!AT$26)*($H189/$G189)))</f>
        <v>0</v>
      </c>
      <c r="AW189" s="51">
        <f>IF( $G189=0,0,((($G189/$F$186)*Cronograma!AU$26)*($H189/$G189)))</f>
        <v>0</v>
      </c>
      <c r="AX189" s="51">
        <f>IF( $G189=0,0,((($G189/$F$186)*Cronograma!AV$26)*($H189/$G189)))</f>
        <v>0</v>
      </c>
      <c r="AY189" s="51">
        <f>IF( $G189=0,0,((($G189/$F$186)*Cronograma!AW$26)*($H189/$G189)))</f>
        <v>0</v>
      </c>
      <c r="AZ189" s="51">
        <f>IF( $G189=0,0,((($G189/$F$186)*Cronograma!AX$26)*($H189/$G189)))</f>
        <v>0</v>
      </c>
      <c r="BA189" s="51">
        <f>IF( $G189=0,0,((($G189/$F$186)*Cronograma!AY$26)*($H189/$G189)))</f>
        <v>0</v>
      </c>
      <c r="BB189" s="51">
        <f>IF( $G189=0,0,((($G189/$F$186)*Cronograma!AZ$26)*($H189/$G189)))</f>
        <v>0</v>
      </c>
      <c r="BC189" s="51">
        <f>IF( $G189=0,0,((($G189/$F$186)*Cronograma!BA$26)*($H189/$G189)))</f>
        <v>0</v>
      </c>
      <c r="BD189" s="51">
        <f>IF( $G189=0,0,((($G189/$F$186)*Cronograma!BB$26)*($H189/$G189)))</f>
        <v>0</v>
      </c>
      <c r="BE189" s="51">
        <f>IF( $G189=0,0,((($G189/$F$186)*Cronograma!BC$26)*($H189/$G189)))</f>
        <v>0</v>
      </c>
      <c r="BF189" s="51">
        <f>IF( $G189=0,0,((($G189/$F$186)*Cronograma!BD$26)*($H189/$G189)))</f>
        <v>0</v>
      </c>
      <c r="BG189" s="51">
        <f>IF( $G189=0,0,((($G189/$F$186)*Cronograma!BE$26)*($H189/$G189)))</f>
        <v>0</v>
      </c>
      <c r="BH189" s="51">
        <f>IF( $G189=0,0,((($G189/$F$186)*Cronograma!BF$26)*($H189/$G189)))</f>
        <v>0</v>
      </c>
      <c r="BI189" s="51">
        <f>IF( $G189=0,0,((($G189/$F$186)*Cronograma!BG$26)*($H189/$G189)))</f>
        <v>0</v>
      </c>
      <c r="BJ189" s="51">
        <f>IF( $G189=0,0,((($G189/$F$186)*Cronograma!BH$26)*($H189/$G189)))</f>
        <v>0</v>
      </c>
      <c r="BK189" s="51">
        <f>IF( $G189=0,0,((($G189/$F$186)*Cronograma!BI$26)*($H189/$G189)))</f>
        <v>0</v>
      </c>
      <c r="BL189" s="51">
        <f>IF( $G189=0,0,((($G189/$F$186)*Cronograma!BJ$26)*($H189/$G189)))</f>
        <v>0</v>
      </c>
      <c r="BM189" s="51">
        <f>IF( $G189=0,0,((($G189/$F$186)*Cronograma!BK$26)*($H189/$G189)))</f>
        <v>0</v>
      </c>
      <c r="BN189" s="51">
        <f>IF( $G189=0,0,((($G189/$F$186)*Cronograma!BL$26)*($H189/$G189)))</f>
        <v>0</v>
      </c>
      <c r="BO189" s="51">
        <f>IF( $G189=0,0,((($G189/$F$186)*Cronograma!BM$26)*($H189/$G189)))</f>
        <v>0</v>
      </c>
      <c r="BP189" s="51">
        <f>IF( $G189=0,0,((($G189/$F$186)*Cronograma!BN$26)*($H189/$G189)))</f>
        <v>0</v>
      </c>
      <c r="BQ189" s="51">
        <f>IF( $G189=0,0,((($G189/$F$186)*Cronograma!BO$26)*($H189/$G189)))</f>
        <v>0</v>
      </c>
      <c r="BR189" s="51">
        <f>IF( $G189=0,0,((($G189/$F$186)*Cronograma!BP$26)*($H189/$G189)))</f>
        <v>0</v>
      </c>
      <c r="BS189" s="51">
        <f>IF( $G189=0,0,((($G189/$F$186)*Cronograma!BQ$26)*($H189/$G189)))</f>
        <v>0</v>
      </c>
      <c r="BT189" s="51">
        <f>IF( $G189=0,0,((($G189/$F$186)*Cronograma!BR$26)*($H189/$G189)))</f>
        <v>0</v>
      </c>
      <c r="BU189" s="51">
        <f>IF( $G189=0,0,((($G189/$F$186)*Cronograma!BS$26)*($H189/$G189)))</f>
        <v>0</v>
      </c>
      <c r="BV189" s="51">
        <f>IF( $G189=0,0,((($G189/$F$186)*Cronograma!BT$26)*($H189/$G189)))</f>
        <v>0</v>
      </c>
      <c r="BW189" s="51">
        <f>IF( $G189=0,0,((($G189/$F$186)*Cronograma!BU$26)*($H189/$G189)))</f>
        <v>0</v>
      </c>
      <c r="BX189" s="51">
        <f>IF( $G189=0,0,((($G189/$F$186)*Cronograma!BV$26)*($H189/$G189)))</f>
        <v>0</v>
      </c>
      <c r="BY189" s="51">
        <f>IF( $G189=0,0,((($G189/$F$186)*Cronograma!BW$26)*($H189/$G189)))</f>
        <v>0</v>
      </c>
      <c r="BZ189" s="51">
        <f>IF( $G189=0,0,((($G189/$F$186)*Cronograma!BX$26)*($H189/$G189)))</f>
        <v>0</v>
      </c>
      <c r="CA189" s="51">
        <f>IF( $G189=0,0,((($G189/$F$186)*Cronograma!BY$26)*($H189/$G189)))</f>
        <v>0</v>
      </c>
      <c r="CB189" s="51">
        <f>IF( $G189=0,0,((($G189/$F$186)*Cronograma!BZ$26)*($H189/$G189)))</f>
        <v>0</v>
      </c>
      <c r="CC189" s="51">
        <f>IF( $G189=0,0,((($G189/$F$186)*Cronograma!CA$26)*($H189/$G189)))</f>
        <v>0</v>
      </c>
      <c r="CD189" s="51">
        <f>IF( $G189=0,0,((($G189/$F$186)*Cronograma!CB$26)*($H189/$G189)))</f>
        <v>0</v>
      </c>
      <c r="CE189" s="51">
        <f>IF( $G189=0,0,((($G189/$F$186)*Cronograma!CC$26)*($H189/$G189)))</f>
        <v>0</v>
      </c>
      <c r="CF189" s="51">
        <f>IF( $G189=0,0,((($G189/$F$186)*Cronograma!CD$26)*($H189/$G189)))</f>
        <v>0</v>
      </c>
      <c r="CG189" s="51">
        <f>IF( $G189=0,0,((($G189/$F$186)*Cronograma!CE$26)*($H189/$G189)))</f>
        <v>0</v>
      </c>
      <c r="CH189" s="51">
        <f>IF( $G189=0,0,((($G189/$F$186)*Cronograma!CF$26)*($H189/$G189)))</f>
        <v>0</v>
      </c>
      <c r="CI189" s="51">
        <f>IF( $G189=0,0,((($G189/$F$186)*Cronograma!CG$26)*($H189/$G189)))</f>
        <v>0</v>
      </c>
      <c r="CJ189" s="51">
        <f>IF( $G189=0,0,((($G189/$F$186)*Cronograma!CH$26)*($H189/$G189)))</f>
        <v>0</v>
      </c>
      <c r="CK189" s="51">
        <f>IF( $G189=0,0,((($G189/$F$186)*Cronograma!CI$26)*($H189/$G189)))</f>
        <v>0</v>
      </c>
      <c r="CL189" s="51">
        <f>IF( $G189=0,0,((($G189/$F$186)*Cronograma!CJ$26)*($H189/$G189)))</f>
        <v>0</v>
      </c>
      <c r="CM189" s="51">
        <f>IF( $G189=0,0,((($G189/$F$186)*Cronograma!CK$26)*($H189/$G189)))</f>
        <v>0</v>
      </c>
      <c r="CN189" s="51">
        <f>IF( $G189=0,0,((($G189/$F$186)*Cronograma!CL$26)*($H189/$G189)))</f>
        <v>0</v>
      </c>
      <c r="CO189" s="51">
        <f>IF( $G189=0,0,((($G189/$F$186)*Cronograma!CM$26)*($H189/$G189)))</f>
        <v>0</v>
      </c>
      <c r="CP189" s="51">
        <f>IF( $G189=0,0,((($G189/$F$186)*Cronograma!CN$26)*($H189/$G189)))</f>
        <v>0</v>
      </c>
      <c r="CQ189" s="51">
        <f>IF( $G189=0,0,((($G189/$F$186)*Cronograma!CO$26)*($H189/$G189)))</f>
        <v>0</v>
      </c>
      <c r="CR189" s="51">
        <f>IF( $G189=0,0,((($G189/$F$186)*Cronograma!CP$26)*($H189/$G189)))</f>
        <v>0</v>
      </c>
      <c r="CS189" s="51">
        <f>IF( $G189=0,0,((($G189/$F$186)*Cronograma!CQ$26)*($H189/$G189)))</f>
        <v>0</v>
      </c>
      <c r="CT189" s="51">
        <f>IF( $G189=0,0,((($G189/$F$186)*Cronograma!CR$26)*($H189/$G189)))</f>
        <v>0</v>
      </c>
      <c r="CU189" s="51">
        <f>IF( $G189=0,0,((($G189/$F$186)*Cronograma!CS$26)*($H189/$G189)))</f>
        <v>0</v>
      </c>
      <c r="CV189" s="51">
        <f>IF( $G189=0,0,((($G189/$F$186)*Cronograma!CT$26)*($H189/$G189)))</f>
        <v>0</v>
      </c>
      <c r="CW189" s="51">
        <f>IF( $G189=0,0,((($G189/$F$186)*Cronograma!CU$26)*($H189/$G189)))</f>
        <v>0</v>
      </c>
      <c r="CX189" s="51">
        <f>IF( $G189=0,0,((($G189/$F$186)*Cronograma!CV$26)*($H189/$G189)))</f>
        <v>0</v>
      </c>
      <c r="CY189" s="51">
        <f>IF( $G189=0,0,((($G189/$F$186)*Cronograma!CW$26)*($H189/$G189)))</f>
        <v>0</v>
      </c>
      <c r="CZ189" s="51">
        <f>IF( $G189=0,0,((($G189/$F$186)*Cronograma!CX$26)*($H189/$G189)))</f>
        <v>0</v>
      </c>
      <c r="DA189" s="51">
        <f>IF( $G189=0,0,((($G189/$F$186)*Cronograma!CY$26)*($H189/$G189)))</f>
        <v>0</v>
      </c>
      <c r="DB189" s="51">
        <f>IF( $G189=0,0,((($G189/$F$186)*Cronograma!CZ$26)*($H189/$G189)))</f>
        <v>0</v>
      </c>
      <c r="DC189" s="51">
        <f>IF( $G189=0,0,((($G189/$F$186)*Cronograma!DA$26)*($H189/$G189)))</f>
        <v>0</v>
      </c>
      <c r="DD189" s="51">
        <f>IF( $G189=0,0,((($G189/$F$186)*Cronograma!DB$26)*($H189/$G189)))</f>
        <v>0</v>
      </c>
      <c r="DE189" s="51">
        <f>IF( $G189=0,0,((($G189/$F$186)*Cronograma!DC$26)*($H189/$G189)))</f>
        <v>0</v>
      </c>
      <c r="DF189" s="51">
        <f>IF( $G189=0,0,((($G189/$F$186)*Cronograma!DD$26)*($H189/$G189)))</f>
        <v>0</v>
      </c>
      <c r="DG189" s="51">
        <f>IF( $G189=0,0,((($G189/$F$186)*Cronograma!DE$26)*($H189/$G189)))</f>
        <v>0</v>
      </c>
      <c r="DH189" s="51">
        <f>IF( $G189=0,0,((($G189/$F$186)*Cronograma!DF$26)*($H189/$G189)))</f>
        <v>0</v>
      </c>
      <c r="DI189" s="51">
        <f>IF( $G189=0,0,((($G189/$F$186)*Cronograma!DG$26)*($H189/$G189)))</f>
        <v>0</v>
      </c>
      <c r="DJ189" s="51">
        <f>IF( $G189=0,0,((($G189/$F$186)*Cronograma!DH$26)*($H189/$G189)))</f>
        <v>0</v>
      </c>
      <c r="DK189" s="52">
        <f t="shared" si="112"/>
        <v>0</v>
      </c>
      <c r="DL189" s="53">
        <f t="shared" si="82"/>
        <v>0</v>
      </c>
      <c r="DM189" s="472"/>
      <c r="DN189" s="472"/>
      <c r="DO189" s="472"/>
    </row>
    <row r="190" spans="1:119" hidden="1" outlineLevel="1" x14ac:dyDescent="0.3">
      <c r="A190" s="472"/>
      <c r="B190" s="521" t="s">
        <v>329</v>
      </c>
      <c r="C190" s="589"/>
      <c r="D190" s="595"/>
      <c r="E190" s="591"/>
      <c r="F190" s="592"/>
      <c r="G190" s="593"/>
      <c r="H190" s="498">
        <f t="shared" si="111"/>
        <v>0</v>
      </c>
      <c r="I190" s="51">
        <f>IF( $G190=0,0,((($G190/$F$186)*Cronograma!G$26)*($H190/$G190)))</f>
        <v>0</v>
      </c>
      <c r="J190" s="51">
        <f>IF( $G190=0,0,((($G190/$F$186)*Cronograma!H$26)*($H190/$G190)))</f>
        <v>0</v>
      </c>
      <c r="K190" s="51">
        <f>IF( $G190=0,0,((($G190/$F$186)*Cronograma!I$26)*($H190/$G190)))</f>
        <v>0</v>
      </c>
      <c r="L190" s="51">
        <f>IF( $G190=0,0,((($G190/$F$186)*Cronograma!J$26)*($H190/$G190)))</f>
        <v>0</v>
      </c>
      <c r="M190" s="51">
        <f>IF( $G190=0,0,((($G190/$F$186)*Cronograma!K$26)*($H190/$G190)))</f>
        <v>0</v>
      </c>
      <c r="N190" s="51">
        <f>IF( $G190=0,0,((($G190/$F$186)*Cronograma!L$26)*($H190/$G190)))</f>
        <v>0</v>
      </c>
      <c r="O190" s="51">
        <f>IF( $G190=0,0,((($G190/$F$186)*Cronograma!M$26)*($H190/$G190)))</f>
        <v>0</v>
      </c>
      <c r="P190" s="51">
        <f>IF( $G190=0,0,((($G190/$F$186)*Cronograma!N$26)*($H190/$G190)))</f>
        <v>0</v>
      </c>
      <c r="Q190" s="51">
        <f>IF( $G190=0,0,((($G190/$F$186)*Cronograma!O$26)*($H190/$G190)))</f>
        <v>0</v>
      </c>
      <c r="R190" s="51">
        <f>IF( $G190=0,0,((($G190/$F$186)*Cronograma!P$26)*($H190/$G190)))</f>
        <v>0</v>
      </c>
      <c r="S190" s="51">
        <f>IF( $G190=0,0,((($G190/$F$186)*Cronograma!Q$26)*($H190/$G190)))</f>
        <v>0</v>
      </c>
      <c r="T190" s="51">
        <f>IF( $G190=0,0,((($G190/$F$186)*Cronograma!R$26)*($H190/$G190)))</f>
        <v>0</v>
      </c>
      <c r="U190" s="51">
        <f>IF( $G190=0,0,((($G190/$F$186)*Cronograma!S$26)*($H190/$G190)))</f>
        <v>0</v>
      </c>
      <c r="V190" s="51">
        <f>IF( $G190=0,0,((($G190/$F$186)*Cronograma!T$26)*($H190/$G190)))</f>
        <v>0</v>
      </c>
      <c r="W190" s="51">
        <f>IF( $G190=0,0,((($G190/$F$186)*Cronograma!U$26)*($H190/$G190)))</f>
        <v>0</v>
      </c>
      <c r="X190" s="51">
        <f>IF( $G190=0,0,((($G190/$F$186)*Cronograma!V$26)*($H190/$G190)))</f>
        <v>0</v>
      </c>
      <c r="Y190" s="51">
        <f>IF( $G190=0,0,((($G190/$F$186)*Cronograma!W$26)*($H190/$G190)))</f>
        <v>0</v>
      </c>
      <c r="Z190" s="51">
        <f>IF( $G190=0,0,((($G190/$F$186)*Cronograma!X$26)*($H190/$G190)))</f>
        <v>0</v>
      </c>
      <c r="AA190" s="51">
        <f>IF( $G190=0,0,((($G190/$F$186)*Cronograma!Y$26)*($H190/$G190)))</f>
        <v>0</v>
      </c>
      <c r="AB190" s="51">
        <f>IF( $G190=0,0,((($G190/$F$186)*Cronograma!Z$26)*($H190/$G190)))</f>
        <v>0</v>
      </c>
      <c r="AC190" s="51">
        <f>IF( $G190=0,0,((($G190/$F$186)*Cronograma!AA$26)*($H190/$G190)))</f>
        <v>0</v>
      </c>
      <c r="AD190" s="51">
        <f>IF( $G190=0,0,((($G190/$F$186)*Cronograma!AB$26)*($H190/$G190)))</f>
        <v>0</v>
      </c>
      <c r="AE190" s="51">
        <f>IF( $G190=0,0,((($G190/$F$186)*Cronograma!AC$26)*($H190/$G190)))</f>
        <v>0</v>
      </c>
      <c r="AF190" s="51">
        <f>IF( $G190=0,0,((($G190/$F$186)*Cronograma!AD$26)*($H190/$G190)))</f>
        <v>0</v>
      </c>
      <c r="AG190" s="51">
        <f>IF( $G190=0,0,((($G190/$F$186)*Cronograma!AE$26)*($H190/$G190)))</f>
        <v>0</v>
      </c>
      <c r="AH190" s="51">
        <f>IF( $G190=0,0,((($G190/$F$186)*Cronograma!AF$26)*($H190/$G190)))</f>
        <v>0</v>
      </c>
      <c r="AI190" s="51">
        <f>IF( $G190=0,0,((($G190/$F$186)*Cronograma!AG$26)*($H190/$G190)))</f>
        <v>0</v>
      </c>
      <c r="AJ190" s="51">
        <f>IF( $G190=0,0,((($G190/$F$186)*Cronograma!AH$26)*($H190/$G190)))</f>
        <v>0</v>
      </c>
      <c r="AK190" s="51">
        <f>IF( $G190=0,0,((($G190/$F$186)*Cronograma!AI$26)*($H190/$G190)))</f>
        <v>0</v>
      </c>
      <c r="AL190" s="51">
        <f>IF( $G190=0,0,((($G190/$F$186)*Cronograma!AJ$26)*($H190/$G190)))</f>
        <v>0</v>
      </c>
      <c r="AM190" s="51">
        <f>IF( $G190=0,0,((($G190/$F$186)*Cronograma!AK$26)*($H190/$G190)))</f>
        <v>0</v>
      </c>
      <c r="AN190" s="51">
        <f>IF( $G190=0,0,((($G190/$F$186)*Cronograma!AL$26)*($H190/$G190)))</f>
        <v>0</v>
      </c>
      <c r="AO190" s="51">
        <f>IF( $G190=0,0,((($G190/$F$186)*Cronograma!AM$26)*($H190/$G190)))</f>
        <v>0</v>
      </c>
      <c r="AP190" s="51">
        <f>IF( $G190=0,0,((($G190/$F$186)*Cronograma!AN$26)*($H190/$G190)))</f>
        <v>0</v>
      </c>
      <c r="AQ190" s="51">
        <f>IF( $G190=0,0,((($G190/$F$186)*Cronograma!AO$26)*($H190/$G190)))</f>
        <v>0</v>
      </c>
      <c r="AR190" s="51">
        <f>IF( $G190=0,0,((($G190/$F$186)*Cronograma!AP$26)*($H190/$G190)))</f>
        <v>0</v>
      </c>
      <c r="AS190" s="51">
        <f>IF( $G190=0,0,((($G190/$F$186)*Cronograma!AQ$26)*($H190/$G190)))</f>
        <v>0</v>
      </c>
      <c r="AT190" s="51">
        <f>IF( $G190=0,0,((($G190/$F$186)*Cronograma!AR$26)*($H190/$G190)))</f>
        <v>0</v>
      </c>
      <c r="AU190" s="51">
        <f>IF( $G190=0,0,((($G190/$F$186)*Cronograma!AS$26)*($H190/$G190)))</f>
        <v>0</v>
      </c>
      <c r="AV190" s="51">
        <f>IF( $G190=0,0,((($G190/$F$186)*Cronograma!AT$26)*($H190/$G190)))</f>
        <v>0</v>
      </c>
      <c r="AW190" s="51">
        <f>IF( $G190=0,0,((($G190/$F$186)*Cronograma!AU$26)*($H190/$G190)))</f>
        <v>0</v>
      </c>
      <c r="AX190" s="51">
        <f>IF( $G190=0,0,((($G190/$F$186)*Cronograma!AV$26)*($H190/$G190)))</f>
        <v>0</v>
      </c>
      <c r="AY190" s="51">
        <f>IF( $G190=0,0,((($G190/$F$186)*Cronograma!AW$26)*($H190/$G190)))</f>
        <v>0</v>
      </c>
      <c r="AZ190" s="51">
        <f>IF( $G190=0,0,((($G190/$F$186)*Cronograma!AX$26)*($H190/$G190)))</f>
        <v>0</v>
      </c>
      <c r="BA190" s="51">
        <f>IF( $G190=0,0,((($G190/$F$186)*Cronograma!AY$26)*($H190/$G190)))</f>
        <v>0</v>
      </c>
      <c r="BB190" s="51">
        <f>IF( $G190=0,0,((($G190/$F$186)*Cronograma!AZ$26)*($H190/$G190)))</f>
        <v>0</v>
      </c>
      <c r="BC190" s="51">
        <f>IF( $G190=0,0,((($G190/$F$186)*Cronograma!BA$26)*($H190/$G190)))</f>
        <v>0</v>
      </c>
      <c r="BD190" s="51">
        <f>IF( $G190=0,0,((($G190/$F$186)*Cronograma!BB$26)*($H190/$G190)))</f>
        <v>0</v>
      </c>
      <c r="BE190" s="51">
        <f>IF( $G190=0,0,((($G190/$F$186)*Cronograma!BC$26)*($H190/$G190)))</f>
        <v>0</v>
      </c>
      <c r="BF190" s="51">
        <f>IF( $G190=0,0,((($G190/$F$186)*Cronograma!BD$26)*($H190/$G190)))</f>
        <v>0</v>
      </c>
      <c r="BG190" s="51">
        <f>IF( $G190=0,0,((($G190/$F$186)*Cronograma!BE$26)*($H190/$G190)))</f>
        <v>0</v>
      </c>
      <c r="BH190" s="51">
        <f>IF( $G190=0,0,((($G190/$F$186)*Cronograma!BF$26)*($H190/$G190)))</f>
        <v>0</v>
      </c>
      <c r="BI190" s="51">
        <f>IF( $G190=0,0,((($G190/$F$186)*Cronograma!BG$26)*($H190/$G190)))</f>
        <v>0</v>
      </c>
      <c r="BJ190" s="51">
        <f>IF( $G190=0,0,((($G190/$F$186)*Cronograma!BH$26)*($H190/$G190)))</f>
        <v>0</v>
      </c>
      <c r="BK190" s="51">
        <f>IF( $G190=0,0,((($G190/$F$186)*Cronograma!BI$26)*($H190/$G190)))</f>
        <v>0</v>
      </c>
      <c r="BL190" s="51">
        <f>IF( $G190=0,0,((($G190/$F$186)*Cronograma!BJ$26)*($H190/$G190)))</f>
        <v>0</v>
      </c>
      <c r="BM190" s="51">
        <f>IF( $G190=0,0,((($G190/$F$186)*Cronograma!BK$26)*($H190/$G190)))</f>
        <v>0</v>
      </c>
      <c r="BN190" s="51">
        <f>IF( $G190=0,0,((($G190/$F$186)*Cronograma!BL$26)*($H190/$G190)))</f>
        <v>0</v>
      </c>
      <c r="BO190" s="51">
        <f>IF( $G190=0,0,((($G190/$F$186)*Cronograma!BM$26)*($H190/$G190)))</f>
        <v>0</v>
      </c>
      <c r="BP190" s="51">
        <f>IF( $G190=0,0,((($G190/$F$186)*Cronograma!BN$26)*($H190/$G190)))</f>
        <v>0</v>
      </c>
      <c r="BQ190" s="51">
        <f>IF( $G190=0,0,((($G190/$F$186)*Cronograma!BO$26)*($H190/$G190)))</f>
        <v>0</v>
      </c>
      <c r="BR190" s="51">
        <f>IF( $G190=0,0,((($G190/$F$186)*Cronograma!BP$26)*($H190/$G190)))</f>
        <v>0</v>
      </c>
      <c r="BS190" s="51">
        <f>IF( $G190=0,0,((($G190/$F$186)*Cronograma!BQ$26)*($H190/$G190)))</f>
        <v>0</v>
      </c>
      <c r="BT190" s="51">
        <f>IF( $G190=0,0,((($G190/$F$186)*Cronograma!BR$26)*($H190/$G190)))</f>
        <v>0</v>
      </c>
      <c r="BU190" s="51">
        <f>IF( $G190=0,0,((($G190/$F$186)*Cronograma!BS$26)*($H190/$G190)))</f>
        <v>0</v>
      </c>
      <c r="BV190" s="51">
        <f>IF( $G190=0,0,((($G190/$F$186)*Cronograma!BT$26)*($H190/$G190)))</f>
        <v>0</v>
      </c>
      <c r="BW190" s="51">
        <f>IF( $G190=0,0,((($G190/$F$186)*Cronograma!BU$26)*($H190/$G190)))</f>
        <v>0</v>
      </c>
      <c r="BX190" s="51">
        <f>IF( $G190=0,0,((($G190/$F$186)*Cronograma!BV$26)*($H190/$G190)))</f>
        <v>0</v>
      </c>
      <c r="BY190" s="51">
        <f>IF( $G190=0,0,((($G190/$F$186)*Cronograma!BW$26)*($H190/$G190)))</f>
        <v>0</v>
      </c>
      <c r="BZ190" s="51">
        <f>IF( $G190=0,0,((($G190/$F$186)*Cronograma!BX$26)*($H190/$G190)))</f>
        <v>0</v>
      </c>
      <c r="CA190" s="51">
        <f>IF( $G190=0,0,((($G190/$F$186)*Cronograma!BY$26)*($H190/$G190)))</f>
        <v>0</v>
      </c>
      <c r="CB190" s="51">
        <f>IF( $G190=0,0,((($G190/$F$186)*Cronograma!BZ$26)*($H190/$G190)))</f>
        <v>0</v>
      </c>
      <c r="CC190" s="51">
        <f>IF( $G190=0,0,((($G190/$F$186)*Cronograma!CA$26)*($H190/$G190)))</f>
        <v>0</v>
      </c>
      <c r="CD190" s="51">
        <f>IF( $G190=0,0,((($G190/$F$186)*Cronograma!CB$26)*($H190/$G190)))</f>
        <v>0</v>
      </c>
      <c r="CE190" s="51">
        <f>IF( $G190=0,0,((($G190/$F$186)*Cronograma!CC$26)*($H190/$G190)))</f>
        <v>0</v>
      </c>
      <c r="CF190" s="51">
        <f>IF( $G190=0,0,((($G190/$F$186)*Cronograma!CD$26)*($H190/$G190)))</f>
        <v>0</v>
      </c>
      <c r="CG190" s="51">
        <f>IF( $G190=0,0,((($G190/$F$186)*Cronograma!CE$26)*($H190/$G190)))</f>
        <v>0</v>
      </c>
      <c r="CH190" s="51">
        <f>IF( $G190=0,0,((($G190/$F$186)*Cronograma!CF$26)*($H190/$G190)))</f>
        <v>0</v>
      </c>
      <c r="CI190" s="51">
        <f>IF( $G190=0,0,((($G190/$F$186)*Cronograma!CG$26)*($H190/$G190)))</f>
        <v>0</v>
      </c>
      <c r="CJ190" s="51">
        <f>IF( $G190=0,0,((($G190/$F$186)*Cronograma!CH$26)*($H190/$G190)))</f>
        <v>0</v>
      </c>
      <c r="CK190" s="51">
        <f>IF( $G190=0,0,((($G190/$F$186)*Cronograma!CI$26)*($H190/$G190)))</f>
        <v>0</v>
      </c>
      <c r="CL190" s="51">
        <f>IF( $G190=0,0,((($G190/$F$186)*Cronograma!CJ$26)*($H190/$G190)))</f>
        <v>0</v>
      </c>
      <c r="CM190" s="51">
        <f>IF( $G190=0,0,((($G190/$F$186)*Cronograma!CK$26)*($H190/$G190)))</f>
        <v>0</v>
      </c>
      <c r="CN190" s="51">
        <f>IF( $G190=0,0,((($G190/$F$186)*Cronograma!CL$26)*($H190/$G190)))</f>
        <v>0</v>
      </c>
      <c r="CO190" s="51">
        <f>IF( $G190=0,0,((($G190/$F$186)*Cronograma!CM$26)*($H190/$G190)))</f>
        <v>0</v>
      </c>
      <c r="CP190" s="51">
        <f>IF( $G190=0,0,((($G190/$F$186)*Cronograma!CN$26)*($H190/$G190)))</f>
        <v>0</v>
      </c>
      <c r="CQ190" s="51">
        <f>IF( $G190=0,0,((($G190/$F$186)*Cronograma!CO$26)*($H190/$G190)))</f>
        <v>0</v>
      </c>
      <c r="CR190" s="51">
        <f>IF( $G190=0,0,((($G190/$F$186)*Cronograma!CP$26)*($H190/$G190)))</f>
        <v>0</v>
      </c>
      <c r="CS190" s="51">
        <f>IF( $G190=0,0,((($G190/$F$186)*Cronograma!CQ$26)*($H190/$G190)))</f>
        <v>0</v>
      </c>
      <c r="CT190" s="51">
        <f>IF( $G190=0,0,((($G190/$F$186)*Cronograma!CR$26)*($H190/$G190)))</f>
        <v>0</v>
      </c>
      <c r="CU190" s="51">
        <f>IF( $G190=0,0,((($G190/$F$186)*Cronograma!CS$26)*($H190/$G190)))</f>
        <v>0</v>
      </c>
      <c r="CV190" s="51">
        <f>IF( $G190=0,0,((($G190/$F$186)*Cronograma!CT$26)*($H190/$G190)))</f>
        <v>0</v>
      </c>
      <c r="CW190" s="51">
        <f>IF( $G190=0,0,((($G190/$F$186)*Cronograma!CU$26)*($H190/$G190)))</f>
        <v>0</v>
      </c>
      <c r="CX190" s="51">
        <f>IF( $G190=0,0,((($G190/$F$186)*Cronograma!CV$26)*($H190/$G190)))</f>
        <v>0</v>
      </c>
      <c r="CY190" s="51">
        <f>IF( $G190=0,0,((($G190/$F$186)*Cronograma!CW$26)*($H190/$G190)))</f>
        <v>0</v>
      </c>
      <c r="CZ190" s="51">
        <f>IF( $G190=0,0,((($G190/$F$186)*Cronograma!CX$26)*($H190/$G190)))</f>
        <v>0</v>
      </c>
      <c r="DA190" s="51">
        <f>IF( $G190=0,0,((($G190/$F$186)*Cronograma!CY$26)*($H190/$G190)))</f>
        <v>0</v>
      </c>
      <c r="DB190" s="51">
        <f>IF( $G190=0,0,((($G190/$F$186)*Cronograma!CZ$26)*($H190/$G190)))</f>
        <v>0</v>
      </c>
      <c r="DC190" s="51">
        <f>IF( $G190=0,0,((($G190/$F$186)*Cronograma!DA$26)*($H190/$G190)))</f>
        <v>0</v>
      </c>
      <c r="DD190" s="51">
        <f>IF( $G190=0,0,((($G190/$F$186)*Cronograma!DB$26)*($H190/$G190)))</f>
        <v>0</v>
      </c>
      <c r="DE190" s="51">
        <f>IF( $G190=0,0,((($G190/$F$186)*Cronograma!DC$26)*($H190/$G190)))</f>
        <v>0</v>
      </c>
      <c r="DF190" s="51">
        <f>IF( $G190=0,0,((($G190/$F$186)*Cronograma!DD$26)*($H190/$G190)))</f>
        <v>0</v>
      </c>
      <c r="DG190" s="51">
        <f>IF( $G190=0,0,((($G190/$F$186)*Cronograma!DE$26)*($H190/$G190)))</f>
        <v>0</v>
      </c>
      <c r="DH190" s="51">
        <f>IF( $G190=0,0,((($G190/$F$186)*Cronograma!DF$26)*($H190/$G190)))</f>
        <v>0</v>
      </c>
      <c r="DI190" s="51">
        <f>IF( $G190=0,0,((($G190/$F$186)*Cronograma!DG$26)*($H190/$G190)))</f>
        <v>0</v>
      </c>
      <c r="DJ190" s="51">
        <f>IF( $G190=0,0,((($G190/$F$186)*Cronograma!DH$26)*($H190/$G190)))</f>
        <v>0</v>
      </c>
      <c r="DK190" s="52">
        <f t="shared" si="112"/>
        <v>0</v>
      </c>
      <c r="DL190" s="53">
        <f t="shared" si="82"/>
        <v>0</v>
      </c>
      <c r="DM190" s="472"/>
      <c r="DN190" s="472"/>
      <c r="DO190" s="472"/>
    </row>
    <row r="191" spans="1:119" hidden="1" outlineLevel="1" x14ac:dyDescent="0.3">
      <c r="A191" s="472"/>
      <c r="B191" s="521" t="s">
        <v>330</v>
      </c>
      <c r="C191" s="589"/>
      <c r="D191" s="595"/>
      <c r="E191" s="591"/>
      <c r="F191" s="592"/>
      <c r="G191" s="593"/>
      <c r="H191" s="498">
        <f t="shared" si="111"/>
        <v>0</v>
      </c>
      <c r="I191" s="51">
        <f>IF( $G191=0,0,((($G191/$F$186)*Cronograma!G$26)*($H191/$G191)))</f>
        <v>0</v>
      </c>
      <c r="J191" s="51">
        <f>IF( $G191=0,0,((($G191/$F$186)*Cronograma!H$26)*($H191/$G191)))</f>
        <v>0</v>
      </c>
      <c r="K191" s="51">
        <f>IF( $G191=0,0,((($G191/$F$186)*Cronograma!I$26)*($H191/$G191)))</f>
        <v>0</v>
      </c>
      <c r="L191" s="51">
        <f>IF( $G191=0,0,((($G191/$F$186)*Cronograma!J$26)*($H191/$G191)))</f>
        <v>0</v>
      </c>
      <c r="M191" s="51">
        <f>IF( $G191=0,0,((($G191/$F$186)*Cronograma!K$26)*($H191/$G191)))</f>
        <v>0</v>
      </c>
      <c r="N191" s="51">
        <f>IF( $G191=0,0,((($G191/$F$186)*Cronograma!L$26)*($H191/$G191)))</f>
        <v>0</v>
      </c>
      <c r="O191" s="51">
        <f>IF( $G191=0,0,((($G191/$F$186)*Cronograma!M$26)*($H191/$G191)))</f>
        <v>0</v>
      </c>
      <c r="P191" s="51">
        <f>IF( $G191=0,0,((($G191/$F$186)*Cronograma!N$26)*($H191/$G191)))</f>
        <v>0</v>
      </c>
      <c r="Q191" s="51">
        <f>IF( $G191=0,0,((($G191/$F$186)*Cronograma!O$26)*($H191/$G191)))</f>
        <v>0</v>
      </c>
      <c r="R191" s="51">
        <f>IF( $G191=0,0,((($G191/$F$186)*Cronograma!P$26)*($H191/$G191)))</f>
        <v>0</v>
      </c>
      <c r="S191" s="51">
        <f>IF( $G191=0,0,((($G191/$F$186)*Cronograma!Q$26)*($H191/$G191)))</f>
        <v>0</v>
      </c>
      <c r="T191" s="51">
        <f>IF( $G191=0,0,((($G191/$F$186)*Cronograma!R$26)*($H191/$G191)))</f>
        <v>0</v>
      </c>
      <c r="U191" s="51">
        <f>IF( $G191=0,0,((($G191/$F$186)*Cronograma!S$26)*($H191/$G191)))</f>
        <v>0</v>
      </c>
      <c r="V191" s="51">
        <f>IF( $G191=0,0,((($G191/$F$186)*Cronograma!T$26)*($H191/$G191)))</f>
        <v>0</v>
      </c>
      <c r="W191" s="51">
        <f>IF( $G191=0,0,((($G191/$F$186)*Cronograma!U$26)*($H191/$G191)))</f>
        <v>0</v>
      </c>
      <c r="X191" s="51">
        <f>IF( $G191=0,0,((($G191/$F$186)*Cronograma!V$26)*($H191/$G191)))</f>
        <v>0</v>
      </c>
      <c r="Y191" s="51">
        <f>IF( $G191=0,0,((($G191/$F$186)*Cronograma!W$26)*($H191/$G191)))</f>
        <v>0</v>
      </c>
      <c r="Z191" s="51">
        <f>IF( $G191=0,0,((($G191/$F$186)*Cronograma!X$26)*($H191/$G191)))</f>
        <v>0</v>
      </c>
      <c r="AA191" s="51">
        <f>IF( $G191=0,0,((($G191/$F$186)*Cronograma!Y$26)*($H191/$G191)))</f>
        <v>0</v>
      </c>
      <c r="AB191" s="51">
        <f>IF( $G191=0,0,((($G191/$F$186)*Cronograma!Z$26)*($H191/$G191)))</f>
        <v>0</v>
      </c>
      <c r="AC191" s="51">
        <f>IF( $G191=0,0,((($G191/$F$186)*Cronograma!AA$26)*($H191/$G191)))</f>
        <v>0</v>
      </c>
      <c r="AD191" s="51">
        <f>IF( $G191=0,0,((($G191/$F$186)*Cronograma!AB$26)*($H191/$G191)))</f>
        <v>0</v>
      </c>
      <c r="AE191" s="51">
        <f>IF( $G191=0,0,((($G191/$F$186)*Cronograma!AC$26)*($H191/$G191)))</f>
        <v>0</v>
      </c>
      <c r="AF191" s="51">
        <f>IF( $G191=0,0,((($G191/$F$186)*Cronograma!AD$26)*($H191/$G191)))</f>
        <v>0</v>
      </c>
      <c r="AG191" s="51">
        <f>IF( $G191=0,0,((($G191/$F$186)*Cronograma!AE$26)*($H191/$G191)))</f>
        <v>0</v>
      </c>
      <c r="AH191" s="51">
        <f>IF( $G191=0,0,((($G191/$F$186)*Cronograma!AF$26)*($H191/$G191)))</f>
        <v>0</v>
      </c>
      <c r="AI191" s="51">
        <f>IF( $G191=0,0,((($G191/$F$186)*Cronograma!AG$26)*($H191/$G191)))</f>
        <v>0</v>
      </c>
      <c r="AJ191" s="51">
        <f>IF( $G191=0,0,((($G191/$F$186)*Cronograma!AH$26)*($H191/$G191)))</f>
        <v>0</v>
      </c>
      <c r="AK191" s="51">
        <f>IF( $G191=0,0,((($G191/$F$186)*Cronograma!AI$26)*($H191/$G191)))</f>
        <v>0</v>
      </c>
      <c r="AL191" s="51">
        <f>IF( $G191=0,0,((($G191/$F$186)*Cronograma!AJ$26)*($H191/$G191)))</f>
        <v>0</v>
      </c>
      <c r="AM191" s="51">
        <f>IF( $G191=0,0,((($G191/$F$186)*Cronograma!AK$26)*($H191/$G191)))</f>
        <v>0</v>
      </c>
      <c r="AN191" s="51">
        <f>IF( $G191=0,0,((($G191/$F$186)*Cronograma!AL$26)*($H191/$G191)))</f>
        <v>0</v>
      </c>
      <c r="AO191" s="51">
        <f>IF( $G191=0,0,((($G191/$F$186)*Cronograma!AM$26)*($H191/$G191)))</f>
        <v>0</v>
      </c>
      <c r="AP191" s="51">
        <f>IF( $G191=0,0,((($G191/$F$186)*Cronograma!AN$26)*($H191/$G191)))</f>
        <v>0</v>
      </c>
      <c r="AQ191" s="51">
        <f>IF( $G191=0,0,((($G191/$F$186)*Cronograma!AO$26)*($H191/$G191)))</f>
        <v>0</v>
      </c>
      <c r="AR191" s="51">
        <f>IF( $G191=0,0,((($G191/$F$186)*Cronograma!AP$26)*($H191/$G191)))</f>
        <v>0</v>
      </c>
      <c r="AS191" s="51">
        <f>IF( $G191=0,0,((($G191/$F$186)*Cronograma!AQ$26)*($H191/$G191)))</f>
        <v>0</v>
      </c>
      <c r="AT191" s="51">
        <f>IF( $G191=0,0,((($G191/$F$186)*Cronograma!AR$26)*($H191/$G191)))</f>
        <v>0</v>
      </c>
      <c r="AU191" s="51">
        <f>IF( $G191=0,0,((($G191/$F$186)*Cronograma!AS$26)*($H191/$G191)))</f>
        <v>0</v>
      </c>
      <c r="AV191" s="51">
        <f>IF( $G191=0,0,((($G191/$F$186)*Cronograma!AT$26)*($H191/$G191)))</f>
        <v>0</v>
      </c>
      <c r="AW191" s="51">
        <f>IF( $G191=0,0,((($G191/$F$186)*Cronograma!AU$26)*($H191/$G191)))</f>
        <v>0</v>
      </c>
      <c r="AX191" s="51">
        <f>IF( $G191=0,0,((($G191/$F$186)*Cronograma!AV$26)*($H191/$G191)))</f>
        <v>0</v>
      </c>
      <c r="AY191" s="51">
        <f>IF( $G191=0,0,((($G191/$F$186)*Cronograma!AW$26)*($H191/$G191)))</f>
        <v>0</v>
      </c>
      <c r="AZ191" s="51">
        <f>IF( $G191=0,0,((($G191/$F$186)*Cronograma!AX$26)*($H191/$G191)))</f>
        <v>0</v>
      </c>
      <c r="BA191" s="51">
        <f>IF( $G191=0,0,((($G191/$F$186)*Cronograma!AY$26)*($H191/$G191)))</f>
        <v>0</v>
      </c>
      <c r="BB191" s="51">
        <f>IF( $G191=0,0,((($G191/$F$186)*Cronograma!AZ$26)*($H191/$G191)))</f>
        <v>0</v>
      </c>
      <c r="BC191" s="51">
        <f>IF( $G191=0,0,((($G191/$F$186)*Cronograma!BA$26)*($H191/$G191)))</f>
        <v>0</v>
      </c>
      <c r="BD191" s="51">
        <f>IF( $G191=0,0,((($G191/$F$186)*Cronograma!BB$26)*($H191/$G191)))</f>
        <v>0</v>
      </c>
      <c r="BE191" s="51">
        <f>IF( $G191=0,0,((($G191/$F$186)*Cronograma!BC$26)*($H191/$G191)))</f>
        <v>0</v>
      </c>
      <c r="BF191" s="51">
        <f>IF( $G191=0,0,((($G191/$F$186)*Cronograma!BD$26)*($H191/$G191)))</f>
        <v>0</v>
      </c>
      <c r="BG191" s="51">
        <f>IF( $G191=0,0,((($G191/$F$186)*Cronograma!BE$26)*($H191/$G191)))</f>
        <v>0</v>
      </c>
      <c r="BH191" s="51">
        <f>IF( $G191=0,0,((($G191/$F$186)*Cronograma!BF$26)*($H191/$G191)))</f>
        <v>0</v>
      </c>
      <c r="BI191" s="51">
        <f>IF( $G191=0,0,((($G191/$F$186)*Cronograma!BG$26)*($H191/$G191)))</f>
        <v>0</v>
      </c>
      <c r="BJ191" s="51">
        <f>IF( $G191=0,0,((($G191/$F$186)*Cronograma!BH$26)*($H191/$G191)))</f>
        <v>0</v>
      </c>
      <c r="BK191" s="51">
        <f>IF( $G191=0,0,((($G191/$F$186)*Cronograma!BI$26)*($H191/$G191)))</f>
        <v>0</v>
      </c>
      <c r="BL191" s="51">
        <f>IF( $G191=0,0,((($G191/$F$186)*Cronograma!BJ$26)*($H191/$G191)))</f>
        <v>0</v>
      </c>
      <c r="BM191" s="51">
        <f>IF( $G191=0,0,((($G191/$F$186)*Cronograma!BK$26)*($H191/$G191)))</f>
        <v>0</v>
      </c>
      <c r="BN191" s="51">
        <f>IF( $G191=0,0,((($G191/$F$186)*Cronograma!BL$26)*($H191/$G191)))</f>
        <v>0</v>
      </c>
      <c r="BO191" s="51">
        <f>IF( $G191=0,0,((($G191/$F$186)*Cronograma!BM$26)*($H191/$G191)))</f>
        <v>0</v>
      </c>
      <c r="BP191" s="51">
        <f>IF( $G191=0,0,((($G191/$F$186)*Cronograma!BN$26)*($H191/$G191)))</f>
        <v>0</v>
      </c>
      <c r="BQ191" s="51">
        <f>IF( $G191=0,0,((($G191/$F$186)*Cronograma!BO$26)*($H191/$G191)))</f>
        <v>0</v>
      </c>
      <c r="BR191" s="51">
        <f>IF( $G191=0,0,((($G191/$F$186)*Cronograma!BP$26)*($H191/$G191)))</f>
        <v>0</v>
      </c>
      <c r="BS191" s="51">
        <f>IF( $G191=0,0,((($G191/$F$186)*Cronograma!BQ$26)*($H191/$G191)))</f>
        <v>0</v>
      </c>
      <c r="BT191" s="51">
        <f>IF( $G191=0,0,((($G191/$F$186)*Cronograma!BR$26)*($H191/$G191)))</f>
        <v>0</v>
      </c>
      <c r="BU191" s="51">
        <f>IF( $G191=0,0,((($G191/$F$186)*Cronograma!BS$26)*($H191/$G191)))</f>
        <v>0</v>
      </c>
      <c r="BV191" s="51">
        <f>IF( $G191=0,0,((($G191/$F$186)*Cronograma!BT$26)*($H191/$G191)))</f>
        <v>0</v>
      </c>
      <c r="BW191" s="51">
        <f>IF( $G191=0,0,((($G191/$F$186)*Cronograma!BU$26)*($H191/$G191)))</f>
        <v>0</v>
      </c>
      <c r="BX191" s="51">
        <f>IF( $G191=0,0,((($G191/$F$186)*Cronograma!BV$26)*($H191/$G191)))</f>
        <v>0</v>
      </c>
      <c r="BY191" s="51">
        <f>IF( $G191=0,0,((($G191/$F$186)*Cronograma!BW$26)*($H191/$G191)))</f>
        <v>0</v>
      </c>
      <c r="BZ191" s="51">
        <f>IF( $G191=0,0,((($G191/$F$186)*Cronograma!BX$26)*($H191/$G191)))</f>
        <v>0</v>
      </c>
      <c r="CA191" s="51">
        <f>IF( $G191=0,0,((($G191/$F$186)*Cronograma!BY$26)*($H191/$G191)))</f>
        <v>0</v>
      </c>
      <c r="CB191" s="51">
        <f>IF( $G191=0,0,((($G191/$F$186)*Cronograma!BZ$26)*($H191/$G191)))</f>
        <v>0</v>
      </c>
      <c r="CC191" s="51">
        <f>IF( $G191=0,0,((($G191/$F$186)*Cronograma!CA$26)*($H191/$G191)))</f>
        <v>0</v>
      </c>
      <c r="CD191" s="51">
        <f>IF( $G191=0,0,((($G191/$F$186)*Cronograma!CB$26)*($H191/$G191)))</f>
        <v>0</v>
      </c>
      <c r="CE191" s="51">
        <f>IF( $G191=0,0,((($G191/$F$186)*Cronograma!CC$26)*($H191/$G191)))</f>
        <v>0</v>
      </c>
      <c r="CF191" s="51">
        <f>IF( $G191=0,0,((($G191/$F$186)*Cronograma!CD$26)*($H191/$G191)))</f>
        <v>0</v>
      </c>
      <c r="CG191" s="51">
        <f>IF( $G191=0,0,((($G191/$F$186)*Cronograma!CE$26)*($H191/$G191)))</f>
        <v>0</v>
      </c>
      <c r="CH191" s="51">
        <f>IF( $G191=0,0,((($G191/$F$186)*Cronograma!CF$26)*($H191/$G191)))</f>
        <v>0</v>
      </c>
      <c r="CI191" s="51">
        <f>IF( $G191=0,0,((($G191/$F$186)*Cronograma!CG$26)*($H191/$G191)))</f>
        <v>0</v>
      </c>
      <c r="CJ191" s="51">
        <f>IF( $G191=0,0,((($G191/$F$186)*Cronograma!CH$26)*($H191/$G191)))</f>
        <v>0</v>
      </c>
      <c r="CK191" s="51">
        <f>IF( $G191=0,0,((($G191/$F$186)*Cronograma!CI$26)*($H191/$G191)))</f>
        <v>0</v>
      </c>
      <c r="CL191" s="51">
        <f>IF( $G191=0,0,((($G191/$F$186)*Cronograma!CJ$26)*($H191/$G191)))</f>
        <v>0</v>
      </c>
      <c r="CM191" s="51">
        <f>IF( $G191=0,0,((($G191/$F$186)*Cronograma!CK$26)*($H191/$G191)))</f>
        <v>0</v>
      </c>
      <c r="CN191" s="51">
        <f>IF( $G191=0,0,((($G191/$F$186)*Cronograma!CL$26)*($H191/$G191)))</f>
        <v>0</v>
      </c>
      <c r="CO191" s="51">
        <f>IF( $G191=0,0,((($G191/$F$186)*Cronograma!CM$26)*($H191/$G191)))</f>
        <v>0</v>
      </c>
      <c r="CP191" s="51">
        <f>IF( $G191=0,0,((($G191/$F$186)*Cronograma!CN$26)*($H191/$G191)))</f>
        <v>0</v>
      </c>
      <c r="CQ191" s="51">
        <f>IF( $G191=0,0,((($G191/$F$186)*Cronograma!CO$26)*($H191/$G191)))</f>
        <v>0</v>
      </c>
      <c r="CR191" s="51">
        <f>IF( $G191=0,0,((($G191/$F$186)*Cronograma!CP$26)*($H191/$G191)))</f>
        <v>0</v>
      </c>
      <c r="CS191" s="51">
        <f>IF( $G191=0,0,((($G191/$F$186)*Cronograma!CQ$26)*($H191/$G191)))</f>
        <v>0</v>
      </c>
      <c r="CT191" s="51">
        <f>IF( $G191=0,0,((($G191/$F$186)*Cronograma!CR$26)*($H191/$G191)))</f>
        <v>0</v>
      </c>
      <c r="CU191" s="51">
        <f>IF( $G191=0,0,((($G191/$F$186)*Cronograma!CS$26)*($H191/$G191)))</f>
        <v>0</v>
      </c>
      <c r="CV191" s="51">
        <f>IF( $G191=0,0,((($G191/$F$186)*Cronograma!CT$26)*($H191/$G191)))</f>
        <v>0</v>
      </c>
      <c r="CW191" s="51">
        <f>IF( $G191=0,0,((($G191/$F$186)*Cronograma!CU$26)*($H191/$G191)))</f>
        <v>0</v>
      </c>
      <c r="CX191" s="51">
        <f>IF( $G191=0,0,((($G191/$F$186)*Cronograma!CV$26)*($H191/$G191)))</f>
        <v>0</v>
      </c>
      <c r="CY191" s="51">
        <f>IF( $G191=0,0,((($G191/$F$186)*Cronograma!CW$26)*($H191/$G191)))</f>
        <v>0</v>
      </c>
      <c r="CZ191" s="51">
        <f>IF( $G191=0,0,((($G191/$F$186)*Cronograma!CX$26)*($H191/$G191)))</f>
        <v>0</v>
      </c>
      <c r="DA191" s="51">
        <f>IF( $G191=0,0,((($G191/$F$186)*Cronograma!CY$26)*($H191/$G191)))</f>
        <v>0</v>
      </c>
      <c r="DB191" s="51">
        <f>IF( $G191=0,0,((($G191/$F$186)*Cronograma!CZ$26)*($H191/$G191)))</f>
        <v>0</v>
      </c>
      <c r="DC191" s="51">
        <f>IF( $G191=0,0,((($G191/$F$186)*Cronograma!DA$26)*($H191/$G191)))</f>
        <v>0</v>
      </c>
      <c r="DD191" s="51">
        <f>IF( $G191=0,0,((($G191/$F$186)*Cronograma!DB$26)*($H191/$G191)))</f>
        <v>0</v>
      </c>
      <c r="DE191" s="51">
        <f>IF( $G191=0,0,((($G191/$F$186)*Cronograma!DC$26)*($H191/$G191)))</f>
        <v>0</v>
      </c>
      <c r="DF191" s="51">
        <f>IF( $G191=0,0,((($G191/$F$186)*Cronograma!DD$26)*($H191/$G191)))</f>
        <v>0</v>
      </c>
      <c r="DG191" s="51">
        <f>IF( $G191=0,0,((($G191/$F$186)*Cronograma!DE$26)*($H191/$G191)))</f>
        <v>0</v>
      </c>
      <c r="DH191" s="51">
        <f>IF( $G191=0,0,((($G191/$F$186)*Cronograma!DF$26)*($H191/$G191)))</f>
        <v>0</v>
      </c>
      <c r="DI191" s="51">
        <f>IF( $G191=0,0,((($G191/$F$186)*Cronograma!DG$26)*($H191/$G191)))</f>
        <v>0</v>
      </c>
      <c r="DJ191" s="51">
        <f>IF( $G191=0,0,((($G191/$F$186)*Cronograma!DH$26)*($H191/$G191)))</f>
        <v>0</v>
      </c>
      <c r="DK191" s="52">
        <f t="shared" si="112"/>
        <v>0</v>
      </c>
      <c r="DL191" s="53">
        <f t="shared" si="82"/>
        <v>0</v>
      </c>
      <c r="DM191" s="472"/>
      <c r="DN191" s="472"/>
      <c r="DO191" s="472"/>
    </row>
    <row r="192" spans="1:119" hidden="1" outlineLevel="1" x14ac:dyDescent="0.3">
      <c r="A192" s="472"/>
      <c r="B192" s="521" t="s">
        <v>331</v>
      </c>
      <c r="C192" s="589"/>
      <c r="D192" s="595"/>
      <c r="E192" s="591"/>
      <c r="F192" s="592"/>
      <c r="G192" s="593"/>
      <c r="H192" s="498">
        <f t="shared" si="111"/>
        <v>0</v>
      </c>
      <c r="I192" s="51">
        <f>IF( $G192=0,0,((($G192/$F$186)*Cronograma!G$26)*($H192/$G192)))</f>
        <v>0</v>
      </c>
      <c r="J192" s="51">
        <f>IF( $G192=0,0,((($G192/$F$186)*Cronograma!H$26)*($H192/$G192)))</f>
        <v>0</v>
      </c>
      <c r="K192" s="51">
        <f>IF( $G192=0,0,((($G192/$F$186)*Cronograma!I$26)*($H192/$G192)))</f>
        <v>0</v>
      </c>
      <c r="L192" s="51">
        <f>IF( $G192=0,0,((($G192/$F$186)*Cronograma!J$26)*($H192/$G192)))</f>
        <v>0</v>
      </c>
      <c r="M192" s="51">
        <f>IF( $G192=0,0,((($G192/$F$186)*Cronograma!K$26)*($H192/$G192)))</f>
        <v>0</v>
      </c>
      <c r="N192" s="51">
        <f>IF( $G192=0,0,((($G192/$F$186)*Cronograma!L$26)*($H192/$G192)))</f>
        <v>0</v>
      </c>
      <c r="O192" s="51">
        <f>IF( $G192=0,0,((($G192/$F$186)*Cronograma!M$26)*($H192/$G192)))</f>
        <v>0</v>
      </c>
      <c r="P192" s="51">
        <f>IF( $G192=0,0,((($G192/$F$186)*Cronograma!N$26)*($H192/$G192)))</f>
        <v>0</v>
      </c>
      <c r="Q192" s="51">
        <f>IF( $G192=0,0,((($G192/$F$186)*Cronograma!O$26)*($H192/$G192)))</f>
        <v>0</v>
      </c>
      <c r="R192" s="51">
        <f>IF( $G192=0,0,((($G192/$F$186)*Cronograma!P$26)*($H192/$G192)))</f>
        <v>0</v>
      </c>
      <c r="S192" s="51">
        <f>IF( $G192=0,0,((($G192/$F$186)*Cronograma!Q$26)*($H192/$G192)))</f>
        <v>0</v>
      </c>
      <c r="T192" s="51">
        <f>IF( $G192=0,0,((($G192/$F$186)*Cronograma!R$26)*($H192/$G192)))</f>
        <v>0</v>
      </c>
      <c r="U192" s="51">
        <f>IF( $G192=0,0,((($G192/$F$186)*Cronograma!S$26)*($H192/$G192)))</f>
        <v>0</v>
      </c>
      <c r="V192" s="51">
        <f>IF( $G192=0,0,((($G192/$F$186)*Cronograma!T$26)*($H192/$G192)))</f>
        <v>0</v>
      </c>
      <c r="W192" s="51">
        <f>IF( $G192=0,0,((($G192/$F$186)*Cronograma!U$26)*($H192/$G192)))</f>
        <v>0</v>
      </c>
      <c r="X192" s="51">
        <f>IF( $G192=0,0,((($G192/$F$186)*Cronograma!V$26)*($H192/$G192)))</f>
        <v>0</v>
      </c>
      <c r="Y192" s="51">
        <f>IF( $G192=0,0,((($G192/$F$186)*Cronograma!W$26)*($H192/$G192)))</f>
        <v>0</v>
      </c>
      <c r="Z192" s="51">
        <f>IF( $G192=0,0,((($G192/$F$186)*Cronograma!X$26)*($H192/$G192)))</f>
        <v>0</v>
      </c>
      <c r="AA192" s="51">
        <f>IF( $G192=0,0,((($G192/$F$186)*Cronograma!Y$26)*($H192/$G192)))</f>
        <v>0</v>
      </c>
      <c r="AB192" s="51">
        <f>IF( $G192=0,0,((($G192/$F$186)*Cronograma!Z$26)*($H192/$G192)))</f>
        <v>0</v>
      </c>
      <c r="AC192" s="51">
        <f>IF( $G192=0,0,((($G192/$F$186)*Cronograma!AA$26)*($H192/$G192)))</f>
        <v>0</v>
      </c>
      <c r="AD192" s="51">
        <f>IF( $G192=0,0,((($G192/$F$186)*Cronograma!AB$26)*($H192/$G192)))</f>
        <v>0</v>
      </c>
      <c r="AE192" s="51">
        <f>IF( $G192=0,0,((($G192/$F$186)*Cronograma!AC$26)*($H192/$G192)))</f>
        <v>0</v>
      </c>
      <c r="AF192" s="51">
        <f>IF( $G192=0,0,((($G192/$F$186)*Cronograma!AD$26)*($H192/$G192)))</f>
        <v>0</v>
      </c>
      <c r="AG192" s="51">
        <f>IF( $G192=0,0,((($G192/$F$186)*Cronograma!AE$26)*($H192/$G192)))</f>
        <v>0</v>
      </c>
      <c r="AH192" s="51">
        <f>IF( $G192=0,0,((($G192/$F$186)*Cronograma!AF$26)*($H192/$G192)))</f>
        <v>0</v>
      </c>
      <c r="AI192" s="51">
        <f>IF( $G192=0,0,((($G192/$F$186)*Cronograma!AG$26)*($H192/$G192)))</f>
        <v>0</v>
      </c>
      <c r="AJ192" s="51">
        <f>IF( $G192=0,0,((($G192/$F$186)*Cronograma!AH$26)*($H192/$G192)))</f>
        <v>0</v>
      </c>
      <c r="AK192" s="51">
        <f>IF( $G192=0,0,((($G192/$F$186)*Cronograma!AI$26)*($H192/$G192)))</f>
        <v>0</v>
      </c>
      <c r="AL192" s="51">
        <f>IF( $G192=0,0,((($G192/$F$186)*Cronograma!AJ$26)*($H192/$G192)))</f>
        <v>0</v>
      </c>
      <c r="AM192" s="51">
        <f>IF( $G192=0,0,((($G192/$F$186)*Cronograma!AK$26)*($H192/$G192)))</f>
        <v>0</v>
      </c>
      <c r="AN192" s="51">
        <f>IF( $G192=0,0,((($G192/$F$186)*Cronograma!AL$26)*($H192/$G192)))</f>
        <v>0</v>
      </c>
      <c r="AO192" s="51">
        <f>IF( $G192=0,0,((($G192/$F$186)*Cronograma!AM$26)*($H192/$G192)))</f>
        <v>0</v>
      </c>
      <c r="AP192" s="51">
        <f>IF( $G192=0,0,((($G192/$F$186)*Cronograma!AN$26)*($H192/$G192)))</f>
        <v>0</v>
      </c>
      <c r="AQ192" s="51">
        <f>IF( $G192=0,0,((($G192/$F$186)*Cronograma!AO$26)*($H192/$G192)))</f>
        <v>0</v>
      </c>
      <c r="AR192" s="51">
        <f>IF( $G192=0,0,((($G192/$F$186)*Cronograma!AP$26)*($H192/$G192)))</f>
        <v>0</v>
      </c>
      <c r="AS192" s="51">
        <f>IF( $G192=0,0,((($G192/$F$186)*Cronograma!AQ$26)*($H192/$G192)))</f>
        <v>0</v>
      </c>
      <c r="AT192" s="51">
        <f>IF( $G192=0,0,((($G192/$F$186)*Cronograma!AR$26)*($H192/$G192)))</f>
        <v>0</v>
      </c>
      <c r="AU192" s="51">
        <f>IF( $G192=0,0,((($G192/$F$186)*Cronograma!AS$26)*($H192/$G192)))</f>
        <v>0</v>
      </c>
      <c r="AV192" s="51">
        <f>IF( $G192=0,0,((($G192/$F$186)*Cronograma!AT$26)*($H192/$G192)))</f>
        <v>0</v>
      </c>
      <c r="AW192" s="51">
        <f>IF( $G192=0,0,((($G192/$F$186)*Cronograma!AU$26)*($H192/$G192)))</f>
        <v>0</v>
      </c>
      <c r="AX192" s="51">
        <f>IF( $G192=0,0,((($G192/$F$186)*Cronograma!AV$26)*($H192/$G192)))</f>
        <v>0</v>
      </c>
      <c r="AY192" s="51">
        <f>IF( $G192=0,0,((($G192/$F$186)*Cronograma!AW$26)*($H192/$G192)))</f>
        <v>0</v>
      </c>
      <c r="AZ192" s="51">
        <f>IF( $G192=0,0,((($G192/$F$186)*Cronograma!AX$26)*($H192/$G192)))</f>
        <v>0</v>
      </c>
      <c r="BA192" s="51">
        <f>IF( $G192=0,0,((($G192/$F$186)*Cronograma!AY$26)*($H192/$G192)))</f>
        <v>0</v>
      </c>
      <c r="BB192" s="51">
        <f>IF( $G192=0,0,((($G192/$F$186)*Cronograma!AZ$26)*($H192/$G192)))</f>
        <v>0</v>
      </c>
      <c r="BC192" s="51">
        <f>IF( $G192=0,0,((($G192/$F$186)*Cronograma!BA$26)*($H192/$G192)))</f>
        <v>0</v>
      </c>
      <c r="BD192" s="51">
        <f>IF( $G192=0,0,((($G192/$F$186)*Cronograma!BB$26)*($H192/$G192)))</f>
        <v>0</v>
      </c>
      <c r="BE192" s="51">
        <f>IF( $G192=0,0,((($G192/$F$186)*Cronograma!BC$26)*($H192/$G192)))</f>
        <v>0</v>
      </c>
      <c r="BF192" s="51">
        <f>IF( $G192=0,0,((($G192/$F$186)*Cronograma!BD$26)*($H192/$G192)))</f>
        <v>0</v>
      </c>
      <c r="BG192" s="51">
        <f>IF( $G192=0,0,((($G192/$F$186)*Cronograma!BE$26)*($H192/$G192)))</f>
        <v>0</v>
      </c>
      <c r="BH192" s="51">
        <f>IF( $G192=0,0,((($G192/$F$186)*Cronograma!BF$26)*($H192/$G192)))</f>
        <v>0</v>
      </c>
      <c r="BI192" s="51">
        <f>IF( $G192=0,0,((($G192/$F$186)*Cronograma!BG$26)*($H192/$G192)))</f>
        <v>0</v>
      </c>
      <c r="BJ192" s="51">
        <f>IF( $G192=0,0,((($G192/$F$186)*Cronograma!BH$26)*($H192/$G192)))</f>
        <v>0</v>
      </c>
      <c r="BK192" s="51">
        <f>IF( $G192=0,0,((($G192/$F$186)*Cronograma!BI$26)*($H192/$G192)))</f>
        <v>0</v>
      </c>
      <c r="BL192" s="51">
        <f>IF( $G192=0,0,((($G192/$F$186)*Cronograma!BJ$26)*($H192/$G192)))</f>
        <v>0</v>
      </c>
      <c r="BM192" s="51">
        <f>IF( $G192=0,0,((($G192/$F$186)*Cronograma!BK$26)*($H192/$G192)))</f>
        <v>0</v>
      </c>
      <c r="BN192" s="51">
        <f>IF( $G192=0,0,((($G192/$F$186)*Cronograma!BL$26)*($H192/$G192)))</f>
        <v>0</v>
      </c>
      <c r="BO192" s="51">
        <f>IF( $G192=0,0,((($G192/$F$186)*Cronograma!BM$26)*($H192/$G192)))</f>
        <v>0</v>
      </c>
      <c r="BP192" s="51">
        <f>IF( $G192=0,0,((($G192/$F$186)*Cronograma!BN$26)*($H192/$G192)))</f>
        <v>0</v>
      </c>
      <c r="BQ192" s="51">
        <f>IF( $G192=0,0,((($G192/$F$186)*Cronograma!BO$26)*($H192/$G192)))</f>
        <v>0</v>
      </c>
      <c r="BR192" s="51">
        <f>IF( $G192=0,0,((($G192/$F$186)*Cronograma!BP$26)*($H192/$G192)))</f>
        <v>0</v>
      </c>
      <c r="BS192" s="51">
        <f>IF( $G192=0,0,((($G192/$F$186)*Cronograma!BQ$26)*($H192/$G192)))</f>
        <v>0</v>
      </c>
      <c r="BT192" s="51">
        <f>IF( $G192=0,0,((($G192/$F$186)*Cronograma!BR$26)*($H192/$G192)))</f>
        <v>0</v>
      </c>
      <c r="BU192" s="51">
        <f>IF( $G192=0,0,((($G192/$F$186)*Cronograma!BS$26)*($H192/$G192)))</f>
        <v>0</v>
      </c>
      <c r="BV192" s="51">
        <f>IF( $G192=0,0,((($G192/$F$186)*Cronograma!BT$26)*($H192/$G192)))</f>
        <v>0</v>
      </c>
      <c r="BW192" s="51">
        <f>IF( $G192=0,0,((($G192/$F$186)*Cronograma!BU$26)*($H192/$G192)))</f>
        <v>0</v>
      </c>
      <c r="BX192" s="51">
        <f>IF( $G192=0,0,((($G192/$F$186)*Cronograma!BV$26)*($H192/$G192)))</f>
        <v>0</v>
      </c>
      <c r="BY192" s="51">
        <f>IF( $G192=0,0,((($G192/$F$186)*Cronograma!BW$26)*($H192/$G192)))</f>
        <v>0</v>
      </c>
      <c r="BZ192" s="51">
        <f>IF( $G192=0,0,((($G192/$F$186)*Cronograma!BX$26)*($H192/$G192)))</f>
        <v>0</v>
      </c>
      <c r="CA192" s="51">
        <f>IF( $G192=0,0,((($G192/$F$186)*Cronograma!BY$26)*($H192/$G192)))</f>
        <v>0</v>
      </c>
      <c r="CB192" s="51">
        <f>IF( $G192=0,0,((($G192/$F$186)*Cronograma!BZ$26)*($H192/$G192)))</f>
        <v>0</v>
      </c>
      <c r="CC192" s="51">
        <f>IF( $G192=0,0,((($G192/$F$186)*Cronograma!CA$26)*($H192/$G192)))</f>
        <v>0</v>
      </c>
      <c r="CD192" s="51">
        <f>IF( $G192=0,0,((($G192/$F$186)*Cronograma!CB$26)*($H192/$G192)))</f>
        <v>0</v>
      </c>
      <c r="CE192" s="51">
        <f>IF( $G192=0,0,((($G192/$F$186)*Cronograma!CC$26)*($H192/$G192)))</f>
        <v>0</v>
      </c>
      <c r="CF192" s="51">
        <f>IF( $G192=0,0,((($G192/$F$186)*Cronograma!CD$26)*($H192/$G192)))</f>
        <v>0</v>
      </c>
      <c r="CG192" s="51">
        <f>IF( $G192=0,0,((($G192/$F$186)*Cronograma!CE$26)*($H192/$G192)))</f>
        <v>0</v>
      </c>
      <c r="CH192" s="51">
        <f>IF( $G192=0,0,((($G192/$F$186)*Cronograma!CF$26)*($H192/$G192)))</f>
        <v>0</v>
      </c>
      <c r="CI192" s="51">
        <f>IF( $G192=0,0,((($G192/$F$186)*Cronograma!CG$26)*($H192/$G192)))</f>
        <v>0</v>
      </c>
      <c r="CJ192" s="51">
        <f>IF( $G192=0,0,((($G192/$F$186)*Cronograma!CH$26)*($H192/$G192)))</f>
        <v>0</v>
      </c>
      <c r="CK192" s="51">
        <f>IF( $G192=0,0,((($G192/$F$186)*Cronograma!CI$26)*($H192/$G192)))</f>
        <v>0</v>
      </c>
      <c r="CL192" s="51">
        <f>IF( $G192=0,0,((($G192/$F$186)*Cronograma!CJ$26)*($H192/$G192)))</f>
        <v>0</v>
      </c>
      <c r="CM192" s="51">
        <f>IF( $G192=0,0,((($G192/$F$186)*Cronograma!CK$26)*($H192/$G192)))</f>
        <v>0</v>
      </c>
      <c r="CN192" s="51">
        <f>IF( $G192=0,0,((($G192/$F$186)*Cronograma!CL$26)*($H192/$G192)))</f>
        <v>0</v>
      </c>
      <c r="CO192" s="51">
        <f>IF( $G192=0,0,((($G192/$F$186)*Cronograma!CM$26)*($H192/$G192)))</f>
        <v>0</v>
      </c>
      <c r="CP192" s="51">
        <f>IF( $G192=0,0,((($G192/$F$186)*Cronograma!CN$26)*($H192/$G192)))</f>
        <v>0</v>
      </c>
      <c r="CQ192" s="51">
        <f>IF( $G192=0,0,((($G192/$F$186)*Cronograma!CO$26)*($H192/$G192)))</f>
        <v>0</v>
      </c>
      <c r="CR192" s="51">
        <f>IF( $G192=0,0,((($G192/$F$186)*Cronograma!CP$26)*($H192/$G192)))</f>
        <v>0</v>
      </c>
      <c r="CS192" s="51">
        <f>IF( $G192=0,0,((($G192/$F$186)*Cronograma!CQ$26)*($H192/$G192)))</f>
        <v>0</v>
      </c>
      <c r="CT192" s="51">
        <f>IF( $G192=0,0,((($G192/$F$186)*Cronograma!CR$26)*($H192/$G192)))</f>
        <v>0</v>
      </c>
      <c r="CU192" s="51">
        <f>IF( $G192=0,0,((($G192/$F$186)*Cronograma!CS$26)*($H192/$G192)))</f>
        <v>0</v>
      </c>
      <c r="CV192" s="51">
        <f>IF( $G192=0,0,((($G192/$F$186)*Cronograma!CT$26)*($H192/$G192)))</f>
        <v>0</v>
      </c>
      <c r="CW192" s="51">
        <f>IF( $G192=0,0,((($G192/$F$186)*Cronograma!CU$26)*($H192/$G192)))</f>
        <v>0</v>
      </c>
      <c r="CX192" s="51">
        <f>IF( $G192=0,0,((($G192/$F$186)*Cronograma!CV$26)*($H192/$G192)))</f>
        <v>0</v>
      </c>
      <c r="CY192" s="51">
        <f>IF( $G192=0,0,((($G192/$F$186)*Cronograma!CW$26)*($H192/$G192)))</f>
        <v>0</v>
      </c>
      <c r="CZ192" s="51">
        <f>IF( $G192=0,0,((($G192/$F$186)*Cronograma!CX$26)*($H192/$G192)))</f>
        <v>0</v>
      </c>
      <c r="DA192" s="51">
        <f>IF( $G192=0,0,((($G192/$F$186)*Cronograma!CY$26)*($H192/$G192)))</f>
        <v>0</v>
      </c>
      <c r="DB192" s="51">
        <f>IF( $G192=0,0,((($G192/$F$186)*Cronograma!CZ$26)*($H192/$G192)))</f>
        <v>0</v>
      </c>
      <c r="DC192" s="51">
        <f>IF( $G192=0,0,((($G192/$F$186)*Cronograma!DA$26)*($H192/$G192)))</f>
        <v>0</v>
      </c>
      <c r="DD192" s="51">
        <f>IF( $G192=0,0,((($G192/$F$186)*Cronograma!DB$26)*($H192/$G192)))</f>
        <v>0</v>
      </c>
      <c r="DE192" s="51">
        <f>IF( $G192=0,0,((($G192/$F$186)*Cronograma!DC$26)*($H192/$G192)))</f>
        <v>0</v>
      </c>
      <c r="DF192" s="51">
        <f>IF( $G192=0,0,((($G192/$F$186)*Cronograma!DD$26)*($H192/$G192)))</f>
        <v>0</v>
      </c>
      <c r="DG192" s="51">
        <f>IF( $G192=0,0,((($G192/$F$186)*Cronograma!DE$26)*($H192/$G192)))</f>
        <v>0</v>
      </c>
      <c r="DH192" s="51">
        <f>IF( $G192=0,0,((($G192/$F$186)*Cronograma!DF$26)*($H192/$G192)))</f>
        <v>0</v>
      </c>
      <c r="DI192" s="51">
        <f>IF( $G192=0,0,((($G192/$F$186)*Cronograma!DG$26)*($H192/$G192)))</f>
        <v>0</v>
      </c>
      <c r="DJ192" s="51">
        <f>IF( $G192=0,0,((($G192/$F$186)*Cronograma!DH$26)*($H192/$G192)))</f>
        <v>0</v>
      </c>
      <c r="DK192" s="52">
        <f t="shared" si="112"/>
        <v>0</v>
      </c>
      <c r="DL192" s="53">
        <f t="shared" si="82"/>
        <v>0</v>
      </c>
      <c r="DM192" s="472"/>
      <c r="DN192" s="472"/>
      <c r="DO192" s="472"/>
    </row>
    <row r="193" spans="1:119" hidden="1" outlineLevel="1" x14ac:dyDescent="0.3">
      <c r="A193" s="472"/>
      <c r="B193" s="521" t="s">
        <v>332</v>
      </c>
      <c r="C193" s="589"/>
      <c r="D193" s="595"/>
      <c r="E193" s="591"/>
      <c r="F193" s="592"/>
      <c r="G193" s="593"/>
      <c r="H193" s="498">
        <f t="shared" si="111"/>
        <v>0</v>
      </c>
      <c r="I193" s="51">
        <f>IF( $G193=0,0,((($G193/$F$186)*Cronograma!G$26)*($H193/$G193)))</f>
        <v>0</v>
      </c>
      <c r="J193" s="51">
        <f>IF( $G193=0,0,((($G193/$F$186)*Cronograma!H$26)*($H193/$G193)))</f>
        <v>0</v>
      </c>
      <c r="K193" s="51">
        <f>IF( $G193=0,0,((($G193/$F$186)*Cronograma!I$26)*($H193/$G193)))</f>
        <v>0</v>
      </c>
      <c r="L193" s="51">
        <f>IF( $G193=0,0,((($G193/$F$186)*Cronograma!J$26)*($H193/$G193)))</f>
        <v>0</v>
      </c>
      <c r="M193" s="51">
        <f>IF( $G193=0,0,((($G193/$F$186)*Cronograma!K$26)*($H193/$G193)))</f>
        <v>0</v>
      </c>
      <c r="N193" s="51">
        <f>IF( $G193=0,0,((($G193/$F$186)*Cronograma!L$26)*($H193/$G193)))</f>
        <v>0</v>
      </c>
      <c r="O193" s="51">
        <f>IF( $G193=0,0,((($G193/$F$186)*Cronograma!M$26)*($H193/$G193)))</f>
        <v>0</v>
      </c>
      <c r="P193" s="51">
        <f>IF( $G193=0,0,((($G193/$F$186)*Cronograma!N$26)*($H193/$G193)))</f>
        <v>0</v>
      </c>
      <c r="Q193" s="51">
        <f>IF( $G193=0,0,((($G193/$F$186)*Cronograma!O$26)*($H193/$G193)))</f>
        <v>0</v>
      </c>
      <c r="R193" s="51">
        <f>IF( $G193=0,0,((($G193/$F$186)*Cronograma!P$26)*($H193/$G193)))</f>
        <v>0</v>
      </c>
      <c r="S193" s="51">
        <f>IF( $G193=0,0,((($G193/$F$186)*Cronograma!Q$26)*($H193/$G193)))</f>
        <v>0</v>
      </c>
      <c r="T193" s="51">
        <f>IF( $G193=0,0,((($G193/$F$186)*Cronograma!R$26)*($H193/$G193)))</f>
        <v>0</v>
      </c>
      <c r="U193" s="51">
        <f>IF( $G193=0,0,((($G193/$F$186)*Cronograma!S$26)*($H193/$G193)))</f>
        <v>0</v>
      </c>
      <c r="V193" s="51">
        <f>IF( $G193=0,0,((($G193/$F$186)*Cronograma!T$26)*($H193/$G193)))</f>
        <v>0</v>
      </c>
      <c r="W193" s="51">
        <f>IF( $G193=0,0,((($G193/$F$186)*Cronograma!U$26)*($H193/$G193)))</f>
        <v>0</v>
      </c>
      <c r="X193" s="51">
        <f>IF( $G193=0,0,((($G193/$F$186)*Cronograma!V$26)*($H193/$G193)))</f>
        <v>0</v>
      </c>
      <c r="Y193" s="51">
        <f>IF( $G193=0,0,((($G193/$F$186)*Cronograma!W$26)*($H193/$G193)))</f>
        <v>0</v>
      </c>
      <c r="Z193" s="51">
        <f>IF( $G193=0,0,((($G193/$F$186)*Cronograma!X$26)*($H193/$G193)))</f>
        <v>0</v>
      </c>
      <c r="AA193" s="51">
        <f>IF( $G193=0,0,((($G193/$F$186)*Cronograma!Y$26)*($H193/$G193)))</f>
        <v>0</v>
      </c>
      <c r="AB193" s="51">
        <f>IF( $G193=0,0,((($G193/$F$186)*Cronograma!Z$26)*($H193/$G193)))</f>
        <v>0</v>
      </c>
      <c r="AC193" s="51">
        <f>IF( $G193=0,0,((($G193/$F$186)*Cronograma!AA$26)*($H193/$G193)))</f>
        <v>0</v>
      </c>
      <c r="AD193" s="51">
        <f>IF( $G193=0,0,((($G193/$F$186)*Cronograma!AB$26)*($H193/$G193)))</f>
        <v>0</v>
      </c>
      <c r="AE193" s="51">
        <f>IF( $G193=0,0,((($G193/$F$186)*Cronograma!AC$26)*($H193/$G193)))</f>
        <v>0</v>
      </c>
      <c r="AF193" s="51">
        <f>IF( $G193=0,0,((($G193/$F$186)*Cronograma!AD$26)*($H193/$G193)))</f>
        <v>0</v>
      </c>
      <c r="AG193" s="51">
        <f>IF( $G193=0,0,((($G193/$F$186)*Cronograma!AE$26)*($H193/$G193)))</f>
        <v>0</v>
      </c>
      <c r="AH193" s="51">
        <f>IF( $G193=0,0,((($G193/$F$186)*Cronograma!AF$26)*($H193/$G193)))</f>
        <v>0</v>
      </c>
      <c r="AI193" s="51">
        <f>IF( $G193=0,0,((($G193/$F$186)*Cronograma!AG$26)*($H193/$G193)))</f>
        <v>0</v>
      </c>
      <c r="AJ193" s="51">
        <f>IF( $G193=0,0,((($G193/$F$186)*Cronograma!AH$26)*($H193/$G193)))</f>
        <v>0</v>
      </c>
      <c r="AK193" s="51">
        <f>IF( $G193=0,0,((($G193/$F$186)*Cronograma!AI$26)*($H193/$G193)))</f>
        <v>0</v>
      </c>
      <c r="AL193" s="51">
        <f>IF( $G193=0,0,((($G193/$F$186)*Cronograma!AJ$26)*($H193/$G193)))</f>
        <v>0</v>
      </c>
      <c r="AM193" s="51">
        <f>IF( $G193=0,0,((($G193/$F$186)*Cronograma!AK$26)*($H193/$G193)))</f>
        <v>0</v>
      </c>
      <c r="AN193" s="51">
        <f>IF( $G193=0,0,((($G193/$F$186)*Cronograma!AL$26)*($H193/$G193)))</f>
        <v>0</v>
      </c>
      <c r="AO193" s="51">
        <f>IF( $G193=0,0,((($G193/$F$186)*Cronograma!AM$26)*($H193/$G193)))</f>
        <v>0</v>
      </c>
      <c r="AP193" s="51">
        <f>IF( $G193=0,0,((($G193/$F$186)*Cronograma!AN$26)*($H193/$G193)))</f>
        <v>0</v>
      </c>
      <c r="AQ193" s="51">
        <f>IF( $G193=0,0,((($G193/$F$186)*Cronograma!AO$26)*($H193/$G193)))</f>
        <v>0</v>
      </c>
      <c r="AR193" s="51">
        <f>IF( $G193=0,0,((($G193/$F$186)*Cronograma!AP$26)*($H193/$G193)))</f>
        <v>0</v>
      </c>
      <c r="AS193" s="51">
        <f>IF( $G193=0,0,((($G193/$F$186)*Cronograma!AQ$26)*($H193/$G193)))</f>
        <v>0</v>
      </c>
      <c r="AT193" s="51">
        <f>IF( $G193=0,0,((($G193/$F$186)*Cronograma!AR$26)*($H193/$G193)))</f>
        <v>0</v>
      </c>
      <c r="AU193" s="51">
        <f>IF( $G193=0,0,((($G193/$F$186)*Cronograma!AS$26)*($H193/$G193)))</f>
        <v>0</v>
      </c>
      <c r="AV193" s="51">
        <f>IF( $G193=0,0,((($G193/$F$186)*Cronograma!AT$26)*($H193/$G193)))</f>
        <v>0</v>
      </c>
      <c r="AW193" s="51">
        <f>IF( $G193=0,0,((($G193/$F$186)*Cronograma!AU$26)*($H193/$G193)))</f>
        <v>0</v>
      </c>
      <c r="AX193" s="51">
        <f>IF( $G193=0,0,((($G193/$F$186)*Cronograma!AV$26)*($H193/$G193)))</f>
        <v>0</v>
      </c>
      <c r="AY193" s="51">
        <f>IF( $G193=0,0,((($G193/$F$186)*Cronograma!AW$26)*($H193/$G193)))</f>
        <v>0</v>
      </c>
      <c r="AZ193" s="51">
        <f>IF( $G193=0,0,((($G193/$F$186)*Cronograma!AX$26)*($H193/$G193)))</f>
        <v>0</v>
      </c>
      <c r="BA193" s="51">
        <f>IF( $G193=0,0,((($G193/$F$186)*Cronograma!AY$26)*($H193/$G193)))</f>
        <v>0</v>
      </c>
      <c r="BB193" s="51">
        <f>IF( $G193=0,0,((($G193/$F$186)*Cronograma!AZ$26)*($H193/$G193)))</f>
        <v>0</v>
      </c>
      <c r="BC193" s="51">
        <f>IF( $G193=0,0,((($G193/$F$186)*Cronograma!BA$26)*($H193/$G193)))</f>
        <v>0</v>
      </c>
      <c r="BD193" s="51">
        <f>IF( $G193=0,0,((($G193/$F$186)*Cronograma!BB$26)*($H193/$G193)))</f>
        <v>0</v>
      </c>
      <c r="BE193" s="51">
        <f>IF( $G193=0,0,((($G193/$F$186)*Cronograma!BC$26)*($H193/$G193)))</f>
        <v>0</v>
      </c>
      <c r="BF193" s="51">
        <f>IF( $G193=0,0,((($G193/$F$186)*Cronograma!BD$26)*($H193/$G193)))</f>
        <v>0</v>
      </c>
      <c r="BG193" s="51">
        <f>IF( $G193=0,0,((($G193/$F$186)*Cronograma!BE$26)*($H193/$G193)))</f>
        <v>0</v>
      </c>
      <c r="BH193" s="51">
        <f>IF( $G193=0,0,((($G193/$F$186)*Cronograma!BF$26)*($H193/$G193)))</f>
        <v>0</v>
      </c>
      <c r="BI193" s="51">
        <f>IF( $G193=0,0,((($G193/$F$186)*Cronograma!BG$26)*($H193/$G193)))</f>
        <v>0</v>
      </c>
      <c r="BJ193" s="51">
        <f>IF( $G193=0,0,((($G193/$F$186)*Cronograma!BH$26)*($H193/$G193)))</f>
        <v>0</v>
      </c>
      <c r="BK193" s="51">
        <f>IF( $G193=0,0,((($G193/$F$186)*Cronograma!BI$26)*($H193/$G193)))</f>
        <v>0</v>
      </c>
      <c r="BL193" s="51">
        <f>IF( $G193=0,0,((($G193/$F$186)*Cronograma!BJ$26)*($H193/$G193)))</f>
        <v>0</v>
      </c>
      <c r="BM193" s="51">
        <f>IF( $G193=0,0,((($G193/$F$186)*Cronograma!BK$26)*($H193/$G193)))</f>
        <v>0</v>
      </c>
      <c r="BN193" s="51">
        <f>IF( $G193=0,0,((($G193/$F$186)*Cronograma!BL$26)*($H193/$G193)))</f>
        <v>0</v>
      </c>
      <c r="BO193" s="51">
        <f>IF( $G193=0,0,((($G193/$F$186)*Cronograma!BM$26)*($H193/$G193)))</f>
        <v>0</v>
      </c>
      <c r="BP193" s="51">
        <f>IF( $G193=0,0,((($G193/$F$186)*Cronograma!BN$26)*($H193/$G193)))</f>
        <v>0</v>
      </c>
      <c r="BQ193" s="51">
        <f>IF( $G193=0,0,((($G193/$F$186)*Cronograma!BO$26)*($H193/$G193)))</f>
        <v>0</v>
      </c>
      <c r="BR193" s="51">
        <f>IF( $G193=0,0,((($G193/$F$186)*Cronograma!BP$26)*($H193/$G193)))</f>
        <v>0</v>
      </c>
      <c r="BS193" s="51">
        <f>IF( $G193=0,0,((($G193/$F$186)*Cronograma!BQ$26)*($H193/$G193)))</f>
        <v>0</v>
      </c>
      <c r="BT193" s="51">
        <f>IF( $G193=0,0,((($G193/$F$186)*Cronograma!BR$26)*($H193/$G193)))</f>
        <v>0</v>
      </c>
      <c r="BU193" s="51">
        <f>IF( $G193=0,0,((($G193/$F$186)*Cronograma!BS$26)*($H193/$G193)))</f>
        <v>0</v>
      </c>
      <c r="BV193" s="51">
        <f>IF( $G193=0,0,((($G193/$F$186)*Cronograma!BT$26)*($H193/$G193)))</f>
        <v>0</v>
      </c>
      <c r="BW193" s="51">
        <f>IF( $G193=0,0,((($G193/$F$186)*Cronograma!BU$26)*($H193/$G193)))</f>
        <v>0</v>
      </c>
      <c r="BX193" s="51">
        <f>IF( $G193=0,0,((($G193/$F$186)*Cronograma!BV$26)*($H193/$G193)))</f>
        <v>0</v>
      </c>
      <c r="BY193" s="51">
        <f>IF( $G193=0,0,((($G193/$F$186)*Cronograma!BW$26)*($H193/$G193)))</f>
        <v>0</v>
      </c>
      <c r="BZ193" s="51">
        <f>IF( $G193=0,0,((($G193/$F$186)*Cronograma!BX$26)*($H193/$G193)))</f>
        <v>0</v>
      </c>
      <c r="CA193" s="51">
        <f>IF( $G193=0,0,((($G193/$F$186)*Cronograma!BY$26)*($H193/$G193)))</f>
        <v>0</v>
      </c>
      <c r="CB193" s="51">
        <f>IF( $G193=0,0,((($G193/$F$186)*Cronograma!BZ$26)*($H193/$G193)))</f>
        <v>0</v>
      </c>
      <c r="CC193" s="51">
        <f>IF( $G193=0,0,((($G193/$F$186)*Cronograma!CA$26)*($H193/$G193)))</f>
        <v>0</v>
      </c>
      <c r="CD193" s="51">
        <f>IF( $G193=0,0,((($G193/$F$186)*Cronograma!CB$26)*($H193/$G193)))</f>
        <v>0</v>
      </c>
      <c r="CE193" s="51">
        <f>IF( $G193=0,0,((($G193/$F$186)*Cronograma!CC$26)*($H193/$G193)))</f>
        <v>0</v>
      </c>
      <c r="CF193" s="51">
        <f>IF( $G193=0,0,((($G193/$F$186)*Cronograma!CD$26)*($H193/$G193)))</f>
        <v>0</v>
      </c>
      <c r="CG193" s="51">
        <f>IF( $G193=0,0,((($G193/$F$186)*Cronograma!CE$26)*($H193/$G193)))</f>
        <v>0</v>
      </c>
      <c r="CH193" s="51">
        <f>IF( $G193=0,0,((($G193/$F$186)*Cronograma!CF$26)*($H193/$G193)))</f>
        <v>0</v>
      </c>
      <c r="CI193" s="51">
        <f>IF( $G193=0,0,((($G193/$F$186)*Cronograma!CG$26)*($H193/$G193)))</f>
        <v>0</v>
      </c>
      <c r="CJ193" s="51">
        <f>IF( $G193=0,0,((($G193/$F$186)*Cronograma!CH$26)*($H193/$G193)))</f>
        <v>0</v>
      </c>
      <c r="CK193" s="51">
        <f>IF( $G193=0,0,((($G193/$F$186)*Cronograma!CI$26)*($H193/$G193)))</f>
        <v>0</v>
      </c>
      <c r="CL193" s="51">
        <f>IF( $G193=0,0,((($G193/$F$186)*Cronograma!CJ$26)*($H193/$G193)))</f>
        <v>0</v>
      </c>
      <c r="CM193" s="51">
        <f>IF( $G193=0,0,((($G193/$F$186)*Cronograma!CK$26)*($H193/$G193)))</f>
        <v>0</v>
      </c>
      <c r="CN193" s="51">
        <f>IF( $G193=0,0,((($G193/$F$186)*Cronograma!CL$26)*($H193/$G193)))</f>
        <v>0</v>
      </c>
      <c r="CO193" s="51">
        <f>IF( $G193=0,0,((($G193/$F$186)*Cronograma!CM$26)*($H193/$G193)))</f>
        <v>0</v>
      </c>
      <c r="CP193" s="51">
        <f>IF( $G193=0,0,((($G193/$F$186)*Cronograma!CN$26)*($H193/$G193)))</f>
        <v>0</v>
      </c>
      <c r="CQ193" s="51">
        <f>IF( $G193=0,0,((($G193/$F$186)*Cronograma!CO$26)*($H193/$G193)))</f>
        <v>0</v>
      </c>
      <c r="CR193" s="51">
        <f>IF( $G193=0,0,((($G193/$F$186)*Cronograma!CP$26)*($H193/$G193)))</f>
        <v>0</v>
      </c>
      <c r="CS193" s="51">
        <f>IF( $G193=0,0,((($G193/$F$186)*Cronograma!CQ$26)*($H193/$G193)))</f>
        <v>0</v>
      </c>
      <c r="CT193" s="51">
        <f>IF( $G193=0,0,((($G193/$F$186)*Cronograma!CR$26)*($H193/$G193)))</f>
        <v>0</v>
      </c>
      <c r="CU193" s="51">
        <f>IF( $G193=0,0,((($G193/$F$186)*Cronograma!CS$26)*($H193/$G193)))</f>
        <v>0</v>
      </c>
      <c r="CV193" s="51">
        <f>IF( $G193=0,0,((($G193/$F$186)*Cronograma!CT$26)*($H193/$G193)))</f>
        <v>0</v>
      </c>
      <c r="CW193" s="51">
        <f>IF( $G193=0,0,((($G193/$F$186)*Cronograma!CU$26)*($H193/$G193)))</f>
        <v>0</v>
      </c>
      <c r="CX193" s="51">
        <f>IF( $G193=0,0,((($G193/$F$186)*Cronograma!CV$26)*($H193/$G193)))</f>
        <v>0</v>
      </c>
      <c r="CY193" s="51">
        <f>IF( $G193=0,0,((($G193/$F$186)*Cronograma!CW$26)*($H193/$G193)))</f>
        <v>0</v>
      </c>
      <c r="CZ193" s="51">
        <f>IF( $G193=0,0,((($G193/$F$186)*Cronograma!CX$26)*($H193/$G193)))</f>
        <v>0</v>
      </c>
      <c r="DA193" s="51">
        <f>IF( $G193=0,0,((($G193/$F$186)*Cronograma!CY$26)*($H193/$G193)))</f>
        <v>0</v>
      </c>
      <c r="DB193" s="51">
        <f>IF( $G193=0,0,((($G193/$F$186)*Cronograma!CZ$26)*($H193/$G193)))</f>
        <v>0</v>
      </c>
      <c r="DC193" s="51">
        <f>IF( $G193=0,0,((($G193/$F$186)*Cronograma!DA$26)*($H193/$G193)))</f>
        <v>0</v>
      </c>
      <c r="DD193" s="51">
        <f>IF( $G193=0,0,((($G193/$F$186)*Cronograma!DB$26)*($H193/$G193)))</f>
        <v>0</v>
      </c>
      <c r="DE193" s="51">
        <f>IF( $G193=0,0,((($G193/$F$186)*Cronograma!DC$26)*($H193/$G193)))</f>
        <v>0</v>
      </c>
      <c r="DF193" s="51">
        <f>IF( $G193=0,0,((($G193/$F$186)*Cronograma!DD$26)*($H193/$G193)))</f>
        <v>0</v>
      </c>
      <c r="DG193" s="51">
        <f>IF( $G193=0,0,((($G193/$F$186)*Cronograma!DE$26)*($H193/$G193)))</f>
        <v>0</v>
      </c>
      <c r="DH193" s="51">
        <f>IF( $G193=0,0,((($G193/$F$186)*Cronograma!DF$26)*($H193/$G193)))</f>
        <v>0</v>
      </c>
      <c r="DI193" s="51">
        <f>IF( $G193=0,0,((($G193/$F$186)*Cronograma!DG$26)*($H193/$G193)))</f>
        <v>0</v>
      </c>
      <c r="DJ193" s="51">
        <f>IF( $G193=0,0,((($G193/$F$186)*Cronograma!DH$26)*($H193/$G193)))</f>
        <v>0</v>
      </c>
      <c r="DK193" s="52">
        <f t="shared" si="112"/>
        <v>0</v>
      </c>
      <c r="DL193" s="53">
        <f t="shared" si="82"/>
        <v>0</v>
      </c>
      <c r="DM193" s="472"/>
      <c r="DN193" s="472"/>
      <c r="DO193" s="472"/>
    </row>
    <row r="194" spans="1:119" hidden="1" outlineLevel="1" x14ac:dyDescent="0.3">
      <c r="A194" s="472"/>
      <c r="B194" s="521" t="s">
        <v>176</v>
      </c>
      <c r="C194" s="589"/>
      <c r="D194" s="595"/>
      <c r="E194" s="591"/>
      <c r="F194" s="592"/>
      <c r="G194" s="593"/>
      <c r="H194" s="498">
        <f t="shared" si="111"/>
        <v>0</v>
      </c>
      <c r="I194" s="51">
        <f>IF( $G194=0,0,((($G194/$F$186)*Cronograma!G$26)*($H194/$G194)))</f>
        <v>0</v>
      </c>
      <c r="J194" s="51">
        <f>IF( $G194=0,0,((($G194/$F$186)*Cronograma!H$26)*($H194/$G194)))</f>
        <v>0</v>
      </c>
      <c r="K194" s="51">
        <f>IF( $G194=0,0,((($G194/$F$186)*Cronograma!I$26)*($H194/$G194)))</f>
        <v>0</v>
      </c>
      <c r="L194" s="51">
        <f>IF( $G194=0,0,((($G194/$F$186)*Cronograma!J$26)*($H194/$G194)))</f>
        <v>0</v>
      </c>
      <c r="M194" s="51">
        <f>IF( $G194=0,0,((($G194/$F$186)*Cronograma!K$26)*($H194/$G194)))</f>
        <v>0</v>
      </c>
      <c r="N194" s="51">
        <f>IF( $G194=0,0,((($G194/$F$186)*Cronograma!L$26)*($H194/$G194)))</f>
        <v>0</v>
      </c>
      <c r="O194" s="51">
        <f>IF( $G194=0,0,((($G194/$F$186)*Cronograma!M$26)*($H194/$G194)))</f>
        <v>0</v>
      </c>
      <c r="P194" s="51">
        <f>IF( $G194=0,0,((($G194/$F$186)*Cronograma!N$26)*($H194/$G194)))</f>
        <v>0</v>
      </c>
      <c r="Q194" s="51">
        <f>IF( $G194=0,0,((($G194/$F$186)*Cronograma!O$26)*($H194/$G194)))</f>
        <v>0</v>
      </c>
      <c r="R194" s="51">
        <f>IF( $G194=0,0,((($G194/$F$186)*Cronograma!P$26)*($H194/$G194)))</f>
        <v>0</v>
      </c>
      <c r="S194" s="51">
        <f>IF( $G194=0,0,((($G194/$F$186)*Cronograma!Q$26)*($H194/$G194)))</f>
        <v>0</v>
      </c>
      <c r="T194" s="51">
        <f>IF( $G194=0,0,((($G194/$F$186)*Cronograma!R$26)*($H194/$G194)))</f>
        <v>0</v>
      </c>
      <c r="U194" s="51">
        <f>IF( $G194=0,0,((($G194/$F$186)*Cronograma!S$26)*($H194/$G194)))</f>
        <v>0</v>
      </c>
      <c r="V194" s="51">
        <f>IF( $G194=0,0,((($G194/$F$186)*Cronograma!T$26)*($H194/$G194)))</f>
        <v>0</v>
      </c>
      <c r="W194" s="51">
        <f>IF( $G194=0,0,((($G194/$F$186)*Cronograma!U$26)*($H194/$G194)))</f>
        <v>0</v>
      </c>
      <c r="X194" s="51">
        <f>IF( $G194=0,0,((($G194/$F$186)*Cronograma!V$26)*($H194/$G194)))</f>
        <v>0</v>
      </c>
      <c r="Y194" s="51">
        <f>IF( $G194=0,0,((($G194/$F$186)*Cronograma!W$26)*($H194/$G194)))</f>
        <v>0</v>
      </c>
      <c r="Z194" s="51">
        <f>IF( $G194=0,0,((($G194/$F$186)*Cronograma!X$26)*($H194/$G194)))</f>
        <v>0</v>
      </c>
      <c r="AA194" s="51">
        <f>IF( $G194=0,0,((($G194/$F$186)*Cronograma!Y$26)*($H194/$G194)))</f>
        <v>0</v>
      </c>
      <c r="AB194" s="51">
        <f>IF( $G194=0,0,((($G194/$F$186)*Cronograma!Z$26)*($H194/$G194)))</f>
        <v>0</v>
      </c>
      <c r="AC194" s="51">
        <f>IF( $G194=0,0,((($G194/$F$186)*Cronograma!AA$26)*($H194/$G194)))</f>
        <v>0</v>
      </c>
      <c r="AD194" s="51">
        <f>IF( $G194=0,0,((($G194/$F$186)*Cronograma!AB$26)*($H194/$G194)))</f>
        <v>0</v>
      </c>
      <c r="AE194" s="51">
        <f>IF( $G194=0,0,((($G194/$F$186)*Cronograma!AC$26)*($H194/$G194)))</f>
        <v>0</v>
      </c>
      <c r="AF194" s="51">
        <f>IF( $G194=0,0,((($G194/$F$186)*Cronograma!AD$26)*($H194/$G194)))</f>
        <v>0</v>
      </c>
      <c r="AG194" s="51">
        <f>IF( $G194=0,0,((($G194/$F$186)*Cronograma!AE$26)*($H194/$G194)))</f>
        <v>0</v>
      </c>
      <c r="AH194" s="51">
        <f>IF( $G194=0,0,((($G194/$F$186)*Cronograma!AF$26)*($H194/$G194)))</f>
        <v>0</v>
      </c>
      <c r="AI194" s="51">
        <f>IF( $G194=0,0,((($G194/$F$186)*Cronograma!AG$26)*($H194/$G194)))</f>
        <v>0</v>
      </c>
      <c r="AJ194" s="51">
        <f>IF( $G194=0,0,((($G194/$F$186)*Cronograma!AH$26)*($H194/$G194)))</f>
        <v>0</v>
      </c>
      <c r="AK194" s="51">
        <f>IF( $G194=0,0,((($G194/$F$186)*Cronograma!AI$26)*($H194/$G194)))</f>
        <v>0</v>
      </c>
      <c r="AL194" s="51">
        <f>IF( $G194=0,0,((($G194/$F$186)*Cronograma!AJ$26)*($H194/$G194)))</f>
        <v>0</v>
      </c>
      <c r="AM194" s="51">
        <f>IF( $G194=0,0,((($G194/$F$186)*Cronograma!AK$26)*($H194/$G194)))</f>
        <v>0</v>
      </c>
      <c r="AN194" s="51">
        <f>IF( $G194=0,0,((($G194/$F$186)*Cronograma!AL$26)*($H194/$G194)))</f>
        <v>0</v>
      </c>
      <c r="AO194" s="51">
        <f>IF( $G194=0,0,((($G194/$F$186)*Cronograma!AM$26)*($H194/$G194)))</f>
        <v>0</v>
      </c>
      <c r="AP194" s="51">
        <f>IF( $G194=0,0,((($G194/$F$186)*Cronograma!AN$26)*($H194/$G194)))</f>
        <v>0</v>
      </c>
      <c r="AQ194" s="51">
        <f>IF( $G194=0,0,((($G194/$F$186)*Cronograma!AO$26)*($H194/$G194)))</f>
        <v>0</v>
      </c>
      <c r="AR194" s="51">
        <f>IF( $G194=0,0,((($G194/$F$186)*Cronograma!AP$26)*($H194/$G194)))</f>
        <v>0</v>
      </c>
      <c r="AS194" s="51">
        <f>IF( $G194=0,0,((($G194/$F$186)*Cronograma!AQ$26)*($H194/$G194)))</f>
        <v>0</v>
      </c>
      <c r="AT194" s="51">
        <f>IF( $G194=0,0,((($G194/$F$186)*Cronograma!AR$26)*($H194/$G194)))</f>
        <v>0</v>
      </c>
      <c r="AU194" s="51">
        <f>IF( $G194=0,0,((($G194/$F$186)*Cronograma!AS$26)*($H194/$G194)))</f>
        <v>0</v>
      </c>
      <c r="AV194" s="51">
        <f>IF( $G194=0,0,((($G194/$F$186)*Cronograma!AT$26)*($H194/$G194)))</f>
        <v>0</v>
      </c>
      <c r="AW194" s="51">
        <f>IF( $G194=0,0,((($G194/$F$186)*Cronograma!AU$26)*($H194/$G194)))</f>
        <v>0</v>
      </c>
      <c r="AX194" s="51">
        <f>IF( $G194=0,0,((($G194/$F$186)*Cronograma!AV$26)*($H194/$G194)))</f>
        <v>0</v>
      </c>
      <c r="AY194" s="51">
        <f>IF( $G194=0,0,((($G194/$F$186)*Cronograma!AW$26)*($H194/$G194)))</f>
        <v>0</v>
      </c>
      <c r="AZ194" s="51">
        <f>IF( $G194=0,0,((($G194/$F$186)*Cronograma!AX$26)*($H194/$G194)))</f>
        <v>0</v>
      </c>
      <c r="BA194" s="51">
        <f>IF( $G194=0,0,((($G194/$F$186)*Cronograma!AY$26)*($H194/$G194)))</f>
        <v>0</v>
      </c>
      <c r="BB194" s="51">
        <f>IF( $G194=0,0,((($G194/$F$186)*Cronograma!AZ$26)*($H194/$G194)))</f>
        <v>0</v>
      </c>
      <c r="BC194" s="51">
        <f>IF( $G194=0,0,((($G194/$F$186)*Cronograma!BA$26)*($H194/$G194)))</f>
        <v>0</v>
      </c>
      <c r="BD194" s="51">
        <f>IF( $G194=0,0,((($G194/$F$186)*Cronograma!BB$26)*($H194/$G194)))</f>
        <v>0</v>
      </c>
      <c r="BE194" s="51">
        <f>IF( $G194=0,0,((($G194/$F$186)*Cronograma!BC$26)*($H194/$G194)))</f>
        <v>0</v>
      </c>
      <c r="BF194" s="51">
        <f>IF( $G194=0,0,((($G194/$F$186)*Cronograma!BD$26)*($H194/$G194)))</f>
        <v>0</v>
      </c>
      <c r="BG194" s="51">
        <f>IF( $G194=0,0,((($G194/$F$186)*Cronograma!BE$26)*($H194/$G194)))</f>
        <v>0</v>
      </c>
      <c r="BH194" s="51">
        <f>IF( $G194=0,0,((($G194/$F$186)*Cronograma!BF$26)*($H194/$G194)))</f>
        <v>0</v>
      </c>
      <c r="BI194" s="51">
        <f>IF( $G194=0,0,((($G194/$F$186)*Cronograma!BG$26)*($H194/$G194)))</f>
        <v>0</v>
      </c>
      <c r="BJ194" s="51">
        <f>IF( $G194=0,0,((($G194/$F$186)*Cronograma!BH$26)*($H194/$G194)))</f>
        <v>0</v>
      </c>
      <c r="BK194" s="51">
        <f>IF( $G194=0,0,((($G194/$F$186)*Cronograma!BI$26)*($H194/$G194)))</f>
        <v>0</v>
      </c>
      <c r="BL194" s="51">
        <f>IF( $G194=0,0,((($G194/$F$186)*Cronograma!BJ$26)*($H194/$G194)))</f>
        <v>0</v>
      </c>
      <c r="BM194" s="51">
        <f>IF( $G194=0,0,((($G194/$F$186)*Cronograma!BK$26)*($H194/$G194)))</f>
        <v>0</v>
      </c>
      <c r="BN194" s="51">
        <f>IF( $G194=0,0,((($G194/$F$186)*Cronograma!BL$26)*($H194/$G194)))</f>
        <v>0</v>
      </c>
      <c r="BO194" s="51">
        <f>IF( $G194=0,0,((($G194/$F$186)*Cronograma!BM$26)*($H194/$G194)))</f>
        <v>0</v>
      </c>
      <c r="BP194" s="51">
        <f>IF( $G194=0,0,((($G194/$F$186)*Cronograma!BN$26)*($H194/$G194)))</f>
        <v>0</v>
      </c>
      <c r="BQ194" s="51">
        <f>IF( $G194=0,0,((($G194/$F$186)*Cronograma!BO$26)*($H194/$G194)))</f>
        <v>0</v>
      </c>
      <c r="BR194" s="51">
        <f>IF( $G194=0,0,((($G194/$F$186)*Cronograma!BP$26)*($H194/$G194)))</f>
        <v>0</v>
      </c>
      <c r="BS194" s="51">
        <f>IF( $G194=0,0,((($G194/$F$186)*Cronograma!BQ$26)*($H194/$G194)))</f>
        <v>0</v>
      </c>
      <c r="BT194" s="51">
        <f>IF( $G194=0,0,((($G194/$F$186)*Cronograma!BR$26)*($H194/$G194)))</f>
        <v>0</v>
      </c>
      <c r="BU194" s="51">
        <f>IF( $G194=0,0,((($G194/$F$186)*Cronograma!BS$26)*($H194/$G194)))</f>
        <v>0</v>
      </c>
      <c r="BV194" s="51">
        <f>IF( $G194=0,0,((($G194/$F$186)*Cronograma!BT$26)*($H194/$G194)))</f>
        <v>0</v>
      </c>
      <c r="BW194" s="51">
        <f>IF( $G194=0,0,((($G194/$F$186)*Cronograma!BU$26)*($H194/$G194)))</f>
        <v>0</v>
      </c>
      <c r="BX194" s="51">
        <f>IF( $G194=0,0,((($G194/$F$186)*Cronograma!BV$26)*($H194/$G194)))</f>
        <v>0</v>
      </c>
      <c r="BY194" s="51">
        <f>IF( $G194=0,0,((($G194/$F$186)*Cronograma!BW$26)*($H194/$G194)))</f>
        <v>0</v>
      </c>
      <c r="BZ194" s="51">
        <f>IF( $G194=0,0,((($G194/$F$186)*Cronograma!BX$26)*($H194/$G194)))</f>
        <v>0</v>
      </c>
      <c r="CA194" s="51">
        <f>IF( $G194=0,0,((($G194/$F$186)*Cronograma!BY$26)*($H194/$G194)))</f>
        <v>0</v>
      </c>
      <c r="CB194" s="51">
        <f>IF( $G194=0,0,((($G194/$F$186)*Cronograma!BZ$26)*($H194/$G194)))</f>
        <v>0</v>
      </c>
      <c r="CC194" s="51">
        <f>IF( $G194=0,0,((($G194/$F$186)*Cronograma!CA$26)*($H194/$G194)))</f>
        <v>0</v>
      </c>
      <c r="CD194" s="51">
        <f>IF( $G194=0,0,((($G194/$F$186)*Cronograma!CB$26)*($H194/$G194)))</f>
        <v>0</v>
      </c>
      <c r="CE194" s="51">
        <f>IF( $G194=0,0,((($G194/$F$186)*Cronograma!CC$26)*($H194/$G194)))</f>
        <v>0</v>
      </c>
      <c r="CF194" s="51">
        <f>IF( $G194=0,0,((($G194/$F$186)*Cronograma!CD$26)*($H194/$G194)))</f>
        <v>0</v>
      </c>
      <c r="CG194" s="51">
        <f>IF( $G194=0,0,((($G194/$F$186)*Cronograma!CE$26)*($H194/$G194)))</f>
        <v>0</v>
      </c>
      <c r="CH194" s="51">
        <f>IF( $G194=0,0,((($G194/$F$186)*Cronograma!CF$26)*($H194/$G194)))</f>
        <v>0</v>
      </c>
      <c r="CI194" s="51">
        <f>IF( $G194=0,0,((($G194/$F$186)*Cronograma!CG$26)*($H194/$G194)))</f>
        <v>0</v>
      </c>
      <c r="CJ194" s="51">
        <f>IF( $G194=0,0,((($G194/$F$186)*Cronograma!CH$26)*($H194/$G194)))</f>
        <v>0</v>
      </c>
      <c r="CK194" s="51">
        <f>IF( $G194=0,0,((($G194/$F$186)*Cronograma!CI$26)*($H194/$G194)))</f>
        <v>0</v>
      </c>
      <c r="CL194" s="51">
        <f>IF( $G194=0,0,((($G194/$F$186)*Cronograma!CJ$26)*($H194/$G194)))</f>
        <v>0</v>
      </c>
      <c r="CM194" s="51">
        <f>IF( $G194=0,0,((($G194/$F$186)*Cronograma!CK$26)*($H194/$G194)))</f>
        <v>0</v>
      </c>
      <c r="CN194" s="51">
        <f>IF( $G194=0,0,((($G194/$F$186)*Cronograma!CL$26)*($H194/$G194)))</f>
        <v>0</v>
      </c>
      <c r="CO194" s="51">
        <f>IF( $G194=0,0,((($G194/$F$186)*Cronograma!CM$26)*($H194/$G194)))</f>
        <v>0</v>
      </c>
      <c r="CP194" s="51">
        <f>IF( $G194=0,0,((($G194/$F$186)*Cronograma!CN$26)*($H194/$G194)))</f>
        <v>0</v>
      </c>
      <c r="CQ194" s="51">
        <f>IF( $G194=0,0,((($G194/$F$186)*Cronograma!CO$26)*($H194/$G194)))</f>
        <v>0</v>
      </c>
      <c r="CR194" s="51">
        <f>IF( $G194=0,0,((($G194/$F$186)*Cronograma!CP$26)*($H194/$G194)))</f>
        <v>0</v>
      </c>
      <c r="CS194" s="51">
        <f>IF( $G194=0,0,((($G194/$F$186)*Cronograma!CQ$26)*($H194/$G194)))</f>
        <v>0</v>
      </c>
      <c r="CT194" s="51">
        <f>IF( $G194=0,0,((($G194/$F$186)*Cronograma!CR$26)*($H194/$G194)))</f>
        <v>0</v>
      </c>
      <c r="CU194" s="51">
        <f>IF( $G194=0,0,((($G194/$F$186)*Cronograma!CS$26)*($H194/$G194)))</f>
        <v>0</v>
      </c>
      <c r="CV194" s="51">
        <f>IF( $G194=0,0,((($G194/$F$186)*Cronograma!CT$26)*($H194/$G194)))</f>
        <v>0</v>
      </c>
      <c r="CW194" s="51">
        <f>IF( $G194=0,0,((($G194/$F$186)*Cronograma!CU$26)*($H194/$G194)))</f>
        <v>0</v>
      </c>
      <c r="CX194" s="51">
        <f>IF( $G194=0,0,((($G194/$F$186)*Cronograma!CV$26)*($H194/$G194)))</f>
        <v>0</v>
      </c>
      <c r="CY194" s="51">
        <f>IF( $G194=0,0,((($G194/$F$186)*Cronograma!CW$26)*($H194/$G194)))</f>
        <v>0</v>
      </c>
      <c r="CZ194" s="51">
        <f>IF( $G194=0,0,((($G194/$F$186)*Cronograma!CX$26)*($H194/$G194)))</f>
        <v>0</v>
      </c>
      <c r="DA194" s="51">
        <f>IF( $G194=0,0,((($G194/$F$186)*Cronograma!CY$26)*($H194/$G194)))</f>
        <v>0</v>
      </c>
      <c r="DB194" s="51">
        <f>IF( $G194=0,0,((($G194/$F$186)*Cronograma!CZ$26)*($H194/$G194)))</f>
        <v>0</v>
      </c>
      <c r="DC194" s="51">
        <f>IF( $G194=0,0,((($G194/$F$186)*Cronograma!DA$26)*($H194/$G194)))</f>
        <v>0</v>
      </c>
      <c r="DD194" s="51">
        <f>IF( $G194=0,0,((($G194/$F$186)*Cronograma!DB$26)*($H194/$G194)))</f>
        <v>0</v>
      </c>
      <c r="DE194" s="51">
        <f>IF( $G194=0,0,((($G194/$F$186)*Cronograma!DC$26)*($H194/$G194)))</f>
        <v>0</v>
      </c>
      <c r="DF194" s="51">
        <f>IF( $G194=0,0,((($G194/$F$186)*Cronograma!DD$26)*($H194/$G194)))</f>
        <v>0</v>
      </c>
      <c r="DG194" s="51">
        <f>IF( $G194=0,0,((($G194/$F$186)*Cronograma!DE$26)*($H194/$G194)))</f>
        <v>0</v>
      </c>
      <c r="DH194" s="51">
        <f>IF( $G194=0,0,((($G194/$F$186)*Cronograma!DF$26)*($H194/$G194)))</f>
        <v>0</v>
      </c>
      <c r="DI194" s="51">
        <f>IF( $G194=0,0,((($G194/$F$186)*Cronograma!DG$26)*($H194/$G194)))</f>
        <v>0</v>
      </c>
      <c r="DJ194" s="51">
        <f>IF( $G194=0,0,((($G194/$F$186)*Cronograma!DH$26)*($H194/$G194)))</f>
        <v>0</v>
      </c>
      <c r="DK194" s="52">
        <f t="shared" si="112"/>
        <v>0</v>
      </c>
      <c r="DL194" s="53">
        <f t="shared" si="82"/>
        <v>0</v>
      </c>
      <c r="DM194" s="472"/>
      <c r="DN194" s="472"/>
      <c r="DO194" s="472"/>
    </row>
    <row r="195" spans="1:119" hidden="1" outlineLevel="1" x14ac:dyDescent="0.3">
      <c r="A195" s="472"/>
      <c r="B195" s="521" t="s">
        <v>333</v>
      </c>
      <c r="C195" s="589"/>
      <c r="D195" s="595"/>
      <c r="E195" s="591"/>
      <c r="F195" s="592"/>
      <c r="G195" s="593"/>
      <c r="H195" s="498">
        <f t="shared" si="111"/>
        <v>0</v>
      </c>
      <c r="I195" s="51">
        <f>IF( $G195=0,0,((($G195/$F$186)*Cronograma!G$26)*($H195/$G195)))</f>
        <v>0</v>
      </c>
      <c r="J195" s="51">
        <f>IF( $G195=0,0,((($G195/$F$186)*Cronograma!H$26)*($H195/$G195)))</f>
        <v>0</v>
      </c>
      <c r="K195" s="51">
        <f>IF( $G195=0,0,((($G195/$F$186)*Cronograma!I$26)*($H195/$G195)))</f>
        <v>0</v>
      </c>
      <c r="L195" s="51">
        <f>IF( $G195=0,0,((($G195/$F$186)*Cronograma!J$26)*($H195/$G195)))</f>
        <v>0</v>
      </c>
      <c r="M195" s="51">
        <f>IF( $G195=0,0,((($G195/$F$186)*Cronograma!K$26)*($H195/$G195)))</f>
        <v>0</v>
      </c>
      <c r="N195" s="51">
        <f>IF( $G195=0,0,((($G195/$F$186)*Cronograma!L$26)*($H195/$G195)))</f>
        <v>0</v>
      </c>
      <c r="O195" s="51">
        <f>IF( $G195=0,0,((($G195/$F$186)*Cronograma!M$26)*($H195/$G195)))</f>
        <v>0</v>
      </c>
      <c r="P195" s="51">
        <f>IF( $G195=0,0,((($G195/$F$186)*Cronograma!N$26)*($H195/$G195)))</f>
        <v>0</v>
      </c>
      <c r="Q195" s="51">
        <f>IF( $G195=0,0,((($G195/$F$186)*Cronograma!O$26)*($H195/$G195)))</f>
        <v>0</v>
      </c>
      <c r="R195" s="51">
        <f>IF( $G195=0,0,((($G195/$F$186)*Cronograma!P$26)*($H195/$G195)))</f>
        <v>0</v>
      </c>
      <c r="S195" s="51">
        <f>IF( $G195=0,0,((($G195/$F$186)*Cronograma!Q$26)*($H195/$G195)))</f>
        <v>0</v>
      </c>
      <c r="T195" s="51">
        <f>IF( $G195=0,0,((($G195/$F$186)*Cronograma!R$26)*($H195/$G195)))</f>
        <v>0</v>
      </c>
      <c r="U195" s="51">
        <f>IF( $G195=0,0,((($G195/$F$186)*Cronograma!S$26)*($H195/$G195)))</f>
        <v>0</v>
      </c>
      <c r="V195" s="51">
        <f>IF( $G195=0,0,((($G195/$F$186)*Cronograma!T$26)*($H195/$G195)))</f>
        <v>0</v>
      </c>
      <c r="W195" s="51">
        <f>IF( $G195=0,0,((($G195/$F$186)*Cronograma!U$26)*($H195/$G195)))</f>
        <v>0</v>
      </c>
      <c r="X195" s="51">
        <f>IF( $G195=0,0,((($G195/$F$186)*Cronograma!V$26)*($H195/$G195)))</f>
        <v>0</v>
      </c>
      <c r="Y195" s="51">
        <f>IF( $G195=0,0,((($G195/$F$186)*Cronograma!W$26)*($H195/$G195)))</f>
        <v>0</v>
      </c>
      <c r="Z195" s="51">
        <f>IF( $G195=0,0,((($G195/$F$186)*Cronograma!X$26)*($H195/$G195)))</f>
        <v>0</v>
      </c>
      <c r="AA195" s="51">
        <f>IF( $G195=0,0,((($G195/$F$186)*Cronograma!Y$26)*($H195/$G195)))</f>
        <v>0</v>
      </c>
      <c r="AB195" s="51">
        <f>IF( $G195=0,0,((($G195/$F$186)*Cronograma!Z$26)*($H195/$G195)))</f>
        <v>0</v>
      </c>
      <c r="AC195" s="51">
        <f>IF( $G195=0,0,((($G195/$F$186)*Cronograma!AA$26)*($H195/$G195)))</f>
        <v>0</v>
      </c>
      <c r="AD195" s="51">
        <f>IF( $G195=0,0,((($G195/$F$186)*Cronograma!AB$26)*($H195/$G195)))</f>
        <v>0</v>
      </c>
      <c r="AE195" s="51">
        <f>IF( $G195=0,0,((($G195/$F$186)*Cronograma!AC$26)*($H195/$G195)))</f>
        <v>0</v>
      </c>
      <c r="AF195" s="51">
        <f>IF( $G195=0,0,((($G195/$F$186)*Cronograma!AD$26)*($H195/$G195)))</f>
        <v>0</v>
      </c>
      <c r="AG195" s="51">
        <f>IF( $G195=0,0,((($G195/$F$186)*Cronograma!AE$26)*($H195/$G195)))</f>
        <v>0</v>
      </c>
      <c r="AH195" s="51">
        <f>IF( $G195=0,0,((($G195/$F$186)*Cronograma!AF$26)*($H195/$G195)))</f>
        <v>0</v>
      </c>
      <c r="AI195" s="51">
        <f>IF( $G195=0,0,((($G195/$F$186)*Cronograma!AG$26)*($H195/$G195)))</f>
        <v>0</v>
      </c>
      <c r="AJ195" s="51">
        <f>IF( $G195=0,0,((($G195/$F$186)*Cronograma!AH$26)*($H195/$G195)))</f>
        <v>0</v>
      </c>
      <c r="AK195" s="51">
        <f>IF( $G195=0,0,((($G195/$F$186)*Cronograma!AI$26)*($H195/$G195)))</f>
        <v>0</v>
      </c>
      <c r="AL195" s="51">
        <f>IF( $G195=0,0,((($G195/$F$186)*Cronograma!AJ$26)*($H195/$G195)))</f>
        <v>0</v>
      </c>
      <c r="AM195" s="51">
        <f>IF( $G195=0,0,((($G195/$F$186)*Cronograma!AK$26)*($H195/$G195)))</f>
        <v>0</v>
      </c>
      <c r="AN195" s="51">
        <f>IF( $G195=0,0,((($G195/$F$186)*Cronograma!AL$26)*($H195/$G195)))</f>
        <v>0</v>
      </c>
      <c r="AO195" s="51">
        <f>IF( $G195=0,0,((($G195/$F$186)*Cronograma!AM$26)*($H195/$G195)))</f>
        <v>0</v>
      </c>
      <c r="AP195" s="51">
        <f>IF( $G195=0,0,((($G195/$F$186)*Cronograma!AN$26)*($H195/$G195)))</f>
        <v>0</v>
      </c>
      <c r="AQ195" s="51">
        <f>IF( $G195=0,0,((($G195/$F$186)*Cronograma!AO$26)*($H195/$G195)))</f>
        <v>0</v>
      </c>
      <c r="AR195" s="51">
        <f>IF( $G195=0,0,((($G195/$F$186)*Cronograma!AP$26)*($H195/$G195)))</f>
        <v>0</v>
      </c>
      <c r="AS195" s="51">
        <f>IF( $G195=0,0,((($G195/$F$186)*Cronograma!AQ$26)*($H195/$G195)))</f>
        <v>0</v>
      </c>
      <c r="AT195" s="51">
        <f>IF( $G195=0,0,((($G195/$F$186)*Cronograma!AR$26)*($H195/$G195)))</f>
        <v>0</v>
      </c>
      <c r="AU195" s="51">
        <f>IF( $G195=0,0,((($G195/$F$186)*Cronograma!AS$26)*($H195/$G195)))</f>
        <v>0</v>
      </c>
      <c r="AV195" s="51">
        <f>IF( $G195=0,0,((($G195/$F$186)*Cronograma!AT$26)*($H195/$G195)))</f>
        <v>0</v>
      </c>
      <c r="AW195" s="51">
        <f>IF( $G195=0,0,((($G195/$F$186)*Cronograma!AU$26)*($H195/$G195)))</f>
        <v>0</v>
      </c>
      <c r="AX195" s="51">
        <f>IF( $G195=0,0,((($G195/$F$186)*Cronograma!AV$26)*($H195/$G195)))</f>
        <v>0</v>
      </c>
      <c r="AY195" s="51">
        <f>IF( $G195=0,0,((($G195/$F$186)*Cronograma!AW$26)*($H195/$G195)))</f>
        <v>0</v>
      </c>
      <c r="AZ195" s="51">
        <f>IF( $G195=0,0,((($G195/$F$186)*Cronograma!AX$26)*($H195/$G195)))</f>
        <v>0</v>
      </c>
      <c r="BA195" s="51">
        <f>IF( $G195=0,0,((($G195/$F$186)*Cronograma!AY$26)*($H195/$G195)))</f>
        <v>0</v>
      </c>
      <c r="BB195" s="51">
        <f>IF( $G195=0,0,((($G195/$F$186)*Cronograma!AZ$26)*($H195/$G195)))</f>
        <v>0</v>
      </c>
      <c r="BC195" s="51">
        <f>IF( $G195=0,0,((($G195/$F$186)*Cronograma!BA$26)*($H195/$G195)))</f>
        <v>0</v>
      </c>
      <c r="BD195" s="51">
        <f>IF( $G195=0,0,((($G195/$F$186)*Cronograma!BB$26)*($H195/$G195)))</f>
        <v>0</v>
      </c>
      <c r="BE195" s="51">
        <f>IF( $G195=0,0,((($G195/$F$186)*Cronograma!BC$26)*($H195/$G195)))</f>
        <v>0</v>
      </c>
      <c r="BF195" s="51">
        <f>IF( $G195=0,0,((($G195/$F$186)*Cronograma!BD$26)*($H195/$G195)))</f>
        <v>0</v>
      </c>
      <c r="BG195" s="51">
        <f>IF( $G195=0,0,((($G195/$F$186)*Cronograma!BE$26)*($H195/$G195)))</f>
        <v>0</v>
      </c>
      <c r="BH195" s="51">
        <f>IF( $G195=0,0,((($G195/$F$186)*Cronograma!BF$26)*($H195/$G195)))</f>
        <v>0</v>
      </c>
      <c r="BI195" s="51">
        <f>IF( $G195=0,0,((($G195/$F$186)*Cronograma!BG$26)*($H195/$G195)))</f>
        <v>0</v>
      </c>
      <c r="BJ195" s="51">
        <f>IF( $G195=0,0,((($G195/$F$186)*Cronograma!BH$26)*($H195/$G195)))</f>
        <v>0</v>
      </c>
      <c r="BK195" s="51">
        <f>IF( $G195=0,0,((($G195/$F$186)*Cronograma!BI$26)*($H195/$G195)))</f>
        <v>0</v>
      </c>
      <c r="BL195" s="51">
        <f>IF( $G195=0,0,((($G195/$F$186)*Cronograma!BJ$26)*($H195/$G195)))</f>
        <v>0</v>
      </c>
      <c r="BM195" s="51">
        <f>IF( $G195=0,0,((($G195/$F$186)*Cronograma!BK$26)*($H195/$G195)))</f>
        <v>0</v>
      </c>
      <c r="BN195" s="51">
        <f>IF( $G195=0,0,((($G195/$F$186)*Cronograma!BL$26)*($H195/$G195)))</f>
        <v>0</v>
      </c>
      <c r="BO195" s="51">
        <f>IF( $G195=0,0,((($G195/$F$186)*Cronograma!BM$26)*($H195/$G195)))</f>
        <v>0</v>
      </c>
      <c r="BP195" s="51">
        <f>IF( $G195=0,0,((($G195/$F$186)*Cronograma!BN$26)*($H195/$G195)))</f>
        <v>0</v>
      </c>
      <c r="BQ195" s="51">
        <f>IF( $G195=0,0,((($G195/$F$186)*Cronograma!BO$26)*($H195/$G195)))</f>
        <v>0</v>
      </c>
      <c r="BR195" s="51">
        <f>IF( $G195=0,0,((($G195/$F$186)*Cronograma!BP$26)*($H195/$G195)))</f>
        <v>0</v>
      </c>
      <c r="BS195" s="51">
        <f>IF( $G195=0,0,((($G195/$F$186)*Cronograma!BQ$26)*($H195/$G195)))</f>
        <v>0</v>
      </c>
      <c r="BT195" s="51">
        <f>IF( $G195=0,0,((($G195/$F$186)*Cronograma!BR$26)*($H195/$G195)))</f>
        <v>0</v>
      </c>
      <c r="BU195" s="51">
        <f>IF( $G195=0,0,((($G195/$F$186)*Cronograma!BS$26)*($H195/$G195)))</f>
        <v>0</v>
      </c>
      <c r="BV195" s="51">
        <f>IF( $G195=0,0,((($G195/$F$186)*Cronograma!BT$26)*($H195/$G195)))</f>
        <v>0</v>
      </c>
      <c r="BW195" s="51">
        <f>IF( $G195=0,0,((($G195/$F$186)*Cronograma!BU$26)*($H195/$G195)))</f>
        <v>0</v>
      </c>
      <c r="BX195" s="51">
        <f>IF( $G195=0,0,((($G195/$F$186)*Cronograma!BV$26)*($H195/$G195)))</f>
        <v>0</v>
      </c>
      <c r="BY195" s="51">
        <f>IF( $G195=0,0,((($G195/$F$186)*Cronograma!BW$26)*($H195/$G195)))</f>
        <v>0</v>
      </c>
      <c r="BZ195" s="51">
        <f>IF( $G195=0,0,((($G195/$F$186)*Cronograma!BX$26)*($H195/$G195)))</f>
        <v>0</v>
      </c>
      <c r="CA195" s="51">
        <f>IF( $G195=0,0,((($G195/$F$186)*Cronograma!BY$26)*($H195/$G195)))</f>
        <v>0</v>
      </c>
      <c r="CB195" s="51">
        <f>IF( $G195=0,0,((($G195/$F$186)*Cronograma!BZ$26)*($H195/$G195)))</f>
        <v>0</v>
      </c>
      <c r="CC195" s="51">
        <f>IF( $G195=0,0,((($G195/$F$186)*Cronograma!CA$26)*($H195/$G195)))</f>
        <v>0</v>
      </c>
      <c r="CD195" s="51">
        <f>IF( $G195=0,0,((($G195/$F$186)*Cronograma!CB$26)*($H195/$G195)))</f>
        <v>0</v>
      </c>
      <c r="CE195" s="51">
        <f>IF( $G195=0,0,((($G195/$F$186)*Cronograma!CC$26)*($H195/$G195)))</f>
        <v>0</v>
      </c>
      <c r="CF195" s="51">
        <f>IF( $G195=0,0,((($G195/$F$186)*Cronograma!CD$26)*($H195/$G195)))</f>
        <v>0</v>
      </c>
      <c r="CG195" s="51">
        <f>IF( $G195=0,0,((($G195/$F$186)*Cronograma!CE$26)*($H195/$G195)))</f>
        <v>0</v>
      </c>
      <c r="CH195" s="51">
        <f>IF( $G195=0,0,((($G195/$F$186)*Cronograma!CF$26)*($H195/$G195)))</f>
        <v>0</v>
      </c>
      <c r="CI195" s="51">
        <f>IF( $G195=0,0,((($G195/$F$186)*Cronograma!CG$26)*($H195/$G195)))</f>
        <v>0</v>
      </c>
      <c r="CJ195" s="51">
        <f>IF( $G195=0,0,((($G195/$F$186)*Cronograma!CH$26)*($H195/$G195)))</f>
        <v>0</v>
      </c>
      <c r="CK195" s="51">
        <f>IF( $G195=0,0,((($G195/$F$186)*Cronograma!CI$26)*($H195/$G195)))</f>
        <v>0</v>
      </c>
      <c r="CL195" s="51">
        <f>IF( $G195=0,0,((($G195/$F$186)*Cronograma!CJ$26)*($H195/$G195)))</f>
        <v>0</v>
      </c>
      <c r="CM195" s="51">
        <f>IF( $G195=0,0,((($G195/$F$186)*Cronograma!CK$26)*($H195/$G195)))</f>
        <v>0</v>
      </c>
      <c r="CN195" s="51">
        <f>IF( $G195=0,0,((($G195/$F$186)*Cronograma!CL$26)*($H195/$G195)))</f>
        <v>0</v>
      </c>
      <c r="CO195" s="51">
        <f>IF( $G195=0,0,((($G195/$F$186)*Cronograma!CM$26)*($H195/$G195)))</f>
        <v>0</v>
      </c>
      <c r="CP195" s="51">
        <f>IF( $G195=0,0,((($G195/$F$186)*Cronograma!CN$26)*($H195/$G195)))</f>
        <v>0</v>
      </c>
      <c r="CQ195" s="51">
        <f>IF( $G195=0,0,((($G195/$F$186)*Cronograma!CO$26)*($H195/$G195)))</f>
        <v>0</v>
      </c>
      <c r="CR195" s="51">
        <f>IF( $G195=0,0,((($G195/$F$186)*Cronograma!CP$26)*($H195/$G195)))</f>
        <v>0</v>
      </c>
      <c r="CS195" s="51">
        <f>IF( $G195=0,0,((($G195/$F$186)*Cronograma!CQ$26)*($H195/$G195)))</f>
        <v>0</v>
      </c>
      <c r="CT195" s="51">
        <f>IF( $G195=0,0,((($G195/$F$186)*Cronograma!CR$26)*($H195/$G195)))</f>
        <v>0</v>
      </c>
      <c r="CU195" s="51">
        <f>IF( $G195=0,0,((($G195/$F$186)*Cronograma!CS$26)*($H195/$G195)))</f>
        <v>0</v>
      </c>
      <c r="CV195" s="51">
        <f>IF( $G195=0,0,((($G195/$F$186)*Cronograma!CT$26)*($H195/$G195)))</f>
        <v>0</v>
      </c>
      <c r="CW195" s="51">
        <f>IF( $G195=0,0,((($G195/$F$186)*Cronograma!CU$26)*($H195/$G195)))</f>
        <v>0</v>
      </c>
      <c r="CX195" s="51">
        <f>IF( $G195=0,0,((($G195/$F$186)*Cronograma!CV$26)*($H195/$G195)))</f>
        <v>0</v>
      </c>
      <c r="CY195" s="51">
        <f>IF( $G195=0,0,((($G195/$F$186)*Cronograma!CW$26)*($H195/$G195)))</f>
        <v>0</v>
      </c>
      <c r="CZ195" s="51">
        <f>IF( $G195=0,0,((($G195/$F$186)*Cronograma!CX$26)*($H195/$G195)))</f>
        <v>0</v>
      </c>
      <c r="DA195" s="51">
        <f>IF( $G195=0,0,((($G195/$F$186)*Cronograma!CY$26)*($H195/$G195)))</f>
        <v>0</v>
      </c>
      <c r="DB195" s="51">
        <f>IF( $G195=0,0,((($G195/$F$186)*Cronograma!CZ$26)*($H195/$G195)))</f>
        <v>0</v>
      </c>
      <c r="DC195" s="51">
        <f>IF( $G195=0,0,((($G195/$F$186)*Cronograma!DA$26)*($H195/$G195)))</f>
        <v>0</v>
      </c>
      <c r="DD195" s="51">
        <f>IF( $G195=0,0,((($G195/$F$186)*Cronograma!DB$26)*($H195/$G195)))</f>
        <v>0</v>
      </c>
      <c r="DE195" s="51">
        <f>IF( $G195=0,0,((($G195/$F$186)*Cronograma!DC$26)*($H195/$G195)))</f>
        <v>0</v>
      </c>
      <c r="DF195" s="51">
        <f>IF( $G195=0,0,((($G195/$F$186)*Cronograma!DD$26)*($H195/$G195)))</f>
        <v>0</v>
      </c>
      <c r="DG195" s="51">
        <f>IF( $G195=0,0,((($G195/$F$186)*Cronograma!DE$26)*($H195/$G195)))</f>
        <v>0</v>
      </c>
      <c r="DH195" s="51">
        <f>IF( $G195=0,0,((($G195/$F$186)*Cronograma!DF$26)*($H195/$G195)))</f>
        <v>0</v>
      </c>
      <c r="DI195" s="51">
        <f>IF( $G195=0,0,((($G195/$F$186)*Cronograma!DG$26)*($H195/$G195)))</f>
        <v>0</v>
      </c>
      <c r="DJ195" s="51">
        <f>IF( $G195=0,0,((($G195/$F$186)*Cronograma!DH$26)*($H195/$G195)))</f>
        <v>0</v>
      </c>
      <c r="DK195" s="52">
        <f t="shared" si="112"/>
        <v>0</v>
      </c>
      <c r="DL195" s="53">
        <f t="shared" si="82"/>
        <v>0</v>
      </c>
      <c r="DM195" s="472"/>
      <c r="DN195" s="472"/>
      <c r="DO195" s="472"/>
    </row>
    <row r="196" spans="1:119" ht="24" hidden="1" outlineLevel="1" x14ac:dyDescent="0.3">
      <c r="A196" s="472"/>
      <c r="B196" s="521" t="s">
        <v>334</v>
      </c>
      <c r="C196" s="589"/>
      <c r="D196" s="595"/>
      <c r="E196" s="591"/>
      <c r="F196" s="592"/>
      <c r="G196" s="593"/>
      <c r="H196" s="498">
        <f t="shared" si="111"/>
        <v>0</v>
      </c>
      <c r="I196" s="51">
        <f>IF( $G196=0,0,((($G196/$F$186)*Cronograma!G$26)*($H196/$G196)))</f>
        <v>0</v>
      </c>
      <c r="J196" s="51">
        <f>IF( $G196=0,0,((($G196/$F$186)*Cronograma!H$26)*($H196/$G196)))</f>
        <v>0</v>
      </c>
      <c r="K196" s="51">
        <f>IF( $G196=0,0,((($G196/$F$186)*Cronograma!I$26)*($H196/$G196)))</f>
        <v>0</v>
      </c>
      <c r="L196" s="51">
        <f>IF( $G196=0,0,((($G196/$F$186)*Cronograma!J$26)*($H196/$G196)))</f>
        <v>0</v>
      </c>
      <c r="M196" s="51">
        <f>IF( $G196=0,0,((($G196/$F$186)*Cronograma!K$26)*($H196/$G196)))</f>
        <v>0</v>
      </c>
      <c r="N196" s="51">
        <f>IF( $G196=0,0,((($G196/$F$186)*Cronograma!L$26)*($H196/$G196)))</f>
        <v>0</v>
      </c>
      <c r="O196" s="51">
        <f>IF( $G196=0,0,((($G196/$F$186)*Cronograma!M$26)*($H196/$G196)))</f>
        <v>0</v>
      </c>
      <c r="P196" s="51">
        <f>IF( $G196=0,0,((($G196/$F$186)*Cronograma!N$26)*($H196/$G196)))</f>
        <v>0</v>
      </c>
      <c r="Q196" s="51">
        <f>IF( $G196=0,0,((($G196/$F$186)*Cronograma!O$26)*($H196/$G196)))</f>
        <v>0</v>
      </c>
      <c r="R196" s="51">
        <f>IF( $G196=0,0,((($G196/$F$186)*Cronograma!P$26)*($H196/$G196)))</f>
        <v>0</v>
      </c>
      <c r="S196" s="51">
        <f>IF( $G196=0,0,((($G196/$F$186)*Cronograma!Q$26)*($H196/$G196)))</f>
        <v>0</v>
      </c>
      <c r="T196" s="51">
        <f>IF( $G196=0,0,((($G196/$F$186)*Cronograma!R$26)*($H196/$G196)))</f>
        <v>0</v>
      </c>
      <c r="U196" s="51">
        <f>IF( $G196=0,0,((($G196/$F$186)*Cronograma!S$26)*($H196/$G196)))</f>
        <v>0</v>
      </c>
      <c r="V196" s="51">
        <f>IF( $G196=0,0,((($G196/$F$186)*Cronograma!T$26)*($H196/$G196)))</f>
        <v>0</v>
      </c>
      <c r="W196" s="51">
        <f>IF( $G196=0,0,((($G196/$F$186)*Cronograma!U$26)*($H196/$G196)))</f>
        <v>0</v>
      </c>
      <c r="X196" s="51">
        <f>IF( $G196=0,0,((($G196/$F$186)*Cronograma!V$26)*($H196/$G196)))</f>
        <v>0</v>
      </c>
      <c r="Y196" s="51">
        <f>IF( $G196=0,0,((($G196/$F$186)*Cronograma!W$26)*($H196/$G196)))</f>
        <v>0</v>
      </c>
      <c r="Z196" s="51">
        <f>IF( $G196=0,0,((($G196/$F$186)*Cronograma!X$26)*($H196/$G196)))</f>
        <v>0</v>
      </c>
      <c r="AA196" s="51">
        <f>IF( $G196=0,0,((($G196/$F$186)*Cronograma!Y$26)*($H196/$G196)))</f>
        <v>0</v>
      </c>
      <c r="AB196" s="51">
        <f>IF( $G196=0,0,((($G196/$F$186)*Cronograma!Z$26)*($H196/$G196)))</f>
        <v>0</v>
      </c>
      <c r="AC196" s="51">
        <f>IF( $G196=0,0,((($G196/$F$186)*Cronograma!AA$26)*($H196/$G196)))</f>
        <v>0</v>
      </c>
      <c r="AD196" s="51">
        <f>IF( $G196=0,0,((($G196/$F$186)*Cronograma!AB$26)*($H196/$G196)))</f>
        <v>0</v>
      </c>
      <c r="AE196" s="51">
        <f>IF( $G196=0,0,((($G196/$F$186)*Cronograma!AC$26)*($H196/$G196)))</f>
        <v>0</v>
      </c>
      <c r="AF196" s="51">
        <f>IF( $G196=0,0,((($G196/$F$186)*Cronograma!AD$26)*($H196/$G196)))</f>
        <v>0</v>
      </c>
      <c r="AG196" s="51">
        <f>IF( $G196=0,0,((($G196/$F$186)*Cronograma!AE$26)*($H196/$G196)))</f>
        <v>0</v>
      </c>
      <c r="AH196" s="51">
        <f>IF( $G196=0,0,((($G196/$F$186)*Cronograma!AF$26)*($H196/$G196)))</f>
        <v>0</v>
      </c>
      <c r="AI196" s="51">
        <f>IF( $G196=0,0,((($G196/$F$186)*Cronograma!AG$26)*($H196/$G196)))</f>
        <v>0</v>
      </c>
      <c r="AJ196" s="51">
        <f>IF( $G196=0,0,((($G196/$F$186)*Cronograma!AH$26)*($H196/$G196)))</f>
        <v>0</v>
      </c>
      <c r="AK196" s="51">
        <f>IF( $G196=0,0,((($G196/$F$186)*Cronograma!AI$26)*($H196/$G196)))</f>
        <v>0</v>
      </c>
      <c r="AL196" s="51">
        <f>IF( $G196=0,0,((($G196/$F$186)*Cronograma!AJ$26)*($H196/$G196)))</f>
        <v>0</v>
      </c>
      <c r="AM196" s="51">
        <f>IF( $G196=0,0,((($G196/$F$186)*Cronograma!AK$26)*($H196/$G196)))</f>
        <v>0</v>
      </c>
      <c r="AN196" s="51">
        <f>IF( $G196=0,0,((($G196/$F$186)*Cronograma!AL$26)*($H196/$G196)))</f>
        <v>0</v>
      </c>
      <c r="AO196" s="51">
        <f>IF( $G196=0,0,((($G196/$F$186)*Cronograma!AM$26)*($H196/$G196)))</f>
        <v>0</v>
      </c>
      <c r="AP196" s="51">
        <f>IF( $G196=0,0,((($G196/$F$186)*Cronograma!AN$26)*($H196/$G196)))</f>
        <v>0</v>
      </c>
      <c r="AQ196" s="51">
        <f>IF( $G196=0,0,((($G196/$F$186)*Cronograma!AO$26)*($H196/$G196)))</f>
        <v>0</v>
      </c>
      <c r="AR196" s="51">
        <f>IF( $G196=0,0,((($G196/$F$186)*Cronograma!AP$26)*($H196/$G196)))</f>
        <v>0</v>
      </c>
      <c r="AS196" s="51">
        <f>IF( $G196=0,0,((($G196/$F$186)*Cronograma!AQ$26)*($H196/$G196)))</f>
        <v>0</v>
      </c>
      <c r="AT196" s="51">
        <f>IF( $G196=0,0,((($G196/$F$186)*Cronograma!AR$26)*($H196/$G196)))</f>
        <v>0</v>
      </c>
      <c r="AU196" s="51">
        <f>IF( $G196=0,0,((($G196/$F$186)*Cronograma!AS$26)*($H196/$G196)))</f>
        <v>0</v>
      </c>
      <c r="AV196" s="51">
        <f>IF( $G196=0,0,((($G196/$F$186)*Cronograma!AT$26)*($H196/$G196)))</f>
        <v>0</v>
      </c>
      <c r="AW196" s="51">
        <f>IF( $G196=0,0,((($G196/$F$186)*Cronograma!AU$26)*($H196/$G196)))</f>
        <v>0</v>
      </c>
      <c r="AX196" s="51">
        <f>IF( $G196=0,0,((($G196/$F$186)*Cronograma!AV$26)*($H196/$G196)))</f>
        <v>0</v>
      </c>
      <c r="AY196" s="51">
        <f>IF( $G196=0,0,((($G196/$F$186)*Cronograma!AW$26)*($H196/$G196)))</f>
        <v>0</v>
      </c>
      <c r="AZ196" s="51">
        <f>IF( $G196=0,0,((($G196/$F$186)*Cronograma!AX$26)*($H196/$G196)))</f>
        <v>0</v>
      </c>
      <c r="BA196" s="51">
        <f>IF( $G196=0,0,((($G196/$F$186)*Cronograma!AY$26)*($H196/$G196)))</f>
        <v>0</v>
      </c>
      <c r="BB196" s="51">
        <f>IF( $G196=0,0,((($G196/$F$186)*Cronograma!AZ$26)*($H196/$G196)))</f>
        <v>0</v>
      </c>
      <c r="BC196" s="51">
        <f>IF( $G196=0,0,((($G196/$F$186)*Cronograma!BA$26)*($H196/$G196)))</f>
        <v>0</v>
      </c>
      <c r="BD196" s="51">
        <f>IF( $G196=0,0,((($G196/$F$186)*Cronograma!BB$26)*($H196/$G196)))</f>
        <v>0</v>
      </c>
      <c r="BE196" s="51">
        <f>IF( $G196=0,0,((($G196/$F$186)*Cronograma!BC$26)*($H196/$G196)))</f>
        <v>0</v>
      </c>
      <c r="BF196" s="51">
        <f>IF( $G196=0,0,((($G196/$F$186)*Cronograma!BD$26)*($H196/$G196)))</f>
        <v>0</v>
      </c>
      <c r="BG196" s="51">
        <f>IF( $G196=0,0,((($G196/$F$186)*Cronograma!BE$26)*($H196/$G196)))</f>
        <v>0</v>
      </c>
      <c r="BH196" s="51">
        <f>IF( $G196=0,0,((($G196/$F$186)*Cronograma!BF$26)*($H196/$G196)))</f>
        <v>0</v>
      </c>
      <c r="BI196" s="51">
        <f>IF( $G196=0,0,((($G196/$F$186)*Cronograma!BG$26)*($H196/$G196)))</f>
        <v>0</v>
      </c>
      <c r="BJ196" s="51">
        <f>IF( $G196=0,0,((($G196/$F$186)*Cronograma!BH$26)*($H196/$G196)))</f>
        <v>0</v>
      </c>
      <c r="BK196" s="51">
        <f>IF( $G196=0,0,((($G196/$F$186)*Cronograma!BI$26)*($H196/$G196)))</f>
        <v>0</v>
      </c>
      <c r="BL196" s="51">
        <f>IF( $G196=0,0,((($G196/$F$186)*Cronograma!BJ$26)*($H196/$G196)))</f>
        <v>0</v>
      </c>
      <c r="BM196" s="51">
        <f>IF( $G196=0,0,((($G196/$F$186)*Cronograma!BK$26)*($H196/$G196)))</f>
        <v>0</v>
      </c>
      <c r="BN196" s="51">
        <f>IF( $G196=0,0,((($G196/$F$186)*Cronograma!BL$26)*($H196/$G196)))</f>
        <v>0</v>
      </c>
      <c r="BO196" s="51">
        <f>IF( $G196=0,0,((($G196/$F$186)*Cronograma!BM$26)*($H196/$G196)))</f>
        <v>0</v>
      </c>
      <c r="BP196" s="51">
        <f>IF( $G196=0,0,((($G196/$F$186)*Cronograma!BN$26)*($H196/$G196)))</f>
        <v>0</v>
      </c>
      <c r="BQ196" s="51">
        <f>IF( $G196=0,0,((($G196/$F$186)*Cronograma!BO$26)*($H196/$G196)))</f>
        <v>0</v>
      </c>
      <c r="BR196" s="51">
        <f>IF( $G196=0,0,((($G196/$F$186)*Cronograma!BP$26)*($H196/$G196)))</f>
        <v>0</v>
      </c>
      <c r="BS196" s="51">
        <f>IF( $G196=0,0,((($G196/$F$186)*Cronograma!BQ$26)*($H196/$G196)))</f>
        <v>0</v>
      </c>
      <c r="BT196" s="51">
        <f>IF( $G196=0,0,((($G196/$F$186)*Cronograma!BR$26)*($H196/$G196)))</f>
        <v>0</v>
      </c>
      <c r="BU196" s="51">
        <f>IF( $G196=0,0,((($G196/$F$186)*Cronograma!BS$26)*($H196/$G196)))</f>
        <v>0</v>
      </c>
      <c r="BV196" s="51">
        <f>IF( $G196=0,0,((($G196/$F$186)*Cronograma!BT$26)*($H196/$G196)))</f>
        <v>0</v>
      </c>
      <c r="BW196" s="51">
        <f>IF( $G196=0,0,((($G196/$F$186)*Cronograma!BU$26)*($H196/$G196)))</f>
        <v>0</v>
      </c>
      <c r="BX196" s="51">
        <f>IF( $G196=0,0,((($G196/$F$186)*Cronograma!BV$26)*($H196/$G196)))</f>
        <v>0</v>
      </c>
      <c r="BY196" s="51">
        <f>IF( $G196=0,0,((($G196/$F$186)*Cronograma!BW$26)*($H196/$G196)))</f>
        <v>0</v>
      </c>
      <c r="BZ196" s="51">
        <f>IF( $G196=0,0,((($G196/$F$186)*Cronograma!BX$26)*($H196/$G196)))</f>
        <v>0</v>
      </c>
      <c r="CA196" s="51">
        <f>IF( $G196=0,0,((($G196/$F$186)*Cronograma!BY$26)*($H196/$G196)))</f>
        <v>0</v>
      </c>
      <c r="CB196" s="51">
        <f>IF( $G196=0,0,((($G196/$F$186)*Cronograma!BZ$26)*($H196/$G196)))</f>
        <v>0</v>
      </c>
      <c r="CC196" s="51">
        <f>IF( $G196=0,0,((($G196/$F$186)*Cronograma!CA$26)*($H196/$G196)))</f>
        <v>0</v>
      </c>
      <c r="CD196" s="51">
        <f>IF( $G196=0,0,((($G196/$F$186)*Cronograma!CB$26)*($H196/$G196)))</f>
        <v>0</v>
      </c>
      <c r="CE196" s="51">
        <f>IF( $G196=0,0,((($G196/$F$186)*Cronograma!CC$26)*($H196/$G196)))</f>
        <v>0</v>
      </c>
      <c r="CF196" s="51">
        <f>IF( $G196=0,0,((($G196/$F$186)*Cronograma!CD$26)*($H196/$G196)))</f>
        <v>0</v>
      </c>
      <c r="CG196" s="51">
        <f>IF( $G196=0,0,((($G196/$F$186)*Cronograma!CE$26)*($H196/$G196)))</f>
        <v>0</v>
      </c>
      <c r="CH196" s="51">
        <f>IF( $G196=0,0,((($G196/$F$186)*Cronograma!CF$26)*($H196/$G196)))</f>
        <v>0</v>
      </c>
      <c r="CI196" s="51">
        <f>IF( $G196=0,0,((($G196/$F$186)*Cronograma!CG$26)*($H196/$G196)))</f>
        <v>0</v>
      </c>
      <c r="CJ196" s="51">
        <f>IF( $G196=0,0,((($G196/$F$186)*Cronograma!CH$26)*($H196/$G196)))</f>
        <v>0</v>
      </c>
      <c r="CK196" s="51">
        <f>IF( $G196=0,0,((($G196/$F$186)*Cronograma!CI$26)*($H196/$G196)))</f>
        <v>0</v>
      </c>
      <c r="CL196" s="51">
        <f>IF( $G196=0,0,((($G196/$F$186)*Cronograma!CJ$26)*($H196/$G196)))</f>
        <v>0</v>
      </c>
      <c r="CM196" s="51">
        <f>IF( $G196=0,0,((($G196/$F$186)*Cronograma!CK$26)*($H196/$G196)))</f>
        <v>0</v>
      </c>
      <c r="CN196" s="51">
        <f>IF( $G196=0,0,((($G196/$F$186)*Cronograma!CL$26)*($H196/$G196)))</f>
        <v>0</v>
      </c>
      <c r="CO196" s="51">
        <f>IF( $G196=0,0,((($G196/$F$186)*Cronograma!CM$26)*($H196/$G196)))</f>
        <v>0</v>
      </c>
      <c r="CP196" s="51">
        <f>IF( $G196=0,0,((($G196/$F$186)*Cronograma!CN$26)*($H196/$G196)))</f>
        <v>0</v>
      </c>
      <c r="CQ196" s="51">
        <f>IF( $G196=0,0,((($G196/$F$186)*Cronograma!CO$26)*($H196/$G196)))</f>
        <v>0</v>
      </c>
      <c r="CR196" s="51">
        <f>IF( $G196=0,0,((($G196/$F$186)*Cronograma!CP$26)*($H196/$G196)))</f>
        <v>0</v>
      </c>
      <c r="CS196" s="51">
        <f>IF( $G196=0,0,((($G196/$F$186)*Cronograma!CQ$26)*($H196/$G196)))</f>
        <v>0</v>
      </c>
      <c r="CT196" s="51">
        <f>IF( $G196=0,0,((($G196/$F$186)*Cronograma!CR$26)*($H196/$G196)))</f>
        <v>0</v>
      </c>
      <c r="CU196" s="51">
        <f>IF( $G196=0,0,((($G196/$F$186)*Cronograma!CS$26)*($H196/$G196)))</f>
        <v>0</v>
      </c>
      <c r="CV196" s="51">
        <f>IF( $G196=0,0,((($G196/$F$186)*Cronograma!CT$26)*($H196/$G196)))</f>
        <v>0</v>
      </c>
      <c r="CW196" s="51">
        <f>IF( $G196=0,0,((($G196/$F$186)*Cronograma!CU$26)*($H196/$G196)))</f>
        <v>0</v>
      </c>
      <c r="CX196" s="51">
        <f>IF( $G196=0,0,((($G196/$F$186)*Cronograma!CV$26)*($H196/$G196)))</f>
        <v>0</v>
      </c>
      <c r="CY196" s="51">
        <f>IF( $G196=0,0,((($G196/$F$186)*Cronograma!CW$26)*($H196/$G196)))</f>
        <v>0</v>
      </c>
      <c r="CZ196" s="51">
        <f>IF( $G196=0,0,((($G196/$F$186)*Cronograma!CX$26)*($H196/$G196)))</f>
        <v>0</v>
      </c>
      <c r="DA196" s="51">
        <f>IF( $G196=0,0,((($G196/$F$186)*Cronograma!CY$26)*($H196/$G196)))</f>
        <v>0</v>
      </c>
      <c r="DB196" s="51">
        <f>IF( $G196=0,0,((($G196/$F$186)*Cronograma!CZ$26)*($H196/$G196)))</f>
        <v>0</v>
      </c>
      <c r="DC196" s="51">
        <f>IF( $G196=0,0,((($G196/$F$186)*Cronograma!DA$26)*($H196/$G196)))</f>
        <v>0</v>
      </c>
      <c r="DD196" s="51">
        <f>IF( $G196=0,0,((($G196/$F$186)*Cronograma!DB$26)*($H196/$G196)))</f>
        <v>0</v>
      </c>
      <c r="DE196" s="51">
        <f>IF( $G196=0,0,((($G196/$F$186)*Cronograma!DC$26)*($H196/$G196)))</f>
        <v>0</v>
      </c>
      <c r="DF196" s="51">
        <f>IF( $G196=0,0,((($G196/$F$186)*Cronograma!DD$26)*($H196/$G196)))</f>
        <v>0</v>
      </c>
      <c r="DG196" s="51">
        <f>IF( $G196=0,0,((($G196/$F$186)*Cronograma!DE$26)*($H196/$G196)))</f>
        <v>0</v>
      </c>
      <c r="DH196" s="51">
        <f>IF( $G196=0,0,((($G196/$F$186)*Cronograma!DF$26)*($H196/$G196)))</f>
        <v>0</v>
      </c>
      <c r="DI196" s="51">
        <f>IF( $G196=0,0,((($G196/$F$186)*Cronograma!DG$26)*($H196/$G196)))</f>
        <v>0</v>
      </c>
      <c r="DJ196" s="51">
        <f>IF( $G196=0,0,((($G196/$F$186)*Cronograma!DH$26)*($H196/$G196)))</f>
        <v>0</v>
      </c>
      <c r="DK196" s="52">
        <f t="shared" si="112"/>
        <v>0</v>
      </c>
      <c r="DL196" s="53">
        <f t="shared" si="82"/>
        <v>0</v>
      </c>
      <c r="DM196" s="472"/>
      <c r="DN196" s="472"/>
      <c r="DO196" s="472"/>
    </row>
    <row r="197" spans="1:119" collapsed="1" x14ac:dyDescent="0.3">
      <c r="A197" s="472"/>
      <c r="B197" s="521">
        <v>2.9</v>
      </c>
      <c r="C197" s="515" t="s">
        <v>157</v>
      </c>
      <c r="D197" s="516">
        <f>Identificación!C94</f>
        <v>0</v>
      </c>
      <c r="E197" s="517">
        <f>Identificación!F94</f>
        <v>0</v>
      </c>
      <c r="F197" s="518">
        <f>Identificación!G94</f>
        <v>0</v>
      </c>
      <c r="G197" s="497"/>
      <c r="H197" s="498">
        <f t="shared" ref="H197:AM197" si="113">SUM(H198:H207)</f>
        <v>0</v>
      </c>
      <c r="I197" s="499">
        <f t="shared" si="113"/>
        <v>0</v>
      </c>
      <c r="J197" s="499">
        <f t="shared" si="113"/>
        <v>0</v>
      </c>
      <c r="K197" s="499">
        <f t="shared" si="113"/>
        <v>0</v>
      </c>
      <c r="L197" s="499">
        <f t="shared" si="113"/>
        <v>0</v>
      </c>
      <c r="M197" s="499">
        <f t="shared" si="113"/>
        <v>0</v>
      </c>
      <c r="N197" s="499">
        <f t="shared" si="113"/>
        <v>0</v>
      </c>
      <c r="O197" s="499">
        <f t="shared" si="113"/>
        <v>0</v>
      </c>
      <c r="P197" s="499">
        <f t="shared" si="113"/>
        <v>0</v>
      </c>
      <c r="Q197" s="499">
        <f t="shared" si="113"/>
        <v>0</v>
      </c>
      <c r="R197" s="499">
        <f t="shared" si="113"/>
        <v>0</v>
      </c>
      <c r="S197" s="499">
        <f t="shared" si="113"/>
        <v>0</v>
      </c>
      <c r="T197" s="499">
        <f t="shared" si="113"/>
        <v>0</v>
      </c>
      <c r="U197" s="499">
        <f t="shared" si="113"/>
        <v>0</v>
      </c>
      <c r="V197" s="499">
        <f t="shared" si="113"/>
        <v>0</v>
      </c>
      <c r="W197" s="499">
        <f t="shared" si="113"/>
        <v>0</v>
      </c>
      <c r="X197" s="499">
        <f t="shared" si="113"/>
        <v>0</v>
      </c>
      <c r="Y197" s="499">
        <f t="shared" si="113"/>
        <v>0</v>
      </c>
      <c r="Z197" s="499">
        <f t="shared" si="113"/>
        <v>0</v>
      </c>
      <c r="AA197" s="499">
        <f t="shared" si="113"/>
        <v>0</v>
      </c>
      <c r="AB197" s="499">
        <f t="shared" si="113"/>
        <v>0</v>
      </c>
      <c r="AC197" s="499">
        <f t="shared" si="113"/>
        <v>0</v>
      </c>
      <c r="AD197" s="499">
        <f t="shared" si="113"/>
        <v>0</v>
      </c>
      <c r="AE197" s="499">
        <f t="shared" si="113"/>
        <v>0</v>
      </c>
      <c r="AF197" s="499">
        <f t="shared" si="113"/>
        <v>0</v>
      </c>
      <c r="AG197" s="499">
        <f t="shared" si="113"/>
        <v>0</v>
      </c>
      <c r="AH197" s="499">
        <f t="shared" si="113"/>
        <v>0</v>
      </c>
      <c r="AI197" s="499">
        <f t="shared" si="113"/>
        <v>0</v>
      </c>
      <c r="AJ197" s="499">
        <f t="shared" si="113"/>
        <v>0</v>
      </c>
      <c r="AK197" s="499">
        <f t="shared" si="113"/>
        <v>0</v>
      </c>
      <c r="AL197" s="499">
        <f t="shared" si="113"/>
        <v>0</v>
      </c>
      <c r="AM197" s="499">
        <f t="shared" si="113"/>
        <v>0</v>
      </c>
      <c r="AN197" s="499">
        <f t="shared" ref="AN197:BS197" si="114">SUM(AN198:AN207)</f>
        <v>0</v>
      </c>
      <c r="AO197" s="499">
        <f t="shared" si="114"/>
        <v>0</v>
      </c>
      <c r="AP197" s="499">
        <f t="shared" si="114"/>
        <v>0</v>
      </c>
      <c r="AQ197" s="499">
        <f t="shared" si="114"/>
        <v>0</v>
      </c>
      <c r="AR197" s="499">
        <f t="shared" si="114"/>
        <v>0</v>
      </c>
      <c r="AS197" s="499">
        <f t="shared" si="114"/>
        <v>0</v>
      </c>
      <c r="AT197" s="499">
        <f t="shared" si="114"/>
        <v>0</v>
      </c>
      <c r="AU197" s="499">
        <f t="shared" si="114"/>
        <v>0</v>
      </c>
      <c r="AV197" s="499">
        <f t="shared" si="114"/>
        <v>0</v>
      </c>
      <c r="AW197" s="499">
        <f t="shared" si="114"/>
        <v>0</v>
      </c>
      <c r="AX197" s="499">
        <f t="shared" si="114"/>
        <v>0</v>
      </c>
      <c r="AY197" s="499">
        <f t="shared" si="114"/>
        <v>0</v>
      </c>
      <c r="AZ197" s="499">
        <f t="shared" si="114"/>
        <v>0</v>
      </c>
      <c r="BA197" s="499">
        <f t="shared" si="114"/>
        <v>0</v>
      </c>
      <c r="BB197" s="499">
        <f t="shared" si="114"/>
        <v>0</v>
      </c>
      <c r="BC197" s="499">
        <f t="shared" si="114"/>
        <v>0</v>
      </c>
      <c r="BD197" s="499">
        <f t="shared" si="114"/>
        <v>0</v>
      </c>
      <c r="BE197" s="499">
        <f t="shared" si="114"/>
        <v>0</v>
      </c>
      <c r="BF197" s="499">
        <f t="shared" si="114"/>
        <v>0</v>
      </c>
      <c r="BG197" s="499">
        <f t="shared" si="114"/>
        <v>0</v>
      </c>
      <c r="BH197" s="499">
        <f t="shared" si="114"/>
        <v>0</v>
      </c>
      <c r="BI197" s="499">
        <f t="shared" si="114"/>
        <v>0</v>
      </c>
      <c r="BJ197" s="499">
        <f t="shared" si="114"/>
        <v>0</v>
      </c>
      <c r="BK197" s="499">
        <f t="shared" si="114"/>
        <v>0</v>
      </c>
      <c r="BL197" s="499">
        <f t="shared" si="114"/>
        <v>0</v>
      </c>
      <c r="BM197" s="499">
        <f t="shared" si="114"/>
        <v>0</v>
      </c>
      <c r="BN197" s="499">
        <f t="shared" si="114"/>
        <v>0</v>
      </c>
      <c r="BO197" s="499">
        <f t="shared" si="114"/>
        <v>0</v>
      </c>
      <c r="BP197" s="499">
        <f t="shared" si="114"/>
        <v>0</v>
      </c>
      <c r="BQ197" s="499">
        <f t="shared" si="114"/>
        <v>0</v>
      </c>
      <c r="BR197" s="499">
        <f t="shared" si="114"/>
        <v>0</v>
      </c>
      <c r="BS197" s="499">
        <f t="shared" si="114"/>
        <v>0</v>
      </c>
      <c r="BT197" s="499">
        <f t="shared" ref="BT197:CG197" si="115">SUM(BT198:BT207)</f>
        <v>0</v>
      </c>
      <c r="BU197" s="499">
        <f t="shared" si="115"/>
        <v>0</v>
      </c>
      <c r="BV197" s="499">
        <f t="shared" si="115"/>
        <v>0</v>
      </c>
      <c r="BW197" s="499">
        <f t="shared" si="115"/>
        <v>0</v>
      </c>
      <c r="BX197" s="499">
        <f t="shared" si="115"/>
        <v>0</v>
      </c>
      <c r="BY197" s="499">
        <f t="shared" si="115"/>
        <v>0</v>
      </c>
      <c r="BZ197" s="499">
        <f t="shared" si="115"/>
        <v>0</v>
      </c>
      <c r="CA197" s="499">
        <f t="shared" si="115"/>
        <v>0</v>
      </c>
      <c r="CB197" s="499">
        <f t="shared" si="115"/>
        <v>0</v>
      </c>
      <c r="CC197" s="499">
        <f t="shared" si="115"/>
        <v>0</v>
      </c>
      <c r="CD197" s="499">
        <f t="shared" si="115"/>
        <v>0</v>
      </c>
      <c r="CE197" s="499">
        <f t="shared" si="115"/>
        <v>0</v>
      </c>
      <c r="CF197" s="499">
        <f t="shared" si="115"/>
        <v>0</v>
      </c>
      <c r="CG197" s="499">
        <f t="shared" si="115"/>
        <v>0</v>
      </c>
      <c r="CH197" s="499">
        <f t="shared" ref="CH197:DJ197" si="116">SUM(CH198:CH207)</f>
        <v>0</v>
      </c>
      <c r="CI197" s="499">
        <f t="shared" si="116"/>
        <v>0</v>
      </c>
      <c r="CJ197" s="499">
        <f t="shared" si="116"/>
        <v>0</v>
      </c>
      <c r="CK197" s="499">
        <f t="shared" si="116"/>
        <v>0</v>
      </c>
      <c r="CL197" s="499">
        <f t="shared" si="116"/>
        <v>0</v>
      </c>
      <c r="CM197" s="499">
        <f t="shared" si="116"/>
        <v>0</v>
      </c>
      <c r="CN197" s="499">
        <f t="shared" si="116"/>
        <v>0</v>
      </c>
      <c r="CO197" s="499">
        <f t="shared" si="116"/>
        <v>0</v>
      </c>
      <c r="CP197" s="499">
        <f t="shared" si="116"/>
        <v>0</v>
      </c>
      <c r="CQ197" s="499">
        <f t="shared" si="116"/>
        <v>0</v>
      </c>
      <c r="CR197" s="499">
        <f t="shared" si="116"/>
        <v>0</v>
      </c>
      <c r="CS197" s="499">
        <f t="shared" si="116"/>
        <v>0</v>
      </c>
      <c r="CT197" s="499">
        <f t="shared" si="116"/>
        <v>0</v>
      </c>
      <c r="CU197" s="499">
        <f t="shared" si="116"/>
        <v>0</v>
      </c>
      <c r="CV197" s="499">
        <f t="shared" si="116"/>
        <v>0</v>
      </c>
      <c r="CW197" s="499">
        <f t="shared" si="116"/>
        <v>0</v>
      </c>
      <c r="CX197" s="499">
        <f t="shared" si="116"/>
        <v>0</v>
      </c>
      <c r="CY197" s="499">
        <f t="shared" si="116"/>
        <v>0</v>
      </c>
      <c r="CZ197" s="499">
        <f t="shared" si="116"/>
        <v>0</v>
      </c>
      <c r="DA197" s="499">
        <f t="shared" si="116"/>
        <v>0</v>
      </c>
      <c r="DB197" s="499">
        <f t="shared" si="116"/>
        <v>0</v>
      </c>
      <c r="DC197" s="499">
        <f t="shared" si="116"/>
        <v>0</v>
      </c>
      <c r="DD197" s="499">
        <f t="shared" si="116"/>
        <v>0</v>
      </c>
      <c r="DE197" s="499">
        <f t="shared" si="116"/>
        <v>0</v>
      </c>
      <c r="DF197" s="499">
        <f t="shared" si="116"/>
        <v>0</v>
      </c>
      <c r="DG197" s="499">
        <f t="shared" si="116"/>
        <v>0</v>
      </c>
      <c r="DH197" s="499">
        <f t="shared" si="116"/>
        <v>0</v>
      </c>
      <c r="DI197" s="499">
        <f t="shared" si="116"/>
        <v>0</v>
      </c>
      <c r="DJ197" s="499">
        <f t="shared" si="116"/>
        <v>0</v>
      </c>
      <c r="DK197" s="519">
        <f>SUM(DK198:DK207)</f>
        <v>0</v>
      </c>
      <c r="DL197" s="520">
        <f t="shared" si="82"/>
        <v>0</v>
      </c>
      <c r="DM197" s="472"/>
      <c r="DN197" s="472"/>
      <c r="DO197" s="472"/>
    </row>
    <row r="198" spans="1:119" hidden="1" outlineLevel="1" x14ac:dyDescent="0.3">
      <c r="A198" s="472"/>
      <c r="B198" s="521" t="s">
        <v>335</v>
      </c>
      <c r="C198" s="589"/>
      <c r="D198" s="595"/>
      <c r="E198" s="591"/>
      <c r="F198" s="592"/>
      <c r="G198" s="593"/>
      <c r="H198" s="498">
        <f t="shared" ref="H198:H207" si="117">G198*F198</f>
        <v>0</v>
      </c>
      <c r="I198" s="51">
        <f>IF( $G198=0,0,((($G198/$F$197)*Cronograma!G$27)*($H198/$G198)))</f>
        <v>0</v>
      </c>
      <c r="J198" s="51">
        <f>IF( $G198=0,0,((($G198/$F$197)*Cronograma!H$27)*($H198/$G198)))</f>
        <v>0</v>
      </c>
      <c r="K198" s="51">
        <f>IF( $G198=0,0,((($G198/$F$197)*Cronograma!I$27)*($H198/$G198)))</f>
        <v>0</v>
      </c>
      <c r="L198" s="51">
        <f>IF( $G198=0,0,((($G198/$F$197)*Cronograma!J$27)*($H198/$G198)))</f>
        <v>0</v>
      </c>
      <c r="M198" s="51">
        <f>IF( $G198=0,0,((($G198/$F$197)*Cronograma!K$27)*($H198/$G198)))</f>
        <v>0</v>
      </c>
      <c r="N198" s="51">
        <f>IF( $G198=0,0,((($G198/$F$197)*Cronograma!L$27)*($H198/$G198)))</f>
        <v>0</v>
      </c>
      <c r="O198" s="51">
        <f>IF( $G198=0,0,((($G198/$F$197)*Cronograma!M$27)*($H198/$G198)))</f>
        <v>0</v>
      </c>
      <c r="P198" s="51">
        <f>IF( $G198=0,0,((($G198/$F$197)*Cronograma!N$27)*($H198/$G198)))</f>
        <v>0</v>
      </c>
      <c r="Q198" s="51">
        <f>IF( $G198=0,0,((($G198/$F$197)*Cronograma!O$27)*($H198/$G198)))</f>
        <v>0</v>
      </c>
      <c r="R198" s="51">
        <f>IF( $G198=0,0,((($G198/$F$197)*Cronograma!P$27)*($H198/$G198)))</f>
        <v>0</v>
      </c>
      <c r="S198" s="51">
        <f>IF( $G198=0,0,((($G198/$F$197)*Cronograma!Q$27)*($H198/$G198)))</f>
        <v>0</v>
      </c>
      <c r="T198" s="51">
        <f>IF( $G198=0,0,((($G198/$F$197)*Cronograma!R$27)*($H198/$G198)))</f>
        <v>0</v>
      </c>
      <c r="U198" s="51">
        <f>IF( $G198=0,0,((($G198/$F$197)*Cronograma!S$27)*($H198/$G198)))</f>
        <v>0</v>
      </c>
      <c r="V198" s="51">
        <f>IF( $G198=0,0,((($G198/$F$197)*Cronograma!T$27)*($H198/$G198)))</f>
        <v>0</v>
      </c>
      <c r="W198" s="51">
        <f>IF( $G198=0,0,((($G198/$F$197)*Cronograma!U$27)*($H198/$G198)))</f>
        <v>0</v>
      </c>
      <c r="X198" s="51">
        <f>IF( $G198=0,0,((($G198/$F$197)*Cronograma!V$27)*($H198/$G198)))</f>
        <v>0</v>
      </c>
      <c r="Y198" s="51">
        <f>IF( $G198=0,0,((($G198/$F$197)*Cronograma!W$27)*($H198/$G198)))</f>
        <v>0</v>
      </c>
      <c r="Z198" s="51">
        <f>IF( $G198=0,0,((($G198/$F$197)*Cronograma!X$27)*($H198/$G198)))</f>
        <v>0</v>
      </c>
      <c r="AA198" s="51">
        <f>IF( $G198=0,0,((($G198/$F$197)*Cronograma!Y$27)*($H198/$G198)))</f>
        <v>0</v>
      </c>
      <c r="AB198" s="51">
        <f>IF( $G198=0,0,((($G198/$F$197)*Cronograma!Z$27)*($H198/$G198)))</f>
        <v>0</v>
      </c>
      <c r="AC198" s="51">
        <f>IF( $G198=0,0,((($G198/$F$197)*Cronograma!AA$27)*($H198/$G198)))</f>
        <v>0</v>
      </c>
      <c r="AD198" s="51">
        <f>IF( $G198=0,0,((($G198/$F$197)*Cronograma!AB$27)*($H198/$G198)))</f>
        <v>0</v>
      </c>
      <c r="AE198" s="51">
        <f>IF( $G198=0,0,((($G198/$F$197)*Cronograma!AC$27)*($H198/$G198)))</f>
        <v>0</v>
      </c>
      <c r="AF198" s="51">
        <f>IF( $G198=0,0,((($G198/$F$197)*Cronograma!AD$27)*($H198/$G198)))</f>
        <v>0</v>
      </c>
      <c r="AG198" s="51">
        <f>IF( $G198=0,0,((($G198/$F$197)*Cronograma!AE$27)*($H198/$G198)))</f>
        <v>0</v>
      </c>
      <c r="AH198" s="51">
        <f>IF( $G198=0,0,((($G198/$F$197)*Cronograma!AF$27)*($H198/$G198)))</f>
        <v>0</v>
      </c>
      <c r="AI198" s="51">
        <f>IF( $G198=0,0,((($G198/$F$197)*Cronograma!AG$27)*($H198/$G198)))</f>
        <v>0</v>
      </c>
      <c r="AJ198" s="51">
        <f>IF( $G198=0,0,((($G198/$F$197)*Cronograma!AH$27)*($H198/$G198)))</f>
        <v>0</v>
      </c>
      <c r="AK198" s="51">
        <f>IF( $G198=0,0,((($G198/$F$197)*Cronograma!AI$27)*($H198/$G198)))</f>
        <v>0</v>
      </c>
      <c r="AL198" s="51">
        <f>IF( $G198=0,0,((($G198/$F$197)*Cronograma!AJ$27)*($H198/$G198)))</f>
        <v>0</v>
      </c>
      <c r="AM198" s="51">
        <f>IF( $G198=0,0,((($G198/$F$197)*Cronograma!AK$27)*($H198/$G198)))</f>
        <v>0</v>
      </c>
      <c r="AN198" s="51">
        <f>IF( $G198=0,0,((($G198/$F$197)*Cronograma!AL$27)*($H198/$G198)))</f>
        <v>0</v>
      </c>
      <c r="AO198" s="51">
        <f>IF( $G198=0,0,((($G198/$F$197)*Cronograma!AM$27)*($H198/$G198)))</f>
        <v>0</v>
      </c>
      <c r="AP198" s="51">
        <f>IF( $G198=0,0,((($G198/$F$197)*Cronograma!AN$27)*($H198/$G198)))</f>
        <v>0</v>
      </c>
      <c r="AQ198" s="51">
        <f>IF( $G198=0,0,((($G198/$F$197)*Cronograma!AO$27)*($H198/$G198)))</f>
        <v>0</v>
      </c>
      <c r="AR198" s="51">
        <f>IF( $G198=0,0,((($G198/$F$197)*Cronograma!AP$27)*($H198/$G198)))</f>
        <v>0</v>
      </c>
      <c r="AS198" s="51">
        <f>IF( $G198=0,0,((($G198/$F$197)*Cronograma!AQ$27)*($H198/$G198)))</f>
        <v>0</v>
      </c>
      <c r="AT198" s="51">
        <f>IF( $G198=0,0,((($G198/$F$197)*Cronograma!AR$27)*($H198/$G198)))</f>
        <v>0</v>
      </c>
      <c r="AU198" s="51">
        <f>IF( $G198=0,0,((($G198/$F$197)*Cronograma!AS$27)*($H198/$G198)))</f>
        <v>0</v>
      </c>
      <c r="AV198" s="51">
        <f>IF( $G198=0,0,((($G198/$F$197)*Cronograma!AT$27)*($H198/$G198)))</f>
        <v>0</v>
      </c>
      <c r="AW198" s="51">
        <f>IF( $G198=0,0,((($G198/$F$197)*Cronograma!AU$27)*($H198/$G198)))</f>
        <v>0</v>
      </c>
      <c r="AX198" s="51">
        <f>IF( $G198=0,0,((($G198/$F$197)*Cronograma!AV$27)*($H198/$G198)))</f>
        <v>0</v>
      </c>
      <c r="AY198" s="51">
        <f>IF( $G198=0,0,((($G198/$F$197)*Cronograma!AW$27)*($H198/$G198)))</f>
        <v>0</v>
      </c>
      <c r="AZ198" s="51">
        <f>IF( $G198=0,0,((($G198/$F$197)*Cronograma!AX$27)*($H198/$G198)))</f>
        <v>0</v>
      </c>
      <c r="BA198" s="51">
        <f>IF( $G198=0,0,((($G198/$F$197)*Cronograma!AY$27)*($H198/$G198)))</f>
        <v>0</v>
      </c>
      <c r="BB198" s="51">
        <f>IF( $G198=0,0,((($G198/$F$197)*Cronograma!AZ$27)*($H198/$G198)))</f>
        <v>0</v>
      </c>
      <c r="BC198" s="51">
        <f>IF( $G198=0,0,((($G198/$F$197)*Cronograma!BA$27)*($H198/$G198)))</f>
        <v>0</v>
      </c>
      <c r="BD198" s="51">
        <f>IF( $G198=0,0,((($G198/$F$197)*Cronograma!BB$27)*($H198/$G198)))</f>
        <v>0</v>
      </c>
      <c r="BE198" s="51">
        <f>IF( $G198=0,0,((($G198/$F$197)*Cronograma!BC$27)*($H198/$G198)))</f>
        <v>0</v>
      </c>
      <c r="BF198" s="51">
        <f>IF( $G198=0,0,((($G198/$F$197)*Cronograma!BD$27)*($H198/$G198)))</f>
        <v>0</v>
      </c>
      <c r="BG198" s="51">
        <f>IF( $G198=0,0,((($G198/$F$197)*Cronograma!BE$27)*($H198/$G198)))</f>
        <v>0</v>
      </c>
      <c r="BH198" s="51">
        <f>IF( $G198=0,0,((($G198/$F$197)*Cronograma!BF$27)*($H198/$G198)))</f>
        <v>0</v>
      </c>
      <c r="BI198" s="51">
        <f>IF( $G198=0,0,((($G198/$F$197)*Cronograma!BG$27)*($H198/$G198)))</f>
        <v>0</v>
      </c>
      <c r="BJ198" s="51">
        <f>IF( $G198=0,0,((($G198/$F$197)*Cronograma!BH$27)*($H198/$G198)))</f>
        <v>0</v>
      </c>
      <c r="BK198" s="51">
        <f>IF( $G198=0,0,((($G198/$F$197)*Cronograma!BI$27)*($H198/$G198)))</f>
        <v>0</v>
      </c>
      <c r="BL198" s="51">
        <f>IF( $G198=0,0,((($G198/$F$197)*Cronograma!BJ$27)*($H198/$G198)))</f>
        <v>0</v>
      </c>
      <c r="BM198" s="51">
        <f>IF( $G198=0,0,((($G198/$F$197)*Cronograma!BK$27)*($H198/$G198)))</f>
        <v>0</v>
      </c>
      <c r="BN198" s="51">
        <f>IF( $G198=0,0,((($G198/$F$197)*Cronograma!BL$27)*($H198/$G198)))</f>
        <v>0</v>
      </c>
      <c r="BO198" s="51">
        <f>IF( $G198=0,0,((($G198/$F$197)*Cronograma!BM$27)*($H198/$G198)))</f>
        <v>0</v>
      </c>
      <c r="BP198" s="51">
        <f>IF( $G198=0,0,((($G198/$F$197)*Cronograma!BN$27)*($H198/$G198)))</f>
        <v>0</v>
      </c>
      <c r="BQ198" s="51">
        <f>IF( $G198=0,0,((($G198/$F$197)*Cronograma!BO$27)*($H198/$G198)))</f>
        <v>0</v>
      </c>
      <c r="BR198" s="51">
        <f>IF( $G198=0,0,((($G198/$F$197)*Cronograma!BP$27)*($H198/$G198)))</f>
        <v>0</v>
      </c>
      <c r="BS198" s="51">
        <f>IF( $G198=0,0,((($G198/$F$197)*Cronograma!BQ$27)*($H198/$G198)))</f>
        <v>0</v>
      </c>
      <c r="BT198" s="51">
        <f>IF( $G198=0,0,((($G198/$F$197)*Cronograma!BR$27)*($H198/$G198)))</f>
        <v>0</v>
      </c>
      <c r="BU198" s="51">
        <f>IF( $G198=0,0,((($G198/$F$197)*Cronograma!BS$27)*($H198/$G198)))</f>
        <v>0</v>
      </c>
      <c r="BV198" s="51">
        <f>IF( $G198=0,0,((($G198/$F$197)*Cronograma!BT$27)*($H198/$G198)))</f>
        <v>0</v>
      </c>
      <c r="BW198" s="51">
        <f>IF( $G198=0,0,((($G198/$F$197)*Cronograma!BU$27)*($H198/$G198)))</f>
        <v>0</v>
      </c>
      <c r="BX198" s="51">
        <f>IF( $G198=0,0,((($G198/$F$197)*Cronograma!BV$27)*($H198/$G198)))</f>
        <v>0</v>
      </c>
      <c r="BY198" s="51">
        <f>IF( $G198=0,0,((($G198/$F$197)*Cronograma!BW$27)*($H198/$G198)))</f>
        <v>0</v>
      </c>
      <c r="BZ198" s="51">
        <f>IF( $G198=0,0,((($G198/$F$197)*Cronograma!BX$27)*($H198/$G198)))</f>
        <v>0</v>
      </c>
      <c r="CA198" s="51">
        <f>IF( $G198=0,0,((($G198/$F$197)*Cronograma!BY$27)*($H198/$G198)))</f>
        <v>0</v>
      </c>
      <c r="CB198" s="51">
        <f>IF( $G198=0,0,((($G198/$F$197)*Cronograma!BZ$27)*($H198/$G198)))</f>
        <v>0</v>
      </c>
      <c r="CC198" s="51">
        <f>IF( $G198=0,0,((($G198/$F$197)*Cronograma!CA$27)*($H198/$G198)))</f>
        <v>0</v>
      </c>
      <c r="CD198" s="51">
        <f>IF( $G198=0,0,((($G198/$F$197)*Cronograma!CB$27)*($H198/$G198)))</f>
        <v>0</v>
      </c>
      <c r="CE198" s="51">
        <f>IF( $G198=0,0,((($G198/$F$197)*Cronograma!CC$27)*($H198/$G198)))</f>
        <v>0</v>
      </c>
      <c r="CF198" s="51">
        <f>IF( $G198=0,0,((($G198/$F$197)*Cronograma!CD$27)*($H198/$G198)))</f>
        <v>0</v>
      </c>
      <c r="CG198" s="51">
        <f>IF( $G198=0,0,((($G198/$F$197)*Cronograma!CE$27)*($H198/$G198)))</f>
        <v>0</v>
      </c>
      <c r="CH198" s="51">
        <f>IF( $G198=0,0,((($G198/$F$197)*Cronograma!CF$27)*($H198/$G198)))</f>
        <v>0</v>
      </c>
      <c r="CI198" s="51">
        <f>IF( $G198=0,0,((($G198/$F$197)*Cronograma!CG$27)*($H198/$G198)))</f>
        <v>0</v>
      </c>
      <c r="CJ198" s="51">
        <f>IF( $G198=0,0,((($G198/$F$197)*Cronograma!CH$27)*($H198/$G198)))</f>
        <v>0</v>
      </c>
      <c r="CK198" s="51">
        <f>IF( $G198=0,0,((($G198/$F$197)*Cronograma!CI$27)*($H198/$G198)))</f>
        <v>0</v>
      </c>
      <c r="CL198" s="51">
        <f>IF( $G198=0,0,((($G198/$F$197)*Cronograma!CJ$27)*($H198/$G198)))</f>
        <v>0</v>
      </c>
      <c r="CM198" s="51">
        <f>IF( $G198=0,0,((($G198/$F$197)*Cronograma!CK$27)*($H198/$G198)))</f>
        <v>0</v>
      </c>
      <c r="CN198" s="51">
        <f>IF( $G198=0,0,((($G198/$F$197)*Cronograma!CL$27)*($H198/$G198)))</f>
        <v>0</v>
      </c>
      <c r="CO198" s="51">
        <f>IF( $G198=0,0,((($G198/$F$197)*Cronograma!CM$27)*($H198/$G198)))</f>
        <v>0</v>
      </c>
      <c r="CP198" s="51">
        <f>IF( $G198=0,0,((($G198/$F$197)*Cronograma!CN$27)*($H198/$G198)))</f>
        <v>0</v>
      </c>
      <c r="CQ198" s="51">
        <f>IF( $G198=0,0,((($G198/$F$197)*Cronograma!CO$27)*($H198/$G198)))</f>
        <v>0</v>
      </c>
      <c r="CR198" s="51">
        <f>IF( $G198=0,0,((($G198/$F$197)*Cronograma!CP$27)*($H198/$G198)))</f>
        <v>0</v>
      </c>
      <c r="CS198" s="51">
        <f>IF( $G198=0,0,((($G198/$F$197)*Cronograma!CQ$27)*($H198/$G198)))</f>
        <v>0</v>
      </c>
      <c r="CT198" s="51">
        <f>IF( $G198=0,0,((($G198/$F$197)*Cronograma!CR$27)*($H198/$G198)))</f>
        <v>0</v>
      </c>
      <c r="CU198" s="51">
        <f>IF( $G198=0,0,((($G198/$F$197)*Cronograma!CS$27)*($H198/$G198)))</f>
        <v>0</v>
      </c>
      <c r="CV198" s="51">
        <f>IF( $G198=0,0,((($G198/$F$197)*Cronograma!CT$27)*($H198/$G198)))</f>
        <v>0</v>
      </c>
      <c r="CW198" s="51">
        <f>IF( $G198=0,0,((($G198/$F$197)*Cronograma!CU$27)*($H198/$G198)))</f>
        <v>0</v>
      </c>
      <c r="CX198" s="51">
        <f>IF( $G198=0,0,((($G198/$F$197)*Cronograma!CV$27)*($H198/$G198)))</f>
        <v>0</v>
      </c>
      <c r="CY198" s="51">
        <f>IF( $G198=0,0,((($G198/$F$197)*Cronograma!CW$27)*($H198/$G198)))</f>
        <v>0</v>
      </c>
      <c r="CZ198" s="51">
        <f>IF( $G198=0,0,((($G198/$F$197)*Cronograma!CX$27)*($H198/$G198)))</f>
        <v>0</v>
      </c>
      <c r="DA198" s="51">
        <f>IF( $G198=0,0,((($G198/$F$197)*Cronograma!CY$27)*($H198/$G198)))</f>
        <v>0</v>
      </c>
      <c r="DB198" s="51">
        <f>IF( $G198=0,0,((($G198/$F$197)*Cronograma!CZ$27)*($H198/$G198)))</f>
        <v>0</v>
      </c>
      <c r="DC198" s="51">
        <f>IF( $G198=0,0,((($G198/$F$197)*Cronograma!DA$27)*($H198/$G198)))</f>
        <v>0</v>
      </c>
      <c r="DD198" s="51">
        <f>IF( $G198=0,0,((($G198/$F$197)*Cronograma!DB$27)*($H198/$G198)))</f>
        <v>0</v>
      </c>
      <c r="DE198" s="51">
        <f>IF( $G198=0,0,((($G198/$F$197)*Cronograma!DC$27)*($H198/$G198)))</f>
        <v>0</v>
      </c>
      <c r="DF198" s="51">
        <f>IF( $G198=0,0,((($G198/$F$197)*Cronograma!DD$27)*($H198/$G198)))</f>
        <v>0</v>
      </c>
      <c r="DG198" s="51">
        <f>IF( $G198=0,0,((($G198/$F$197)*Cronograma!DE$27)*($H198/$G198)))</f>
        <v>0</v>
      </c>
      <c r="DH198" s="51">
        <f>IF( $G198=0,0,((($G198/$F$197)*Cronograma!DF$27)*($H198/$G198)))</f>
        <v>0</v>
      </c>
      <c r="DI198" s="51">
        <f>IF( $G198=0,0,((($G198/$F$197)*Cronograma!DG$27)*($H198/$G198)))</f>
        <v>0</v>
      </c>
      <c r="DJ198" s="51">
        <f>IF( $G198=0,0,((($G198/$F$197)*Cronograma!DH$27)*($H198/$G198)))</f>
        <v>0</v>
      </c>
      <c r="DK198" s="52">
        <f t="shared" ref="DK198:DK207" si="118">SUM(I198:DJ198)</f>
        <v>0</v>
      </c>
      <c r="DL198" s="53">
        <f t="shared" si="82"/>
        <v>0</v>
      </c>
      <c r="DM198" s="472"/>
      <c r="DN198" s="472"/>
      <c r="DO198" s="472"/>
    </row>
    <row r="199" spans="1:119" hidden="1" outlineLevel="1" x14ac:dyDescent="0.3">
      <c r="A199" s="472"/>
      <c r="B199" s="521" t="s">
        <v>336</v>
      </c>
      <c r="C199" s="589"/>
      <c r="D199" s="595"/>
      <c r="E199" s="591"/>
      <c r="F199" s="592"/>
      <c r="G199" s="593"/>
      <c r="H199" s="498">
        <f t="shared" si="117"/>
        <v>0</v>
      </c>
      <c r="I199" s="51">
        <f>IF( $G199=0,0,((($G199/$F$197)*Cronograma!G$27)*($H199/$G199)))</f>
        <v>0</v>
      </c>
      <c r="J199" s="51">
        <f>IF( $G199=0,0,((($G199/$F$197)*Cronograma!H$27)*($H199/$G199)))</f>
        <v>0</v>
      </c>
      <c r="K199" s="51">
        <f>IF( $G199=0,0,((($G199/$F$197)*Cronograma!I$27)*($H199/$G199)))</f>
        <v>0</v>
      </c>
      <c r="L199" s="51">
        <f>IF( $G199=0,0,((($G199/$F$197)*Cronograma!J$27)*($H199/$G199)))</f>
        <v>0</v>
      </c>
      <c r="M199" s="51">
        <f>IF( $G199=0,0,((($G199/$F$197)*Cronograma!K$27)*($H199/$G199)))</f>
        <v>0</v>
      </c>
      <c r="N199" s="51">
        <f>IF( $G199=0,0,((($G199/$F$197)*Cronograma!L$27)*($H199/$G199)))</f>
        <v>0</v>
      </c>
      <c r="O199" s="51">
        <f>IF( $G199=0,0,((($G199/$F$197)*Cronograma!M$27)*($H199/$G199)))</f>
        <v>0</v>
      </c>
      <c r="P199" s="51">
        <f>IF( $G199=0,0,((($G199/$F$197)*Cronograma!N$27)*($H199/$G199)))</f>
        <v>0</v>
      </c>
      <c r="Q199" s="51">
        <f>IF( $G199=0,0,((($G199/$F$197)*Cronograma!O$27)*($H199/$G199)))</f>
        <v>0</v>
      </c>
      <c r="R199" s="51">
        <f>IF( $G199=0,0,((($G199/$F$197)*Cronograma!P$27)*($H199/$G199)))</f>
        <v>0</v>
      </c>
      <c r="S199" s="51">
        <f>IF( $G199=0,0,((($G199/$F$197)*Cronograma!Q$27)*($H199/$G199)))</f>
        <v>0</v>
      </c>
      <c r="T199" s="51">
        <f>IF( $G199=0,0,((($G199/$F$197)*Cronograma!R$27)*($H199/$G199)))</f>
        <v>0</v>
      </c>
      <c r="U199" s="51">
        <f>IF( $G199=0,0,((($G199/$F$197)*Cronograma!S$27)*($H199/$G199)))</f>
        <v>0</v>
      </c>
      <c r="V199" s="51">
        <f>IF( $G199=0,0,((($G199/$F$197)*Cronograma!T$27)*($H199/$G199)))</f>
        <v>0</v>
      </c>
      <c r="W199" s="51">
        <f>IF( $G199=0,0,((($G199/$F$197)*Cronograma!U$27)*($H199/$G199)))</f>
        <v>0</v>
      </c>
      <c r="X199" s="51">
        <f>IF( $G199=0,0,((($G199/$F$197)*Cronograma!V$27)*($H199/$G199)))</f>
        <v>0</v>
      </c>
      <c r="Y199" s="51">
        <f>IF( $G199=0,0,((($G199/$F$197)*Cronograma!W$27)*($H199/$G199)))</f>
        <v>0</v>
      </c>
      <c r="Z199" s="51">
        <f>IF( $G199=0,0,((($G199/$F$197)*Cronograma!X$27)*($H199/$G199)))</f>
        <v>0</v>
      </c>
      <c r="AA199" s="51">
        <f>IF( $G199=0,0,((($G199/$F$197)*Cronograma!Y$27)*($H199/$G199)))</f>
        <v>0</v>
      </c>
      <c r="AB199" s="51">
        <f>IF( $G199=0,0,((($G199/$F$197)*Cronograma!Z$27)*($H199/$G199)))</f>
        <v>0</v>
      </c>
      <c r="AC199" s="51">
        <f>IF( $G199=0,0,((($G199/$F$197)*Cronograma!AA$27)*($H199/$G199)))</f>
        <v>0</v>
      </c>
      <c r="AD199" s="51">
        <f>IF( $G199=0,0,((($G199/$F$197)*Cronograma!AB$27)*($H199/$G199)))</f>
        <v>0</v>
      </c>
      <c r="AE199" s="51">
        <f>IF( $G199=0,0,((($G199/$F$197)*Cronograma!AC$27)*($H199/$G199)))</f>
        <v>0</v>
      </c>
      <c r="AF199" s="51">
        <f>IF( $G199=0,0,((($G199/$F$197)*Cronograma!AD$27)*($H199/$G199)))</f>
        <v>0</v>
      </c>
      <c r="AG199" s="51">
        <f>IF( $G199=0,0,((($G199/$F$197)*Cronograma!AE$27)*($H199/$G199)))</f>
        <v>0</v>
      </c>
      <c r="AH199" s="51">
        <f>IF( $G199=0,0,((($G199/$F$197)*Cronograma!AF$27)*($H199/$G199)))</f>
        <v>0</v>
      </c>
      <c r="AI199" s="51">
        <f>IF( $G199=0,0,((($G199/$F$197)*Cronograma!AG$27)*($H199/$G199)))</f>
        <v>0</v>
      </c>
      <c r="AJ199" s="51">
        <f>IF( $G199=0,0,((($G199/$F$197)*Cronograma!AH$27)*($H199/$G199)))</f>
        <v>0</v>
      </c>
      <c r="AK199" s="51">
        <f>IF( $G199=0,0,((($G199/$F$197)*Cronograma!AI$27)*($H199/$G199)))</f>
        <v>0</v>
      </c>
      <c r="AL199" s="51">
        <f>IF( $G199=0,0,((($G199/$F$197)*Cronograma!AJ$27)*($H199/$G199)))</f>
        <v>0</v>
      </c>
      <c r="AM199" s="51">
        <f>IF( $G199=0,0,((($G199/$F$197)*Cronograma!AK$27)*($H199/$G199)))</f>
        <v>0</v>
      </c>
      <c r="AN199" s="51">
        <f>IF( $G199=0,0,((($G199/$F$197)*Cronograma!AL$27)*($H199/$G199)))</f>
        <v>0</v>
      </c>
      <c r="AO199" s="51">
        <f>IF( $G199=0,0,((($G199/$F$197)*Cronograma!AM$27)*($H199/$G199)))</f>
        <v>0</v>
      </c>
      <c r="AP199" s="51">
        <f>IF( $G199=0,0,((($G199/$F$197)*Cronograma!AN$27)*($H199/$G199)))</f>
        <v>0</v>
      </c>
      <c r="AQ199" s="51">
        <f>IF( $G199=0,0,((($G199/$F$197)*Cronograma!AO$27)*($H199/$G199)))</f>
        <v>0</v>
      </c>
      <c r="AR199" s="51">
        <f>IF( $G199=0,0,((($G199/$F$197)*Cronograma!AP$27)*($H199/$G199)))</f>
        <v>0</v>
      </c>
      <c r="AS199" s="51">
        <f>IF( $G199=0,0,((($G199/$F$197)*Cronograma!AQ$27)*($H199/$G199)))</f>
        <v>0</v>
      </c>
      <c r="AT199" s="51">
        <f>IF( $G199=0,0,((($G199/$F$197)*Cronograma!AR$27)*($H199/$G199)))</f>
        <v>0</v>
      </c>
      <c r="AU199" s="51">
        <f>IF( $G199=0,0,((($G199/$F$197)*Cronograma!AS$27)*($H199/$G199)))</f>
        <v>0</v>
      </c>
      <c r="AV199" s="51">
        <f>IF( $G199=0,0,((($G199/$F$197)*Cronograma!AT$27)*($H199/$G199)))</f>
        <v>0</v>
      </c>
      <c r="AW199" s="51">
        <f>IF( $G199=0,0,((($G199/$F$197)*Cronograma!AU$27)*($H199/$G199)))</f>
        <v>0</v>
      </c>
      <c r="AX199" s="51">
        <f>IF( $G199=0,0,((($G199/$F$197)*Cronograma!AV$27)*($H199/$G199)))</f>
        <v>0</v>
      </c>
      <c r="AY199" s="51">
        <f>IF( $G199=0,0,((($G199/$F$197)*Cronograma!AW$27)*($H199/$G199)))</f>
        <v>0</v>
      </c>
      <c r="AZ199" s="51">
        <f>IF( $G199=0,0,((($G199/$F$197)*Cronograma!AX$27)*($H199/$G199)))</f>
        <v>0</v>
      </c>
      <c r="BA199" s="51">
        <f>IF( $G199=0,0,((($G199/$F$197)*Cronograma!AY$27)*($H199/$G199)))</f>
        <v>0</v>
      </c>
      <c r="BB199" s="51">
        <f>IF( $G199=0,0,((($G199/$F$197)*Cronograma!AZ$27)*($H199/$G199)))</f>
        <v>0</v>
      </c>
      <c r="BC199" s="51">
        <f>IF( $G199=0,0,((($G199/$F$197)*Cronograma!BA$27)*($H199/$G199)))</f>
        <v>0</v>
      </c>
      <c r="BD199" s="51">
        <f>IF( $G199=0,0,((($G199/$F$197)*Cronograma!BB$27)*($H199/$G199)))</f>
        <v>0</v>
      </c>
      <c r="BE199" s="51">
        <f>IF( $G199=0,0,((($G199/$F$197)*Cronograma!BC$27)*($H199/$G199)))</f>
        <v>0</v>
      </c>
      <c r="BF199" s="51">
        <f>IF( $G199=0,0,((($G199/$F$197)*Cronograma!BD$27)*($H199/$G199)))</f>
        <v>0</v>
      </c>
      <c r="BG199" s="51">
        <f>IF( $G199=0,0,((($G199/$F$197)*Cronograma!BE$27)*($H199/$G199)))</f>
        <v>0</v>
      </c>
      <c r="BH199" s="51">
        <f>IF( $G199=0,0,((($G199/$F$197)*Cronograma!BF$27)*($H199/$G199)))</f>
        <v>0</v>
      </c>
      <c r="BI199" s="51">
        <f>IF( $G199=0,0,((($G199/$F$197)*Cronograma!BG$27)*($H199/$G199)))</f>
        <v>0</v>
      </c>
      <c r="BJ199" s="51">
        <f>IF( $G199=0,0,((($G199/$F$197)*Cronograma!BH$27)*($H199/$G199)))</f>
        <v>0</v>
      </c>
      <c r="BK199" s="51">
        <f>IF( $G199=0,0,((($G199/$F$197)*Cronograma!BI$27)*($H199/$G199)))</f>
        <v>0</v>
      </c>
      <c r="BL199" s="51">
        <f>IF( $G199=0,0,((($G199/$F$197)*Cronograma!BJ$27)*($H199/$G199)))</f>
        <v>0</v>
      </c>
      <c r="BM199" s="51">
        <f>IF( $G199=0,0,((($G199/$F$197)*Cronograma!BK$27)*($H199/$G199)))</f>
        <v>0</v>
      </c>
      <c r="BN199" s="51">
        <f>IF( $G199=0,0,((($G199/$F$197)*Cronograma!BL$27)*($H199/$G199)))</f>
        <v>0</v>
      </c>
      <c r="BO199" s="51">
        <f>IF( $G199=0,0,((($G199/$F$197)*Cronograma!BM$27)*($H199/$G199)))</f>
        <v>0</v>
      </c>
      <c r="BP199" s="51">
        <f>IF( $G199=0,0,((($G199/$F$197)*Cronograma!BN$27)*($H199/$G199)))</f>
        <v>0</v>
      </c>
      <c r="BQ199" s="51">
        <f>IF( $G199=0,0,((($G199/$F$197)*Cronograma!BO$27)*($H199/$G199)))</f>
        <v>0</v>
      </c>
      <c r="BR199" s="51">
        <f>IF( $G199=0,0,((($G199/$F$197)*Cronograma!BP$27)*($H199/$G199)))</f>
        <v>0</v>
      </c>
      <c r="BS199" s="51">
        <f>IF( $G199=0,0,((($G199/$F$197)*Cronograma!BQ$27)*($H199/$G199)))</f>
        <v>0</v>
      </c>
      <c r="BT199" s="51">
        <f>IF( $G199=0,0,((($G199/$F$197)*Cronograma!BR$27)*($H199/$G199)))</f>
        <v>0</v>
      </c>
      <c r="BU199" s="51">
        <f>IF( $G199=0,0,((($G199/$F$197)*Cronograma!BS$27)*($H199/$G199)))</f>
        <v>0</v>
      </c>
      <c r="BV199" s="51">
        <f>IF( $G199=0,0,((($G199/$F$197)*Cronograma!BT$27)*($H199/$G199)))</f>
        <v>0</v>
      </c>
      <c r="BW199" s="51">
        <f>IF( $G199=0,0,((($G199/$F$197)*Cronograma!BU$27)*($H199/$G199)))</f>
        <v>0</v>
      </c>
      <c r="BX199" s="51">
        <f>IF( $G199=0,0,((($G199/$F$197)*Cronograma!BV$27)*($H199/$G199)))</f>
        <v>0</v>
      </c>
      <c r="BY199" s="51">
        <f>IF( $G199=0,0,((($G199/$F$197)*Cronograma!BW$27)*($H199/$G199)))</f>
        <v>0</v>
      </c>
      <c r="BZ199" s="51">
        <f>IF( $G199=0,0,((($G199/$F$197)*Cronograma!BX$27)*($H199/$G199)))</f>
        <v>0</v>
      </c>
      <c r="CA199" s="51">
        <f>IF( $G199=0,0,((($G199/$F$197)*Cronograma!BY$27)*($H199/$G199)))</f>
        <v>0</v>
      </c>
      <c r="CB199" s="51">
        <f>IF( $G199=0,0,((($G199/$F$197)*Cronograma!BZ$27)*($H199/$G199)))</f>
        <v>0</v>
      </c>
      <c r="CC199" s="51">
        <f>IF( $G199=0,0,((($G199/$F$197)*Cronograma!CA$27)*($H199/$G199)))</f>
        <v>0</v>
      </c>
      <c r="CD199" s="51">
        <f>IF( $G199=0,0,((($G199/$F$197)*Cronograma!CB$27)*($H199/$G199)))</f>
        <v>0</v>
      </c>
      <c r="CE199" s="51">
        <f>IF( $G199=0,0,((($G199/$F$197)*Cronograma!CC$27)*($H199/$G199)))</f>
        <v>0</v>
      </c>
      <c r="CF199" s="51">
        <f>IF( $G199=0,0,((($G199/$F$197)*Cronograma!CD$27)*($H199/$G199)))</f>
        <v>0</v>
      </c>
      <c r="CG199" s="51">
        <f>IF( $G199=0,0,((($G199/$F$197)*Cronograma!CE$27)*($H199/$G199)))</f>
        <v>0</v>
      </c>
      <c r="CH199" s="51">
        <f>IF( $G199=0,0,((($G199/$F$197)*Cronograma!CF$27)*($H199/$G199)))</f>
        <v>0</v>
      </c>
      <c r="CI199" s="51">
        <f>IF( $G199=0,0,((($G199/$F$197)*Cronograma!CG$27)*($H199/$G199)))</f>
        <v>0</v>
      </c>
      <c r="CJ199" s="51">
        <f>IF( $G199=0,0,((($G199/$F$197)*Cronograma!CH$27)*($H199/$G199)))</f>
        <v>0</v>
      </c>
      <c r="CK199" s="51">
        <f>IF( $G199=0,0,((($G199/$F$197)*Cronograma!CI$27)*($H199/$G199)))</f>
        <v>0</v>
      </c>
      <c r="CL199" s="51">
        <f>IF( $G199=0,0,((($G199/$F$197)*Cronograma!CJ$27)*($H199/$G199)))</f>
        <v>0</v>
      </c>
      <c r="CM199" s="51">
        <f>IF( $G199=0,0,((($G199/$F$197)*Cronograma!CK$27)*($H199/$G199)))</f>
        <v>0</v>
      </c>
      <c r="CN199" s="51">
        <f>IF( $G199=0,0,((($G199/$F$197)*Cronograma!CL$27)*($H199/$G199)))</f>
        <v>0</v>
      </c>
      <c r="CO199" s="51">
        <f>IF( $G199=0,0,((($G199/$F$197)*Cronograma!CM$27)*($H199/$G199)))</f>
        <v>0</v>
      </c>
      <c r="CP199" s="51">
        <f>IF( $G199=0,0,((($G199/$F$197)*Cronograma!CN$27)*($H199/$G199)))</f>
        <v>0</v>
      </c>
      <c r="CQ199" s="51">
        <f>IF( $G199=0,0,((($G199/$F$197)*Cronograma!CO$27)*($H199/$G199)))</f>
        <v>0</v>
      </c>
      <c r="CR199" s="51">
        <f>IF( $G199=0,0,((($G199/$F$197)*Cronograma!CP$27)*($H199/$G199)))</f>
        <v>0</v>
      </c>
      <c r="CS199" s="51">
        <f>IF( $G199=0,0,((($G199/$F$197)*Cronograma!CQ$27)*($H199/$G199)))</f>
        <v>0</v>
      </c>
      <c r="CT199" s="51">
        <f>IF( $G199=0,0,((($G199/$F$197)*Cronograma!CR$27)*($H199/$G199)))</f>
        <v>0</v>
      </c>
      <c r="CU199" s="51">
        <f>IF( $G199=0,0,((($G199/$F$197)*Cronograma!CS$27)*($H199/$G199)))</f>
        <v>0</v>
      </c>
      <c r="CV199" s="51">
        <f>IF( $G199=0,0,((($G199/$F$197)*Cronograma!CT$27)*($H199/$G199)))</f>
        <v>0</v>
      </c>
      <c r="CW199" s="51">
        <f>IF( $G199=0,0,((($G199/$F$197)*Cronograma!CU$27)*($H199/$G199)))</f>
        <v>0</v>
      </c>
      <c r="CX199" s="51">
        <f>IF( $G199=0,0,((($G199/$F$197)*Cronograma!CV$27)*($H199/$G199)))</f>
        <v>0</v>
      </c>
      <c r="CY199" s="51">
        <f>IF( $G199=0,0,((($G199/$F$197)*Cronograma!CW$27)*($H199/$G199)))</f>
        <v>0</v>
      </c>
      <c r="CZ199" s="51">
        <f>IF( $G199=0,0,((($G199/$F$197)*Cronograma!CX$27)*($H199/$G199)))</f>
        <v>0</v>
      </c>
      <c r="DA199" s="51">
        <f>IF( $G199=0,0,((($G199/$F$197)*Cronograma!CY$27)*($H199/$G199)))</f>
        <v>0</v>
      </c>
      <c r="DB199" s="51">
        <f>IF( $G199=0,0,((($G199/$F$197)*Cronograma!CZ$27)*($H199/$G199)))</f>
        <v>0</v>
      </c>
      <c r="DC199" s="51">
        <f>IF( $G199=0,0,((($G199/$F$197)*Cronograma!DA$27)*($H199/$G199)))</f>
        <v>0</v>
      </c>
      <c r="DD199" s="51">
        <f>IF( $G199=0,0,((($G199/$F$197)*Cronograma!DB$27)*($H199/$G199)))</f>
        <v>0</v>
      </c>
      <c r="DE199" s="51">
        <f>IF( $G199=0,0,((($G199/$F$197)*Cronograma!DC$27)*($H199/$G199)))</f>
        <v>0</v>
      </c>
      <c r="DF199" s="51">
        <f>IF( $G199=0,0,((($G199/$F$197)*Cronograma!DD$27)*($H199/$G199)))</f>
        <v>0</v>
      </c>
      <c r="DG199" s="51">
        <f>IF( $G199=0,0,((($G199/$F$197)*Cronograma!DE$27)*($H199/$G199)))</f>
        <v>0</v>
      </c>
      <c r="DH199" s="51">
        <f>IF( $G199=0,0,((($G199/$F$197)*Cronograma!DF$27)*($H199/$G199)))</f>
        <v>0</v>
      </c>
      <c r="DI199" s="51">
        <f>IF( $G199=0,0,((($G199/$F$197)*Cronograma!DG$27)*($H199/$G199)))</f>
        <v>0</v>
      </c>
      <c r="DJ199" s="51">
        <f>IF( $G199=0,0,((($G199/$F$197)*Cronograma!DH$27)*($H199/$G199)))</f>
        <v>0</v>
      </c>
      <c r="DK199" s="52">
        <f t="shared" si="118"/>
        <v>0</v>
      </c>
      <c r="DL199" s="53">
        <f t="shared" si="82"/>
        <v>0</v>
      </c>
      <c r="DM199" s="472"/>
      <c r="DN199" s="472"/>
      <c r="DO199" s="472"/>
    </row>
    <row r="200" spans="1:119" hidden="1" outlineLevel="1" x14ac:dyDescent="0.3">
      <c r="A200" s="472"/>
      <c r="B200" s="521" t="s">
        <v>337</v>
      </c>
      <c r="C200" s="589"/>
      <c r="D200" s="595"/>
      <c r="E200" s="591"/>
      <c r="F200" s="592"/>
      <c r="G200" s="593"/>
      <c r="H200" s="498">
        <f t="shared" si="117"/>
        <v>0</v>
      </c>
      <c r="I200" s="51">
        <f>IF( $G200=0,0,((($G200/$F$197)*Cronograma!G$27)*($H200/$G200)))</f>
        <v>0</v>
      </c>
      <c r="J200" s="51">
        <f>IF( $G200=0,0,((($G200/$F$197)*Cronograma!H$27)*($H200/$G200)))</f>
        <v>0</v>
      </c>
      <c r="K200" s="51">
        <f>IF( $G200=0,0,((($G200/$F$197)*Cronograma!I$27)*($H200/$G200)))</f>
        <v>0</v>
      </c>
      <c r="L200" s="51">
        <f>IF( $G200=0,0,((($G200/$F$197)*Cronograma!J$27)*($H200/$G200)))</f>
        <v>0</v>
      </c>
      <c r="M200" s="51">
        <f>IF( $G200=0,0,((($G200/$F$197)*Cronograma!K$27)*($H200/$G200)))</f>
        <v>0</v>
      </c>
      <c r="N200" s="51">
        <f>IF( $G200=0,0,((($G200/$F$197)*Cronograma!L$27)*($H200/$G200)))</f>
        <v>0</v>
      </c>
      <c r="O200" s="51">
        <f>IF( $G200=0,0,((($G200/$F$197)*Cronograma!M$27)*($H200/$G200)))</f>
        <v>0</v>
      </c>
      <c r="P200" s="51">
        <f>IF( $G200=0,0,((($G200/$F$197)*Cronograma!N$27)*($H200/$G200)))</f>
        <v>0</v>
      </c>
      <c r="Q200" s="51">
        <f>IF( $G200=0,0,((($G200/$F$197)*Cronograma!O$27)*($H200/$G200)))</f>
        <v>0</v>
      </c>
      <c r="R200" s="51">
        <f>IF( $G200=0,0,((($G200/$F$197)*Cronograma!P$27)*($H200/$G200)))</f>
        <v>0</v>
      </c>
      <c r="S200" s="51">
        <f>IF( $G200=0,0,((($G200/$F$197)*Cronograma!Q$27)*($H200/$G200)))</f>
        <v>0</v>
      </c>
      <c r="T200" s="51">
        <f>IF( $G200=0,0,((($G200/$F$197)*Cronograma!R$27)*($H200/$G200)))</f>
        <v>0</v>
      </c>
      <c r="U200" s="51">
        <f>IF( $G200=0,0,((($G200/$F$197)*Cronograma!S$27)*($H200/$G200)))</f>
        <v>0</v>
      </c>
      <c r="V200" s="51">
        <f>IF( $G200=0,0,((($G200/$F$197)*Cronograma!T$27)*($H200/$G200)))</f>
        <v>0</v>
      </c>
      <c r="W200" s="51">
        <f>IF( $G200=0,0,((($G200/$F$197)*Cronograma!U$27)*($H200/$G200)))</f>
        <v>0</v>
      </c>
      <c r="X200" s="51">
        <f>IF( $G200=0,0,((($G200/$F$197)*Cronograma!V$27)*($H200/$G200)))</f>
        <v>0</v>
      </c>
      <c r="Y200" s="51">
        <f>IF( $G200=0,0,((($G200/$F$197)*Cronograma!W$27)*($H200/$G200)))</f>
        <v>0</v>
      </c>
      <c r="Z200" s="51">
        <f>IF( $G200=0,0,((($G200/$F$197)*Cronograma!X$27)*($H200/$G200)))</f>
        <v>0</v>
      </c>
      <c r="AA200" s="51">
        <f>IF( $G200=0,0,((($G200/$F$197)*Cronograma!Y$27)*($H200/$G200)))</f>
        <v>0</v>
      </c>
      <c r="AB200" s="51">
        <f>IF( $G200=0,0,((($G200/$F$197)*Cronograma!Z$27)*($H200/$G200)))</f>
        <v>0</v>
      </c>
      <c r="AC200" s="51">
        <f>IF( $G200=0,0,((($G200/$F$197)*Cronograma!AA$27)*($H200/$G200)))</f>
        <v>0</v>
      </c>
      <c r="AD200" s="51">
        <f>IF( $G200=0,0,((($G200/$F$197)*Cronograma!AB$27)*($H200/$G200)))</f>
        <v>0</v>
      </c>
      <c r="AE200" s="51">
        <f>IF( $G200=0,0,((($G200/$F$197)*Cronograma!AC$27)*($H200/$G200)))</f>
        <v>0</v>
      </c>
      <c r="AF200" s="51">
        <f>IF( $G200=0,0,((($G200/$F$197)*Cronograma!AD$27)*($H200/$G200)))</f>
        <v>0</v>
      </c>
      <c r="AG200" s="51">
        <f>IF( $G200=0,0,((($G200/$F$197)*Cronograma!AE$27)*($H200/$G200)))</f>
        <v>0</v>
      </c>
      <c r="AH200" s="51">
        <f>IF( $G200=0,0,((($G200/$F$197)*Cronograma!AF$27)*($H200/$G200)))</f>
        <v>0</v>
      </c>
      <c r="AI200" s="51">
        <f>IF( $G200=0,0,((($G200/$F$197)*Cronograma!AG$27)*($H200/$G200)))</f>
        <v>0</v>
      </c>
      <c r="AJ200" s="51">
        <f>IF( $G200=0,0,((($G200/$F$197)*Cronograma!AH$27)*($H200/$G200)))</f>
        <v>0</v>
      </c>
      <c r="AK200" s="51">
        <f>IF( $G200=0,0,((($G200/$F$197)*Cronograma!AI$27)*($H200/$G200)))</f>
        <v>0</v>
      </c>
      <c r="AL200" s="51">
        <f>IF( $G200=0,0,((($G200/$F$197)*Cronograma!AJ$27)*($H200/$G200)))</f>
        <v>0</v>
      </c>
      <c r="AM200" s="51">
        <f>IF( $G200=0,0,((($G200/$F$197)*Cronograma!AK$27)*($H200/$G200)))</f>
        <v>0</v>
      </c>
      <c r="AN200" s="51">
        <f>IF( $G200=0,0,((($G200/$F$197)*Cronograma!AL$27)*($H200/$G200)))</f>
        <v>0</v>
      </c>
      <c r="AO200" s="51">
        <f>IF( $G200=0,0,((($G200/$F$197)*Cronograma!AM$27)*($H200/$G200)))</f>
        <v>0</v>
      </c>
      <c r="AP200" s="51">
        <f>IF( $G200=0,0,((($G200/$F$197)*Cronograma!AN$27)*($H200/$G200)))</f>
        <v>0</v>
      </c>
      <c r="AQ200" s="51">
        <f>IF( $G200=0,0,((($G200/$F$197)*Cronograma!AO$27)*($H200/$G200)))</f>
        <v>0</v>
      </c>
      <c r="AR200" s="51">
        <f>IF( $G200=0,0,((($G200/$F$197)*Cronograma!AP$27)*($H200/$G200)))</f>
        <v>0</v>
      </c>
      <c r="AS200" s="51">
        <f>IF( $G200=0,0,((($G200/$F$197)*Cronograma!AQ$27)*($H200/$G200)))</f>
        <v>0</v>
      </c>
      <c r="AT200" s="51">
        <f>IF( $G200=0,0,((($G200/$F$197)*Cronograma!AR$27)*($H200/$G200)))</f>
        <v>0</v>
      </c>
      <c r="AU200" s="51">
        <f>IF( $G200=0,0,((($G200/$F$197)*Cronograma!AS$27)*($H200/$G200)))</f>
        <v>0</v>
      </c>
      <c r="AV200" s="51">
        <f>IF( $G200=0,0,((($G200/$F$197)*Cronograma!AT$27)*($H200/$G200)))</f>
        <v>0</v>
      </c>
      <c r="AW200" s="51">
        <f>IF( $G200=0,0,((($G200/$F$197)*Cronograma!AU$27)*($H200/$G200)))</f>
        <v>0</v>
      </c>
      <c r="AX200" s="51">
        <f>IF( $G200=0,0,((($G200/$F$197)*Cronograma!AV$27)*($H200/$G200)))</f>
        <v>0</v>
      </c>
      <c r="AY200" s="51">
        <f>IF( $G200=0,0,((($G200/$F$197)*Cronograma!AW$27)*($H200/$G200)))</f>
        <v>0</v>
      </c>
      <c r="AZ200" s="51">
        <f>IF( $G200=0,0,((($G200/$F$197)*Cronograma!AX$27)*($H200/$G200)))</f>
        <v>0</v>
      </c>
      <c r="BA200" s="51">
        <f>IF( $G200=0,0,((($G200/$F$197)*Cronograma!AY$27)*($H200/$G200)))</f>
        <v>0</v>
      </c>
      <c r="BB200" s="51">
        <f>IF( $G200=0,0,((($G200/$F$197)*Cronograma!AZ$27)*($H200/$G200)))</f>
        <v>0</v>
      </c>
      <c r="BC200" s="51">
        <f>IF( $G200=0,0,((($G200/$F$197)*Cronograma!BA$27)*($H200/$G200)))</f>
        <v>0</v>
      </c>
      <c r="BD200" s="51">
        <f>IF( $G200=0,0,((($G200/$F$197)*Cronograma!BB$27)*($H200/$G200)))</f>
        <v>0</v>
      </c>
      <c r="BE200" s="51">
        <f>IF( $G200=0,0,((($G200/$F$197)*Cronograma!BC$27)*($H200/$G200)))</f>
        <v>0</v>
      </c>
      <c r="BF200" s="51">
        <f>IF( $G200=0,0,((($G200/$F$197)*Cronograma!BD$27)*($H200/$G200)))</f>
        <v>0</v>
      </c>
      <c r="BG200" s="51">
        <f>IF( $G200=0,0,((($G200/$F$197)*Cronograma!BE$27)*($H200/$G200)))</f>
        <v>0</v>
      </c>
      <c r="BH200" s="51">
        <f>IF( $G200=0,0,((($G200/$F$197)*Cronograma!BF$27)*($H200/$G200)))</f>
        <v>0</v>
      </c>
      <c r="BI200" s="51">
        <f>IF( $G200=0,0,((($G200/$F$197)*Cronograma!BG$27)*($H200/$G200)))</f>
        <v>0</v>
      </c>
      <c r="BJ200" s="51">
        <f>IF( $G200=0,0,((($G200/$F$197)*Cronograma!BH$27)*($H200/$G200)))</f>
        <v>0</v>
      </c>
      <c r="BK200" s="51">
        <f>IF( $G200=0,0,((($G200/$F$197)*Cronograma!BI$27)*($H200/$G200)))</f>
        <v>0</v>
      </c>
      <c r="BL200" s="51">
        <f>IF( $G200=0,0,((($G200/$F$197)*Cronograma!BJ$27)*($H200/$G200)))</f>
        <v>0</v>
      </c>
      <c r="BM200" s="51">
        <f>IF( $G200=0,0,((($G200/$F$197)*Cronograma!BK$27)*($H200/$G200)))</f>
        <v>0</v>
      </c>
      <c r="BN200" s="51">
        <f>IF( $G200=0,0,((($G200/$F$197)*Cronograma!BL$27)*($H200/$G200)))</f>
        <v>0</v>
      </c>
      <c r="BO200" s="51">
        <f>IF( $G200=0,0,((($G200/$F$197)*Cronograma!BM$27)*($H200/$G200)))</f>
        <v>0</v>
      </c>
      <c r="BP200" s="51">
        <f>IF( $G200=0,0,((($G200/$F$197)*Cronograma!BN$27)*($H200/$G200)))</f>
        <v>0</v>
      </c>
      <c r="BQ200" s="51">
        <f>IF( $G200=0,0,((($G200/$F$197)*Cronograma!BO$27)*($H200/$G200)))</f>
        <v>0</v>
      </c>
      <c r="BR200" s="51">
        <f>IF( $G200=0,0,((($G200/$F$197)*Cronograma!BP$27)*($H200/$G200)))</f>
        <v>0</v>
      </c>
      <c r="BS200" s="51">
        <f>IF( $G200=0,0,((($G200/$F$197)*Cronograma!BQ$27)*($H200/$G200)))</f>
        <v>0</v>
      </c>
      <c r="BT200" s="51">
        <f>IF( $G200=0,0,((($G200/$F$197)*Cronograma!BR$27)*($H200/$G200)))</f>
        <v>0</v>
      </c>
      <c r="BU200" s="51">
        <f>IF( $G200=0,0,((($G200/$F$197)*Cronograma!BS$27)*($H200/$G200)))</f>
        <v>0</v>
      </c>
      <c r="BV200" s="51">
        <f>IF( $G200=0,0,((($G200/$F$197)*Cronograma!BT$27)*($H200/$G200)))</f>
        <v>0</v>
      </c>
      <c r="BW200" s="51">
        <f>IF( $G200=0,0,((($G200/$F$197)*Cronograma!BU$27)*($H200/$G200)))</f>
        <v>0</v>
      </c>
      <c r="BX200" s="51">
        <f>IF( $G200=0,0,((($G200/$F$197)*Cronograma!BV$27)*($H200/$G200)))</f>
        <v>0</v>
      </c>
      <c r="BY200" s="51">
        <f>IF( $G200=0,0,((($G200/$F$197)*Cronograma!BW$27)*($H200/$G200)))</f>
        <v>0</v>
      </c>
      <c r="BZ200" s="51">
        <f>IF( $G200=0,0,((($G200/$F$197)*Cronograma!BX$27)*($H200/$G200)))</f>
        <v>0</v>
      </c>
      <c r="CA200" s="51">
        <f>IF( $G200=0,0,((($G200/$F$197)*Cronograma!BY$27)*($H200/$G200)))</f>
        <v>0</v>
      </c>
      <c r="CB200" s="51">
        <f>IF( $G200=0,0,((($G200/$F$197)*Cronograma!BZ$27)*($H200/$G200)))</f>
        <v>0</v>
      </c>
      <c r="CC200" s="51">
        <f>IF( $G200=0,0,((($G200/$F$197)*Cronograma!CA$27)*($H200/$G200)))</f>
        <v>0</v>
      </c>
      <c r="CD200" s="51">
        <f>IF( $G200=0,0,((($G200/$F$197)*Cronograma!CB$27)*($H200/$G200)))</f>
        <v>0</v>
      </c>
      <c r="CE200" s="51">
        <f>IF( $G200=0,0,((($G200/$F$197)*Cronograma!CC$27)*($H200/$G200)))</f>
        <v>0</v>
      </c>
      <c r="CF200" s="51">
        <f>IF( $G200=0,0,((($G200/$F$197)*Cronograma!CD$27)*($H200/$G200)))</f>
        <v>0</v>
      </c>
      <c r="CG200" s="51">
        <f>IF( $G200=0,0,((($G200/$F$197)*Cronograma!CE$27)*($H200/$G200)))</f>
        <v>0</v>
      </c>
      <c r="CH200" s="51">
        <f>IF( $G200=0,0,((($G200/$F$197)*Cronograma!CF$27)*($H200/$G200)))</f>
        <v>0</v>
      </c>
      <c r="CI200" s="51">
        <f>IF( $G200=0,0,((($G200/$F$197)*Cronograma!CG$27)*($H200/$G200)))</f>
        <v>0</v>
      </c>
      <c r="CJ200" s="51">
        <f>IF( $G200=0,0,((($G200/$F$197)*Cronograma!CH$27)*($H200/$G200)))</f>
        <v>0</v>
      </c>
      <c r="CK200" s="51">
        <f>IF( $G200=0,0,((($G200/$F$197)*Cronograma!CI$27)*($H200/$G200)))</f>
        <v>0</v>
      </c>
      <c r="CL200" s="51">
        <f>IF( $G200=0,0,((($G200/$F$197)*Cronograma!CJ$27)*($H200/$G200)))</f>
        <v>0</v>
      </c>
      <c r="CM200" s="51">
        <f>IF( $G200=0,0,((($G200/$F$197)*Cronograma!CK$27)*($H200/$G200)))</f>
        <v>0</v>
      </c>
      <c r="CN200" s="51">
        <f>IF( $G200=0,0,((($G200/$F$197)*Cronograma!CL$27)*($H200/$G200)))</f>
        <v>0</v>
      </c>
      <c r="CO200" s="51">
        <f>IF( $G200=0,0,((($G200/$F$197)*Cronograma!CM$27)*($H200/$G200)))</f>
        <v>0</v>
      </c>
      <c r="CP200" s="51">
        <f>IF( $G200=0,0,((($G200/$F$197)*Cronograma!CN$27)*($H200/$G200)))</f>
        <v>0</v>
      </c>
      <c r="CQ200" s="51">
        <f>IF( $G200=0,0,((($G200/$F$197)*Cronograma!CO$27)*($H200/$G200)))</f>
        <v>0</v>
      </c>
      <c r="CR200" s="51">
        <f>IF( $G200=0,0,((($G200/$F$197)*Cronograma!CP$27)*($H200/$G200)))</f>
        <v>0</v>
      </c>
      <c r="CS200" s="51">
        <f>IF( $G200=0,0,((($G200/$F$197)*Cronograma!CQ$27)*($H200/$G200)))</f>
        <v>0</v>
      </c>
      <c r="CT200" s="51">
        <f>IF( $G200=0,0,((($G200/$F$197)*Cronograma!CR$27)*($H200/$G200)))</f>
        <v>0</v>
      </c>
      <c r="CU200" s="51">
        <f>IF( $G200=0,0,((($G200/$F$197)*Cronograma!CS$27)*($H200/$G200)))</f>
        <v>0</v>
      </c>
      <c r="CV200" s="51">
        <f>IF( $G200=0,0,((($G200/$F$197)*Cronograma!CT$27)*($H200/$G200)))</f>
        <v>0</v>
      </c>
      <c r="CW200" s="51">
        <f>IF( $G200=0,0,((($G200/$F$197)*Cronograma!CU$27)*($H200/$G200)))</f>
        <v>0</v>
      </c>
      <c r="CX200" s="51">
        <f>IF( $G200=0,0,((($G200/$F$197)*Cronograma!CV$27)*($H200/$G200)))</f>
        <v>0</v>
      </c>
      <c r="CY200" s="51">
        <f>IF( $G200=0,0,((($G200/$F$197)*Cronograma!CW$27)*($H200/$G200)))</f>
        <v>0</v>
      </c>
      <c r="CZ200" s="51">
        <f>IF( $G200=0,0,((($G200/$F$197)*Cronograma!CX$27)*($H200/$G200)))</f>
        <v>0</v>
      </c>
      <c r="DA200" s="51">
        <f>IF( $G200=0,0,((($G200/$F$197)*Cronograma!CY$27)*($H200/$G200)))</f>
        <v>0</v>
      </c>
      <c r="DB200" s="51">
        <f>IF( $G200=0,0,((($G200/$F$197)*Cronograma!CZ$27)*($H200/$G200)))</f>
        <v>0</v>
      </c>
      <c r="DC200" s="51">
        <f>IF( $G200=0,0,((($G200/$F$197)*Cronograma!DA$27)*($H200/$G200)))</f>
        <v>0</v>
      </c>
      <c r="DD200" s="51">
        <f>IF( $G200=0,0,((($G200/$F$197)*Cronograma!DB$27)*($H200/$G200)))</f>
        <v>0</v>
      </c>
      <c r="DE200" s="51">
        <f>IF( $G200=0,0,((($G200/$F$197)*Cronograma!DC$27)*($H200/$G200)))</f>
        <v>0</v>
      </c>
      <c r="DF200" s="51">
        <f>IF( $G200=0,0,((($G200/$F$197)*Cronograma!DD$27)*($H200/$G200)))</f>
        <v>0</v>
      </c>
      <c r="DG200" s="51">
        <f>IF( $G200=0,0,((($G200/$F$197)*Cronograma!DE$27)*($H200/$G200)))</f>
        <v>0</v>
      </c>
      <c r="DH200" s="51">
        <f>IF( $G200=0,0,((($G200/$F$197)*Cronograma!DF$27)*($H200/$G200)))</f>
        <v>0</v>
      </c>
      <c r="DI200" s="51">
        <f>IF( $G200=0,0,((($G200/$F$197)*Cronograma!DG$27)*($H200/$G200)))</f>
        <v>0</v>
      </c>
      <c r="DJ200" s="51">
        <f>IF( $G200=0,0,((($G200/$F$197)*Cronograma!DH$27)*($H200/$G200)))</f>
        <v>0</v>
      </c>
      <c r="DK200" s="52">
        <f t="shared" si="118"/>
        <v>0</v>
      </c>
      <c r="DL200" s="53">
        <f t="shared" ref="DL200:DL208" si="119">H200-DK200</f>
        <v>0</v>
      </c>
      <c r="DM200" s="472"/>
      <c r="DN200" s="472"/>
      <c r="DO200" s="472"/>
    </row>
    <row r="201" spans="1:119" hidden="1" outlineLevel="1" x14ac:dyDescent="0.3">
      <c r="A201" s="472"/>
      <c r="B201" s="521" t="s">
        <v>338</v>
      </c>
      <c r="C201" s="589"/>
      <c r="D201" s="595"/>
      <c r="E201" s="591"/>
      <c r="F201" s="592"/>
      <c r="G201" s="593"/>
      <c r="H201" s="498">
        <f t="shared" si="117"/>
        <v>0</v>
      </c>
      <c r="I201" s="51">
        <f>IF( $G201=0,0,((($G201/$F$197)*Cronograma!G$27)*($H201/$G201)))</f>
        <v>0</v>
      </c>
      <c r="J201" s="51">
        <f>IF( $G201=0,0,((($G201/$F$197)*Cronograma!H$27)*($H201/$G201)))</f>
        <v>0</v>
      </c>
      <c r="K201" s="51">
        <f>IF( $G201=0,0,((($G201/$F$197)*Cronograma!I$27)*($H201/$G201)))</f>
        <v>0</v>
      </c>
      <c r="L201" s="51">
        <f>IF( $G201=0,0,((($G201/$F$197)*Cronograma!J$27)*($H201/$G201)))</f>
        <v>0</v>
      </c>
      <c r="M201" s="51">
        <f>IF( $G201=0,0,((($G201/$F$197)*Cronograma!K$27)*($H201/$G201)))</f>
        <v>0</v>
      </c>
      <c r="N201" s="51">
        <f>IF( $G201=0,0,((($G201/$F$197)*Cronograma!L$27)*($H201/$G201)))</f>
        <v>0</v>
      </c>
      <c r="O201" s="51">
        <f>IF( $G201=0,0,((($G201/$F$197)*Cronograma!M$27)*($H201/$G201)))</f>
        <v>0</v>
      </c>
      <c r="P201" s="51">
        <f>IF( $G201=0,0,((($G201/$F$197)*Cronograma!N$27)*($H201/$G201)))</f>
        <v>0</v>
      </c>
      <c r="Q201" s="51">
        <f>IF( $G201=0,0,((($G201/$F$197)*Cronograma!O$27)*($H201/$G201)))</f>
        <v>0</v>
      </c>
      <c r="R201" s="51">
        <f>IF( $G201=0,0,((($G201/$F$197)*Cronograma!P$27)*($H201/$G201)))</f>
        <v>0</v>
      </c>
      <c r="S201" s="51">
        <f>IF( $G201=0,0,((($G201/$F$197)*Cronograma!Q$27)*($H201/$G201)))</f>
        <v>0</v>
      </c>
      <c r="T201" s="51">
        <f>IF( $G201=0,0,((($G201/$F$197)*Cronograma!R$27)*($H201/$G201)))</f>
        <v>0</v>
      </c>
      <c r="U201" s="51">
        <f>IF( $G201=0,0,((($G201/$F$197)*Cronograma!S$27)*($H201/$G201)))</f>
        <v>0</v>
      </c>
      <c r="V201" s="51">
        <f>IF( $G201=0,0,((($G201/$F$197)*Cronograma!T$27)*($H201/$G201)))</f>
        <v>0</v>
      </c>
      <c r="W201" s="51">
        <f>IF( $G201=0,0,((($G201/$F$197)*Cronograma!U$27)*($H201/$G201)))</f>
        <v>0</v>
      </c>
      <c r="X201" s="51">
        <f>IF( $G201=0,0,((($G201/$F$197)*Cronograma!V$27)*($H201/$G201)))</f>
        <v>0</v>
      </c>
      <c r="Y201" s="51">
        <f>IF( $G201=0,0,((($G201/$F$197)*Cronograma!W$27)*($H201/$G201)))</f>
        <v>0</v>
      </c>
      <c r="Z201" s="51">
        <f>IF( $G201=0,0,((($G201/$F$197)*Cronograma!X$27)*($H201/$G201)))</f>
        <v>0</v>
      </c>
      <c r="AA201" s="51">
        <f>IF( $G201=0,0,((($G201/$F$197)*Cronograma!Y$27)*($H201/$G201)))</f>
        <v>0</v>
      </c>
      <c r="AB201" s="51">
        <f>IF( $G201=0,0,((($G201/$F$197)*Cronograma!Z$27)*($H201/$G201)))</f>
        <v>0</v>
      </c>
      <c r="AC201" s="51">
        <f>IF( $G201=0,0,((($G201/$F$197)*Cronograma!AA$27)*($H201/$G201)))</f>
        <v>0</v>
      </c>
      <c r="AD201" s="51">
        <f>IF( $G201=0,0,((($G201/$F$197)*Cronograma!AB$27)*($H201/$G201)))</f>
        <v>0</v>
      </c>
      <c r="AE201" s="51">
        <f>IF( $G201=0,0,((($G201/$F$197)*Cronograma!AC$27)*($H201/$G201)))</f>
        <v>0</v>
      </c>
      <c r="AF201" s="51">
        <f>IF( $G201=0,0,((($G201/$F$197)*Cronograma!AD$27)*($H201/$G201)))</f>
        <v>0</v>
      </c>
      <c r="AG201" s="51">
        <f>IF( $G201=0,0,((($G201/$F$197)*Cronograma!AE$27)*($H201/$G201)))</f>
        <v>0</v>
      </c>
      <c r="AH201" s="51">
        <f>IF( $G201=0,0,((($G201/$F$197)*Cronograma!AF$27)*($H201/$G201)))</f>
        <v>0</v>
      </c>
      <c r="AI201" s="51">
        <f>IF( $G201=0,0,((($G201/$F$197)*Cronograma!AG$27)*($H201/$G201)))</f>
        <v>0</v>
      </c>
      <c r="AJ201" s="51">
        <f>IF( $G201=0,0,((($G201/$F$197)*Cronograma!AH$27)*($H201/$G201)))</f>
        <v>0</v>
      </c>
      <c r="AK201" s="51">
        <f>IF( $G201=0,0,((($G201/$F$197)*Cronograma!AI$27)*($H201/$G201)))</f>
        <v>0</v>
      </c>
      <c r="AL201" s="51">
        <f>IF( $G201=0,0,((($G201/$F$197)*Cronograma!AJ$27)*($H201/$G201)))</f>
        <v>0</v>
      </c>
      <c r="AM201" s="51">
        <f>IF( $G201=0,0,((($G201/$F$197)*Cronograma!AK$27)*($H201/$G201)))</f>
        <v>0</v>
      </c>
      <c r="AN201" s="51">
        <f>IF( $G201=0,0,((($G201/$F$197)*Cronograma!AL$27)*($H201/$G201)))</f>
        <v>0</v>
      </c>
      <c r="AO201" s="51">
        <f>IF( $G201=0,0,((($G201/$F$197)*Cronograma!AM$27)*($H201/$G201)))</f>
        <v>0</v>
      </c>
      <c r="AP201" s="51">
        <f>IF( $G201=0,0,((($G201/$F$197)*Cronograma!AN$27)*($H201/$G201)))</f>
        <v>0</v>
      </c>
      <c r="AQ201" s="51">
        <f>IF( $G201=0,0,((($G201/$F$197)*Cronograma!AO$27)*($H201/$G201)))</f>
        <v>0</v>
      </c>
      <c r="AR201" s="51">
        <f>IF( $G201=0,0,((($G201/$F$197)*Cronograma!AP$27)*($H201/$G201)))</f>
        <v>0</v>
      </c>
      <c r="AS201" s="51">
        <f>IF( $G201=0,0,((($G201/$F$197)*Cronograma!AQ$27)*($H201/$G201)))</f>
        <v>0</v>
      </c>
      <c r="AT201" s="51">
        <f>IF( $G201=0,0,((($G201/$F$197)*Cronograma!AR$27)*($H201/$G201)))</f>
        <v>0</v>
      </c>
      <c r="AU201" s="51">
        <f>IF( $G201=0,0,((($G201/$F$197)*Cronograma!AS$27)*($H201/$G201)))</f>
        <v>0</v>
      </c>
      <c r="AV201" s="51">
        <f>IF( $G201=0,0,((($G201/$F$197)*Cronograma!AT$27)*($H201/$G201)))</f>
        <v>0</v>
      </c>
      <c r="AW201" s="51">
        <f>IF( $G201=0,0,((($G201/$F$197)*Cronograma!AU$27)*($H201/$G201)))</f>
        <v>0</v>
      </c>
      <c r="AX201" s="51">
        <f>IF( $G201=0,0,((($G201/$F$197)*Cronograma!AV$27)*($H201/$G201)))</f>
        <v>0</v>
      </c>
      <c r="AY201" s="51">
        <f>IF( $G201=0,0,((($G201/$F$197)*Cronograma!AW$27)*($H201/$G201)))</f>
        <v>0</v>
      </c>
      <c r="AZ201" s="51">
        <f>IF( $G201=0,0,((($G201/$F$197)*Cronograma!AX$27)*($H201/$G201)))</f>
        <v>0</v>
      </c>
      <c r="BA201" s="51">
        <f>IF( $G201=0,0,((($G201/$F$197)*Cronograma!AY$27)*($H201/$G201)))</f>
        <v>0</v>
      </c>
      <c r="BB201" s="51">
        <f>IF( $G201=0,0,((($G201/$F$197)*Cronograma!AZ$27)*($H201/$G201)))</f>
        <v>0</v>
      </c>
      <c r="BC201" s="51">
        <f>IF( $G201=0,0,((($G201/$F$197)*Cronograma!BA$27)*($H201/$G201)))</f>
        <v>0</v>
      </c>
      <c r="BD201" s="51">
        <f>IF( $G201=0,0,((($G201/$F$197)*Cronograma!BB$27)*($H201/$G201)))</f>
        <v>0</v>
      </c>
      <c r="BE201" s="51">
        <f>IF( $G201=0,0,((($G201/$F$197)*Cronograma!BC$27)*($H201/$G201)))</f>
        <v>0</v>
      </c>
      <c r="BF201" s="51">
        <f>IF( $G201=0,0,((($G201/$F$197)*Cronograma!BD$27)*($H201/$G201)))</f>
        <v>0</v>
      </c>
      <c r="BG201" s="51">
        <f>IF( $G201=0,0,((($G201/$F$197)*Cronograma!BE$27)*($H201/$G201)))</f>
        <v>0</v>
      </c>
      <c r="BH201" s="51">
        <f>IF( $G201=0,0,((($G201/$F$197)*Cronograma!BF$27)*($H201/$G201)))</f>
        <v>0</v>
      </c>
      <c r="BI201" s="51">
        <f>IF( $G201=0,0,((($G201/$F$197)*Cronograma!BG$27)*($H201/$G201)))</f>
        <v>0</v>
      </c>
      <c r="BJ201" s="51">
        <f>IF( $G201=0,0,((($G201/$F$197)*Cronograma!BH$27)*($H201/$G201)))</f>
        <v>0</v>
      </c>
      <c r="BK201" s="51">
        <f>IF( $G201=0,0,((($G201/$F$197)*Cronograma!BI$27)*($H201/$G201)))</f>
        <v>0</v>
      </c>
      <c r="BL201" s="51">
        <f>IF( $G201=0,0,((($G201/$F$197)*Cronograma!BJ$27)*($H201/$G201)))</f>
        <v>0</v>
      </c>
      <c r="BM201" s="51">
        <f>IF( $G201=0,0,((($G201/$F$197)*Cronograma!BK$27)*($H201/$G201)))</f>
        <v>0</v>
      </c>
      <c r="BN201" s="51">
        <f>IF( $G201=0,0,((($G201/$F$197)*Cronograma!BL$27)*($H201/$G201)))</f>
        <v>0</v>
      </c>
      <c r="BO201" s="51">
        <f>IF( $G201=0,0,((($G201/$F$197)*Cronograma!BM$27)*($H201/$G201)))</f>
        <v>0</v>
      </c>
      <c r="BP201" s="51">
        <f>IF( $G201=0,0,((($G201/$F$197)*Cronograma!BN$27)*($H201/$G201)))</f>
        <v>0</v>
      </c>
      <c r="BQ201" s="51">
        <f>IF( $G201=0,0,((($G201/$F$197)*Cronograma!BO$27)*($H201/$G201)))</f>
        <v>0</v>
      </c>
      <c r="BR201" s="51">
        <f>IF( $G201=0,0,((($G201/$F$197)*Cronograma!BP$27)*($H201/$G201)))</f>
        <v>0</v>
      </c>
      <c r="BS201" s="51">
        <f>IF( $G201=0,0,((($G201/$F$197)*Cronograma!BQ$27)*($H201/$G201)))</f>
        <v>0</v>
      </c>
      <c r="BT201" s="51">
        <f>IF( $G201=0,0,((($G201/$F$197)*Cronograma!BR$27)*($H201/$G201)))</f>
        <v>0</v>
      </c>
      <c r="BU201" s="51">
        <f>IF( $G201=0,0,((($G201/$F$197)*Cronograma!BS$27)*($H201/$G201)))</f>
        <v>0</v>
      </c>
      <c r="BV201" s="51">
        <f>IF( $G201=0,0,((($G201/$F$197)*Cronograma!BT$27)*($H201/$G201)))</f>
        <v>0</v>
      </c>
      <c r="BW201" s="51">
        <f>IF( $G201=0,0,((($G201/$F$197)*Cronograma!BU$27)*($H201/$G201)))</f>
        <v>0</v>
      </c>
      <c r="BX201" s="51">
        <f>IF( $G201=0,0,((($G201/$F$197)*Cronograma!BV$27)*($H201/$G201)))</f>
        <v>0</v>
      </c>
      <c r="BY201" s="51">
        <f>IF( $G201=0,0,((($G201/$F$197)*Cronograma!BW$27)*($H201/$G201)))</f>
        <v>0</v>
      </c>
      <c r="BZ201" s="51">
        <f>IF( $G201=0,0,((($G201/$F$197)*Cronograma!BX$27)*($H201/$G201)))</f>
        <v>0</v>
      </c>
      <c r="CA201" s="51">
        <f>IF( $G201=0,0,((($G201/$F$197)*Cronograma!BY$27)*($H201/$G201)))</f>
        <v>0</v>
      </c>
      <c r="CB201" s="51">
        <f>IF( $G201=0,0,((($G201/$F$197)*Cronograma!BZ$27)*($H201/$G201)))</f>
        <v>0</v>
      </c>
      <c r="CC201" s="51">
        <f>IF( $G201=0,0,((($G201/$F$197)*Cronograma!CA$27)*($H201/$G201)))</f>
        <v>0</v>
      </c>
      <c r="CD201" s="51">
        <f>IF( $G201=0,0,((($G201/$F$197)*Cronograma!CB$27)*($H201/$G201)))</f>
        <v>0</v>
      </c>
      <c r="CE201" s="51">
        <f>IF( $G201=0,0,((($G201/$F$197)*Cronograma!CC$27)*($H201/$G201)))</f>
        <v>0</v>
      </c>
      <c r="CF201" s="51">
        <f>IF( $G201=0,0,((($G201/$F$197)*Cronograma!CD$27)*($H201/$G201)))</f>
        <v>0</v>
      </c>
      <c r="CG201" s="51">
        <f>IF( $G201=0,0,((($G201/$F$197)*Cronograma!CE$27)*($H201/$G201)))</f>
        <v>0</v>
      </c>
      <c r="CH201" s="51">
        <f>IF( $G201=0,0,((($G201/$F$197)*Cronograma!CF$27)*($H201/$G201)))</f>
        <v>0</v>
      </c>
      <c r="CI201" s="51">
        <f>IF( $G201=0,0,((($G201/$F$197)*Cronograma!CG$27)*($H201/$G201)))</f>
        <v>0</v>
      </c>
      <c r="CJ201" s="51">
        <f>IF( $G201=0,0,((($G201/$F$197)*Cronograma!CH$27)*($H201/$G201)))</f>
        <v>0</v>
      </c>
      <c r="CK201" s="51">
        <f>IF( $G201=0,0,((($G201/$F$197)*Cronograma!CI$27)*($H201/$G201)))</f>
        <v>0</v>
      </c>
      <c r="CL201" s="51">
        <f>IF( $G201=0,0,((($G201/$F$197)*Cronograma!CJ$27)*($H201/$G201)))</f>
        <v>0</v>
      </c>
      <c r="CM201" s="51">
        <f>IF( $G201=0,0,((($G201/$F$197)*Cronograma!CK$27)*($H201/$G201)))</f>
        <v>0</v>
      </c>
      <c r="CN201" s="51">
        <f>IF( $G201=0,0,((($G201/$F$197)*Cronograma!CL$27)*($H201/$G201)))</f>
        <v>0</v>
      </c>
      <c r="CO201" s="51">
        <f>IF( $G201=0,0,((($G201/$F$197)*Cronograma!CM$27)*($H201/$G201)))</f>
        <v>0</v>
      </c>
      <c r="CP201" s="51">
        <f>IF( $G201=0,0,((($G201/$F$197)*Cronograma!CN$27)*($H201/$G201)))</f>
        <v>0</v>
      </c>
      <c r="CQ201" s="51">
        <f>IF( $G201=0,0,((($G201/$F$197)*Cronograma!CO$27)*($H201/$G201)))</f>
        <v>0</v>
      </c>
      <c r="CR201" s="51">
        <f>IF( $G201=0,0,((($G201/$F$197)*Cronograma!CP$27)*($H201/$G201)))</f>
        <v>0</v>
      </c>
      <c r="CS201" s="51">
        <f>IF( $G201=0,0,((($G201/$F$197)*Cronograma!CQ$27)*($H201/$G201)))</f>
        <v>0</v>
      </c>
      <c r="CT201" s="51">
        <f>IF( $G201=0,0,((($G201/$F$197)*Cronograma!CR$27)*($H201/$G201)))</f>
        <v>0</v>
      </c>
      <c r="CU201" s="51">
        <f>IF( $G201=0,0,((($G201/$F$197)*Cronograma!CS$27)*($H201/$G201)))</f>
        <v>0</v>
      </c>
      <c r="CV201" s="51">
        <f>IF( $G201=0,0,((($G201/$F$197)*Cronograma!CT$27)*($H201/$G201)))</f>
        <v>0</v>
      </c>
      <c r="CW201" s="51">
        <f>IF( $G201=0,0,((($G201/$F$197)*Cronograma!CU$27)*($H201/$G201)))</f>
        <v>0</v>
      </c>
      <c r="CX201" s="51">
        <f>IF( $G201=0,0,((($G201/$F$197)*Cronograma!CV$27)*($H201/$G201)))</f>
        <v>0</v>
      </c>
      <c r="CY201" s="51">
        <f>IF( $G201=0,0,((($G201/$F$197)*Cronograma!CW$27)*($H201/$G201)))</f>
        <v>0</v>
      </c>
      <c r="CZ201" s="51">
        <f>IF( $G201=0,0,((($G201/$F$197)*Cronograma!CX$27)*($H201/$G201)))</f>
        <v>0</v>
      </c>
      <c r="DA201" s="51">
        <f>IF( $G201=0,0,((($G201/$F$197)*Cronograma!CY$27)*($H201/$G201)))</f>
        <v>0</v>
      </c>
      <c r="DB201" s="51">
        <f>IF( $G201=0,0,((($G201/$F$197)*Cronograma!CZ$27)*($H201/$G201)))</f>
        <v>0</v>
      </c>
      <c r="DC201" s="51">
        <f>IF( $G201=0,0,((($G201/$F$197)*Cronograma!DA$27)*($H201/$G201)))</f>
        <v>0</v>
      </c>
      <c r="DD201" s="51">
        <f>IF( $G201=0,0,((($G201/$F$197)*Cronograma!DB$27)*($H201/$G201)))</f>
        <v>0</v>
      </c>
      <c r="DE201" s="51">
        <f>IF( $G201=0,0,((($G201/$F$197)*Cronograma!DC$27)*($H201/$G201)))</f>
        <v>0</v>
      </c>
      <c r="DF201" s="51">
        <f>IF( $G201=0,0,((($G201/$F$197)*Cronograma!DD$27)*($H201/$G201)))</f>
        <v>0</v>
      </c>
      <c r="DG201" s="51">
        <f>IF( $G201=0,0,((($G201/$F$197)*Cronograma!DE$27)*($H201/$G201)))</f>
        <v>0</v>
      </c>
      <c r="DH201" s="51">
        <f>IF( $G201=0,0,((($G201/$F$197)*Cronograma!DF$27)*($H201/$G201)))</f>
        <v>0</v>
      </c>
      <c r="DI201" s="51">
        <f>IF( $G201=0,0,((($G201/$F$197)*Cronograma!DG$27)*($H201/$G201)))</f>
        <v>0</v>
      </c>
      <c r="DJ201" s="51">
        <f>IF( $G201=0,0,((($G201/$F$197)*Cronograma!DH$27)*($H201/$G201)))</f>
        <v>0</v>
      </c>
      <c r="DK201" s="52">
        <f t="shared" si="118"/>
        <v>0</v>
      </c>
      <c r="DL201" s="53">
        <f t="shared" si="119"/>
        <v>0</v>
      </c>
      <c r="DM201" s="472"/>
      <c r="DN201" s="472"/>
      <c r="DO201" s="472"/>
    </row>
    <row r="202" spans="1:119" hidden="1" outlineLevel="1" x14ac:dyDescent="0.3">
      <c r="A202" s="472"/>
      <c r="B202" s="521" t="s">
        <v>339</v>
      </c>
      <c r="C202" s="589"/>
      <c r="D202" s="595"/>
      <c r="E202" s="591"/>
      <c r="F202" s="592"/>
      <c r="G202" s="593"/>
      <c r="H202" s="498">
        <f t="shared" si="117"/>
        <v>0</v>
      </c>
      <c r="I202" s="51">
        <f>IF( $G202=0,0,((($G202/$F$197)*Cronograma!G$27)*($H202/$G202)))</f>
        <v>0</v>
      </c>
      <c r="J202" s="51">
        <f>IF( $G202=0,0,((($G202/$F$197)*Cronograma!H$27)*($H202/$G202)))</f>
        <v>0</v>
      </c>
      <c r="K202" s="51">
        <f>IF( $G202=0,0,((($G202/$F$197)*Cronograma!I$27)*($H202/$G202)))</f>
        <v>0</v>
      </c>
      <c r="L202" s="51">
        <f>IF( $G202=0,0,((($G202/$F$197)*Cronograma!J$27)*($H202/$G202)))</f>
        <v>0</v>
      </c>
      <c r="M202" s="51">
        <f>IF( $G202=0,0,((($G202/$F$197)*Cronograma!K$27)*($H202/$G202)))</f>
        <v>0</v>
      </c>
      <c r="N202" s="51">
        <f>IF( $G202=0,0,((($G202/$F$197)*Cronograma!L$27)*($H202/$G202)))</f>
        <v>0</v>
      </c>
      <c r="O202" s="51">
        <f>IF( $G202=0,0,((($G202/$F$197)*Cronograma!M$27)*($H202/$G202)))</f>
        <v>0</v>
      </c>
      <c r="P202" s="51">
        <f>IF( $G202=0,0,((($G202/$F$197)*Cronograma!N$27)*($H202/$G202)))</f>
        <v>0</v>
      </c>
      <c r="Q202" s="51">
        <f>IF( $G202=0,0,((($G202/$F$197)*Cronograma!O$27)*($H202/$G202)))</f>
        <v>0</v>
      </c>
      <c r="R202" s="51">
        <f>IF( $G202=0,0,((($G202/$F$197)*Cronograma!P$27)*($H202/$G202)))</f>
        <v>0</v>
      </c>
      <c r="S202" s="51">
        <f>IF( $G202=0,0,((($G202/$F$197)*Cronograma!Q$27)*($H202/$G202)))</f>
        <v>0</v>
      </c>
      <c r="T202" s="51">
        <f>IF( $G202=0,0,((($G202/$F$197)*Cronograma!R$27)*($H202/$G202)))</f>
        <v>0</v>
      </c>
      <c r="U202" s="51">
        <f>IF( $G202=0,0,((($G202/$F$197)*Cronograma!S$27)*($H202/$G202)))</f>
        <v>0</v>
      </c>
      <c r="V202" s="51">
        <f>IF( $G202=0,0,((($G202/$F$197)*Cronograma!T$27)*($H202/$G202)))</f>
        <v>0</v>
      </c>
      <c r="W202" s="51">
        <f>IF( $G202=0,0,((($G202/$F$197)*Cronograma!U$27)*($H202/$G202)))</f>
        <v>0</v>
      </c>
      <c r="X202" s="51">
        <f>IF( $G202=0,0,((($G202/$F$197)*Cronograma!V$27)*($H202/$G202)))</f>
        <v>0</v>
      </c>
      <c r="Y202" s="51">
        <f>IF( $G202=0,0,((($G202/$F$197)*Cronograma!W$27)*($H202/$G202)))</f>
        <v>0</v>
      </c>
      <c r="Z202" s="51">
        <f>IF( $G202=0,0,((($G202/$F$197)*Cronograma!X$27)*($H202/$G202)))</f>
        <v>0</v>
      </c>
      <c r="AA202" s="51">
        <f>IF( $G202=0,0,((($G202/$F$197)*Cronograma!Y$27)*($H202/$G202)))</f>
        <v>0</v>
      </c>
      <c r="AB202" s="51">
        <f>IF( $G202=0,0,((($G202/$F$197)*Cronograma!Z$27)*($H202/$G202)))</f>
        <v>0</v>
      </c>
      <c r="AC202" s="51">
        <f>IF( $G202=0,0,((($G202/$F$197)*Cronograma!AA$27)*($H202/$G202)))</f>
        <v>0</v>
      </c>
      <c r="AD202" s="51">
        <f>IF( $G202=0,0,((($G202/$F$197)*Cronograma!AB$27)*($H202/$G202)))</f>
        <v>0</v>
      </c>
      <c r="AE202" s="51">
        <f>IF( $G202=0,0,((($G202/$F$197)*Cronograma!AC$27)*($H202/$G202)))</f>
        <v>0</v>
      </c>
      <c r="AF202" s="51">
        <f>IF( $G202=0,0,((($G202/$F$197)*Cronograma!AD$27)*($H202/$G202)))</f>
        <v>0</v>
      </c>
      <c r="AG202" s="51">
        <f>IF( $G202=0,0,((($G202/$F$197)*Cronograma!AE$27)*($H202/$G202)))</f>
        <v>0</v>
      </c>
      <c r="AH202" s="51">
        <f>IF( $G202=0,0,((($G202/$F$197)*Cronograma!AF$27)*($H202/$G202)))</f>
        <v>0</v>
      </c>
      <c r="AI202" s="51">
        <f>IF( $G202=0,0,((($G202/$F$197)*Cronograma!AG$27)*($H202/$G202)))</f>
        <v>0</v>
      </c>
      <c r="AJ202" s="51">
        <f>IF( $G202=0,0,((($G202/$F$197)*Cronograma!AH$27)*($H202/$G202)))</f>
        <v>0</v>
      </c>
      <c r="AK202" s="51">
        <f>IF( $G202=0,0,((($G202/$F$197)*Cronograma!AI$27)*($H202/$G202)))</f>
        <v>0</v>
      </c>
      <c r="AL202" s="51">
        <f>IF( $G202=0,0,((($G202/$F$197)*Cronograma!AJ$27)*($H202/$G202)))</f>
        <v>0</v>
      </c>
      <c r="AM202" s="51">
        <f>IF( $G202=0,0,((($G202/$F$197)*Cronograma!AK$27)*($H202/$G202)))</f>
        <v>0</v>
      </c>
      <c r="AN202" s="51">
        <f>IF( $G202=0,0,((($G202/$F$197)*Cronograma!AL$27)*($H202/$G202)))</f>
        <v>0</v>
      </c>
      <c r="AO202" s="51">
        <f>IF( $G202=0,0,((($G202/$F$197)*Cronograma!AM$27)*($H202/$G202)))</f>
        <v>0</v>
      </c>
      <c r="AP202" s="51">
        <f>IF( $G202=0,0,((($G202/$F$197)*Cronograma!AN$27)*($H202/$G202)))</f>
        <v>0</v>
      </c>
      <c r="AQ202" s="51">
        <f>IF( $G202=0,0,((($G202/$F$197)*Cronograma!AO$27)*($H202/$G202)))</f>
        <v>0</v>
      </c>
      <c r="AR202" s="51">
        <f>IF( $G202=0,0,((($G202/$F$197)*Cronograma!AP$27)*($H202/$G202)))</f>
        <v>0</v>
      </c>
      <c r="AS202" s="51">
        <f>IF( $G202=0,0,((($G202/$F$197)*Cronograma!AQ$27)*($H202/$G202)))</f>
        <v>0</v>
      </c>
      <c r="AT202" s="51">
        <f>IF( $G202=0,0,((($G202/$F$197)*Cronograma!AR$27)*($H202/$G202)))</f>
        <v>0</v>
      </c>
      <c r="AU202" s="51">
        <f>IF( $G202=0,0,((($G202/$F$197)*Cronograma!AS$27)*($H202/$G202)))</f>
        <v>0</v>
      </c>
      <c r="AV202" s="51">
        <f>IF( $G202=0,0,((($G202/$F$197)*Cronograma!AT$27)*($H202/$G202)))</f>
        <v>0</v>
      </c>
      <c r="AW202" s="51">
        <f>IF( $G202=0,0,((($G202/$F$197)*Cronograma!AU$27)*($H202/$G202)))</f>
        <v>0</v>
      </c>
      <c r="AX202" s="51">
        <f>IF( $G202=0,0,((($G202/$F$197)*Cronograma!AV$27)*($H202/$G202)))</f>
        <v>0</v>
      </c>
      <c r="AY202" s="51">
        <f>IF( $G202=0,0,((($G202/$F$197)*Cronograma!AW$27)*($H202/$G202)))</f>
        <v>0</v>
      </c>
      <c r="AZ202" s="51">
        <f>IF( $G202=0,0,((($G202/$F$197)*Cronograma!AX$27)*($H202/$G202)))</f>
        <v>0</v>
      </c>
      <c r="BA202" s="51">
        <f>IF( $G202=0,0,((($G202/$F$197)*Cronograma!AY$27)*($H202/$G202)))</f>
        <v>0</v>
      </c>
      <c r="BB202" s="51">
        <f>IF( $G202=0,0,((($G202/$F$197)*Cronograma!AZ$27)*($H202/$G202)))</f>
        <v>0</v>
      </c>
      <c r="BC202" s="51">
        <f>IF( $G202=0,0,((($G202/$F$197)*Cronograma!BA$27)*($H202/$G202)))</f>
        <v>0</v>
      </c>
      <c r="BD202" s="51">
        <f>IF( $G202=0,0,((($G202/$F$197)*Cronograma!BB$27)*($H202/$G202)))</f>
        <v>0</v>
      </c>
      <c r="BE202" s="51">
        <f>IF( $G202=0,0,((($G202/$F$197)*Cronograma!BC$27)*($H202/$G202)))</f>
        <v>0</v>
      </c>
      <c r="BF202" s="51">
        <f>IF( $G202=0,0,((($G202/$F$197)*Cronograma!BD$27)*($H202/$G202)))</f>
        <v>0</v>
      </c>
      <c r="BG202" s="51">
        <f>IF( $G202=0,0,((($G202/$F$197)*Cronograma!BE$27)*($H202/$G202)))</f>
        <v>0</v>
      </c>
      <c r="BH202" s="51">
        <f>IF( $G202=0,0,((($G202/$F$197)*Cronograma!BF$27)*($H202/$G202)))</f>
        <v>0</v>
      </c>
      <c r="BI202" s="51">
        <f>IF( $G202=0,0,((($G202/$F$197)*Cronograma!BG$27)*($H202/$G202)))</f>
        <v>0</v>
      </c>
      <c r="BJ202" s="51">
        <f>IF( $G202=0,0,((($G202/$F$197)*Cronograma!BH$27)*($H202/$G202)))</f>
        <v>0</v>
      </c>
      <c r="BK202" s="51">
        <f>IF( $G202=0,0,((($G202/$F$197)*Cronograma!BI$27)*($H202/$G202)))</f>
        <v>0</v>
      </c>
      <c r="BL202" s="51">
        <f>IF( $G202=0,0,((($G202/$F$197)*Cronograma!BJ$27)*($H202/$G202)))</f>
        <v>0</v>
      </c>
      <c r="BM202" s="51">
        <f>IF( $G202=0,0,((($G202/$F$197)*Cronograma!BK$27)*($H202/$G202)))</f>
        <v>0</v>
      </c>
      <c r="BN202" s="51">
        <f>IF( $G202=0,0,((($G202/$F$197)*Cronograma!BL$27)*($H202/$G202)))</f>
        <v>0</v>
      </c>
      <c r="BO202" s="51">
        <f>IF( $G202=0,0,((($G202/$F$197)*Cronograma!BM$27)*($H202/$G202)))</f>
        <v>0</v>
      </c>
      <c r="BP202" s="51">
        <f>IF( $G202=0,0,((($G202/$F$197)*Cronograma!BN$27)*($H202/$G202)))</f>
        <v>0</v>
      </c>
      <c r="BQ202" s="51">
        <f>IF( $G202=0,0,((($G202/$F$197)*Cronograma!BO$27)*($H202/$G202)))</f>
        <v>0</v>
      </c>
      <c r="BR202" s="51">
        <f>IF( $G202=0,0,((($G202/$F$197)*Cronograma!BP$27)*($H202/$G202)))</f>
        <v>0</v>
      </c>
      <c r="BS202" s="51">
        <f>IF( $G202=0,0,((($G202/$F$197)*Cronograma!BQ$27)*($H202/$G202)))</f>
        <v>0</v>
      </c>
      <c r="BT202" s="51">
        <f>IF( $G202=0,0,((($G202/$F$197)*Cronograma!BR$27)*($H202/$G202)))</f>
        <v>0</v>
      </c>
      <c r="BU202" s="51">
        <f>IF( $G202=0,0,((($G202/$F$197)*Cronograma!BS$27)*($H202/$G202)))</f>
        <v>0</v>
      </c>
      <c r="BV202" s="51">
        <f>IF( $G202=0,0,((($G202/$F$197)*Cronograma!BT$27)*($H202/$G202)))</f>
        <v>0</v>
      </c>
      <c r="BW202" s="51">
        <f>IF( $G202=0,0,((($G202/$F$197)*Cronograma!BU$27)*($H202/$G202)))</f>
        <v>0</v>
      </c>
      <c r="BX202" s="51">
        <f>IF( $G202=0,0,((($G202/$F$197)*Cronograma!BV$27)*($H202/$G202)))</f>
        <v>0</v>
      </c>
      <c r="BY202" s="51">
        <f>IF( $G202=0,0,((($G202/$F$197)*Cronograma!BW$27)*($H202/$G202)))</f>
        <v>0</v>
      </c>
      <c r="BZ202" s="51">
        <f>IF( $G202=0,0,((($G202/$F$197)*Cronograma!BX$27)*($H202/$G202)))</f>
        <v>0</v>
      </c>
      <c r="CA202" s="51">
        <f>IF( $G202=0,0,((($G202/$F$197)*Cronograma!BY$27)*($H202/$G202)))</f>
        <v>0</v>
      </c>
      <c r="CB202" s="51">
        <f>IF( $G202=0,0,((($G202/$F$197)*Cronograma!BZ$27)*($H202/$G202)))</f>
        <v>0</v>
      </c>
      <c r="CC202" s="51">
        <f>IF( $G202=0,0,((($G202/$F$197)*Cronograma!CA$27)*($H202/$G202)))</f>
        <v>0</v>
      </c>
      <c r="CD202" s="51">
        <f>IF( $G202=0,0,((($G202/$F$197)*Cronograma!CB$27)*($H202/$G202)))</f>
        <v>0</v>
      </c>
      <c r="CE202" s="51">
        <f>IF( $G202=0,0,((($G202/$F$197)*Cronograma!CC$27)*($H202/$G202)))</f>
        <v>0</v>
      </c>
      <c r="CF202" s="51">
        <f>IF( $G202=0,0,((($G202/$F$197)*Cronograma!CD$27)*($H202/$G202)))</f>
        <v>0</v>
      </c>
      <c r="CG202" s="51">
        <f>IF( $G202=0,0,((($G202/$F$197)*Cronograma!CE$27)*($H202/$G202)))</f>
        <v>0</v>
      </c>
      <c r="CH202" s="51">
        <f>IF( $G202=0,0,((($G202/$F$197)*Cronograma!CF$27)*($H202/$G202)))</f>
        <v>0</v>
      </c>
      <c r="CI202" s="51">
        <f>IF( $G202=0,0,((($G202/$F$197)*Cronograma!CG$27)*($H202/$G202)))</f>
        <v>0</v>
      </c>
      <c r="CJ202" s="51">
        <f>IF( $G202=0,0,((($G202/$F$197)*Cronograma!CH$27)*($H202/$G202)))</f>
        <v>0</v>
      </c>
      <c r="CK202" s="51">
        <f>IF( $G202=0,0,((($G202/$F$197)*Cronograma!CI$27)*($H202/$G202)))</f>
        <v>0</v>
      </c>
      <c r="CL202" s="51">
        <f>IF( $G202=0,0,((($G202/$F$197)*Cronograma!CJ$27)*($H202/$G202)))</f>
        <v>0</v>
      </c>
      <c r="CM202" s="51">
        <f>IF( $G202=0,0,((($G202/$F$197)*Cronograma!CK$27)*($H202/$G202)))</f>
        <v>0</v>
      </c>
      <c r="CN202" s="51">
        <f>IF( $G202=0,0,((($G202/$F$197)*Cronograma!CL$27)*($H202/$G202)))</f>
        <v>0</v>
      </c>
      <c r="CO202" s="51">
        <f>IF( $G202=0,0,((($G202/$F$197)*Cronograma!CM$27)*($H202/$G202)))</f>
        <v>0</v>
      </c>
      <c r="CP202" s="51">
        <f>IF( $G202=0,0,((($G202/$F$197)*Cronograma!CN$27)*($H202/$G202)))</f>
        <v>0</v>
      </c>
      <c r="CQ202" s="51">
        <f>IF( $G202=0,0,((($G202/$F$197)*Cronograma!CO$27)*($H202/$G202)))</f>
        <v>0</v>
      </c>
      <c r="CR202" s="51">
        <f>IF( $G202=0,0,((($G202/$F$197)*Cronograma!CP$27)*($H202/$G202)))</f>
        <v>0</v>
      </c>
      <c r="CS202" s="51">
        <f>IF( $G202=0,0,((($G202/$F$197)*Cronograma!CQ$27)*($H202/$G202)))</f>
        <v>0</v>
      </c>
      <c r="CT202" s="51">
        <f>IF( $G202=0,0,((($G202/$F$197)*Cronograma!CR$27)*($H202/$G202)))</f>
        <v>0</v>
      </c>
      <c r="CU202" s="51">
        <f>IF( $G202=0,0,((($G202/$F$197)*Cronograma!CS$27)*($H202/$G202)))</f>
        <v>0</v>
      </c>
      <c r="CV202" s="51">
        <f>IF( $G202=0,0,((($G202/$F$197)*Cronograma!CT$27)*($H202/$G202)))</f>
        <v>0</v>
      </c>
      <c r="CW202" s="51">
        <f>IF( $G202=0,0,((($G202/$F$197)*Cronograma!CU$27)*($H202/$G202)))</f>
        <v>0</v>
      </c>
      <c r="CX202" s="51">
        <f>IF( $G202=0,0,((($G202/$F$197)*Cronograma!CV$27)*($H202/$G202)))</f>
        <v>0</v>
      </c>
      <c r="CY202" s="51">
        <f>IF( $G202=0,0,((($G202/$F$197)*Cronograma!CW$27)*($H202/$G202)))</f>
        <v>0</v>
      </c>
      <c r="CZ202" s="51">
        <f>IF( $G202=0,0,((($G202/$F$197)*Cronograma!CX$27)*($H202/$G202)))</f>
        <v>0</v>
      </c>
      <c r="DA202" s="51">
        <f>IF( $G202=0,0,((($G202/$F$197)*Cronograma!CY$27)*($H202/$G202)))</f>
        <v>0</v>
      </c>
      <c r="DB202" s="51">
        <f>IF( $G202=0,0,((($G202/$F$197)*Cronograma!CZ$27)*($H202/$G202)))</f>
        <v>0</v>
      </c>
      <c r="DC202" s="51">
        <f>IF( $G202=0,0,((($G202/$F$197)*Cronograma!DA$27)*($H202/$G202)))</f>
        <v>0</v>
      </c>
      <c r="DD202" s="51">
        <f>IF( $G202=0,0,((($G202/$F$197)*Cronograma!DB$27)*($H202/$G202)))</f>
        <v>0</v>
      </c>
      <c r="DE202" s="51">
        <f>IF( $G202=0,0,((($G202/$F$197)*Cronograma!DC$27)*($H202/$G202)))</f>
        <v>0</v>
      </c>
      <c r="DF202" s="51">
        <f>IF( $G202=0,0,((($G202/$F$197)*Cronograma!DD$27)*($H202/$G202)))</f>
        <v>0</v>
      </c>
      <c r="DG202" s="51">
        <f>IF( $G202=0,0,((($G202/$F$197)*Cronograma!DE$27)*($H202/$G202)))</f>
        <v>0</v>
      </c>
      <c r="DH202" s="51">
        <f>IF( $G202=0,0,((($G202/$F$197)*Cronograma!DF$27)*($H202/$G202)))</f>
        <v>0</v>
      </c>
      <c r="DI202" s="51">
        <f>IF( $G202=0,0,((($G202/$F$197)*Cronograma!DG$27)*($H202/$G202)))</f>
        <v>0</v>
      </c>
      <c r="DJ202" s="51">
        <f>IF( $G202=0,0,((($G202/$F$197)*Cronograma!DH$27)*($H202/$G202)))</f>
        <v>0</v>
      </c>
      <c r="DK202" s="52">
        <f t="shared" si="118"/>
        <v>0</v>
      </c>
      <c r="DL202" s="53">
        <f t="shared" si="119"/>
        <v>0</v>
      </c>
      <c r="DM202" s="472"/>
      <c r="DN202" s="472"/>
      <c r="DO202" s="472"/>
    </row>
    <row r="203" spans="1:119" hidden="1" outlineLevel="1" x14ac:dyDescent="0.3">
      <c r="A203" s="472"/>
      <c r="B203" s="521" t="s">
        <v>340</v>
      </c>
      <c r="C203" s="589"/>
      <c r="D203" s="595"/>
      <c r="E203" s="591"/>
      <c r="F203" s="592"/>
      <c r="G203" s="593"/>
      <c r="H203" s="498">
        <f t="shared" si="117"/>
        <v>0</v>
      </c>
      <c r="I203" s="51">
        <f>IF( $G203=0,0,((($G203/$F$197)*Cronograma!G$27)*($H203/$G203)))</f>
        <v>0</v>
      </c>
      <c r="J203" s="51">
        <f>IF( $G203=0,0,((($G203/$F$197)*Cronograma!H$27)*($H203/$G203)))</f>
        <v>0</v>
      </c>
      <c r="K203" s="51">
        <f>IF( $G203=0,0,((($G203/$F$197)*Cronograma!I$27)*($H203/$G203)))</f>
        <v>0</v>
      </c>
      <c r="L203" s="51">
        <f>IF( $G203=0,0,((($G203/$F$197)*Cronograma!J$27)*($H203/$G203)))</f>
        <v>0</v>
      </c>
      <c r="M203" s="51">
        <f>IF( $G203=0,0,((($G203/$F$197)*Cronograma!K$27)*($H203/$G203)))</f>
        <v>0</v>
      </c>
      <c r="N203" s="51">
        <f>IF( $G203=0,0,((($G203/$F$197)*Cronograma!L$27)*($H203/$G203)))</f>
        <v>0</v>
      </c>
      <c r="O203" s="51">
        <f>IF( $G203=0,0,((($G203/$F$197)*Cronograma!M$27)*($H203/$G203)))</f>
        <v>0</v>
      </c>
      <c r="P203" s="51">
        <f>IF( $G203=0,0,((($G203/$F$197)*Cronograma!N$27)*($H203/$G203)))</f>
        <v>0</v>
      </c>
      <c r="Q203" s="51">
        <f>IF( $G203=0,0,((($G203/$F$197)*Cronograma!O$27)*($H203/$G203)))</f>
        <v>0</v>
      </c>
      <c r="R203" s="51">
        <f>IF( $G203=0,0,((($G203/$F$197)*Cronograma!P$27)*($H203/$G203)))</f>
        <v>0</v>
      </c>
      <c r="S203" s="51">
        <f>IF( $G203=0,0,((($G203/$F$197)*Cronograma!Q$27)*($H203/$G203)))</f>
        <v>0</v>
      </c>
      <c r="T203" s="51">
        <f>IF( $G203=0,0,((($G203/$F$197)*Cronograma!R$27)*($H203/$G203)))</f>
        <v>0</v>
      </c>
      <c r="U203" s="51">
        <f>IF( $G203=0,0,((($G203/$F$197)*Cronograma!S$27)*($H203/$G203)))</f>
        <v>0</v>
      </c>
      <c r="V203" s="51">
        <f>IF( $G203=0,0,((($G203/$F$197)*Cronograma!T$27)*($H203/$G203)))</f>
        <v>0</v>
      </c>
      <c r="W203" s="51">
        <f>IF( $G203=0,0,((($G203/$F$197)*Cronograma!U$27)*($H203/$G203)))</f>
        <v>0</v>
      </c>
      <c r="X203" s="51">
        <f>IF( $G203=0,0,((($G203/$F$197)*Cronograma!V$27)*($H203/$G203)))</f>
        <v>0</v>
      </c>
      <c r="Y203" s="51">
        <f>IF( $G203=0,0,((($G203/$F$197)*Cronograma!W$27)*($H203/$G203)))</f>
        <v>0</v>
      </c>
      <c r="Z203" s="51">
        <f>IF( $G203=0,0,((($G203/$F$197)*Cronograma!X$27)*($H203/$G203)))</f>
        <v>0</v>
      </c>
      <c r="AA203" s="51">
        <f>IF( $G203=0,0,((($G203/$F$197)*Cronograma!Y$27)*($H203/$G203)))</f>
        <v>0</v>
      </c>
      <c r="AB203" s="51">
        <f>IF( $G203=0,0,((($G203/$F$197)*Cronograma!Z$27)*($H203/$G203)))</f>
        <v>0</v>
      </c>
      <c r="AC203" s="51">
        <f>IF( $G203=0,0,((($G203/$F$197)*Cronograma!AA$27)*($H203/$G203)))</f>
        <v>0</v>
      </c>
      <c r="AD203" s="51">
        <f>IF( $G203=0,0,((($G203/$F$197)*Cronograma!AB$27)*($H203/$G203)))</f>
        <v>0</v>
      </c>
      <c r="AE203" s="51">
        <f>IF( $G203=0,0,((($G203/$F$197)*Cronograma!AC$27)*($H203/$G203)))</f>
        <v>0</v>
      </c>
      <c r="AF203" s="51">
        <f>IF( $G203=0,0,((($G203/$F$197)*Cronograma!AD$27)*($H203/$G203)))</f>
        <v>0</v>
      </c>
      <c r="AG203" s="51">
        <f>IF( $G203=0,0,((($G203/$F$197)*Cronograma!AE$27)*($H203/$G203)))</f>
        <v>0</v>
      </c>
      <c r="AH203" s="51">
        <f>IF( $G203=0,0,((($G203/$F$197)*Cronograma!AF$27)*($H203/$G203)))</f>
        <v>0</v>
      </c>
      <c r="AI203" s="51">
        <f>IF( $G203=0,0,((($G203/$F$197)*Cronograma!AG$27)*($H203/$G203)))</f>
        <v>0</v>
      </c>
      <c r="AJ203" s="51">
        <f>IF( $G203=0,0,((($G203/$F$197)*Cronograma!AH$27)*($H203/$G203)))</f>
        <v>0</v>
      </c>
      <c r="AK203" s="51">
        <f>IF( $G203=0,0,((($G203/$F$197)*Cronograma!AI$27)*($H203/$G203)))</f>
        <v>0</v>
      </c>
      <c r="AL203" s="51">
        <f>IF( $G203=0,0,((($G203/$F$197)*Cronograma!AJ$27)*($H203/$G203)))</f>
        <v>0</v>
      </c>
      <c r="AM203" s="51">
        <f>IF( $G203=0,0,((($G203/$F$197)*Cronograma!AK$27)*($H203/$G203)))</f>
        <v>0</v>
      </c>
      <c r="AN203" s="51">
        <f>IF( $G203=0,0,((($G203/$F$197)*Cronograma!AL$27)*($H203/$G203)))</f>
        <v>0</v>
      </c>
      <c r="AO203" s="51">
        <f>IF( $G203=0,0,((($G203/$F$197)*Cronograma!AM$27)*($H203/$G203)))</f>
        <v>0</v>
      </c>
      <c r="AP203" s="51">
        <f>IF( $G203=0,0,((($G203/$F$197)*Cronograma!AN$27)*($H203/$G203)))</f>
        <v>0</v>
      </c>
      <c r="AQ203" s="51">
        <f>IF( $G203=0,0,((($G203/$F$197)*Cronograma!AO$27)*($H203/$G203)))</f>
        <v>0</v>
      </c>
      <c r="AR203" s="51">
        <f>IF( $G203=0,0,((($G203/$F$197)*Cronograma!AP$27)*($H203/$G203)))</f>
        <v>0</v>
      </c>
      <c r="AS203" s="51">
        <f>IF( $G203=0,0,((($G203/$F$197)*Cronograma!AQ$27)*($H203/$G203)))</f>
        <v>0</v>
      </c>
      <c r="AT203" s="51">
        <f>IF( $G203=0,0,((($G203/$F$197)*Cronograma!AR$27)*($H203/$G203)))</f>
        <v>0</v>
      </c>
      <c r="AU203" s="51">
        <f>IF( $G203=0,0,((($G203/$F$197)*Cronograma!AS$27)*($H203/$G203)))</f>
        <v>0</v>
      </c>
      <c r="AV203" s="51">
        <f>IF( $G203=0,0,((($G203/$F$197)*Cronograma!AT$27)*($H203/$G203)))</f>
        <v>0</v>
      </c>
      <c r="AW203" s="51">
        <f>IF( $G203=0,0,((($G203/$F$197)*Cronograma!AU$27)*($H203/$G203)))</f>
        <v>0</v>
      </c>
      <c r="AX203" s="51">
        <f>IF( $G203=0,0,((($G203/$F$197)*Cronograma!AV$27)*($H203/$G203)))</f>
        <v>0</v>
      </c>
      <c r="AY203" s="51">
        <f>IF( $G203=0,0,((($G203/$F$197)*Cronograma!AW$27)*($H203/$G203)))</f>
        <v>0</v>
      </c>
      <c r="AZ203" s="51">
        <f>IF( $G203=0,0,((($G203/$F$197)*Cronograma!AX$27)*($H203/$G203)))</f>
        <v>0</v>
      </c>
      <c r="BA203" s="51">
        <f>IF( $G203=0,0,((($G203/$F$197)*Cronograma!AY$27)*($H203/$G203)))</f>
        <v>0</v>
      </c>
      <c r="BB203" s="51">
        <f>IF( $G203=0,0,((($G203/$F$197)*Cronograma!AZ$27)*($H203/$G203)))</f>
        <v>0</v>
      </c>
      <c r="BC203" s="51">
        <f>IF( $G203=0,0,((($G203/$F$197)*Cronograma!BA$27)*($H203/$G203)))</f>
        <v>0</v>
      </c>
      <c r="BD203" s="51">
        <f>IF( $G203=0,0,((($G203/$F$197)*Cronograma!BB$27)*($H203/$G203)))</f>
        <v>0</v>
      </c>
      <c r="BE203" s="51">
        <f>IF( $G203=0,0,((($G203/$F$197)*Cronograma!BC$27)*($H203/$G203)))</f>
        <v>0</v>
      </c>
      <c r="BF203" s="51">
        <f>IF( $G203=0,0,((($G203/$F$197)*Cronograma!BD$27)*($H203/$G203)))</f>
        <v>0</v>
      </c>
      <c r="BG203" s="51">
        <f>IF( $G203=0,0,((($G203/$F$197)*Cronograma!BE$27)*($H203/$G203)))</f>
        <v>0</v>
      </c>
      <c r="BH203" s="51">
        <f>IF( $G203=0,0,((($G203/$F$197)*Cronograma!BF$27)*($H203/$G203)))</f>
        <v>0</v>
      </c>
      <c r="BI203" s="51">
        <f>IF( $G203=0,0,((($G203/$F$197)*Cronograma!BG$27)*($H203/$G203)))</f>
        <v>0</v>
      </c>
      <c r="BJ203" s="51">
        <f>IF( $G203=0,0,((($G203/$F$197)*Cronograma!BH$27)*($H203/$G203)))</f>
        <v>0</v>
      </c>
      <c r="BK203" s="51">
        <f>IF( $G203=0,0,((($G203/$F$197)*Cronograma!BI$27)*($H203/$G203)))</f>
        <v>0</v>
      </c>
      <c r="BL203" s="51">
        <f>IF( $G203=0,0,((($G203/$F$197)*Cronograma!BJ$27)*($H203/$G203)))</f>
        <v>0</v>
      </c>
      <c r="BM203" s="51">
        <f>IF( $G203=0,0,((($G203/$F$197)*Cronograma!BK$27)*($H203/$G203)))</f>
        <v>0</v>
      </c>
      <c r="BN203" s="51">
        <f>IF( $G203=0,0,((($G203/$F$197)*Cronograma!BL$27)*($H203/$G203)))</f>
        <v>0</v>
      </c>
      <c r="BO203" s="51">
        <f>IF( $G203=0,0,((($G203/$F$197)*Cronograma!BM$27)*($H203/$G203)))</f>
        <v>0</v>
      </c>
      <c r="BP203" s="51">
        <f>IF( $G203=0,0,((($G203/$F$197)*Cronograma!BN$27)*($H203/$G203)))</f>
        <v>0</v>
      </c>
      <c r="BQ203" s="51">
        <f>IF( $G203=0,0,((($G203/$F$197)*Cronograma!BO$27)*($H203/$G203)))</f>
        <v>0</v>
      </c>
      <c r="BR203" s="51">
        <f>IF( $G203=0,0,((($G203/$F$197)*Cronograma!BP$27)*($H203/$G203)))</f>
        <v>0</v>
      </c>
      <c r="BS203" s="51">
        <f>IF( $G203=0,0,((($G203/$F$197)*Cronograma!BQ$27)*($H203/$G203)))</f>
        <v>0</v>
      </c>
      <c r="BT203" s="51">
        <f>IF( $G203=0,0,((($G203/$F$197)*Cronograma!BR$27)*($H203/$G203)))</f>
        <v>0</v>
      </c>
      <c r="BU203" s="51">
        <f>IF( $G203=0,0,((($G203/$F$197)*Cronograma!BS$27)*($H203/$G203)))</f>
        <v>0</v>
      </c>
      <c r="BV203" s="51">
        <f>IF( $G203=0,0,((($G203/$F$197)*Cronograma!BT$27)*($H203/$G203)))</f>
        <v>0</v>
      </c>
      <c r="BW203" s="51">
        <f>IF( $G203=0,0,((($G203/$F$197)*Cronograma!BU$27)*($H203/$G203)))</f>
        <v>0</v>
      </c>
      <c r="BX203" s="51">
        <f>IF( $G203=0,0,((($G203/$F$197)*Cronograma!BV$27)*($H203/$G203)))</f>
        <v>0</v>
      </c>
      <c r="BY203" s="51">
        <f>IF( $G203=0,0,((($G203/$F$197)*Cronograma!BW$27)*($H203/$G203)))</f>
        <v>0</v>
      </c>
      <c r="BZ203" s="51">
        <f>IF( $G203=0,0,((($G203/$F$197)*Cronograma!BX$27)*($H203/$G203)))</f>
        <v>0</v>
      </c>
      <c r="CA203" s="51">
        <f>IF( $G203=0,0,((($G203/$F$197)*Cronograma!BY$27)*($H203/$G203)))</f>
        <v>0</v>
      </c>
      <c r="CB203" s="51">
        <f>IF( $G203=0,0,((($G203/$F$197)*Cronograma!BZ$27)*($H203/$G203)))</f>
        <v>0</v>
      </c>
      <c r="CC203" s="51">
        <f>IF( $G203=0,0,((($G203/$F$197)*Cronograma!CA$27)*($H203/$G203)))</f>
        <v>0</v>
      </c>
      <c r="CD203" s="51">
        <f>IF( $G203=0,0,((($G203/$F$197)*Cronograma!CB$27)*($H203/$G203)))</f>
        <v>0</v>
      </c>
      <c r="CE203" s="51">
        <f>IF( $G203=0,0,((($G203/$F$197)*Cronograma!CC$27)*($H203/$G203)))</f>
        <v>0</v>
      </c>
      <c r="CF203" s="51">
        <f>IF( $G203=0,0,((($G203/$F$197)*Cronograma!CD$27)*($H203/$G203)))</f>
        <v>0</v>
      </c>
      <c r="CG203" s="51">
        <f>IF( $G203=0,0,((($G203/$F$197)*Cronograma!CE$27)*($H203/$G203)))</f>
        <v>0</v>
      </c>
      <c r="CH203" s="51">
        <f>IF( $G203=0,0,((($G203/$F$197)*Cronograma!CF$27)*($H203/$G203)))</f>
        <v>0</v>
      </c>
      <c r="CI203" s="51">
        <f>IF( $G203=0,0,((($G203/$F$197)*Cronograma!CG$27)*($H203/$G203)))</f>
        <v>0</v>
      </c>
      <c r="CJ203" s="51">
        <f>IF( $G203=0,0,((($G203/$F$197)*Cronograma!CH$27)*($H203/$G203)))</f>
        <v>0</v>
      </c>
      <c r="CK203" s="51">
        <f>IF( $G203=0,0,((($G203/$F$197)*Cronograma!CI$27)*($H203/$G203)))</f>
        <v>0</v>
      </c>
      <c r="CL203" s="51">
        <f>IF( $G203=0,0,((($G203/$F$197)*Cronograma!CJ$27)*($H203/$G203)))</f>
        <v>0</v>
      </c>
      <c r="CM203" s="51">
        <f>IF( $G203=0,0,((($G203/$F$197)*Cronograma!CK$27)*($H203/$G203)))</f>
        <v>0</v>
      </c>
      <c r="CN203" s="51">
        <f>IF( $G203=0,0,((($G203/$F$197)*Cronograma!CL$27)*($H203/$G203)))</f>
        <v>0</v>
      </c>
      <c r="CO203" s="51">
        <f>IF( $G203=0,0,((($G203/$F$197)*Cronograma!CM$27)*($H203/$G203)))</f>
        <v>0</v>
      </c>
      <c r="CP203" s="51">
        <f>IF( $G203=0,0,((($G203/$F$197)*Cronograma!CN$27)*($H203/$G203)))</f>
        <v>0</v>
      </c>
      <c r="CQ203" s="51">
        <f>IF( $G203=0,0,((($G203/$F$197)*Cronograma!CO$27)*($H203/$G203)))</f>
        <v>0</v>
      </c>
      <c r="CR203" s="51">
        <f>IF( $G203=0,0,((($G203/$F$197)*Cronograma!CP$27)*($H203/$G203)))</f>
        <v>0</v>
      </c>
      <c r="CS203" s="51">
        <f>IF( $G203=0,0,((($G203/$F$197)*Cronograma!CQ$27)*($H203/$G203)))</f>
        <v>0</v>
      </c>
      <c r="CT203" s="51">
        <f>IF( $G203=0,0,((($G203/$F$197)*Cronograma!CR$27)*($H203/$G203)))</f>
        <v>0</v>
      </c>
      <c r="CU203" s="51">
        <f>IF( $G203=0,0,((($G203/$F$197)*Cronograma!CS$27)*($H203/$G203)))</f>
        <v>0</v>
      </c>
      <c r="CV203" s="51">
        <f>IF( $G203=0,0,((($G203/$F$197)*Cronograma!CT$27)*($H203/$G203)))</f>
        <v>0</v>
      </c>
      <c r="CW203" s="51">
        <f>IF( $G203=0,0,((($G203/$F$197)*Cronograma!CU$27)*($H203/$G203)))</f>
        <v>0</v>
      </c>
      <c r="CX203" s="51">
        <f>IF( $G203=0,0,((($G203/$F$197)*Cronograma!CV$27)*($H203/$G203)))</f>
        <v>0</v>
      </c>
      <c r="CY203" s="51">
        <f>IF( $G203=0,0,((($G203/$F$197)*Cronograma!CW$27)*($H203/$G203)))</f>
        <v>0</v>
      </c>
      <c r="CZ203" s="51">
        <f>IF( $G203=0,0,((($G203/$F$197)*Cronograma!CX$27)*($H203/$G203)))</f>
        <v>0</v>
      </c>
      <c r="DA203" s="51">
        <f>IF( $G203=0,0,((($G203/$F$197)*Cronograma!CY$27)*($H203/$G203)))</f>
        <v>0</v>
      </c>
      <c r="DB203" s="51">
        <f>IF( $G203=0,0,((($G203/$F$197)*Cronograma!CZ$27)*($H203/$G203)))</f>
        <v>0</v>
      </c>
      <c r="DC203" s="51">
        <f>IF( $G203=0,0,((($G203/$F$197)*Cronograma!DA$27)*($H203/$G203)))</f>
        <v>0</v>
      </c>
      <c r="DD203" s="51">
        <f>IF( $G203=0,0,((($G203/$F$197)*Cronograma!DB$27)*($H203/$G203)))</f>
        <v>0</v>
      </c>
      <c r="DE203" s="51">
        <f>IF( $G203=0,0,((($G203/$F$197)*Cronograma!DC$27)*($H203/$G203)))</f>
        <v>0</v>
      </c>
      <c r="DF203" s="51">
        <f>IF( $G203=0,0,((($G203/$F$197)*Cronograma!DD$27)*($H203/$G203)))</f>
        <v>0</v>
      </c>
      <c r="DG203" s="51">
        <f>IF( $G203=0,0,((($G203/$F$197)*Cronograma!DE$27)*($H203/$G203)))</f>
        <v>0</v>
      </c>
      <c r="DH203" s="51">
        <f>IF( $G203=0,0,((($G203/$F$197)*Cronograma!DF$27)*($H203/$G203)))</f>
        <v>0</v>
      </c>
      <c r="DI203" s="51">
        <f>IF( $G203=0,0,((($G203/$F$197)*Cronograma!DG$27)*($H203/$G203)))</f>
        <v>0</v>
      </c>
      <c r="DJ203" s="51">
        <f>IF( $G203=0,0,((($G203/$F$197)*Cronograma!DH$27)*($H203/$G203)))</f>
        <v>0</v>
      </c>
      <c r="DK203" s="52">
        <f t="shared" si="118"/>
        <v>0</v>
      </c>
      <c r="DL203" s="53">
        <f t="shared" si="119"/>
        <v>0</v>
      </c>
      <c r="DM203" s="472"/>
      <c r="DN203" s="472"/>
      <c r="DO203" s="472"/>
    </row>
    <row r="204" spans="1:119" hidden="1" outlineLevel="1" x14ac:dyDescent="0.3">
      <c r="A204" s="472"/>
      <c r="B204" s="521" t="s">
        <v>341</v>
      </c>
      <c r="C204" s="589"/>
      <c r="D204" s="595"/>
      <c r="E204" s="591"/>
      <c r="F204" s="592"/>
      <c r="G204" s="593"/>
      <c r="H204" s="498">
        <f t="shared" si="117"/>
        <v>0</v>
      </c>
      <c r="I204" s="51">
        <f>IF( $G204=0,0,((($G204/$F$197)*Cronograma!G$27)*($H204/$G204)))</f>
        <v>0</v>
      </c>
      <c r="J204" s="51">
        <f>IF( $G204=0,0,((($G204/$F$197)*Cronograma!H$27)*($H204/$G204)))</f>
        <v>0</v>
      </c>
      <c r="K204" s="51">
        <f>IF( $G204=0,0,((($G204/$F$197)*Cronograma!I$27)*($H204/$G204)))</f>
        <v>0</v>
      </c>
      <c r="L204" s="51">
        <f>IF( $G204=0,0,((($G204/$F$197)*Cronograma!J$27)*($H204/$G204)))</f>
        <v>0</v>
      </c>
      <c r="M204" s="51">
        <f>IF( $G204=0,0,((($G204/$F$197)*Cronograma!K$27)*($H204/$G204)))</f>
        <v>0</v>
      </c>
      <c r="N204" s="51">
        <f>IF( $G204=0,0,((($G204/$F$197)*Cronograma!L$27)*($H204/$G204)))</f>
        <v>0</v>
      </c>
      <c r="O204" s="51">
        <f>IF( $G204=0,0,((($G204/$F$197)*Cronograma!M$27)*($H204/$G204)))</f>
        <v>0</v>
      </c>
      <c r="P204" s="51">
        <f>IF( $G204=0,0,((($G204/$F$197)*Cronograma!N$27)*($H204/$G204)))</f>
        <v>0</v>
      </c>
      <c r="Q204" s="51">
        <f>IF( $G204=0,0,((($G204/$F$197)*Cronograma!O$27)*($H204/$G204)))</f>
        <v>0</v>
      </c>
      <c r="R204" s="51">
        <f>IF( $G204=0,0,((($G204/$F$197)*Cronograma!P$27)*($H204/$G204)))</f>
        <v>0</v>
      </c>
      <c r="S204" s="51">
        <f>IF( $G204=0,0,((($G204/$F$197)*Cronograma!Q$27)*($H204/$G204)))</f>
        <v>0</v>
      </c>
      <c r="T204" s="51">
        <f>IF( $G204=0,0,((($G204/$F$197)*Cronograma!R$27)*($H204/$G204)))</f>
        <v>0</v>
      </c>
      <c r="U204" s="51">
        <f>IF( $G204=0,0,((($G204/$F$197)*Cronograma!S$27)*($H204/$G204)))</f>
        <v>0</v>
      </c>
      <c r="V204" s="51">
        <f>IF( $G204=0,0,((($G204/$F$197)*Cronograma!T$27)*($H204/$G204)))</f>
        <v>0</v>
      </c>
      <c r="W204" s="51">
        <f>IF( $G204=0,0,((($G204/$F$197)*Cronograma!U$27)*($H204/$G204)))</f>
        <v>0</v>
      </c>
      <c r="X204" s="51">
        <f>IF( $G204=0,0,((($G204/$F$197)*Cronograma!V$27)*($H204/$G204)))</f>
        <v>0</v>
      </c>
      <c r="Y204" s="51">
        <f>IF( $G204=0,0,((($G204/$F$197)*Cronograma!W$27)*($H204/$G204)))</f>
        <v>0</v>
      </c>
      <c r="Z204" s="51">
        <f>IF( $G204=0,0,((($G204/$F$197)*Cronograma!X$27)*($H204/$G204)))</f>
        <v>0</v>
      </c>
      <c r="AA204" s="51">
        <f>IF( $G204=0,0,((($G204/$F$197)*Cronograma!Y$27)*($H204/$G204)))</f>
        <v>0</v>
      </c>
      <c r="AB204" s="51">
        <f>IF( $G204=0,0,((($G204/$F$197)*Cronograma!Z$27)*($H204/$G204)))</f>
        <v>0</v>
      </c>
      <c r="AC204" s="51">
        <f>IF( $G204=0,0,((($G204/$F$197)*Cronograma!AA$27)*($H204/$G204)))</f>
        <v>0</v>
      </c>
      <c r="AD204" s="51">
        <f>IF( $G204=0,0,((($G204/$F$197)*Cronograma!AB$27)*($H204/$G204)))</f>
        <v>0</v>
      </c>
      <c r="AE204" s="51">
        <f>IF( $G204=0,0,((($G204/$F$197)*Cronograma!AC$27)*($H204/$G204)))</f>
        <v>0</v>
      </c>
      <c r="AF204" s="51">
        <f>IF( $G204=0,0,((($G204/$F$197)*Cronograma!AD$27)*($H204/$G204)))</f>
        <v>0</v>
      </c>
      <c r="AG204" s="51">
        <f>IF( $G204=0,0,((($G204/$F$197)*Cronograma!AE$27)*($H204/$G204)))</f>
        <v>0</v>
      </c>
      <c r="AH204" s="51">
        <f>IF( $G204=0,0,((($G204/$F$197)*Cronograma!AF$27)*($H204/$G204)))</f>
        <v>0</v>
      </c>
      <c r="AI204" s="51">
        <f>IF( $G204=0,0,((($G204/$F$197)*Cronograma!AG$27)*($H204/$G204)))</f>
        <v>0</v>
      </c>
      <c r="AJ204" s="51">
        <f>IF( $G204=0,0,((($G204/$F$197)*Cronograma!AH$27)*($H204/$G204)))</f>
        <v>0</v>
      </c>
      <c r="AK204" s="51">
        <f>IF( $G204=0,0,((($G204/$F$197)*Cronograma!AI$27)*($H204/$G204)))</f>
        <v>0</v>
      </c>
      <c r="AL204" s="51">
        <f>IF( $G204=0,0,((($G204/$F$197)*Cronograma!AJ$27)*($H204/$G204)))</f>
        <v>0</v>
      </c>
      <c r="AM204" s="51">
        <f>IF( $G204=0,0,((($G204/$F$197)*Cronograma!AK$27)*($H204/$G204)))</f>
        <v>0</v>
      </c>
      <c r="AN204" s="51">
        <f>IF( $G204=0,0,((($G204/$F$197)*Cronograma!AL$27)*($H204/$G204)))</f>
        <v>0</v>
      </c>
      <c r="AO204" s="51">
        <f>IF( $G204=0,0,((($G204/$F$197)*Cronograma!AM$27)*($H204/$G204)))</f>
        <v>0</v>
      </c>
      <c r="AP204" s="51">
        <f>IF( $G204=0,0,((($G204/$F$197)*Cronograma!AN$27)*($H204/$G204)))</f>
        <v>0</v>
      </c>
      <c r="AQ204" s="51">
        <f>IF( $G204=0,0,((($G204/$F$197)*Cronograma!AO$27)*($H204/$G204)))</f>
        <v>0</v>
      </c>
      <c r="AR204" s="51">
        <f>IF( $G204=0,0,((($G204/$F$197)*Cronograma!AP$27)*($H204/$G204)))</f>
        <v>0</v>
      </c>
      <c r="AS204" s="51">
        <f>IF( $G204=0,0,((($G204/$F$197)*Cronograma!AQ$27)*($H204/$G204)))</f>
        <v>0</v>
      </c>
      <c r="AT204" s="51">
        <f>IF( $G204=0,0,((($G204/$F$197)*Cronograma!AR$27)*($H204/$G204)))</f>
        <v>0</v>
      </c>
      <c r="AU204" s="51">
        <f>IF( $G204=0,0,((($G204/$F$197)*Cronograma!AS$27)*($H204/$G204)))</f>
        <v>0</v>
      </c>
      <c r="AV204" s="51">
        <f>IF( $G204=0,0,((($G204/$F$197)*Cronograma!AT$27)*($H204/$G204)))</f>
        <v>0</v>
      </c>
      <c r="AW204" s="51">
        <f>IF( $G204=0,0,((($G204/$F$197)*Cronograma!AU$27)*($H204/$G204)))</f>
        <v>0</v>
      </c>
      <c r="AX204" s="51">
        <f>IF( $G204=0,0,((($G204/$F$197)*Cronograma!AV$27)*($H204/$G204)))</f>
        <v>0</v>
      </c>
      <c r="AY204" s="51">
        <f>IF( $G204=0,0,((($G204/$F$197)*Cronograma!AW$27)*($H204/$G204)))</f>
        <v>0</v>
      </c>
      <c r="AZ204" s="51">
        <f>IF( $G204=0,0,((($G204/$F$197)*Cronograma!AX$27)*($H204/$G204)))</f>
        <v>0</v>
      </c>
      <c r="BA204" s="51">
        <f>IF( $G204=0,0,((($G204/$F$197)*Cronograma!AY$27)*($H204/$G204)))</f>
        <v>0</v>
      </c>
      <c r="BB204" s="51">
        <f>IF( $G204=0,0,((($G204/$F$197)*Cronograma!AZ$27)*($H204/$G204)))</f>
        <v>0</v>
      </c>
      <c r="BC204" s="51">
        <f>IF( $G204=0,0,((($G204/$F$197)*Cronograma!BA$27)*($H204/$G204)))</f>
        <v>0</v>
      </c>
      <c r="BD204" s="51">
        <f>IF( $G204=0,0,((($G204/$F$197)*Cronograma!BB$27)*($H204/$G204)))</f>
        <v>0</v>
      </c>
      <c r="BE204" s="51">
        <f>IF( $G204=0,0,((($G204/$F$197)*Cronograma!BC$27)*($H204/$G204)))</f>
        <v>0</v>
      </c>
      <c r="BF204" s="51">
        <f>IF( $G204=0,0,((($G204/$F$197)*Cronograma!BD$27)*($H204/$G204)))</f>
        <v>0</v>
      </c>
      <c r="BG204" s="51">
        <f>IF( $G204=0,0,((($G204/$F$197)*Cronograma!BE$27)*($H204/$G204)))</f>
        <v>0</v>
      </c>
      <c r="BH204" s="51">
        <f>IF( $G204=0,0,((($G204/$F$197)*Cronograma!BF$27)*($H204/$G204)))</f>
        <v>0</v>
      </c>
      <c r="BI204" s="51">
        <f>IF( $G204=0,0,((($G204/$F$197)*Cronograma!BG$27)*($H204/$G204)))</f>
        <v>0</v>
      </c>
      <c r="BJ204" s="51">
        <f>IF( $G204=0,0,((($G204/$F$197)*Cronograma!BH$27)*($H204/$G204)))</f>
        <v>0</v>
      </c>
      <c r="BK204" s="51">
        <f>IF( $G204=0,0,((($G204/$F$197)*Cronograma!BI$27)*($H204/$G204)))</f>
        <v>0</v>
      </c>
      <c r="BL204" s="51">
        <f>IF( $G204=0,0,((($G204/$F$197)*Cronograma!BJ$27)*($H204/$G204)))</f>
        <v>0</v>
      </c>
      <c r="BM204" s="51">
        <f>IF( $G204=0,0,((($G204/$F$197)*Cronograma!BK$27)*($H204/$G204)))</f>
        <v>0</v>
      </c>
      <c r="BN204" s="51">
        <f>IF( $G204=0,0,((($G204/$F$197)*Cronograma!BL$27)*($H204/$G204)))</f>
        <v>0</v>
      </c>
      <c r="BO204" s="51">
        <f>IF( $G204=0,0,((($G204/$F$197)*Cronograma!BM$27)*($H204/$G204)))</f>
        <v>0</v>
      </c>
      <c r="BP204" s="51">
        <f>IF( $G204=0,0,((($G204/$F$197)*Cronograma!BN$27)*($H204/$G204)))</f>
        <v>0</v>
      </c>
      <c r="BQ204" s="51">
        <f>IF( $G204=0,0,((($G204/$F$197)*Cronograma!BO$27)*($H204/$G204)))</f>
        <v>0</v>
      </c>
      <c r="BR204" s="51">
        <f>IF( $G204=0,0,((($G204/$F$197)*Cronograma!BP$27)*($H204/$G204)))</f>
        <v>0</v>
      </c>
      <c r="BS204" s="51">
        <f>IF( $G204=0,0,((($G204/$F$197)*Cronograma!BQ$27)*($H204/$G204)))</f>
        <v>0</v>
      </c>
      <c r="BT204" s="51">
        <f>IF( $G204=0,0,((($G204/$F$197)*Cronograma!BR$27)*($H204/$G204)))</f>
        <v>0</v>
      </c>
      <c r="BU204" s="51">
        <f>IF( $G204=0,0,((($G204/$F$197)*Cronograma!BS$27)*($H204/$G204)))</f>
        <v>0</v>
      </c>
      <c r="BV204" s="51">
        <f>IF( $G204=0,0,((($G204/$F$197)*Cronograma!BT$27)*($H204/$G204)))</f>
        <v>0</v>
      </c>
      <c r="BW204" s="51">
        <f>IF( $G204=0,0,((($G204/$F$197)*Cronograma!BU$27)*($H204/$G204)))</f>
        <v>0</v>
      </c>
      <c r="BX204" s="51">
        <f>IF( $G204=0,0,((($G204/$F$197)*Cronograma!BV$27)*($H204/$G204)))</f>
        <v>0</v>
      </c>
      <c r="BY204" s="51">
        <f>IF( $G204=0,0,((($G204/$F$197)*Cronograma!BW$27)*($H204/$G204)))</f>
        <v>0</v>
      </c>
      <c r="BZ204" s="51">
        <f>IF( $G204=0,0,((($G204/$F$197)*Cronograma!BX$27)*($H204/$G204)))</f>
        <v>0</v>
      </c>
      <c r="CA204" s="51">
        <f>IF( $G204=0,0,((($G204/$F$197)*Cronograma!BY$27)*($H204/$G204)))</f>
        <v>0</v>
      </c>
      <c r="CB204" s="51">
        <f>IF( $G204=0,0,((($G204/$F$197)*Cronograma!BZ$27)*($H204/$G204)))</f>
        <v>0</v>
      </c>
      <c r="CC204" s="51">
        <f>IF( $G204=0,0,((($G204/$F$197)*Cronograma!CA$27)*($H204/$G204)))</f>
        <v>0</v>
      </c>
      <c r="CD204" s="51">
        <f>IF( $G204=0,0,((($G204/$F$197)*Cronograma!CB$27)*($H204/$G204)))</f>
        <v>0</v>
      </c>
      <c r="CE204" s="51">
        <f>IF( $G204=0,0,((($G204/$F$197)*Cronograma!CC$27)*($H204/$G204)))</f>
        <v>0</v>
      </c>
      <c r="CF204" s="51">
        <f>IF( $G204=0,0,((($G204/$F$197)*Cronograma!CD$27)*($H204/$G204)))</f>
        <v>0</v>
      </c>
      <c r="CG204" s="51">
        <f>IF( $G204=0,0,((($G204/$F$197)*Cronograma!CE$27)*($H204/$G204)))</f>
        <v>0</v>
      </c>
      <c r="CH204" s="51">
        <f>IF( $G204=0,0,((($G204/$F$197)*Cronograma!CF$27)*($H204/$G204)))</f>
        <v>0</v>
      </c>
      <c r="CI204" s="51">
        <f>IF( $G204=0,0,((($G204/$F$197)*Cronograma!CG$27)*($H204/$G204)))</f>
        <v>0</v>
      </c>
      <c r="CJ204" s="51">
        <f>IF( $G204=0,0,((($G204/$F$197)*Cronograma!CH$27)*($H204/$G204)))</f>
        <v>0</v>
      </c>
      <c r="CK204" s="51">
        <f>IF( $G204=0,0,((($G204/$F$197)*Cronograma!CI$27)*($H204/$G204)))</f>
        <v>0</v>
      </c>
      <c r="CL204" s="51">
        <f>IF( $G204=0,0,((($G204/$F$197)*Cronograma!CJ$27)*($H204/$G204)))</f>
        <v>0</v>
      </c>
      <c r="CM204" s="51">
        <f>IF( $G204=0,0,((($G204/$F$197)*Cronograma!CK$27)*($H204/$G204)))</f>
        <v>0</v>
      </c>
      <c r="CN204" s="51">
        <f>IF( $G204=0,0,((($G204/$F$197)*Cronograma!CL$27)*($H204/$G204)))</f>
        <v>0</v>
      </c>
      <c r="CO204" s="51">
        <f>IF( $G204=0,0,((($G204/$F$197)*Cronograma!CM$27)*($H204/$G204)))</f>
        <v>0</v>
      </c>
      <c r="CP204" s="51">
        <f>IF( $G204=0,0,((($G204/$F$197)*Cronograma!CN$27)*($H204/$G204)))</f>
        <v>0</v>
      </c>
      <c r="CQ204" s="51">
        <f>IF( $G204=0,0,((($G204/$F$197)*Cronograma!CO$27)*($H204/$G204)))</f>
        <v>0</v>
      </c>
      <c r="CR204" s="51">
        <f>IF( $G204=0,0,((($G204/$F$197)*Cronograma!CP$27)*($H204/$G204)))</f>
        <v>0</v>
      </c>
      <c r="CS204" s="51">
        <f>IF( $G204=0,0,((($G204/$F$197)*Cronograma!CQ$27)*($H204/$G204)))</f>
        <v>0</v>
      </c>
      <c r="CT204" s="51">
        <f>IF( $G204=0,0,((($G204/$F$197)*Cronograma!CR$27)*($H204/$G204)))</f>
        <v>0</v>
      </c>
      <c r="CU204" s="51">
        <f>IF( $G204=0,0,((($G204/$F$197)*Cronograma!CS$27)*($H204/$G204)))</f>
        <v>0</v>
      </c>
      <c r="CV204" s="51">
        <f>IF( $G204=0,0,((($G204/$F$197)*Cronograma!CT$27)*($H204/$G204)))</f>
        <v>0</v>
      </c>
      <c r="CW204" s="51">
        <f>IF( $G204=0,0,((($G204/$F$197)*Cronograma!CU$27)*($H204/$G204)))</f>
        <v>0</v>
      </c>
      <c r="CX204" s="51">
        <f>IF( $G204=0,0,((($G204/$F$197)*Cronograma!CV$27)*($H204/$G204)))</f>
        <v>0</v>
      </c>
      <c r="CY204" s="51">
        <f>IF( $G204=0,0,((($G204/$F$197)*Cronograma!CW$27)*($H204/$G204)))</f>
        <v>0</v>
      </c>
      <c r="CZ204" s="51">
        <f>IF( $G204=0,0,((($G204/$F$197)*Cronograma!CX$27)*($H204/$G204)))</f>
        <v>0</v>
      </c>
      <c r="DA204" s="51">
        <f>IF( $G204=0,0,((($G204/$F$197)*Cronograma!CY$27)*($H204/$G204)))</f>
        <v>0</v>
      </c>
      <c r="DB204" s="51">
        <f>IF( $G204=0,0,((($G204/$F$197)*Cronograma!CZ$27)*($H204/$G204)))</f>
        <v>0</v>
      </c>
      <c r="DC204" s="51">
        <f>IF( $G204=0,0,((($G204/$F$197)*Cronograma!DA$27)*($H204/$G204)))</f>
        <v>0</v>
      </c>
      <c r="DD204" s="51">
        <f>IF( $G204=0,0,((($G204/$F$197)*Cronograma!DB$27)*($H204/$G204)))</f>
        <v>0</v>
      </c>
      <c r="DE204" s="51">
        <f>IF( $G204=0,0,((($G204/$F$197)*Cronograma!DC$27)*($H204/$G204)))</f>
        <v>0</v>
      </c>
      <c r="DF204" s="51">
        <f>IF( $G204=0,0,((($G204/$F$197)*Cronograma!DD$27)*($H204/$G204)))</f>
        <v>0</v>
      </c>
      <c r="DG204" s="51">
        <f>IF( $G204=0,0,((($G204/$F$197)*Cronograma!DE$27)*($H204/$G204)))</f>
        <v>0</v>
      </c>
      <c r="DH204" s="51">
        <f>IF( $G204=0,0,((($G204/$F$197)*Cronograma!DF$27)*($H204/$G204)))</f>
        <v>0</v>
      </c>
      <c r="DI204" s="51">
        <f>IF( $G204=0,0,((($G204/$F$197)*Cronograma!DG$27)*($H204/$G204)))</f>
        <v>0</v>
      </c>
      <c r="DJ204" s="51">
        <f>IF( $G204=0,0,((($G204/$F$197)*Cronograma!DH$27)*($H204/$G204)))</f>
        <v>0</v>
      </c>
      <c r="DK204" s="52">
        <f t="shared" si="118"/>
        <v>0</v>
      </c>
      <c r="DL204" s="53">
        <f t="shared" si="119"/>
        <v>0</v>
      </c>
      <c r="DM204" s="472"/>
      <c r="DN204" s="472"/>
      <c r="DO204" s="472"/>
    </row>
    <row r="205" spans="1:119" hidden="1" outlineLevel="1" x14ac:dyDescent="0.3">
      <c r="A205" s="472"/>
      <c r="B205" s="521" t="s">
        <v>342</v>
      </c>
      <c r="C205" s="589"/>
      <c r="D205" s="595"/>
      <c r="E205" s="591"/>
      <c r="F205" s="592"/>
      <c r="G205" s="593"/>
      <c r="H205" s="498">
        <f t="shared" si="117"/>
        <v>0</v>
      </c>
      <c r="I205" s="51">
        <f>IF( $G205=0,0,((($G205/$F$197)*Cronograma!G$27)*($H205/$G205)))</f>
        <v>0</v>
      </c>
      <c r="J205" s="51">
        <f>IF( $G205=0,0,((($G205/$F$197)*Cronograma!H$27)*($H205/$G205)))</f>
        <v>0</v>
      </c>
      <c r="K205" s="51">
        <f>IF( $G205=0,0,((($G205/$F$197)*Cronograma!I$27)*($H205/$G205)))</f>
        <v>0</v>
      </c>
      <c r="L205" s="51">
        <f>IF( $G205=0,0,((($G205/$F$197)*Cronograma!J$27)*($H205/$G205)))</f>
        <v>0</v>
      </c>
      <c r="M205" s="51">
        <f>IF( $G205=0,0,((($G205/$F$197)*Cronograma!K$27)*($H205/$G205)))</f>
        <v>0</v>
      </c>
      <c r="N205" s="51">
        <f>IF( $G205=0,0,((($G205/$F$197)*Cronograma!L$27)*($H205/$G205)))</f>
        <v>0</v>
      </c>
      <c r="O205" s="51">
        <f>IF( $G205=0,0,((($G205/$F$197)*Cronograma!M$27)*($H205/$G205)))</f>
        <v>0</v>
      </c>
      <c r="P205" s="51">
        <f>IF( $G205=0,0,((($G205/$F$197)*Cronograma!N$27)*($H205/$G205)))</f>
        <v>0</v>
      </c>
      <c r="Q205" s="51">
        <f>IF( $G205=0,0,((($G205/$F$197)*Cronograma!O$27)*($H205/$G205)))</f>
        <v>0</v>
      </c>
      <c r="R205" s="51">
        <f>IF( $G205=0,0,((($G205/$F$197)*Cronograma!P$27)*($H205/$G205)))</f>
        <v>0</v>
      </c>
      <c r="S205" s="51">
        <f>IF( $G205=0,0,((($G205/$F$197)*Cronograma!Q$27)*($H205/$G205)))</f>
        <v>0</v>
      </c>
      <c r="T205" s="51">
        <f>IF( $G205=0,0,((($G205/$F$197)*Cronograma!R$27)*($H205/$G205)))</f>
        <v>0</v>
      </c>
      <c r="U205" s="51">
        <f>IF( $G205=0,0,((($G205/$F$197)*Cronograma!S$27)*($H205/$G205)))</f>
        <v>0</v>
      </c>
      <c r="V205" s="51">
        <f>IF( $G205=0,0,((($G205/$F$197)*Cronograma!T$27)*($H205/$G205)))</f>
        <v>0</v>
      </c>
      <c r="W205" s="51">
        <f>IF( $G205=0,0,((($G205/$F$197)*Cronograma!U$27)*($H205/$G205)))</f>
        <v>0</v>
      </c>
      <c r="X205" s="51">
        <f>IF( $G205=0,0,((($G205/$F$197)*Cronograma!V$27)*($H205/$G205)))</f>
        <v>0</v>
      </c>
      <c r="Y205" s="51">
        <f>IF( $G205=0,0,((($G205/$F$197)*Cronograma!W$27)*($H205/$G205)))</f>
        <v>0</v>
      </c>
      <c r="Z205" s="51">
        <f>IF( $G205=0,0,((($G205/$F$197)*Cronograma!X$27)*($H205/$G205)))</f>
        <v>0</v>
      </c>
      <c r="AA205" s="51">
        <f>IF( $G205=0,0,((($G205/$F$197)*Cronograma!Y$27)*($H205/$G205)))</f>
        <v>0</v>
      </c>
      <c r="AB205" s="51">
        <f>IF( $G205=0,0,((($G205/$F$197)*Cronograma!Z$27)*($H205/$G205)))</f>
        <v>0</v>
      </c>
      <c r="AC205" s="51">
        <f>IF( $G205=0,0,((($G205/$F$197)*Cronograma!AA$27)*($H205/$G205)))</f>
        <v>0</v>
      </c>
      <c r="AD205" s="51">
        <f>IF( $G205=0,0,((($G205/$F$197)*Cronograma!AB$27)*($H205/$G205)))</f>
        <v>0</v>
      </c>
      <c r="AE205" s="51">
        <f>IF( $G205=0,0,((($G205/$F$197)*Cronograma!AC$27)*($H205/$G205)))</f>
        <v>0</v>
      </c>
      <c r="AF205" s="51">
        <f>IF( $G205=0,0,((($G205/$F$197)*Cronograma!AD$27)*($H205/$G205)))</f>
        <v>0</v>
      </c>
      <c r="AG205" s="51">
        <f>IF( $G205=0,0,((($G205/$F$197)*Cronograma!AE$27)*($H205/$G205)))</f>
        <v>0</v>
      </c>
      <c r="AH205" s="51">
        <f>IF( $G205=0,0,((($G205/$F$197)*Cronograma!AF$27)*($H205/$G205)))</f>
        <v>0</v>
      </c>
      <c r="AI205" s="51">
        <f>IF( $G205=0,0,((($G205/$F$197)*Cronograma!AG$27)*($H205/$G205)))</f>
        <v>0</v>
      </c>
      <c r="AJ205" s="51">
        <f>IF( $G205=0,0,((($G205/$F$197)*Cronograma!AH$27)*($H205/$G205)))</f>
        <v>0</v>
      </c>
      <c r="AK205" s="51">
        <f>IF( $G205=0,0,((($G205/$F$197)*Cronograma!AI$27)*($H205/$G205)))</f>
        <v>0</v>
      </c>
      <c r="AL205" s="51">
        <f>IF( $G205=0,0,((($G205/$F$197)*Cronograma!AJ$27)*($H205/$G205)))</f>
        <v>0</v>
      </c>
      <c r="AM205" s="51">
        <f>IF( $G205=0,0,((($G205/$F$197)*Cronograma!AK$27)*($H205/$G205)))</f>
        <v>0</v>
      </c>
      <c r="AN205" s="51">
        <f>IF( $G205=0,0,((($G205/$F$197)*Cronograma!AL$27)*($H205/$G205)))</f>
        <v>0</v>
      </c>
      <c r="AO205" s="51">
        <f>IF( $G205=0,0,((($G205/$F$197)*Cronograma!AM$27)*($H205/$G205)))</f>
        <v>0</v>
      </c>
      <c r="AP205" s="51">
        <f>IF( $G205=0,0,((($G205/$F$197)*Cronograma!AN$27)*($H205/$G205)))</f>
        <v>0</v>
      </c>
      <c r="AQ205" s="51">
        <f>IF( $G205=0,0,((($G205/$F$197)*Cronograma!AO$27)*($H205/$G205)))</f>
        <v>0</v>
      </c>
      <c r="AR205" s="51">
        <f>IF( $G205=0,0,((($G205/$F$197)*Cronograma!AP$27)*($H205/$G205)))</f>
        <v>0</v>
      </c>
      <c r="AS205" s="51">
        <f>IF( $G205=0,0,((($G205/$F$197)*Cronograma!AQ$27)*($H205/$G205)))</f>
        <v>0</v>
      </c>
      <c r="AT205" s="51">
        <f>IF( $G205=0,0,((($G205/$F$197)*Cronograma!AR$27)*($H205/$G205)))</f>
        <v>0</v>
      </c>
      <c r="AU205" s="51">
        <f>IF( $G205=0,0,((($G205/$F$197)*Cronograma!AS$27)*($H205/$G205)))</f>
        <v>0</v>
      </c>
      <c r="AV205" s="51">
        <f>IF( $G205=0,0,((($G205/$F$197)*Cronograma!AT$27)*($H205/$G205)))</f>
        <v>0</v>
      </c>
      <c r="AW205" s="51">
        <f>IF( $G205=0,0,((($G205/$F$197)*Cronograma!AU$27)*($H205/$G205)))</f>
        <v>0</v>
      </c>
      <c r="AX205" s="51">
        <f>IF( $G205=0,0,((($G205/$F$197)*Cronograma!AV$27)*($H205/$G205)))</f>
        <v>0</v>
      </c>
      <c r="AY205" s="51">
        <f>IF( $G205=0,0,((($G205/$F$197)*Cronograma!AW$27)*($H205/$G205)))</f>
        <v>0</v>
      </c>
      <c r="AZ205" s="51">
        <f>IF( $G205=0,0,((($G205/$F$197)*Cronograma!AX$27)*($H205/$G205)))</f>
        <v>0</v>
      </c>
      <c r="BA205" s="51">
        <f>IF( $G205=0,0,((($G205/$F$197)*Cronograma!AY$27)*($H205/$G205)))</f>
        <v>0</v>
      </c>
      <c r="BB205" s="51">
        <f>IF( $G205=0,0,((($G205/$F$197)*Cronograma!AZ$27)*($H205/$G205)))</f>
        <v>0</v>
      </c>
      <c r="BC205" s="51">
        <f>IF( $G205=0,0,((($G205/$F$197)*Cronograma!BA$27)*($H205/$G205)))</f>
        <v>0</v>
      </c>
      <c r="BD205" s="51">
        <f>IF( $G205=0,0,((($G205/$F$197)*Cronograma!BB$27)*($H205/$G205)))</f>
        <v>0</v>
      </c>
      <c r="BE205" s="51">
        <f>IF( $G205=0,0,((($G205/$F$197)*Cronograma!BC$27)*($H205/$G205)))</f>
        <v>0</v>
      </c>
      <c r="BF205" s="51">
        <f>IF( $G205=0,0,((($G205/$F$197)*Cronograma!BD$27)*($H205/$G205)))</f>
        <v>0</v>
      </c>
      <c r="BG205" s="51">
        <f>IF( $G205=0,0,((($G205/$F$197)*Cronograma!BE$27)*($H205/$G205)))</f>
        <v>0</v>
      </c>
      <c r="BH205" s="51">
        <f>IF( $G205=0,0,((($G205/$F$197)*Cronograma!BF$27)*($H205/$G205)))</f>
        <v>0</v>
      </c>
      <c r="BI205" s="51">
        <f>IF( $G205=0,0,((($G205/$F$197)*Cronograma!BG$27)*($H205/$G205)))</f>
        <v>0</v>
      </c>
      <c r="BJ205" s="51">
        <f>IF( $G205=0,0,((($G205/$F$197)*Cronograma!BH$27)*($H205/$G205)))</f>
        <v>0</v>
      </c>
      <c r="BK205" s="51">
        <f>IF( $G205=0,0,((($G205/$F$197)*Cronograma!BI$27)*($H205/$G205)))</f>
        <v>0</v>
      </c>
      <c r="BL205" s="51">
        <f>IF( $G205=0,0,((($G205/$F$197)*Cronograma!BJ$27)*($H205/$G205)))</f>
        <v>0</v>
      </c>
      <c r="BM205" s="51">
        <f>IF( $G205=0,0,((($G205/$F$197)*Cronograma!BK$27)*($H205/$G205)))</f>
        <v>0</v>
      </c>
      <c r="BN205" s="51">
        <f>IF( $G205=0,0,((($G205/$F$197)*Cronograma!BL$27)*($H205/$G205)))</f>
        <v>0</v>
      </c>
      <c r="BO205" s="51">
        <f>IF( $G205=0,0,((($G205/$F$197)*Cronograma!BM$27)*($H205/$G205)))</f>
        <v>0</v>
      </c>
      <c r="BP205" s="51">
        <f>IF( $G205=0,0,((($G205/$F$197)*Cronograma!BN$27)*($H205/$G205)))</f>
        <v>0</v>
      </c>
      <c r="BQ205" s="51">
        <f>IF( $G205=0,0,((($G205/$F$197)*Cronograma!BO$27)*($H205/$G205)))</f>
        <v>0</v>
      </c>
      <c r="BR205" s="51">
        <f>IF( $G205=0,0,((($G205/$F$197)*Cronograma!BP$27)*($H205/$G205)))</f>
        <v>0</v>
      </c>
      <c r="BS205" s="51">
        <f>IF( $G205=0,0,((($G205/$F$197)*Cronograma!BQ$27)*($H205/$G205)))</f>
        <v>0</v>
      </c>
      <c r="BT205" s="51">
        <f>IF( $G205=0,0,((($G205/$F$197)*Cronograma!BR$27)*($H205/$G205)))</f>
        <v>0</v>
      </c>
      <c r="BU205" s="51">
        <f>IF( $G205=0,0,((($G205/$F$197)*Cronograma!BS$27)*($H205/$G205)))</f>
        <v>0</v>
      </c>
      <c r="BV205" s="51">
        <f>IF( $G205=0,0,((($G205/$F$197)*Cronograma!BT$27)*($H205/$G205)))</f>
        <v>0</v>
      </c>
      <c r="BW205" s="51">
        <f>IF( $G205=0,0,((($G205/$F$197)*Cronograma!BU$27)*($H205/$G205)))</f>
        <v>0</v>
      </c>
      <c r="BX205" s="51">
        <f>IF( $G205=0,0,((($G205/$F$197)*Cronograma!BV$27)*($H205/$G205)))</f>
        <v>0</v>
      </c>
      <c r="BY205" s="51">
        <f>IF( $G205=0,0,((($G205/$F$197)*Cronograma!BW$27)*($H205/$G205)))</f>
        <v>0</v>
      </c>
      <c r="BZ205" s="51">
        <f>IF( $G205=0,0,((($G205/$F$197)*Cronograma!BX$27)*($H205/$G205)))</f>
        <v>0</v>
      </c>
      <c r="CA205" s="51">
        <f>IF( $G205=0,0,((($G205/$F$197)*Cronograma!BY$27)*($H205/$G205)))</f>
        <v>0</v>
      </c>
      <c r="CB205" s="51">
        <f>IF( $G205=0,0,((($G205/$F$197)*Cronograma!BZ$27)*($H205/$G205)))</f>
        <v>0</v>
      </c>
      <c r="CC205" s="51">
        <f>IF( $G205=0,0,((($G205/$F$197)*Cronograma!CA$27)*($H205/$G205)))</f>
        <v>0</v>
      </c>
      <c r="CD205" s="51">
        <f>IF( $G205=0,0,((($G205/$F$197)*Cronograma!CB$27)*($H205/$G205)))</f>
        <v>0</v>
      </c>
      <c r="CE205" s="51">
        <f>IF( $G205=0,0,((($G205/$F$197)*Cronograma!CC$27)*($H205/$G205)))</f>
        <v>0</v>
      </c>
      <c r="CF205" s="51">
        <f>IF( $G205=0,0,((($G205/$F$197)*Cronograma!CD$27)*($H205/$G205)))</f>
        <v>0</v>
      </c>
      <c r="CG205" s="51">
        <f>IF( $G205=0,0,((($G205/$F$197)*Cronograma!CE$27)*($H205/$G205)))</f>
        <v>0</v>
      </c>
      <c r="CH205" s="51">
        <f>IF( $G205=0,0,((($G205/$F$197)*Cronograma!CF$27)*($H205/$G205)))</f>
        <v>0</v>
      </c>
      <c r="CI205" s="51">
        <f>IF( $G205=0,0,((($G205/$F$197)*Cronograma!CG$27)*($H205/$G205)))</f>
        <v>0</v>
      </c>
      <c r="CJ205" s="51">
        <f>IF( $G205=0,0,((($G205/$F$197)*Cronograma!CH$27)*($H205/$G205)))</f>
        <v>0</v>
      </c>
      <c r="CK205" s="51">
        <f>IF( $G205=0,0,((($G205/$F$197)*Cronograma!CI$27)*($H205/$G205)))</f>
        <v>0</v>
      </c>
      <c r="CL205" s="51">
        <f>IF( $G205=0,0,((($G205/$F$197)*Cronograma!CJ$27)*($H205/$G205)))</f>
        <v>0</v>
      </c>
      <c r="CM205" s="51">
        <f>IF( $G205=0,0,((($G205/$F$197)*Cronograma!CK$27)*($H205/$G205)))</f>
        <v>0</v>
      </c>
      <c r="CN205" s="51">
        <f>IF( $G205=0,0,((($G205/$F$197)*Cronograma!CL$27)*($H205/$G205)))</f>
        <v>0</v>
      </c>
      <c r="CO205" s="51">
        <f>IF( $G205=0,0,((($G205/$F$197)*Cronograma!CM$27)*($H205/$G205)))</f>
        <v>0</v>
      </c>
      <c r="CP205" s="51">
        <f>IF( $G205=0,0,((($G205/$F$197)*Cronograma!CN$27)*($H205/$G205)))</f>
        <v>0</v>
      </c>
      <c r="CQ205" s="51">
        <f>IF( $G205=0,0,((($G205/$F$197)*Cronograma!CO$27)*($H205/$G205)))</f>
        <v>0</v>
      </c>
      <c r="CR205" s="51">
        <f>IF( $G205=0,0,((($G205/$F$197)*Cronograma!CP$27)*($H205/$G205)))</f>
        <v>0</v>
      </c>
      <c r="CS205" s="51">
        <f>IF( $G205=0,0,((($G205/$F$197)*Cronograma!CQ$27)*($H205/$G205)))</f>
        <v>0</v>
      </c>
      <c r="CT205" s="51">
        <f>IF( $G205=0,0,((($G205/$F$197)*Cronograma!CR$27)*($H205/$G205)))</f>
        <v>0</v>
      </c>
      <c r="CU205" s="51">
        <f>IF( $G205=0,0,((($G205/$F$197)*Cronograma!CS$27)*($H205/$G205)))</f>
        <v>0</v>
      </c>
      <c r="CV205" s="51">
        <f>IF( $G205=0,0,((($G205/$F$197)*Cronograma!CT$27)*($H205/$G205)))</f>
        <v>0</v>
      </c>
      <c r="CW205" s="51">
        <f>IF( $G205=0,0,((($G205/$F$197)*Cronograma!CU$27)*($H205/$G205)))</f>
        <v>0</v>
      </c>
      <c r="CX205" s="51">
        <f>IF( $G205=0,0,((($G205/$F$197)*Cronograma!CV$27)*($H205/$G205)))</f>
        <v>0</v>
      </c>
      <c r="CY205" s="51">
        <f>IF( $G205=0,0,((($G205/$F$197)*Cronograma!CW$27)*($H205/$G205)))</f>
        <v>0</v>
      </c>
      <c r="CZ205" s="51">
        <f>IF( $G205=0,0,((($G205/$F$197)*Cronograma!CX$27)*($H205/$G205)))</f>
        <v>0</v>
      </c>
      <c r="DA205" s="51">
        <f>IF( $G205=0,0,((($G205/$F$197)*Cronograma!CY$27)*($H205/$G205)))</f>
        <v>0</v>
      </c>
      <c r="DB205" s="51">
        <f>IF( $G205=0,0,((($G205/$F$197)*Cronograma!CZ$27)*($H205/$G205)))</f>
        <v>0</v>
      </c>
      <c r="DC205" s="51">
        <f>IF( $G205=0,0,((($G205/$F$197)*Cronograma!DA$27)*($H205/$G205)))</f>
        <v>0</v>
      </c>
      <c r="DD205" s="51">
        <f>IF( $G205=0,0,((($G205/$F$197)*Cronograma!DB$27)*($H205/$G205)))</f>
        <v>0</v>
      </c>
      <c r="DE205" s="51">
        <f>IF( $G205=0,0,((($G205/$F$197)*Cronograma!DC$27)*($H205/$G205)))</f>
        <v>0</v>
      </c>
      <c r="DF205" s="51">
        <f>IF( $G205=0,0,((($G205/$F$197)*Cronograma!DD$27)*($H205/$G205)))</f>
        <v>0</v>
      </c>
      <c r="DG205" s="51">
        <f>IF( $G205=0,0,((($G205/$F$197)*Cronograma!DE$27)*($H205/$G205)))</f>
        <v>0</v>
      </c>
      <c r="DH205" s="51">
        <f>IF( $G205=0,0,((($G205/$F$197)*Cronograma!DF$27)*($H205/$G205)))</f>
        <v>0</v>
      </c>
      <c r="DI205" s="51">
        <f>IF( $G205=0,0,((($G205/$F$197)*Cronograma!DG$27)*($H205/$G205)))</f>
        <v>0</v>
      </c>
      <c r="DJ205" s="51">
        <f>IF( $G205=0,0,((($G205/$F$197)*Cronograma!DH$27)*($H205/$G205)))</f>
        <v>0</v>
      </c>
      <c r="DK205" s="52">
        <f t="shared" si="118"/>
        <v>0</v>
      </c>
      <c r="DL205" s="53">
        <f t="shared" si="119"/>
        <v>0</v>
      </c>
      <c r="DM205" s="472"/>
      <c r="DN205" s="472"/>
      <c r="DO205" s="472"/>
    </row>
    <row r="206" spans="1:119" hidden="1" outlineLevel="1" x14ac:dyDescent="0.3">
      <c r="A206" s="472"/>
      <c r="B206" s="521" t="s">
        <v>177</v>
      </c>
      <c r="C206" s="589"/>
      <c r="D206" s="595"/>
      <c r="E206" s="591"/>
      <c r="F206" s="592"/>
      <c r="G206" s="593"/>
      <c r="H206" s="498">
        <f t="shared" si="117"/>
        <v>0</v>
      </c>
      <c r="I206" s="51">
        <f>IF( $G206=0,0,((($G206/$F$197)*Cronograma!G$27)*($H206/$G206)))</f>
        <v>0</v>
      </c>
      <c r="J206" s="51">
        <f>IF( $G206=0,0,((($G206/$F$197)*Cronograma!H$27)*($H206/$G206)))</f>
        <v>0</v>
      </c>
      <c r="K206" s="51">
        <f>IF( $G206=0,0,((($G206/$F$197)*Cronograma!I$27)*($H206/$G206)))</f>
        <v>0</v>
      </c>
      <c r="L206" s="51">
        <f>IF( $G206=0,0,((($G206/$F$197)*Cronograma!J$27)*($H206/$G206)))</f>
        <v>0</v>
      </c>
      <c r="M206" s="51">
        <f>IF( $G206=0,0,((($G206/$F$197)*Cronograma!K$27)*($H206/$G206)))</f>
        <v>0</v>
      </c>
      <c r="N206" s="51">
        <f>IF( $G206=0,0,((($G206/$F$197)*Cronograma!L$27)*($H206/$G206)))</f>
        <v>0</v>
      </c>
      <c r="O206" s="51">
        <f>IF( $G206=0,0,((($G206/$F$197)*Cronograma!M$27)*($H206/$G206)))</f>
        <v>0</v>
      </c>
      <c r="P206" s="51">
        <f>IF( $G206=0,0,((($G206/$F$197)*Cronograma!N$27)*($H206/$G206)))</f>
        <v>0</v>
      </c>
      <c r="Q206" s="51">
        <f>IF( $G206=0,0,((($G206/$F$197)*Cronograma!O$27)*($H206/$G206)))</f>
        <v>0</v>
      </c>
      <c r="R206" s="51">
        <f>IF( $G206=0,0,((($G206/$F$197)*Cronograma!P$27)*($H206/$G206)))</f>
        <v>0</v>
      </c>
      <c r="S206" s="51">
        <f>IF( $G206=0,0,((($G206/$F$197)*Cronograma!Q$27)*($H206/$G206)))</f>
        <v>0</v>
      </c>
      <c r="T206" s="51">
        <f>IF( $G206=0,0,((($G206/$F$197)*Cronograma!R$27)*($H206/$G206)))</f>
        <v>0</v>
      </c>
      <c r="U206" s="51">
        <f>IF( $G206=0,0,((($G206/$F$197)*Cronograma!S$27)*($H206/$G206)))</f>
        <v>0</v>
      </c>
      <c r="V206" s="51">
        <f>IF( $G206=0,0,((($G206/$F$197)*Cronograma!T$27)*($H206/$G206)))</f>
        <v>0</v>
      </c>
      <c r="W206" s="51">
        <f>IF( $G206=0,0,((($G206/$F$197)*Cronograma!U$27)*($H206/$G206)))</f>
        <v>0</v>
      </c>
      <c r="X206" s="51">
        <f>IF( $G206=0,0,((($G206/$F$197)*Cronograma!V$27)*($H206/$G206)))</f>
        <v>0</v>
      </c>
      <c r="Y206" s="51">
        <f>IF( $G206=0,0,((($G206/$F$197)*Cronograma!W$27)*($H206/$G206)))</f>
        <v>0</v>
      </c>
      <c r="Z206" s="51">
        <f>IF( $G206=0,0,((($G206/$F$197)*Cronograma!X$27)*($H206/$G206)))</f>
        <v>0</v>
      </c>
      <c r="AA206" s="51">
        <f>IF( $G206=0,0,((($G206/$F$197)*Cronograma!Y$27)*($H206/$G206)))</f>
        <v>0</v>
      </c>
      <c r="AB206" s="51">
        <f>IF( $G206=0,0,((($G206/$F$197)*Cronograma!Z$27)*($H206/$G206)))</f>
        <v>0</v>
      </c>
      <c r="AC206" s="51">
        <f>IF( $G206=0,0,((($G206/$F$197)*Cronograma!AA$27)*($H206/$G206)))</f>
        <v>0</v>
      </c>
      <c r="AD206" s="51">
        <f>IF( $G206=0,0,((($G206/$F$197)*Cronograma!AB$27)*($H206/$G206)))</f>
        <v>0</v>
      </c>
      <c r="AE206" s="51">
        <f>IF( $G206=0,0,((($G206/$F$197)*Cronograma!AC$27)*($H206/$G206)))</f>
        <v>0</v>
      </c>
      <c r="AF206" s="51">
        <f>IF( $G206=0,0,((($G206/$F$197)*Cronograma!AD$27)*($H206/$G206)))</f>
        <v>0</v>
      </c>
      <c r="AG206" s="51">
        <f>IF( $G206=0,0,((($G206/$F$197)*Cronograma!AE$27)*($H206/$G206)))</f>
        <v>0</v>
      </c>
      <c r="AH206" s="51">
        <f>IF( $G206=0,0,((($G206/$F$197)*Cronograma!AF$27)*($H206/$G206)))</f>
        <v>0</v>
      </c>
      <c r="AI206" s="51">
        <f>IF( $G206=0,0,((($G206/$F$197)*Cronograma!AG$27)*($H206/$G206)))</f>
        <v>0</v>
      </c>
      <c r="AJ206" s="51">
        <f>IF( $G206=0,0,((($G206/$F$197)*Cronograma!AH$27)*($H206/$G206)))</f>
        <v>0</v>
      </c>
      <c r="AK206" s="51">
        <f>IF( $G206=0,0,((($G206/$F$197)*Cronograma!AI$27)*($H206/$G206)))</f>
        <v>0</v>
      </c>
      <c r="AL206" s="51">
        <f>IF( $G206=0,0,((($G206/$F$197)*Cronograma!AJ$27)*($H206/$G206)))</f>
        <v>0</v>
      </c>
      <c r="AM206" s="51">
        <f>IF( $G206=0,0,((($G206/$F$197)*Cronograma!AK$27)*($H206/$G206)))</f>
        <v>0</v>
      </c>
      <c r="AN206" s="51">
        <f>IF( $G206=0,0,((($G206/$F$197)*Cronograma!AL$27)*($H206/$G206)))</f>
        <v>0</v>
      </c>
      <c r="AO206" s="51">
        <f>IF( $G206=0,0,((($G206/$F$197)*Cronograma!AM$27)*($H206/$G206)))</f>
        <v>0</v>
      </c>
      <c r="AP206" s="51">
        <f>IF( $G206=0,0,((($G206/$F$197)*Cronograma!AN$27)*($H206/$G206)))</f>
        <v>0</v>
      </c>
      <c r="AQ206" s="51">
        <f>IF( $G206=0,0,((($G206/$F$197)*Cronograma!AO$27)*($H206/$G206)))</f>
        <v>0</v>
      </c>
      <c r="AR206" s="51">
        <f>IF( $G206=0,0,((($G206/$F$197)*Cronograma!AP$27)*($H206/$G206)))</f>
        <v>0</v>
      </c>
      <c r="AS206" s="51">
        <f>IF( $G206=0,0,((($G206/$F$197)*Cronograma!AQ$27)*($H206/$G206)))</f>
        <v>0</v>
      </c>
      <c r="AT206" s="51">
        <f>IF( $G206=0,0,((($G206/$F$197)*Cronograma!AR$27)*($H206/$G206)))</f>
        <v>0</v>
      </c>
      <c r="AU206" s="51">
        <f>IF( $G206=0,0,((($G206/$F$197)*Cronograma!AS$27)*($H206/$G206)))</f>
        <v>0</v>
      </c>
      <c r="AV206" s="51">
        <f>IF( $G206=0,0,((($G206/$F$197)*Cronograma!AT$27)*($H206/$G206)))</f>
        <v>0</v>
      </c>
      <c r="AW206" s="51">
        <f>IF( $G206=0,0,((($G206/$F$197)*Cronograma!AU$27)*($H206/$G206)))</f>
        <v>0</v>
      </c>
      <c r="AX206" s="51">
        <f>IF( $G206=0,0,((($G206/$F$197)*Cronograma!AV$27)*($H206/$G206)))</f>
        <v>0</v>
      </c>
      <c r="AY206" s="51">
        <f>IF( $G206=0,0,((($G206/$F$197)*Cronograma!AW$27)*($H206/$G206)))</f>
        <v>0</v>
      </c>
      <c r="AZ206" s="51">
        <f>IF( $G206=0,0,((($G206/$F$197)*Cronograma!AX$27)*($H206/$G206)))</f>
        <v>0</v>
      </c>
      <c r="BA206" s="51">
        <f>IF( $G206=0,0,((($G206/$F$197)*Cronograma!AY$27)*($H206/$G206)))</f>
        <v>0</v>
      </c>
      <c r="BB206" s="51">
        <f>IF( $G206=0,0,((($G206/$F$197)*Cronograma!AZ$27)*($H206/$G206)))</f>
        <v>0</v>
      </c>
      <c r="BC206" s="51">
        <f>IF( $G206=0,0,((($G206/$F$197)*Cronograma!BA$27)*($H206/$G206)))</f>
        <v>0</v>
      </c>
      <c r="BD206" s="51">
        <f>IF( $G206=0,0,((($G206/$F$197)*Cronograma!BB$27)*($H206/$G206)))</f>
        <v>0</v>
      </c>
      <c r="BE206" s="51">
        <f>IF( $G206=0,0,((($G206/$F$197)*Cronograma!BC$27)*($H206/$G206)))</f>
        <v>0</v>
      </c>
      <c r="BF206" s="51">
        <f>IF( $G206=0,0,((($G206/$F$197)*Cronograma!BD$27)*($H206/$G206)))</f>
        <v>0</v>
      </c>
      <c r="BG206" s="51">
        <f>IF( $G206=0,0,((($G206/$F$197)*Cronograma!BE$27)*($H206/$G206)))</f>
        <v>0</v>
      </c>
      <c r="BH206" s="51">
        <f>IF( $G206=0,0,((($G206/$F$197)*Cronograma!BF$27)*($H206/$G206)))</f>
        <v>0</v>
      </c>
      <c r="BI206" s="51">
        <f>IF( $G206=0,0,((($G206/$F$197)*Cronograma!BG$27)*($H206/$G206)))</f>
        <v>0</v>
      </c>
      <c r="BJ206" s="51">
        <f>IF( $G206=0,0,((($G206/$F$197)*Cronograma!BH$27)*($H206/$G206)))</f>
        <v>0</v>
      </c>
      <c r="BK206" s="51">
        <f>IF( $G206=0,0,((($G206/$F$197)*Cronograma!BI$27)*($H206/$G206)))</f>
        <v>0</v>
      </c>
      <c r="BL206" s="51">
        <f>IF( $G206=0,0,((($G206/$F$197)*Cronograma!BJ$27)*($H206/$G206)))</f>
        <v>0</v>
      </c>
      <c r="BM206" s="51">
        <f>IF( $G206=0,0,((($G206/$F$197)*Cronograma!BK$27)*($H206/$G206)))</f>
        <v>0</v>
      </c>
      <c r="BN206" s="51">
        <f>IF( $G206=0,0,((($G206/$F$197)*Cronograma!BL$27)*($H206/$G206)))</f>
        <v>0</v>
      </c>
      <c r="BO206" s="51">
        <f>IF( $G206=0,0,((($G206/$F$197)*Cronograma!BM$27)*($H206/$G206)))</f>
        <v>0</v>
      </c>
      <c r="BP206" s="51">
        <f>IF( $G206=0,0,((($G206/$F$197)*Cronograma!BN$27)*($H206/$G206)))</f>
        <v>0</v>
      </c>
      <c r="BQ206" s="51">
        <f>IF( $G206=0,0,((($G206/$F$197)*Cronograma!BO$27)*($H206/$G206)))</f>
        <v>0</v>
      </c>
      <c r="BR206" s="51">
        <f>IF( $G206=0,0,((($G206/$F$197)*Cronograma!BP$27)*($H206/$G206)))</f>
        <v>0</v>
      </c>
      <c r="BS206" s="51">
        <f>IF( $G206=0,0,((($G206/$F$197)*Cronograma!BQ$27)*($H206/$G206)))</f>
        <v>0</v>
      </c>
      <c r="BT206" s="51">
        <f>IF( $G206=0,0,((($G206/$F$197)*Cronograma!BR$27)*($H206/$G206)))</f>
        <v>0</v>
      </c>
      <c r="BU206" s="51">
        <f>IF( $G206=0,0,((($G206/$F$197)*Cronograma!BS$27)*($H206/$G206)))</f>
        <v>0</v>
      </c>
      <c r="BV206" s="51">
        <f>IF( $G206=0,0,((($G206/$F$197)*Cronograma!BT$27)*($H206/$G206)))</f>
        <v>0</v>
      </c>
      <c r="BW206" s="51">
        <f>IF( $G206=0,0,((($G206/$F$197)*Cronograma!BU$27)*($H206/$G206)))</f>
        <v>0</v>
      </c>
      <c r="BX206" s="51">
        <f>IF( $G206=0,0,((($G206/$F$197)*Cronograma!BV$27)*($H206/$G206)))</f>
        <v>0</v>
      </c>
      <c r="BY206" s="51">
        <f>IF( $G206=0,0,((($G206/$F$197)*Cronograma!BW$27)*($H206/$G206)))</f>
        <v>0</v>
      </c>
      <c r="BZ206" s="51">
        <f>IF( $G206=0,0,((($G206/$F$197)*Cronograma!BX$27)*($H206/$G206)))</f>
        <v>0</v>
      </c>
      <c r="CA206" s="51">
        <f>IF( $G206=0,0,((($G206/$F$197)*Cronograma!BY$27)*($H206/$G206)))</f>
        <v>0</v>
      </c>
      <c r="CB206" s="51">
        <f>IF( $G206=0,0,((($G206/$F$197)*Cronograma!BZ$27)*($H206/$G206)))</f>
        <v>0</v>
      </c>
      <c r="CC206" s="51">
        <f>IF( $G206=0,0,((($G206/$F$197)*Cronograma!CA$27)*($H206/$G206)))</f>
        <v>0</v>
      </c>
      <c r="CD206" s="51">
        <f>IF( $G206=0,0,((($G206/$F$197)*Cronograma!CB$27)*($H206/$G206)))</f>
        <v>0</v>
      </c>
      <c r="CE206" s="51">
        <f>IF( $G206=0,0,((($G206/$F$197)*Cronograma!CC$27)*($H206/$G206)))</f>
        <v>0</v>
      </c>
      <c r="CF206" s="51">
        <f>IF( $G206=0,0,((($G206/$F$197)*Cronograma!CD$27)*($H206/$G206)))</f>
        <v>0</v>
      </c>
      <c r="CG206" s="51">
        <f>IF( $G206=0,0,((($G206/$F$197)*Cronograma!CE$27)*($H206/$G206)))</f>
        <v>0</v>
      </c>
      <c r="CH206" s="51">
        <f>IF( $G206=0,0,((($G206/$F$197)*Cronograma!CF$27)*($H206/$G206)))</f>
        <v>0</v>
      </c>
      <c r="CI206" s="51">
        <f>IF( $G206=0,0,((($G206/$F$197)*Cronograma!CG$27)*($H206/$G206)))</f>
        <v>0</v>
      </c>
      <c r="CJ206" s="51">
        <f>IF( $G206=0,0,((($G206/$F$197)*Cronograma!CH$27)*($H206/$G206)))</f>
        <v>0</v>
      </c>
      <c r="CK206" s="51">
        <f>IF( $G206=0,0,((($G206/$F$197)*Cronograma!CI$27)*($H206/$G206)))</f>
        <v>0</v>
      </c>
      <c r="CL206" s="51">
        <f>IF( $G206=0,0,((($G206/$F$197)*Cronograma!CJ$27)*($H206/$G206)))</f>
        <v>0</v>
      </c>
      <c r="CM206" s="51">
        <f>IF( $G206=0,0,((($G206/$F$197)*Cronograma!CK$27)*($H206/$G206)))</f>
        <v>0</v>
      </c>
      <c r="CN206" s="51">
        <f>IF( $G206=0,0,((($G206/$F$197)*Cronograma!CL$27)*($H206/$G206)))</f>
        <v>0</v>
      </c>
      <c r="CO206" s="51">
        <f>IF( $G206=0,0,((($G206/$F$197)*Cronograma!CM$27)*($H206/$G206)))</f>
        <v>0</v>
      </c>
      <c r="CP206" s="51">
        <f>IF( $G206=0,0,((($G206/$F$197)*Cronograma!CN$27)*($H206/$G206)))</f>
        <v>0</v>
      </c>
      <c r="CQ206" s="51">
        <f>IF( $G206=0,0,((($G206/$F$197)*Cronograma!CO$27)*($H206/$G206)))</f>
        <v>0</v>
      </c>
      <c r="CR206" s="51">
        <f>IF( $G206=0,0,((($G206/$F$197)*Cronograma!CP$27)*($H206/$G206)))</f>
        <v>0</v>
      </c>
      <c r="CS206" s="51">
        <f>IF( $G206=0,0,((($G206/$F$197)*Cronograma!CQ$27)*($H206/$G206)))</f>
        <v>0</v>
      </c>
      <c r="CT206" s="51">
        <f>IF( $G206=0,0,((($G206/$F$197)*Cronograma!CR$27)*($H206/$G206)))</f>
        <v>0</v>
      </c>
      <c r="CU206" s="51">
        <f>IF( $G206=0,0,((($G206/$F$197)*Cronograma!CS$27)*($H206/$G206)))</f>
        <v>0</v>
      </c>
      <c r="CV206" s="51">
        <f>IF( $G206=0,0,((($G206/$F$197)*Cronograma!CT$27)*($H206/$G206)))</f>
        <v>0</v>
      </c>
      <c r="CW206" s="51">
        <f>IF( $G206=0,0,((($G206/$F$197)*Cronograma!CU$27)*($H206/$G206)))</f>
        <v>0</v>
      </c>
      <c r="CX206" s="51">
        <f>IF( $G206=0,0,((($G206/$F$197)*Cronograma!CV$27)*($H206/$G206)))</f>
        <v>0</v>
      </c>
      <c r="CY206" s="51">
        <f>IF( $G206=0,0,((($G206/$F$197)*Cronograma!CW$27)*($H206/$G206)))</f>
        <v>0</v>
      </c>
      <c r="CZ206" s="51">
        <f>IF( $G206=0,0,((($G206/$F$197)*Cronograma!CX$27)*($H206/$G206)))</f>
        <v>0</v>
      </c>
      <c r="DA206" s="51">
        <f>IF( $G206=0,0,((($G206/$F$197)*Cronograma!CY$27)*($H206/$G206)))</f>
        <v>0</v>
      </c>
      <c r="DB206" s="51">
        <f>IF( $G206=0,0,((($G206/$F$197)*Cronograma!CZ$27)*($H206/$G206)))</f>
        <v>0</v>
      </c>
      <c r="DC206" s="51">
        <f>IF( $G206=0,0,((($G206/$F$197)*Cronograma!DA$27)*($H206/$G206)))</f>
        <v>0</v>
      </c>
      <c r="DD206" s="51">
        <f>IF( $G206=0,0,((($G206/$F$197)*Cronograma!DB$27)*($H206/$G206)))</f>
        <v>0</v>
      </c>
      <c r="DE206" s="51">
        <f>IF( $G206=0,0,((($G206/$F$197)*Cronograma!DC$27)*($H206/$G206)))</f>
        <v>0</v>
      </c>
      <c r="DF206" s="51">
        <f>IF( $G206=0,0,((($G206/$F$197)*Cronograma!DD$27)*($H206/$G206)))</f>
        <v>0</v>
      </c>
      <c r="DG206" s="51">
        <f>IF( $G206=0,0,((($G206/$F$197)*Cronograma!DE$27)*($H206/$G206)))</f>
        <v>0</v>
      </c>
      <c r="DH206" s="51">
        <f>IF( $G206=0,0,((($G206/$F$197)*Cronograma!DF$27)*($H206/$G206)))</f>
        <v>0</v>
      </c>
      <c r="DI206" s="51">
        <f>IF( $G206=0,0,((($G206/$F$197)*Cronograma!DG$27)*($H206/$G206)))</f>
        <v>0</v>
      </c>
      <c r="DJ206" s="51">
        <f>IF( $G206=0,0,((($G206/$F$197)*Cronograma!DH$27)*($H206/$G206)))</f>
        <v>0</v>
      </c>
      <c r="DK206" s="52">
        <f t="shared" si="118"/>
        <v>0</v>
      </c>
      <c r="DL206" s="53">
        <f t="shared" si="119"/>
        <v>0</v>
      </c>
      <c r="DM206" s="472"/>
      <c r="DN206" s="472"/>
      <c r="DO206" s="472"/>
    </row>
    <row r="207" spans="1:119" ht="24" hidden="1" outlineLevel="1" x14ac:dyDescent="0.3">
      <c r="A207" s="472"/>
      <c r="B207" s="521" t="s">
        <v>343</v>
      </c>
      <c r="C207" s="589"/>
      <c r="D207" s="595"/>
      <c r="E207" s="591"/>
      <c r="F207" s="592"/>
      <c r="G207" s="593"/>
      <c r="H207" s="498">
        <f t="shared" si="117"/>
        <v>0</v>
      </c>
      <c r="I207" s="51">
        <f>IF( $G207=0,0,((($G207/$F$197)*Cronograma!G$27)*($H207/$G207)))</f>
        <v>0</v>
      </c>
      <c r="J207" s="51">
        <f>IF( $G207=0,0,((($G207/$F$197)*Cronograma!H$27)*($H207/$G207)))</f>
        <v>0</v>
      </c>
      <c r="K207" s="51">
        <f>IF( $G207=0,0,((($G207/$F$197)*Cronograma!I$27)*($H207/$G207)))</f>
        <v>0</v>
      </c>
      <c r="L207" s="51">
        <f>IF( $G207=0,0,((($G207/$F$197)*Cronograma!J$27)*($H207/$G207)))</f>
        <v>0</v>
      </c>
      <c r="M207" s="51">
        <f>IF( $G207=0,0,((($G207/$F$197)*Cronograma!K$27)*($H207/$G207)))</f>
        <v>0</v>
      </c>
      <c r="N207" s="51">
        <f>IF( $G207=0,0,((($G207/$F$197)*Cronograma!L$27)*($H207/$G207)))</f>
        <v>0</v>
      </c>
      <c r="O207" s="51">
        <f>IF( $G207=0,0,((($G207/$F$197)*Cronograma!M$27)*($H207/$G207)))</f>
        <v>0</v>
      </c>
      <c r="P207" s="51">
        <f>IF( $G207=0,0,((($G207/$F$197)*Cronograma!N$27)*($H207/$G207)))</f>
        <v>0</v>
      </c>
      <c r="Q207" s="51">
        <f>IF( $G207=0,0,((($G207/$F$197)*Cronograma!O$27)*($H207/$G207)))</f>
        <v>0</v>
      </c>
      <c r="R207" s="51">
        <f>IF( $G207=0,0,((($G207/$F$197)*Cronograma!P$27)*($H207/$G207)))</f>
        <v>0</v>
      </c>
      <c r="S207" s="51">
        <f>IF( $G207=0,0,((($G207/$F$197)*Cronograma!Q$27)*($H207/$G207)))</f>
        <v>0</v>
      </c>
      <c r="T207" s="51">
        <f>IF( $G207=0,0,((($G207/$F$197)*Cronograma!R$27)*($H207/$G207)))</f>
        <v>0</v>
      </c>
      <c r="U207" s="51">
        <f>IF( $G207=0,0,((($G207/$F$197)*Cronograma!S$27)*($H207/$G207)))</f>
        <v>0</v>
      </c>
      <c r="V207" s="51">
        <f>IF( $G207=0,0,((($G207/$F$197)*Cronograma!T$27)*($H207/$G207)))</f>
        <v>0</v>
      </c>
      <c r="W207" s="51">
        <f>IF( $G207=0,0,((($G207/$F$197)*Cronograma!U$27)*($H207/$G207)))</f>
        <v>0</v>
      </c>
      <c r="X207" s="51">
        <f>IF( $G207=0,0,((($G207/$F$197)*Cronograma!V$27)*($H207/$G207)))</f>
        <v>0</v>
      </c>
      <c r="Y207" s="51">
        <f>IF( $G207=0,0,((($G207/$F$197)*Cronograma!W$27)*($H207/$G207)))</f>
        <v>0</v>
      </c>
      <c r="Z207" s="51">
        <f>IF( $G207=0,0,((($G207/$F$197)*Cronograma!X$27)*($H207/$G207)))</f>
        <v>0</v>
      </c>
      <c r="AA207" s="51">
        <f>IF( $G207=0,0,((($G207/$F$197)*Cronograma!Y$27)*($H207/$G207)))</f>
        <v>0</v>
      </c>
      <c r="AB207" s="51">
        <f>IF( $G207=0,0,((($G207/$F$197)*Cronograma!Z$27)*($H207/$G207)))</f>
        <v>0</v>
      </c>
      <c r="AC207" s="51">
        <f>IF( $G207=0,0,((($G207/$F$197)*Cronograma!AA$27)*($H207/$G207)))</f>
        <v>0</v>
      </c>
      <c r="AD207" s="51">
        <f>IF( $G207=0,0,((($G207/$F$197)*Cronograma!AB$27)*($H207/$G207)))</f>
        <v>0</v>
      </c>
      <c r="AE207" s="51">
        <f>IF( $G207=0,0,((($G207/$F$197)*Cronograma!AC$27)*($H207/$G207)))</f>
        <v>0</v>
      </c>
      <c r="AF207" s="51">
        <f>IF( $G207=0,0,((($G207/$F$197)*Cronograma!AD$27)*($H207/$G207)))</f>
        <v>0</v>
      </c>
      <c r="AG207" s="51">
        <f>IF( $G207=0,0,((($G207/$F$197)*Cronograma!AE$27)*($H207/$G207)))</f>
        <v>0</v>
      </c>
      <c r="AH207" s="51">
        <f>IF( $G207=0,0,((($G207/$F$197)*Cronograma!AF$27)*($H207/$G207)))</f>
        <v>0</v>
      </c>
      <c r="AI207" s="51">
        <f>IF( $G207=0,0,((($G207/$F$197)*Cronograma!AG$27)*($H207/$G207)))</f>
        <v>0</v>
      </c>
      <c r="AJ207" s="51">
        <f>IF( $G207=0,0,((($G207/$F$197)*Cronograma!AH$27)*($H207/$G207)))</f>
        <v>0</v>
      </c>
      <c r="AK207" s="51">
        <f>IF( $G207=0,0,((($G207/$F$197)*Cronograma!AI$27)*($H207/$G207)))</f>
        <v>0</v>
      </c>
      <c r="AL207" s="51">
        <f>IF( $G207=0,0,((($G207/$F$197)*Cronograma!AJ$27)*($H207/$G207)))</f>
        <v>0</v>
      </c>
      <c r="AM207" s="51">
        <f>IF( $G207=0,0,((($G207/$F$197)*Cronograma!AK$27)*($H207/$G207)))</f>
        <v>0</v>
      </c>
      <c r="AN207" s="51">
        <f>IF( $G207=0,0,((($G207/$F$197)*Cronograma!AL$27)*($H207/$G207)))</f>
        <v>0</v>
      </c>
      <c r="AO207" s="51">
        <f>IF( $G207=0,0,((($G207/$F$197)*Cronograma!AM$27)*($H207/$G207)))</f>
        <v>0</v>
      </c>
      <c r="AP207" s="51">
        <f>IF( $G207=0,0,((($G207/$F$197)*Cronograma!AN$27)*($H207/$G207)))</f>
        <v>0</v>
      </c>
      <c r="AQ207" s="51">
        <f>IF( $G207=0,0,((($G207/$F$197)*Cronograma!AO$27)*($H207/$G207)))</f>
        <v>0</v>
      </c>
      <c r="AR207" s="51">
        <f>IF( $G207=0,0,((($G207/$F$197)*Cronograma!AP$27)*($H207/$G207)))</f>
        <v>0</v>
      </c>
      <c r="AS207" s="51">
        <f>IF( $G207=0,0,((($G207/$F$197)*Cronograma!AQ$27)*($H207/$G207)))</f>
        <v>0</v>
      </c>
      <c r="AT207" s="51">
        <f>IF( $G207=0,0,((($G207/$F$197)*Cronograma!AR$27)*($H207/$G207)))</f>
        <v>0</v>
      </c>
      <c r="AU207" s="51">
        <f>IF( $G207=0,0,((($G207/$F$197)*Cronograma!AS$27)*($H207/$G207)))</f>
        <v>0</v>
      </c>
      <c r="AV207" s="51">
        <f>IF( $G207=0,0,((($G207/$F$197)*Cronograma!AT$27)*($H207/$G207)))</f>
        <v>0</v>
      </c>
      <c r="AW207" s="51">
        <f>IF( $G207=0,0,((($G207/$F$197)*Cronograma!AU$27)*($H207/$G207)))</f>
        <v>0</v>
      </c>
      <c r="AX207" s="51">
        <f>IF( $G207=0,0,((($G207/$F$197)*Cronograma!AV$27)*($H207/$G207)))</f>
        <v>0</v>
      </c>
      <c r="AY207" s="51">
        <f>IF( $G207=0,0,((($G207/$F$197)*Cronograma!AW$27)*($H207/$G207)))</f>
        <v>0</v>
      </c>
      <c r="AZ207" s="51">
        <f>IF( $G207=0,0,((($G207/$F$197)*Cronograma!AX$27)*($H207/$G207)))</f>
        <v>0</v>
      </c>
      <c r="BA207" s="51">
        <f>IF( $G207=0,0,((($G207/$F$197)*Cronograma!AY$27)*($H207/$G207)))</f>
        <v>0</v>
      </c>
      <c r="BB207" s="51">
        <f>IF( $G207=0,0,((($G207/$F$197)*Cronograma!AZ$27)*($H207/$G207)))</f>
        <v>0</v>
      </c>
      <c r="BC207" s="51">
        <f>IF( $G207=0,0,((($G207/$F$197)*Cronograma!BA$27)*($H207/$G207)))</f>
        <v>0</v>
      </c>
      <c r="BD207" s="51">
        <f>IF( $G207=0,0,((($G207/$F$197)*Cronograma!BB$27)*($H207/$G207)))</f>
        <v>0</v>
      </c>
      <c r="BE207" s="51">
        <f>IF( $G207=0,0,((($G207/$F$197)*Cronograma!BC$27)*($H207/$G207)))</f>
        <v>0</v>
      </c>
      <c r="BF207" s="51">
        <f>IF( $G207=0,0,((($G207/$F$197)*Cronograma!BD$27)*($H207/$G207)))</f>
        <v>0</v>
      </c>
      <c r="BG207" s="51">
        <f>IF( $G207=0,0,((($G207/$F$197)*Cronograma!BE$27)*($H207/$G207)))</f>
        <v>0</v>
      </c>
      <c r="BH207" s="51">
        <f>IF( $G207=0,0,((($G207/$F$197)*Cronograma!BF$27)*($H207/$G207)))</f>
        <v>0</v>
      </c>
      <c r="BI207" s="51">
        <f>IF( $G207=0,0,((($G207/$F$197)*Cronograma!BG$27)*($H207/$G207)))</f>
        <v>0</v>
      </c>
      <c r="BJ207" s="51">
        <f>IF( $G207=0,0,((($G207/$F$197)*Cronograma!BH$27)*($H207/$G207)))</f>
        <v>0</v>
      </c>
      <c r="BK207" s="51">
        <f>IF( $G207=0,0,((($G207/$F$197)*Cronograma!BI$27)*($H207/$G207)))</f>
        <v>0</v>
      </c>
      <c r="BL207" s="51">
        <f>IF( $G207=0,0,((($G207/$F$197)*Cronograma!BJ$27)*($H207/$G207)))</f>
        <v>0</v>
      </c>
      <c r="BM207" s="51">
        <f>IF( $G207=0,0,((($G207/$F$197)*Cronograma!BK$27)*($H207/$G207)))</f>
        <v>0</v>
      </c>
      <c r="BN207" s="51">
        <f>IF( $G207=0,0,((($G207/$F$197)*Cronograma!BL$27)*($H207/$G207)))</f>
        <v>0</v>
      </c>
      <c r="BO207" s="51">
        <f>IF( $G207=0,0,((($G207/$F$197)*Cronograma!BM$27)*($H207/$G207)))</f>
        <v>0</v>
      </c>
      <c r="BP207" s="51">
        <f>IF( $G207=0,0,((($G207/$F$197)*Cronograma!BN$27)*($H207/$G207)))</f>
        <v>0</v>
      </c>
      <c r="BQ207" s="51">
        <f>IF( $G207=0,0,((($G207/$F$197)*Cronograma!BO$27)*($H207/$G207)))</f>
        <v>0</v>
      </c>
      <c r="BR207" s="51">
        <f>IF( $G207=0,0,((($G207/$F$197)*Cronograma!BP$27)*($H207/$G207)))</f>
        <v>0</v>
      </c>
      <c r="BS207" s="51">
        <f>IF( $G207=0,0,((($G207/$F$197)*Cronograma!BQ$27)*($H207/$G207)))</f>
        <v>0</v>
      </c>
      <c r="BT207" s="51">
        <f>IF( $G207=0,0,((($G207/$F$197)*Cronograma!BR$27)*($H207/$G207)))</f>
        <v>0</v>
      </c>
      <c r="BU207" s="51">
        <f>IF( $G207=0,0,((($G207/$F$197)*Cronograma!BS$27)*($H207/$G207)))</f>
        <v>0</v>
      </c>
      <c r="BV207" s="51">
        <f>IF( $G207=0,0,((($G207/$F$197)*Cronograma!BT$27)*($H207/$G207)))</f>
        <v>0</v>
      </c>
      <c r="BW207" s="51">
        <f>IF( $G207=0,0,((($G207/$F$197)*Cronograma!BU$27)*($H207/$G207)))</f>
        <v>0</v>
      </c>
      <c r="BX207" s="51">
        <f>IF( $G207=0,0,((($G207/$F$197)*Cronograma!BV$27)*($H207/$G207)))</f>
        <v>0</v>
      </c>
      <c r="BY207" s="51">
        <f>IF( $G207=0,0,((($G207/$F$197)*Cronograma!BW$27)*($H207/$G207)))</f>
        <v>0</v>
      </c>
      <c r="BZ207" s="51">
        <f>IF( $G207=0,0,((($G207/$F$197)*Cronograma!BX$27)*($H207/$G207)))</f>
        <v>0</v>
      </c>
      <c r="CA207" s="51">
        <f>IF( $G207=0,0,((($G207/$F$197)*Cronograma!BY$27)*($H207/$G207)))</f>
        <v>0</v>
      </c>
      <c r="CB207" s="51">
        <f>IF( $G207=0,0,((($G207/$F$197)*Cronograma!BZ$27)*($H207/$G207)))</f>
        <v>0</v>
      </c>
      <c r="CC207" s="51">
        <f>IF( $G207=0,0,((($G207/$F$197)*Cronograma!CA$27)*($H207/$G207)))</f>
        <v>0</v>
      </c>
      <c r="CD207" s="51">
        <f>IF( $G207=0,0,((($G207/$F$197)*Cronograma!CB$27)*($H207/$G207)))</f>
        <v>0</v>
      </c>
      <c r="CE207" s="51">
        <f>IF( $G207=0,0,((($G207/$F$197)*Cronograma!CC$27)*($H207/$G207)))</f>
        <v>0</v>
      </c>
      <c r="CF207" s="51">
        <f>IF( $G207=0,0,((($G207/$F$197)*Cronograma!CD$27)*($H207/$G207)))</f>
        <v>0</v>
      </c>
      <c r="CG207" s="51">
        <f>IF( $G207=0,0,((($G207/$F$197)*Cronograma!CE$27)*($H207/$G207)))</f>
        <v>0</v>
      </c>
      <c r="CH207" s="51">
        <f>IF( $G207=0,0,((($G207/$F$197)*Cronograma!CF$27)*($H207/$G207)))</f>
        <v>0</v>
      </c>
      <c r="CI207" s="51">
        <f>IF( $G207=0,0,((($G207/$F$197)*Cronograma!CG$27)*($H207/$G207)))</f>
        <v>0</v>
      </c>
      <c r="CJ207" s="51">
        <f>IF( $G207=0,0,((($G207/$F$197)*Cronograma!CH$27)*($H207/$G207)))</f>
        <v>0</v>
      </c>
      <c r="CK207" s="51">
        <f>IF( $G207=0,0,((($G207/$F$197)*Cronograma!CI$27)*($H207/$G207)))</f>
        <v>0</v>
      </c>
      <c r="CL207" s="51">
        <f>IF( $G207=0,0,((($G207/$F$197)*Cronograma!CJ$27)*($H207/$G207)))</f>
        <v>0</v>
      </c>
      <c r="CM207" s="51">
        <f>IF( $G207=0,0,((($G207/$F$197)*Cronograma!CK$27)*($H207/$G207)))</f>
        <v>0</v>
      </c>
      <c r="CN207" s="51">
        <f>IF( $G207=0,0,((($G207/$F$197)*Cronograma!CL$27)*($H207/$G207)))</f>
        <v>0</v>
      </c>
      <c r="CO207" s="51">
        <f>IF( $G207=0,0,((($G207/$F$197)*Cronograma!CM$27)*($H207/$G207)))</f>
        <v>0</v>
      </c>
      <c r="CP207" s="51">
        <f>IF( $G207=0,0,((($G207/$F$197)*Cronograma!CN$27)*($H207/$G207)))</f>
        <v>0</v>
      </c>
      <c r="CQ207" s="51">
        <f>IF( $G207=0,0,((($G207/$F$197)*Cronograma!CO$27)*($H207/$G207)))</f>
        <v>0</v>
      </c>
      <c r="CR207" s="51">
        <f>IF( $G207=0,0,((($G207/$F$197)*Cronograma!CP$27)*($H207/$G207)))</f>
        <v>0</v>
      </c>
      <c r="CS207" s="51">
        <f>IF( $G207=0,0,((($G207/$F$197)*Cronograma!CQ$27)*($H207/$G207)))</f>
        <v>0</v>
      </c>
      <c r="CT207" s="51">
        <f>IF( $G207=0,0,((($G207/$F$197)*Cronograma!CR$27)*($H207/$G207)))</f>
        <v>0</v>
      </c>
      <c r="CU207" s="51">
        <f>IF( $G207=0,0,((($G207/$F$197)*Cronograma!CS$27)*($H207/$G207)))</f>
        <v>0</v>
      </c>
      <c r="CV207" s="51">
        <f>IF( $G207=0,0,((($G207/$F$197)*Cronograma!CT$27)*($H207/$G207)))</f>
        <v>0</v>
      </c>
      <c r="CW207" s="51">
        <f>IF( $G207=0,0,((($G207/$F$197)*Cronograma!CU$27)*($H207/$G207)))</f>
        <v>0</v>
      </c>
      <c r="CX207" s="51">
        <f>IF( $G207=0,0,((($G207/$F$197)*Cronograma!CV$27)*($H207/$G207)))</f>
        <v>0</v>
      </c>
      <c r="CY207" s="51">
        <f>IF( $G207=0,0,((($G207/$F$197)*Cronograma!CW$27)*($H207/$G207)))</f>
        <v>0</v>
      </c>
      <c r="CZ207" s="51">
        <f>IF( $G207=0,0,((($G207/$F$197)*Cronograma!CX$27)*($H207/$G207)))</f>
        <v>0</v>
      </c>
      <c r="DA207" s="51">
        <f>IF( $G207=0,0,((($G207/$F$197)*Cronograma!CY$27)*($H207/$G207)))</f>
        <v>0</v>
      </c>
      <c r="DB207" s="51">
        <f>IF( $G207=0,0,((($G207/$F$197)*Cronograma!CZ$27)*($H207/$G207)))</f>
        <v>0</v>
      </c>
      <c r="DC207" s="51">
        <f>IF( $G207=0,0,((($G207/$F$197)*Cronograma!DA$27)*($H207/$G207)))</f>
        <v>0</v>
      </c>
      <c r="DD207" s="51">
        <f>IF( $G207=0,0,((($G207/$F$197)*Cronograma!DB$27)*($H207/$G207)))</f>
        <v>0</v>
      </c>
      <c r="DE207" s="51">
        <f>IF( $G207=0,0,((($G207/$F$197)*Cronograma!DC$27)*($H207/$G207)))</f>
        <v>0</v>
      </c>
      <c r="DF207" s="51">
        <f>IF( $G207=0,0,((($G207/$F$197)*Cronograma!DD$27)*($H207/$G207)))</f>
        <v>0</v>
      </c>
      <c r="DG207" s="51">
        <f>IF( $G207=0,0,((($G207/$F$197)*Cronograma!DE$27)*($H207/$G207)))</f>
        <v>0</v>
      </c>
      <c r="DH207" s="51">
        <f>IF( $G207=0,0,((($G207/$F$197)*Cronograma!DF$27)*($H207/$G207)))</f>
        <v>0</v>
      </c>
      <c r="DI207" s="51">
        <f>IF( $G207=0,0,((($G207/$F$197)*Cronograma!DG$27)*($H207/$G207)))</f>
        <v>0</v>
      </c>
      <c r="DJ207" s="51">
        <f>IF( $G207=0,0,((($G207/$F$197)*Cronograma!DH$27)*($H207/$G207)))</f>
        <v>0</v>
      </c>
      <c r="DK207" s="52">
        <f t="shared" si="118"/>
        <v>0</v>
      </c>
      <c r="DL207" s="53">
        <f t="shared" si="119"/>
        <v>0</v>
      </c>
      <c r="DM207" s="472"/>
      <c r="DN207" s="472"/>
      <c r="DO207" s="472"/>
    </row>
    <row r="208" spans="1:119" collapsed="1" x14ac:dyDescent="0.3">
      <c r="A208" s="472"/>
      <c r="B208" s="528"/>
      <c r="C208" s="529"/>
      <c r="D208" s="530"/>
      <c r="E208" s="531"/>
      <c r="F208" s="532"/>
      <c r="G208" s="530"/>
      <c r="H208" s="533">
        <f>SUM(H8,H108)</f>
        <v>0</v>
      </c>
      <c r="I208" s="533">
        <f t="shared" ref="I208:S208" si="120">SUM(I8,I108)</f>
        <v>0</v>
      </c>
      <c r="J208" s="533">
        <f t="shared" si="120"/>
        <v>0</v>
      </c>
      <c r="K208" s="533">
        <f t="shared" si="120"/>
        <v>0</v>
      </c>
      <c r="L208" s="533">
        <f t="shared" si="120"/>
        <v>0</v>
      </c>
      <c r="M208" s="533">
        <f t="shared" si="120"/>
        <v>0</v>
      </c>
      <c r="N208" s="533">
        <f t="shared" si="120"/>
        <v>0</v>
      </c>
      <c r="O208" s="533">
        <f t="shared" si="120"/>
        <v>0</v>
      </c>
      <c r="P208" s="533">
        <f t="shared" si="120"/>
        <v>0</v>
      </c>
      <c r="Q208" s="533">
        <f t="shared" si="120"/>
        <v>0</v>
      </c>
      <c r="R208" s="533">
        <f t="shared" si="120"/>
        <v>0</v>
      </c>
      <c r="S208" s="533">
        <f t="shared" si="120"/>
        <v>0</v>
      </c>
      <c r="T208" s="533">
        <f t="shared" ref="T208:CD208" si="121">SUM(T8,T108)</f>
        <v>0</v>
      </c>
      <c r="U208" s="533">
        <f t="shared" si="121"/>
        <v>0</v>
      </c>
      <c r="V208" s="533">
        <f t="shared" si="121"/>
        <v>0</v>
      </c>
      <c r="W208" s="533">
        <f t="shared" si="121"/>
        <v>0</v>
      </c>
      <c r="X208" s="533">
        <f t="shared" si="121"/>
        <v>0</v>
      </c>
      <c r="Y208" s="533">
        <f t="shared" si="121"/>
        <v>0</v>
      </c>
      <c r="Z208" s="533">
        <f t="shared" si="121"/>
        <v>0</v>
      </c>
      <c r="AA208" s="533">
        <f t="shared" si="121"/>
        <v>0</v>
      </c>
      <c r="AB208" s="533">
        <f t="shared" si="121"/>
        <v>0</v>
      </c>
      <c r="AC208" s="533">
        <f t="shared" si="121"/>
        <v>0</v>
      </c>
      <c r="AD208" s="533">
        <f t="shared" si="121"/>
        <v>0</v>
      </c>
      <c r="AE208" s="533">
        <f t="shared" si="121"/>
        <v>0</v>
      </c>
      <c r="AF208" s="533">
        <f t="shared" si="121"/>
        <v>0</v>
      </c>
      <c r="AG208" s="533">
        <f t="shared" si="121"/>
        <v>0</v>
      </c>
      <c r="AH208" s="533">
        <f t="shared" si="121"/>
        <v>0</v>
      </c>
      <c r="AI208" s="533">
        <f t="shared" si="121"/>
        <v>0</v>
      </c>
      <c r="AJ208" s="533">
        <f t="shared" si="121"/>
        <v>0</v>
      </c>
      <c r="AK208" s="533">
        <f t="shared" si="121"/>
        <v>0</v>
      </c>
      <c r="AL208" s="533">
        <f t="shared" si="121"/>
        <v>0</v>
      </c>
      <c r="AM208" s="533">
        <f t="shared" si="121"/>
        <v>0</v>
      </c>
      <c r="AN208" s="533">
        <f t="shared" si="121"/>
        <v>0</v>
      </c>
      <c r="AO208" s="533">
        <f t="shared" si="121"/>
        <v>0</v>
      </c>
      <c r="AP208" s="533">
        <f t="shared" si="121"/>
        <v>0</v>
      </c>
      <c r="AQ208" s="533">
        <f t="shared" si="121"/>
        <v>0</v>
      </c>
      <c r="AR208" s="533">
        <f t="shared" si="121"/>
        <v>0</v>
      </c>
      <c r="AS208" s="533">
        <f t="shared" si="121"/>
        <v>0</v>
      </c>
      <c r="AT208" s="533">
        <f t="shared" si="121"/>
        <v>0</v>
      </c>
      <c r="AU208" s="533">
        <f t="shared" si="121"/>
        <v>0</v>
      </c>
      <c r="AV208" s="533">
        <f t="shared" si="121"/>
        <v>0</v>
      </c>
      <c r="AW208" s="533">
        <f t="shared" si="121"/>
        <v>0</v>
      </c>
      <c r="AX208" s="533">
        <f t="shared" si="121"/>
        <v>0</v>
      </c>
      <c r="AY208" s="533">
        <f t="shared" si="121"/>
        <v>0</v>
      </c>
      <c r="AZ208" s="533">
        <f t="shared" si="121"/>
        <v>0</v>
      </c>
      <c r="BA208" s="533">
        <f t="shared" si="121"/>
        <v>0</v>
      </c>
      <c r="BB208" s="533">
        <f t="shared" si="121"/>
        <v>0</v>
      </c>
      <c r="BC208" s="533">
        <f t="shared" si="121"/>
        <v>0</v>
      </c>
      <c r="BD208" s="533">
        <f t="shared" si="121"/>
        <v>0</v>
      </c>
      <c r="BE208" s="533">
        <f t="shared" si="121"/>
        <v>0</v>
      </c>
      <c r="BF208" s="533">
        <f t="shared" si="121"/>
        <v>0</v>
      </c>
      <c r="BG208" s="533">
        <f t="shared" si="121"/>
        <v>0</v>
      </c>
      <c r="BH208" s="533">
        <f t="shared" si="121"/>
        <v>0</v>
      </c>
      <c r="BI208" s="533">
        <f t="shared" si="121"/>
        <v>0</v>
      </c>
      <c r="BJ208" s="533">
        <f t="shared" si="121"/>
        <v>0</v>
      </c>
      <c r="BK208" s="533">
        <f t="shared" si="121"/>
        <v>0</v>
      </c>
      <c r="BL208" s="533">
        <f t="shared" si="121"/>
        <v>0</v>
      </c>
      <c r="BM208" s="533">
        <f t="shared" si="121"/>
        <v>0</v>
      </c>
      <c r="BN208" s="533">
        <f t="shared" si="121"/>
        <v>0</v>
      </c>
      <c r="BO208" s="533">
        <f t="shared" si="121"/>
        <v>0</v>
      </c>
      <c r="BP208" s="533">
        <f t="shared" si="121"/>
        <v>0</v>
      </c>
      <c r="BQ208" s="533">
        <f t="shared" si="121"/>
        <v>0</v>
      </c>
      <c r="BR208" s="533">
        <f t="shared" si="121"/>
        <v>0</v>
      </c>
      <c r="BS208" s="533">
        <f t="shared" si="121"/>
        <v>0</v>
      </c>
      <c r="BT208" s="533">
        <f t="shared" si="121"/>
        <v>0</v>
      </c>
      <c r="BU208" s="533">
        <f t="shared" si="121"/>
        <v>0</v>
      </c>
      <c r="BV208" s="533">
        <f t="shared" si="121"/>
        <v>0</v>
      </c>
      <c r="BW208" s="533">
        <f t="shared" si="121"/>
        <v>0</v>
      </c>
      <c r="BX208" s="533">
        <f t="shared" si="121"/>
        <v>0</v>
      </c>
      <c r="BY208" s="533">
        <f t="shared" si="121"/>
        <v>0</v>
      </c>
      <c r="BZ208" s="533">
        <f t="shared" si="121"/>
        <v>0</v>
      </c>
      <c r="CA208" s="533">
        <f t="shared" si="121"/>
        <v>0</v>
      </c>
      <c r="CB208" s="533">
        <f t="shared" si="121"/>
        <v>0</v>
      </c>
      <c r="CC208" s="533">
        <f t="shared" si="121"/>
        <v>0</v>
      </c>
      <c r="CD208" s="533">
        <f t="shared" si="121"/>
        <v>0</v>
      </c>
      <c r="CE208" s="533">
        <f t="shared" ref="CE208:DJ208" si="122">SUM(CE8,CE108)</f>
        <v>0</v>
      </c>
      <c r="CF208" s="533">
        <f t="shared" si="122"/>
        <v>0</v>
      </c>
      <c r="CG208" s="533">
        <f t="shared" si="122"/>
        <v>0</v>
      </c>
      <c r="CH208" s="533">
        <f t="shared" si="122"/>
        <v>0</v>
      </c>
      <c r="CI208" s="533">
        <f t="shared" si="122"/>
        <v>0</v>
      </c>
      <c r="CJ208" s="533">
        <f t="shared" si="122"/>
        <v>0</v>
      </c>
      <c r="CK208" s="533">
        <f t="shared" si="122"/>
        <v>0</v>
      </c>
      <c r="CL208" s="533">
        <f t="shared" si="122"/>
        <v>0</v>
      </c>
      <c r="CM208" s="533">
        <f t="shared" si="122"/>
        <v>0</v>
      </c>
      <c r="CN208" s="533">
        <f t="shared" si="122"/>
        <v>0</v>
      </c>
      <c r="CO208" s="533">
        <f t="shared" si="122"/>
        <v>0</v>
      </c>
      <c r="CP208" s="533">
        <f t="shared" si="122"/>
        <v>0</v>
      </c>
      <c r="CQ208" s="533">
        <f t="shared" si="122"/>
        <v>0</v>
      </c>
      <c r="CR208" s="533">
        <f t="shared" si="122"/>
        <v>0</v>
      </c>
      <c r="CS208" s="533">
        <f t="shared" si="122"/>
        <v>0</v>
      </c>
      <c r="CT208" s="533">
        <f t="shared" si="122"/>
        <v>0</v>
      </c>
      <c r="CU208" s="533">
        <f t="shared" si="122"/>
        <v>0</v>
      </c>
      <c r="CV208" s="533">
        <f t="shared" si="122"/>
        <v>0</v>
      </c>
      <c r="CW208" s="533">
        <f t="shared" si="122"/>
        <v>0</v>
      </c>
      <c r="CX208" s="533">
        <f t="shared" si="122"/>
        <v>0</v>
      </c>
      <c r="CY208" s="533">
        <f t="shared" si="122"/>
        <v>0</v>
      </c>
      <c r="CZ208" s="533">
        <f t="shared" si="122"/>
        <v>0</v>
      </c>
      <c r="DA208" s="533">
        <f t="shared" si="122"/>
        <v>0</v>
      </c>
      <c r="DB208" s="533">
        <f t="shared" si="122"/>
        <v>0</v>
      </c>
      <c r="DC208" s="533">
        <f t="shared" si="122"/>
        <v>0</v>
      </c>
      <c r="DD208" s="533">
        <f t="shared" si="122"/>
        <v>0</v>
      </c>
      <c r="DE208" s="533">
        <f t="shared" si="122"/>
        <v>0</v>
      </c>
      <c r="DF208" s="533">
        <f t="shared" si="122"/>
        <v>0</v>
      </c>
      <c r="DG208" s="533">
        <f t="shared" si="122"/>
        <v>0</v>
      </c>
      <c r="DH208" s="533">
        <f t="shared" si="122"/>
        <v>0</v>
      </c>
      <c r="DI208" s="533">
        <f t="shared" si="122"/>
        <v>0</v>
      </c>
      <c r="DJ208" s="533">
        <f t="shared" si="122"/>
        <v>0</v>
      </c>
      <c r="DK208" s="534">
        <f>SUM(DK8,DK108)</f>
        <v>0</v>
      </c>
      <c r="DL208" s="535">
        <f t="shared" si="119"/>
        <v>0</v>
      </c>
      <c r="DM208" s="472"/>
      <c r="DN208" s="472"/>
      <c r="DO208" s="472"/>
    </row>
    <row r="209" spans="1:119" x14ac:dyDescent="0.3">
      <c r="A209" s="472"/>
      <c r="B209" s="471"/>
      <c r="C209" s="472"/>
      <c r="D209" s="502"/>
      <c r="E209" s="503"/>
      <c r="F209" s="504"/>
      <c r="G209" s="502"/>
      <c r="H209" s="503"/>
      <c r="I209" s="472"/>
      <c r="J209" s="472"/>
      <c r="K209" s="472"/>
      <c r="L209" s="472"/>
      <c r="M209" s="472"/>
      <c r="N209" s="472"/>
      <c r="O209" s="472"/>
      <c r="P209" s="472"/>
      <c r="Q209" s="472"/>
      <c r="R209" s="472"/>
      <c r="S209" s="472"/>
      <c r="T209" s="472"/>
      <c r="U209" s="472"/>
      <c r="V209" s="472"/>
      <c r="W209" s="472"/>
      <c r="X209" s="472"/>
      <c r="Y209" s="472"/>
      <c r="Z209" s="472"/>
      <c r="AA209" s="472"/>
      <c r="AB209" s="472"/>
      <c r="AC209" s="472"/>
      <c r="AD209" s="472"/>
      <c r="AE209" s="472"/>
      <c r="AF209" s="472"/>
      <c r="AG209" s="472"/>
      <c r="AH209" s="472"/>
      <c r="AI209" s="472"/>
      <c r="AJ209" s="472"/>
      <c r="AK209" s="472"/>
      <c r="AL209" s="472"/>
      <c r="AM209" s="472"/>
      <c r="AN209" s="472"/>
      <c r="AO209" s="472"/>
      <c r="AP209" s="472"/>
      <c r="AQ209" s="472"/>
      <c r="AR209" s="472"/>
      <c r="AS209" s="472"/>
      <c r="AT209" s="472"/>
      <c r="AU209" s="472"/>
      <c r="AV209" s="472"/>
      <c r="AW209" s="472"/>
      <c r="AX209" s="472"/>
      <c r="AY209" s="472"/>
      <c r="AZ209" s="472"/>
      <c r="BA209" s="472"/>
      <c r="BB209" s="472"/>
      <c r="BC209" s="472"/>
      <c r="BD209" s="472"/>
      <c r="BE209" s="472"/>
      <c r="BF209" s="472"/>
      <c r="BG209" s="472"/>
      <c r="BH209" s="472"/>
      <c r="BI209" s="472"/>
      <c r="BJ209" s="472"/>
      <c r="BK209" s="472"/>
      <c r="BL209" s="472"/>
      <c r="BM209" s="472"/>
      <c r="BN209" s="472"/>
      <c r="BO209" s="472"/>
      <c r="BP209" s="472"/>
      <c r="BQ209" s="472"/>
      <c r="BR209" s="472"/>
      <c r="BS209" s="472"/>
      <c r="BT209" s="472"/>
      <c r="BU209" s="472"/>
      <c r="BV209" s="472"/>
      <c r="BW209" s="472"/>
      <c r="BX209" s="472"/>
      <c r="BY209" s="472"/>
      <c r="BZ209" s="472"/>
      <c r="CA209" s="472"/>
      <c r="CB209" s="472"/>
      <c r="CC209" s="472"/>
      <c r="CD209" s="472"/>
      <c r="CE209" s="472"/>
      <c r="CF209" s="472"/>
      <c r="CG209" s="472"/>
      <c r="CH209" s="472"/>
      <c r="CI209" s="472"/>
      <c r="CJ209" s="472"/>
      <c r="CK209" s="472"/>
      <c r="CL209" s="472"/>
      <c r="CM209" s="472"/>
      <c r="CN209" s="472"/>
      <c r="CO209" s="472"/>
      <c r="CP209" s="472"/>
      <c r="CQ209" s="472"/>
      <c r="CR209" s="472"/>
      <c r="CS209" s="472"/>
      <c r="CT209" s="472"/>
      <c r="CU209" s="472"/>
      <c r="CV209" s="472"/>
      <c r="CW209" s="472"/>
      <c r="CX209" s="472"/>
      <c r="CY209" s="472"/>
      <c r="CZ209" s="472"/>
      <c r="DA209" s="472"/>
      <c r="DB209" s="472"/>
      <c r="DC209" s="472"/>
      <c r="DD209" s="472"/>
      <c r="DE209" s="472"/>
      <c r="DF209" s="472"/>
      <c r="DG209" s="472"/>
      <c r="DH209" s="472"/>
      <c r="DI209" s="472"/>
      <c r="DJ209" s="472"/>
      <c r="DK209" s="505"/>
      <c r="DL209" s="472"/>
      <c r="DM209" s="472"/>
      <c r="DN209" s="472"/>
      <c r="DO209" s="472"/>
    </row>
    <row r="210" spans="1:119" x14ac:dyDescent="0.3">
      <c r="A210" s="472"/>
      <c r="B210" s="472"/>
      <c r="C210" s="472"/>
      <c r="D210" s="472"/>
      <c r="E210" s="472"/>
      <c r="F210" s="472"/>
      <c r="G210" s="472"/>
      <c r="H210" s="472"/>
      <c r="I210" s="472"/>
      <c r="J210" s="472"/>
      <c r="K210" s="472"/>
      <c r="L210" s="472"/>
      <c r="M210" s="472"/>
      <c r="N210" s="472"/>
      <c r="O210" s="472"/>
      <c r="P210" s="472"/>
      <c r="Q210" s="472"/>
      <c r="R210" s="472"/>
      <c r="S210" s="472"/>
      <c r="T210" s="472"/>
      <c r="U210" s="472"/>
      <c r="V210" s="472"/>
      <c r="W210" s="472"/>
      <c r="X210" s="472"/>
      <c r="Y210" s="472"/>
      <c r="Z210" s="472"/>
      <c r="AA210" s="472"/>
      <c r="AB210" s="472"/>
      <c r="AC210" s="472"/>
      <c r="AD210" s="472"/>
      <c r="AE210" s="472"/>
      <c r="AF210" s="472"/>
      <c r="AG210" s="472"/>
      <c r="AH210" s="472"/>
      <c r="AI210" s="472"/>
      <c r="AJ210" s="472"/>
      <c r="AK210" s="472"/>
      <c r="AL210" s="472"/>
      <c r="AM210" s="472"/>
      <c r="AN210" s="472"/>
      <c r="AO210" s="472"/>
      <c r="AP210" s="472"/>
      <c r="AQ210" s="472"/>
      <c r="AR210" s="472"/>
      <c r="AS210" s="472"/>
      <c r="AT210" s="472"/>
      <c r="AU210" s="472"/>
      <c r="AV210" s="472"/>
      <c r="AW210" s="472"/>
      <c r="AX210" s="472"/>
      <c r="AY210" s="472"/>
      <c r="AZ210" s="472"/>
      <c r="BA210" s="472"/>
      <c r="BB210" s="472"/>
      <c r="BC210" s="472"/>
      <c r="BD210" s="472"/>
      <c r="BE210" s="472"/>
      <c r="BF210" s="472"/>
      <c r="BG210" s="472"/>
      <c r="BH210" s="472"/>
      <c r="BI210" s="472"/>
      <c r="BJ210" s="472"/>
      <c r="BK210" s="472"/>
      <c r="BL210" s="472"/>
      <c r="BM210" s="472"/>
      <c r="BN210" s="472"/>
      <c r="BO210" s="472"/>
      <c r="BP210" s="472"/>
      <c r="BQ210" s="472"/>
      <c r="BR210" s="472"/>
      <c r="BS210" s="472"/>
      <c r="BT210" s="472"/>
      <c r="BU210" s="472"/>
      <c r="BV210" s="472"/>
      <c r="BW210" s="472"/>
      <c r="BX210" s="472"/>
      <c r="BY210" s="472"/>
      <c r="BZ210" s="472"/>
      <c r="CA210" s="472"/>
      <c r="CB210" s="472"/>
      <c r="CC210" s="472"/>
      <c r="CD210" s="472"/>
      <c r="CE210" s="472"/>
      <c r="CF210" s="472"/>
      <c r="CG210" s="472"/>
      <c r="CH210" s="472"/>
      <c r="CI210" s="472"/>
      <c r="CJ210" s="472"/>
      <c r="CK210" s="472"/>
      <c r="CL210" s="472"/>
      <c r="CM210" s="472"/>
      <c r="CN210" s="472"/>
      <c r="CO210" s="472"/>
      <c r="CP210" s="472"/>
      <c r="CQ210" s="472"/>
      <c r="CR210" s="472"/>
      <c r="CS210" s="472"/>
      <c r="CT210" s="472"/>
      <c r="CU210" s="472"/>
      <c r="CV210" s="472"/>
      <c r="CW210" s="472"/>
      <c r="CX210" s="472"/>
      <c r="CY210" s="472"/>
      <c r="CZ210" s="472"/>
      <c r="DA210" s="472"/>
      <c r="DB210" s="472"/>
      <c r="DC210" s="472"/>
      <c r="DD210" s="472"/>
      <c r="DE210" s="472"/>
      <c r="DF210" s="472"/>
      <c r="DG210" s="472"/>
      <c r="DH210" s="472"/>
      <c r="DI210" s="472"/>
      <c r="DJ210" s="472"/>
      <c r="DK210" s="472"/>
      <c r="DL210" s="472"/>
      <c r="DM210" s="472"/>
      <c r="DN210" s="472"/>
      <c r="DO210" s="472"/>
    </row>
    <row r="211" spans="1:119" x14ac:dyDescent="0.3">
      <c r="A211" s="472"/>
      <c r="B211" s="472"/>
      <c r="C211" s="472"/>
      <c r="D211" s="472"/>
      <c r="E211" s="472"/>
      <c r="F211" s="472"/>
      <c r="G211" s="472"/>
      <c r="H211" s="472"/>
      <c r="I211" s="472"/>
      <c r="J211" s="472"/>
      <c r="K211" s="472"/>
      <c r="L211" s="472"/>
      <c r="M211" s="472"/>
      <c r="N211" s="472"/>
      <c r="O211" s="472"/>
      <c r="P211" s="472"/>
      <c r="Q211" s="472"/>
      <c r="R211" s="472"/>
      <c r="S211" s="472"/>
      <c r="T211" s="472"/>
      <c r="U211" s="472"/>
      <c r="V211" s="472"/>
      <c r="W211" s="472"/>
      <c r="X211" s="472"/>
      <c r="Y211" s="472"/>
      <c r="Z211" s="472"/>
      <c r="AA211" s="472"/>
      <c r="AB211" s="472"/>
      <c r="AC211" s="472"/>
      <c r="AD211" s="472"/>
      <c r="AE211" s="472"/>
      <c r="AF211" s="472"/>
      <c r="AG211" s="472"/>
      <c r="AH211" s="472"/>
      <c r="AI211" s="472"/>
      <c r="AJ211" s="472"/>
      <c r="AK211" s="472"/>
      <c r="AL211" s="472"/>
      <c r="AM211" s="472"/>
      <c r="AN211" s="472"/>
      <c r="AO211" s="472"/>
      <c r="AP211" s="472"/>
      <c r="AQ211" s="472"/>
      <c r="AR211" s="472"/>
      <c r="AS211" s="472"/>
      <c r="AT211" s="472"/>
      <c r="AU211" s="472"/>
      <c r="AV211" s="472"/>
      <c r="AW211" s="472"/>
      <c r="AX211" s="472"/>
      <c r="AY211" s="472"/>
      <c r="AZ211" s="472"/>
      <c r="BA211" s="472"/>
      <c r="BB211" s="472"/>
      <c r="BC211" s="472"/>
      <c r="BD211" s="472"/>
      <c r="BE211" s="472"/>
      <c r="BF211" s="472"/>
      <c r="BG211" s="472"/>
      <c r="BH211" s="472"/>
      <c r="BI211" s="472"/>
      <c r="BJ211" s="472"/>
      <c r="BK211" s="472"/>
      <c r="BL211" s="472"/>
      <c r="BM211" s="472"/>
      <c r="BN211" s="472"/>
      <c r="BO211" s="472"/>
      <c r="BP211" s="472"/>
      <c r="BQ211" s="472"/>
      <c r="BR211" s="472"/>
      <c r="BS211" s="472"/>
      <c r="BT211" s="472"/>
      <c r="BU211" s="472"/>
      <c r="BV211" s="472"/>
      <c r="BW211" s="472"/>
      <c r="BX211" s="472"/>
      <c r="BY211" s="472"/>
      <c r="BZ211" s="472"/>
      <c r="CA211" s="472"/>
      <c r="CB211" s="472"/>
      <c r="CC211" s="472"/>
      <c r="CD211" s="472"/>
      <c r="CE211" s="472"/>
      <c r="CF211" s="472"/>
      <c r="CG211" s="472"/>
      <c r="CH211" s="472"/>
      <c r="CI211" s="472"/>
      <c r="CJ211" s="472"/>
      <c r="CK211" s="472"/>
      <c r="CL211" s="472"/>
      <c r="CM211" s="472"/>
      <c r="CN211" s="472"/>
      <c r="CO211" s="472"/>
      <c r="CP211" s="472"/>
      <c r="CQ211" s="472"/>
      <c r="CR211" s="472"/>
      <c r="CS211" s="472"/>
      <c r="CT211" s="472"/>
      <c r="CU211" s="472"/>
      <c r="CV211" s="472"/>
      <c r="CW211" s="472"/>
      <c r="CX211" s="472"/>
      <c r="CY211" s="472"/>
      <c r="CZ211" s="472"/>
      <c r="DA211" s="472"/>
      <c r="DB211" s="472"/>
      <c r="DC211" s="472"/>
      <c r="DD211" s="472"/>
      <c r="DE211" s="472"/>
      <c r="DF211" s="472"/>
      <c r="DG211" s="472"/>
      <c r="DH211" s="472"/>
      <c r="DI211" s="472"/>
      <c r="DJ211" s="472"/>
      <c r="DK211" s="472"/>
      <c r="DL211" s="472"/>
      <c r="DM211" s="472"/>
      <c r="DN211" s="472"/>
      <c r="DO211" s="472"/>
    </row>
    <row r="212" spans="1:119" x14ac:dyDescent="0.3">
      <c r="A212" s="472"/>
      <c r="B212" s="472"/>
      <c r="C212" s="472"/>
      <c r="D212" s="472"/>
      <c r="E212" s="472"/>
      <c r="F212" s="472"/>
      <c r="G212" s="472"/>
      <c r="H212" s="472"/>
      <c r="I212" s="472"/>
      <c r="J212" s="472"/>
      <c r="K212" s="472"/>
      <c r="L212" s="472"/>
      <c r="M212" s="472"/>
      <c r="N212" s="472"/>
      <c r="O212" s="472"/>
      <c r="P212" s="472"/>
      <c r="Q212" s="472"/>
      <c r="R212" s="472"/>
      <c r="S212" s="472"/>
      <c r="T212" s="472"/>
      <c r="U212" s="472"/>
      <c r="V212" s="472"/>
      <c r="W212" s="472"/>
      <c r="X212" s="472"/>
      <c r="Y212" s="472"/>
      <c r="Z212" s="472"/>
      <c r="AA212" s="472"/>
      <c r="AB212" s="472"/>
      <c r="AC212" s="472"/>
      <c r="AD212" s="472"/>
      <c r="AE212" s="472"/>
      <c r="AF212" s="472"/>
      <c r="AG212" s="472"/>
      <c r="AH212" s="472"/>
      <c r="AI212" s="472"/>
      <c r="AJ212" s="472"/>
      <c r="AK212" s="472"/>
      <c r="AL212" s="472"/>
      <c r="AM212" s="472"/>
      <c r="AN212" s="472"/>
      <c r="AO212" s="472"/>
      <c r="AP212" s="472"/>
      <c r="AQ212" s="472"/>
      <c r="AR212" s="472"/>
      <c r="AS212" s="472"/>
      <c r="AT212" s="472"/>
      <c r="AU212" s="472"/>
      <c r="AV212" s="472"/>
      <c r="AW212" s="472"/>
      <c r="AX212" s="472"/>
      <c r="AY212" s="472"/>
      <c r="AZ212" s="472"/>
      <c r="BA212" s="472"/>
      <c r="BB212" s="472"/>
      <c r="BC212" s="472"/>
      <c r="BD212" s="472"/>
      <c r="BE212" s="472"/>
      <c r="BF212" s="472"/>
      <c r="BG212" s="472"/>
      <c r="BH212" s="472"/>
      <c r="BI212" s="472"/>
      <c r="BJ212" s="472"/>
      <c r="BK212" s="472"/>
      <c r="BL212" s="472"/>
      <c r="BM212" s="472"/>
      <c r="BN212" s="472"/>
      <c r="BO212" s="472"/>
      <c r="BP212" s="472"/>
      <c r="BQ212" s="472"/>
      <c r="BR212" s="472"/>
      <c r="BS212" s="472"/>
      <c r="BT212" s="472"/>
      <c r="BU212" s="472"/>
      <c r="BV212" s="472"/>
      <c r="BW212" s="472"/>
      <c r="BX212" s="472"/>
      <c r="BY212" s="472"/>
      <c r="BZ212" s="472"/>
      <c r="CA212" s="472"/>
      <c r="CB212" s="472"/>
      <c r="CC212" s="472"/>
      <c r="CD212" s="472"/>
      <c r="CE212" s="472"/>
      <c r="CF212" s="472"/>
      <c r="CG212" s="472"/>
      <c r="CH212" s="472"/>
      <c r="CI212" s="472"/>
      <c r="CJ212" s="472"/>
      <c r="CK212" s="472"/>
      <c r="CL212" s="472"/>
      <c r="CM212" s="472"/>
      <c r="CN212" s="472"/>
      <c r="CO212" s="472"/>
      <c r="CP212" s="472"/>
      <c r="CQ212" s="472"/>
      <c r="CR212" s="472"/>
      <c r="CS212" s="472"/>
      <c r="CT212" s="472"/>
      <c r="CU212" s="472"/>
      <c r="CV212" s="472"/>
      <c r="CW212" s="472"/>
      <c r="CX212" s="472"/>
      <c r="CY212" s="472"/>
      <c r="CZ212" s="472"/>
      <c r="DA212" s="472"/>
      <c r="DB212" s="472"/>
      <c r="DC212" s="472"/>
      <c r="DD212" s="472"/>
      <c r="DE212" s="472"/>
      <c r="DF212" s="472"/>
      <c r="DG212" s="472"/>
      <c r="DH212" s="472"/>
      <c r="DI212" s="472"/>
      <c r="DJ212" s="472"/>
      <c r="DK212" s="472"/>
      <c r="DL212" s="472"/>
      <c r="DM212" s="472"/>
      <c r="DN212" s="472"/>
      <c r="DO212" s="472"/>
    </row>
    <row r="213" spans="1:119" x14ac:dyDescent="0.3">
      <c r="A213" s="472"/>
      <c r="B213" s="536" t="s">
        <v>80</v>
      </c>
      <c r="C213" s="537" t="s">
        <v>162</v>
      </c>
      <c r="D213" s="538"/>
      <c r="E213" s="539"/>
      <c r="F213" s="540"/>
      <c r="G213" s="541"/>
      <c r="H213" s="510" t="s">
        <v>168</v>
      </c>
      <c r="I213" s="542">
        <f>I6</f>
        <v>0</v>
      </c>
      <c r="J213" s="527">
        <f t="shared" ref="J213:BU213" si="123">J6</f>
        <v>1</v>
      </c>
      <c r="K213" s="527">
        <f t="shared" si="123"/>
        <v>2</v>
      </c>
      <c r="L213" s="527">
        <f t="shared" si="123"/>
        <v>3</v>
      </c>
      <c r="M213" s="527">
        <f t="shared" si="123"/>
        <v>4</v>
      </c>
      <c r="N213" s="527">
        <f t="shared" si="123"/>
        <v>5</v>
      </c>
      <c r="O213" s="527">
        <f t="shared" si="123"/>
        <v>6</v>
      </c>
      <c r="P213" s="527">
        <f t="shared" si="123"/>
        <v>7</v>
      </c>
      <c r="Q213" s="527">
        <f t="shared" si="123"/>
        <v>8</v>
      </c>
      <c r="R213" s="527">
        <f t="shared" si="123"/>
        <v>9</v>
      </c>
      <c r="S213" s="527">
        <f t="shared" si="123"/>
        <v>10</v>
      </c>
      <c r="T213" s="527">
        <f t="shared" si="123"/>
        <v>11</v>
      </c>
      <c r="U213" s="527">
        <f t="shared" si="123"/>
        <v>12</v>
      </c>
      <c r="V213" s="527">
        <f t="shared" si="123"/>
        <v>13</v>
      </c>
      <c r="W213" s="527">
        <f t="shared" si="123"/>
        <v>14</v>
      </c>
      <c r="X213" s="527">
        <f t="shared" si="123"/>
        <v>15</v>
      </c>
      <c r="Y213" s="527">
        <f t="shared" si="123"/>
        <v>16</v>
      </c>
      <c r="Z213" s="527">
        <f t="shared" si="123"/>
        <v>17</v>
      </c>
      <c r="AA213" s="527">
        <f t="shared" si="123"/>
        <v>18</v>
      </c>
      <c r="AB213" s="527">
        <f t="shared" si="123"/>
        <v>19</v>
      </c>
      <c r="AC213" s="527">
        <f t="shared" si="123"/>
        <v>20</v>
      </c>
      <c r="AD213" s="527">
        <f t="shared" si="123"/>
        <v>21</v>
      </c>
      <c r="AE213" s="527">
        <f t="shared" si="123"/>
        <v>22</v>
      </c>
      <c r="AF213" s="527">
        <f t="shared" si="123"/>
        <v>23</v>
      </c>
      <c r="AG213" s="527">
        <f t="shared" si="123"/>
        <v>24</v>
      </c>
      <c r="AH213" s="527">
        <f t="shared" si="123"/>
        <v>25</v>
      </c>
      <c r="AI213" s="527">
        <f t="shared" si="123"/>
        <v>26</v>
      </c>
      <c r="AJ213" s="527">
        <f t="shared" si="123"/>
        <v>27</v>
      </c>
      <c r="AK213" s="527">
        <f t="shared" si="123"/>
        <v>28</v>
      </c>
      <c r="AL213" s="527">
        <f t="shared" si="123"/>
        <v>29</v>
      </c>
      <c r="AM213" s="527">
        <f t="shared" si="123"/>
        <v>30</v>
      </c>
      <c r="AN213" s="527">
        <f t="shared" si="123"/>
        <v>31</v>
      </c>
      <c r="AO213" s="527">
        <f t="shared" si="123"/>
        <v>32</v>
      </c>
      <c r="AP213" s="527">
        <f t="shared" si="123"/>
        <v>33</v>
      </c>
      <c r="AQ213" s="527">
        <f t="shared" si="123"/>
        <v>34</v>
      </c>
      <c r="AR213" s="527">
        <f t="shared" si="123"/>
        <v>35</v>
      </c>
      <c r="AS213" s="527">
        <f t="shared" si="123"/>
        <v>36</v>
      </c>
      <c r="AT213" s="527">
        <f t="shared" si="123"/>
        <v>37</v>
      </c>
      <c r="AU213" s="527">
        <f t="shared" si="123"/>
        <v>38</v>
      </c>
      <c r="AV213" s="527">
        <f t="shared" si="123"/>
        <v>39</v>
      </c>
      <c r="AW213" s="527">
        <f t="shared" si="123"/>
        <v>40</v>
      </c>
      <c r="AX213" s="527">
        <f t="shared" si="123"/>
        <v>41</v>
      </c>
      <c r="AY213" s="527">
        <f t="shared" si="123"/>
        <v>42</v>
      </c>
      <c r="AZ213" s="527">
        <f t="shared" si="123"/>
        <v>43</v>
      </c>
      <c r="BA213" s="527">
        <f t="shared" si="123"/>
        <v>44</v>
      </c>
      <c r="BB213" s="527">
        <f t="shared" si="123"/>
        <v>45</v>
      </c>
      <c r="BC213" s="527">
        <f t="shared" si="123"/>
        <v>46</v>
      </c>
      <c r="BD213" s="527">
        <f t="shared" si="123"/>
        <v>47</v>
      </c>
      <c r="BE213" s="527">
        <f t="shared" si="123"/>
        <v>48</v>
      </c>
      <c r="BF213" s="527">
        <f t="shared" si="123"/>
        <v>49</v>
      </c>
      <c r="BG213" s="527">
        <f t="shared" si="123"/>
        <v>50</v>
      </c>
      <c r="BH213" s="527">
        <f t="shared" si="123"/>
        <v>51</v>
      </c>
      <c r="BI213" s="527">
        <f t="shared" si="123"/>
        <v>52</v>
      </c>
      <c r="BJ213" s="527">
        <f t="shared" si="123"/>
        <v>53</v>
      </c>
      <c r="BK213" s="527">
        <f t="shared" si="123"/>
        <v>54</v>
      </c>
      <c r="BL213" s="527">
        <f t="shared" si="123"/>
        <v>55</v>
      </c>
      <c r="BM213" s="527">
        <f t="shared" si="123"/>
        <v>56</v>
      </c>
      <c r="BN213" s="527">
        <f t="shared" si="123"/>
        <v>57</v>
      </c>
      <c r="BO213" s="527">
        <f t="shared" si="123"/>
        <v>58</v>
      </c>
      <c r="BP213" s="527">
        <f t="shared" si="123"/>
        <v>59</v>
      </c>
      <c r="BQ213" s="527">
        <f t="shared" si="123"/>
        <v>60</v>
      </c>
      <c r="BR213" s="527">
        <f t="shared" si="123"/>
        <v>61</v>
      </c>
      <c r="BS213" s="527">
        <f t="shared" si="123"/>
        <v>62</v>
      </c>
      <c r="BT213" s="527">
        <f t="shared" si="123"/>
        <v>63</v>
      </c>
      <c r="BU213" s="527">
        <f t="shared" si="123"/>
        <v>64</v>
      </c>
      <c r="BV213" s="527">
        <f t="shared" ref="BV213:DJ213" si="124">BV6</f>
        <v>65</v>
      </c>
      <c r="BW213" s="527">
        <f t="shared" si="124"/>
        <v>66</v>
      </c>
      <c r="BX213" s="527">
        <f t="shared" si="124"/>
        <v>67</v>
      </c>
      <c r="BY213" s="527">
        <f t="shared" si="124"/>
        <v>68</v>
      </c>
      <c r="BZ213" s="527">
        <f t="shared" si="124"/>
        <v>69</v>
      </c>
      <c r="CA213" s="527">
        <f t="shared" si="124"/>
        <v>70</v>
      </c>
      <c r="CB213" s="527">
        <f t="shared" si="124"/>
        <v>71</v>
      </c>
      <c r="CC213" s="527">
        <f t="shared" si="124"/>
        <v>72</v>
      </c>
      <c r="CD213" s="527">
        <f t="shared" si="124"/>
        <v>73</v>
      </c>
      <c r="CE213" s="527">
        <f t="shared" si="124"/>
        <v>74</v>
      </c>
      <c r="CF213" s="527">
        <f t="shared" si="124"/>
        <v>75</v>
      </c>
      <c r="CG213" s="527">
        <f t="shared" si="124"/>
        <v>76</v>
      </c>
      <c r="CH213" s="527">
        <f t="shared" si="124"/>
        <v>77</v>
      </c>
      <c r="CI213" s="527">
        <f t="shared" si="124"/>
        <v>78</v>
      </c>
      <c r="CJ213" s="527">
        <f t="shared" si="124"/>
        <v>79</v>
      </c>
      <c r="CK213" s="527">
        <f t="shared" si="124"/>
        <v>80</v>
      </c>
      <c r="CL213" s="527">
        <f t="shared" si="124"/>
        <v>81</v>
      </c>
      <c r="CM213" s="527">
        <f t="shared" si="124"/>
        <v>82</v>
      </c>
      <c r="CN213" s="527">
        <f t="shared" si="124"/>
        <v>83</v>
      </c>
      <c r="CO213" s="527">
        <f t="shared" si="124"/>
        <v>84</v>
      </c>
      <c r="CP213" s="527">
        <f t="shared" si="124"/>
        <v>85</v>
      </c>
      <c r="CQ213" s="527">
        <f t="shared" si="124"/>
        <v>86</v>
      </c>
      <c r="CR213" s="527">
        <f t="shared" si="124"/>
        <v>87</v>
      </c>
      <c r="CS213" s="527">
        <f t="shared" si="124"/>
        <v>88</v>
      </c>
      <c r="CT213" s="527">
        <f t="shared" si="124"/>
        <v>89</v>
      </c>
      <c r="CU213" s="527">
        <f t="shared" si="124"/>
        <v>90</v>
      </c>
      <c r="CV213" s="527">
        <f t="shared" si="124"/>
        <v>91</v>
      </c>
      <c r="CW213" s="527">
        <f t="shared" si="124"/>
        <v>92</v>
      </c>
      <c r="CX213" s="527">
        <f t="shared" si="124"/>
        <v>93</v>
      </c>
      <c r="CY213" s="527">
        <f t="shared" si="124"/>
        <v>94</v>
      </c>
      <c r="CZ213" s="527">
        <f t="shared" si="124"/>
        <v>95</v>
      </c>
      <c r="DA213" s="527">
        <f t="shared" si="124"/>
        <v>96</v>
      </c>
      <c r="DB213" s="527">
        <f t="shared" si="124"/>
        <v>97</v>
      </c>
      <c r="DC213" s="527">
        <f t="shared" si="124"/>
        <v>98</v>
      </c>
      <c r="DD213" s="527">
        <f t="shared" si="124"/>
        <v>99</v>
      </c>
      <c r="DE213" s="527">
        <f t="shared" si="124"/>
        <v>100</v>
      </c>
      <c r="DF213" s="527">
        <f t="shared" si="124"/>
        <v>101</v>
      </c>
      <c r="DG213" s="527">
        <f t="shared" si="124"/>
        <v>102</v>
      </c>
      <c r="DH213" s="527">
        <f t="shared" si="124"/>
        <v>103</v>
      </c>
      <c r="DI213" s="527">
        <f t="shared" si="124"/>
        <v>104</v>
      </c>
      <c r="DJ213" s="543">
        <f t="shared" si="124"/>
        <v>105</v>
      </c>
      <c r="DK213" s="525" t="s">
        <v>110</v>
      </c>
      <c r="DL213" s="544" t="s">
        <v>344</v>
      </c>
      <c r="DM213" s="472"/>
      <c r="DN213" s="472"/>
      <c r="DO213" s="472"/>
    </row>
    <row r="214" spans="1:119" x14ac:dyDescent="0.3">
      <c r="A214" s="472"/>
      <c r="B214" s="596">
        <v>1</v>
      </c>
      <c r="C214" s="605">
        <f>D8</f>
        <v>0</v>
      </c>
      <c r="D214" s="606"/>
      <c r="E214" s="606"/>
      <c r="F214" s="606"/>
      <c r="G214" s="607"/>
      <c r="H214" s="608">
        <f>H215+H216+H217</f>
        <v>0</v>
      </c>
      <c r="I214" s="608">
        <f t="shared" ref="I214:BT214" si="125">I215+I216+I217</f>
        <v>0</v>
      </c>
      <c r="J214" s="609">
        <f t="shared" si="125"/>
        <v>0</v>
      </c>
      <c r="K214" s="609">
        <f t="shared" si="125"/>
        <v>0</v>
      </c>
      <c r="L214" s="609">
        <f t="shared" si="125"/>
        <v>0</v>
      </c>
      <c r="M214" s="609">
        <f t="shared" si="125"/>
        <v>0</v>
      </c>
      <c r="N214" s="609">
        <f t="shared" si="125"/>
        <v>0</v>
      </c>
      <c r="O214" s="609">
        <f t="shared" si="125"/>
        <v>0</v>
      </c>
      <c r="P214" s="609">
        <f t="shared" si="125"/>
        <v>0</v>
      </c>
      <c r="Q214" s="609">
        <f t="shared" si="125"/>
        <v>0</v>
      </c>
      <c r="R214" s="609">
        <f t="shared" si="125"/>
        <v>0</v>
      </c>
      <c r="S214" s="609">
        <f t="shared" si="125"/>
        <v>0</v>
      </c>
      <c r="T214" s="609">
        <f t="shared" si="125"/>
        <v>0</v>
      </c>
      <c r="U214" s="609">
        <f t="shared" si="125"/>
        <v>0</v>
      </c>
      <c r="V214" s="609">
        <f t="shared" si="125"/>
        <v>0</v>
      </c>
      <c r="W214" s="609">
        <f t="shared" si="125"/>
        <v>0</v>
      </c>
      <c r="X214" s="609">
        <f t="shared" si="125"/>
        <v>0</v>
      </c>
      <c r="Y214" s="609">
        <f t="shared" si="125"/>
        <v>0</v>
      </c>
      <c r="Z214" s="609">
        <f t="shared" si="125"/>
        <v>0</v>
      </c>
      <c r="AA214" s="609">
        <f t="shared" si="125"/>
        <v>0</v>
      </c>
      <c r="AB214" s="609">
        <f t="shared" si="125"/>
        <v>0</v>
      </c>
      <c r="AC214" s="609">
        <f t="shared" si="125"/>
        <v>0</v>
      </c>
      <c r="AD214" s="609">
        <f t="shared" si="125"/>
        <v>0</v>
      </c>
      <c r="AE214" s="609">
        <f t="shared" si="125"/>
        <v>0</v>
      </c>
      <c r="AF214" s="609">
        <f t="shared" si="125"/>
        <v>0</v>
      </c>
      <c r="AG214" s="609">
        <f t="shared" si="125"/>
        <v>0</v>
      </c>
      <c r="AH214" s="609">
        <f t="shared" si="125"/>
        <v>0</v>
      </c>
      <c r="AI214" s="609">
        <f t="shared" si="125"/>
        <v>0</v>
      </c>
      <c r="AJ214" s="609">
        <f t="shared" si="125"/>
        <v>0</v>
      </c>
      <c r="AK214" s="609">
        <f t="shared" si="125"/>
        <v>0</v>
      </c>
      <c r="AL214" s="609">
        <f t="shared" si="125"/>
        <v>0</v>
      </c>
      <c r="AM214" s="609">
        <f t="shared" si="125"/>
        <v>0</v>
      </c>
      <c r="AN214" s="609">
        <f t="shared" si="125"/>
        <v>0</v>
      </c>
      <c r="AO214" s="609">
        <f t="shared" si="125"/>
        <v>0</v>
      </c>
      <c r="AP214" s="609">
        <f t="shared" si="125"/>
        <v>0</v>
      </c>
      <c r="AQ214" s="609">
        <f t="shared" si="125"/>
        <v>0</v>
      </c>
      <c r="AR214" s="609">
        <f t="shared" si="125"/>
        <v>0</v>
      </c>
      <c r="AS214" s="609">
        <f t="shared" si="125"/>
        <v>0</v>
      </c>
      <c r="AT214" s="609">
        <f t="shared" si="125"/>
        <v>0</v>
      </c>
      <c r="AU214" s="609">
        <f t="shared" si="125"/>
        <v>0</v>
      </c>
      <c r="AV214" s="609">
        <f t="shared" si="125"/>
        <v>0</v>
      </c>
      <c r="AW214" s="609">
        <f t="shared" si="125"/>
        <v>0</v>
      </c>
      <c r="AX214" s="609">
        <f t="shared" si="125"/>
        <v>0</v>
      </c>
      <c r="AY214" s="609">
        <f t="shared" si="125"/>
        <v>0</v>
      </c>
      <c r="AZ214" s="609">
        <f t="shared" si="125"/>
        <v>0</v>
      </c>
      <c r="BA214" s="609">
        <f t="shared" si="125"/>
        <v>0</v>
      </c>
      <c r="BB214" s="609">
        <f t="shared" si="125"/>
        <v>0</v>
      </c>
      <c r="BC214" s="609">
        <f t="shared" si="125"/>
        <v>0</v>
      </c>
      <c r="BD214" s="609">
        <f t="shared" si="125"/>
        <v>0</v>
      </c>
      <c r="BE214" s="609">
        <f t="shared" si="125"/>
        <v>0</v>
      </c>
      <c r="BF214" s="609">
        <f t="shared" si="125"/>
        <v>0</v>
      </c>
      <c r="BG214" s="609">
        <f t="shared" si="125"/>
        <v>0</v>
      </c>
      <c r="BH214" s="609">
        <f t="shared" si="125"/>
        <v>0</v>
      </c>
      <c r="BI214" s="609">
        <f t="shared" si="125"/>
        <v>0</v>
      </c>
      <c r="BJ214" s="609">
        <f t="shared" si="125"/>
        <v>0</v>
      </c>
      <c r="BK214" s="609">
        <f t="shared" si="125"/>
        <v>0</v>
      </c>
      <c r="BL214" s="609">
        <f t="shared" si="125"/>
        <v>0</v>
      </c>
      <c r="BM214" s="609">
        <f t="shared" si="125"/>
        <v>0</v>
      </c>
      <c r="BN214" s="609">
        <f t="shared" si="125"/>
        <v>0</v>
      </c>
      <c r="BO214" s="609">
        <f t="shared" si="125"/>
        <v>0</v>
      </c>
      <c r="BP214" s="609">
        <f t="shared" si="125"/>
        <v>0</v>
      </c>
      <c r="BQ214" s="609">
        <f t="shared" si="125"/>
        <v>0</v>
      </c>
      <c r="BR214" s="609">
        <f t="shared" si="125"/>
        <v>0</v>
      </c>
      <c r="BS214" s="609">
        <f t="shared" si="125"/>
        <v>0</v>
      </c>
      <c r="BT214" s="609">
        <f t="shared" si="125"/>
        <v>0</v>
      </c>
      <c r="BU214" s="609">
        <f t="shared" ref="BU214:DJ214" si="126">BU215+BU216+BU217</f>
        <v>0</v>
      </c>
      <c r="BV214" s="609">
        <f t="shared" si="126"/>
        <v>0</v>
      </c>
      <c r="BW214" s="609">
        <f t="shared" si="126"/>
        <v>0</v>
      </c>
      <c r="BX214" s="609">
        <f t="shared" si="126"/>
        <v>0</v>
      </c>
      <c r="BY214" s="609">
        <f t="shared" si="126"/>
        <v>0</v>
      </c>
      <c r="BZ214" s="609">
        <f t="shared" si="126"/>
        <v>0</v>
      </c>
      <c r="CA214" s="609">
        <f t="shared" si="126"/>
        <v>0</v>
      </c>
      <c r="CB214" s="609">
        <f t="shared" si="126"/>
        <v>0</v>
      </c>
      <c r="CC214" s="609">
        <f t="shared" si="126"/>
        <v>0</v>
      </c>
      <c r="CD214" s="609">
        <f t="shared" si="126"/>
        <v>0</v>
      </c>
      <c r="CE214" s="609">
        <f t="shared" si="126"/>
        <v>0</v>
      </c>
      <c r="CF214" s="609">
        <f t="shared" si="126"/>
        <v>0</v>
      </c>
      <c r="CG214" s="609">
        <f t="shared" si="126"/>
        <v>0</v>
      </c>
      <c r="CH214" s="609">
        <f t="shared" si="126"/>
        <v>0</v>
      </c>
      <c r="CI214" s="609">
        <f t="shared" si="126"/>
        <v>0</v>
      </c>
      <c r="CJ214" s="609">
        <f t="shared" si="126"/>
        <v>0</v>
      </c>
      <c r="CK214" s="609">
        <f t="shared" si="126"/>
        <v>0</v>
      </c>
      <c r="CL214" s="609">
        <f t="shared" si="126"/>
        <v>0</v>
      </c>
      <c r="CM214" s="609">
        <f t="shared" si="126"/>
        <v>0</v>
      </c>
      <c r="CN214" s="609">
        <f t="shared" si="126"/>
        <v>0</v>
      </c>
      <c r="CO214" s="609">
        <f t="shared" si="126"/>
        <v>0</v>
      </c>
      <c r="CP214" s="609">
        <f t="shared" si="126"/>
        <v>0</v>
      </c>
      <c r="CQ214" s="609">
        <f t="shared" si="126"/>
        <v>0</v>
      </c>
      <c r="CR214" s="609">
        <f t="shared" si="126"/>
        <v>0</v>
      </c>
      <c r="CS214" s="609">
        <f t="shared" si="126"/>
        <v>0</v>
      </c>
      <c r="CT214" s="609">
        <f t="shared" si="126"/>
        <v>0</v>
      </c>
      <c r="CU214" s="609">
        <f t="shared" si="126"/>
        <v>0</v>
      </c>
      <c r="CV214" s="609">
        <f t="shared" si="126"/>
        <v>0</v>
      </c>
      <c r="CW214" s="609">
        <f t="shared" si="126"/>
        <v>0</v>
      </c>
      <c r="CX214" s="609">
        <f t="shared" si="126"/>
        <v>0</v>
      </c>
      <c r="CY214" s="609">
        <f t="shared" si="126"/>
        <v>0</v>
      </c>
      <c r="CZ214" s="609">
        <f t="shared" si="126"/>
        <v>0</v>
      </c>
      <c r="DA214" s="609">
        <f t="shared" si="126"/>
        <v>0</v>
      </c>
      <c r="DB214" s="609">
        <f t="shared" si="126"/>
        <v>0</v>
      </c>
      <c r="DC214" s="609">
        <f t="shared" si="126"/>
        <v>0</v>
      </c>
      <c r="DD214" s="609">
        <f t="shared" si="126"/>
        <v>0</v>
      </c>
      <c r="DE214" s="609">
        <f t="shared" si="126"/>
        <v>0</v>
      </c>
      <c r="DF214" s="609">
        <f t="shared" si="126"/>
        <v>0</v>
      </c>
      <c r="DG214" s="609">
        <f t="shared" si="126"/>
        <v>0</v>
      </c>
      <c r="DH214" s="609">
        <f t="shared" si="126"/>
        <v>0</v>
      </c>
      <c r="DI214" s="609">
        <f t="shared" si="126"/>
        <v>0</v>
      </c>
      <c r="DJ214" s="610">
        <f t="shared" si="126"/>
        <v>0</v>
      </c>
      <c r="DK214" s="508">
        <f t="shared" ref="DK214:DK221" si="127">SUM(I214:DJ214)</f>
        <v>0</v>
      </c>
      <c r="DL214" s="509">
        <f>DK214-H214</f>
        <v>0</v>
      </c>
      <c r="DM214" s="472"/>
      <c r="DN214" s="472"/>
      <c r="DO214" s="472"/>
    </row>
    <row r="215" spans="1:119" x14ac:dyDescent="0.3">
      <c r="A215" s="472"/>
      <c r="B215" s="828">
        <f>D8</f>
        <v>0</v>
      </c>
      <c r="C215" s="611" t="s">
        <v>108</v>
      </c>
      <c r="D215" s="612"/>
      <c r="E215" s="612"/>
      <c r="F215" s="612"/>
      <c r="G215" s="613"/>
      <c r="H215" s="614">
        <f>SUMIF($C$8:$C$107,$C215,H$8:H$107)</f>
        <v>0</v>
      </c>
      <c r="I215" s="615">
        <f t="shared" ref="I215:X217" si="128">SUMIF($C$8:$C$107,$C215,I$8:I$107)</f>
        <v>0</v>
      </c>
      <c r="J215" s="615">
        <f>SUMIF($C$8:$C$107,$C215,J$8:J$107)</f>
        <v>0</v>
      </c>
      <c r="K215" s="615">
        <f t="shared" ref="K215:BV216" si="129">SUMIF($C$8:$C$107,$C215,K$8:K$107)</f>
        <v>0</v>
      </c>
      <c r="L215" s="615">
        <f t="shared" si="129"/>
        <v>0</v>
      </c>
      <c r="M215" s="615">
        <f t="shared" si="129"/>
        <v>0</v>
      </c>
      <c r="N215" s="615">
        <f t="shared" si="129"/>
        <v>0</v>
      </c>
      <c r="O215" s="615">
        <f t="shared" si="129"/>
        <v>0</v>
      </c>
      <c r="P215" s="615">
        <f t="shared" si="129"/>
        <v>0</v>
      </c>
      <c r="Q215" s="615">
        <f t="shared" si="129"/>
        <v>0</v>
      </c>
      <c r="R215" s="615">
        <f t="shared" si="129"/>
        <v>0</v>
      </c>
      <c r="S215" s="615">
        <f t="shared" si="129"/>
        <v>0</v>
      </c>
      <c r="T215" s="615">
        <f t="shared" si="129"/>
        <v>0</v>
      </c>
      <c r="U215" s="615">
        <f t="shared" si="129"/>
        <v>0</v>
      </c>
      <c r="V215" s="615">
        <f t="shared" si="129"/>
        <v>0</v>
      </c>
      <c r="W215" s="615">
        <f t="shared" si="129"/>
        <v>0</v>
      </c>
      <c r="X215" s="615">
        <f t="shared" si="129"/>
        <v>0</v>
      </c>
      <c r="Y215" s="615">
        <f t="shared" si="129"/>
        <v>0</v>
      </c>
      <c r="Z215" s="615">
        <f t="shared" si="129"/>
        <v>0</v>
      </c>
      <c r="AA215" s="615">
        <f t="shared" si="129"/>
        <v>0</v>
      </c>
      <c r="AB215" s="615">
        <f t="shared" si="129"/>
        <v>0</v>
      </c>
      <c r="AC215" s="615">
        <f t="shared" si="129"/>
        <v>0</v>
      </c>
      <c r="AD215" s="615">
        <f t="shared" si="129"/>
        <v>0</v>
      </c>
      <c r="AE215" s="615">
        <f t="shared" si="129"/>
        <v>0</v>
      </c>
      <c r="AF215" s="615">
        <f t="shared" si="129"/>
        <v>0</v>
      </c>
      <c r="AG215" s="615">
        <f t="shared" si="129"/>
        <v>0</v>
      </c>
      <c r="AH215" s="615">
        <f t="shared" si="129"/>
        <v>0</v>
      </c>
      <c r="AI215" s="615">
        <f t="shared" si="129"/>
        <v>0</v>
      </c>
      <c r="AJ215" s="615">
        <f t="shared" si="129"/>
        <v>0</v>
      </c>
      <c r="AK215" s="615">
        <f t="shared" si="129"/>
        <v>0</v>
      </c>
      <c r="AL215" s="615">
        <f t="shared" si="129"/>
        <v>0</v>
      </c>
      <c r="AM215" s="615">
        <f t="shared" si="129"/>
        <v>0</v>
      </c>
      <c r="AN215" s="615">
        <f t="shared" si="129"/>
        <v>0</v>
      </c>
      <c r="AO215" s="615">
        <f t="shared" si="129"/>
        <v>0</v>
      </c>
      <c r="AP215" s="615">
        <f t="shared" si="129"/>
        <v>0</v>
      </c>
      <c r="AQ215" s="615">
        <f t="shared" si="129"/>
        <v>0</v>
      </c>
      <c r="AR215" s="615">
        <f t="shared" si="129"/>
        <v>0</v>
      </c>
      <c r="AS215" s="615">
        <f t="shared" si="129"/>
        <v>0</v>
      </c>
      <c r="AT215" s="615">
        <f t="shared" si="129"/>
        <v>0</v>
      </c>
      <c r="AU215" s="615">
        <f t="shared" si="129"/>
        <v>0</v>
      </c>
      <c r="AV215" s="615">
        <f t="shared" si="129"/>
        <v>0</v>
      </c>
      <c r="AW215" s="615">
        <f t="shared" si="129"/>
        <v>0</v>
      </c>
      <c r="AX215" s="615">
        <f t="shared" si="129"/>
        <v>0</v>
      </c>
      <c r="AY215" s="615">
        <f t="shared" si="129"/>
        <v>0</v>
      </c>
      <c r="AZ215" s="615">
        <f t="shared" si="129"/>
        <v>0</v>
      </c>
      <c r="BA215" s="615">
        <f t="shared" si="129"/>
        <v>0</v>
      </c>
      <c r="BB215" s="615">
        <f t="shared" si="129"/>
        <v>0</v>
      </c>
      <c r="BC215" s="615">
        <f t="shared" si="129"/>
        <v>0</v>
      </c>
      <c r="BD215" s="615">
        <f t="shared" si="129"/>
        <v>0</v>
      </c>
      <c r="BE215" s="615">
        <f t="shared" si="129"/>
        <v>0</v>
      </c>
      <c r="BF215" s="615">
        <f t="shared" si="129"/>
        <v>0</v>
      </c>
      <c r="BG215" s="615">
        <f t="shared" si="129"/>
        <v>0</v>
      </c>
      <c r="BH215" s="615">
        <f t="shared" si="129"/>
        <v>0</v>
      </c>
      <c r="BI215" s="615">
        <f t="shared" si="129"/>
        <v>0</v>
      </c>
      <c r="BJ215" s="615">
        <f t="shared" si="129"/>
        <v>0</v>
      </c>
      <c r="BK215" s="615">
        <f t="shared" si="129"/>
        <v>0</v>
      </c>
      <c r="BL215" s="615">
        <f t="shared" si="129"/>
        <v>0</v>
      </c>
      <c r="BM215" s="615">
        <f t="shared" si="129"/>
        <v>0</v>
      </c>
      <c r="BN215" s="615">
        <f t="shared" si="129"/>
        <v>0</v>
      </c>
      <c r="BO215" s="615">
        <f t="shared" si="129"/>
        <v>0</v>
      </c>
      <c r="BP215" s="615">
        <f t="shared" si="129"/>
        <v>0</v>
      </c>
      <c r="BQ215" s="615">
        <f t="shared" si="129"/>
        <v>0</v>
      </c>
      <c r="BR215" s="615">
        <f t="shared" si="129"/>
        <v>0</v>
      </c>
      <c r="BS215" s="615">
        <f t="shared" si="129"/>
        <v>0</v>
      </c>
      <c r="BT215" s="615">
        <f t="shared" si="129"/>
        <v>0</v>
      </c>
      <c r="BU215" s="615">
        <f t="shared" si="129"/>
        <v>0</v>
      </c>
      <c r="BV215" s="615">
        <f t="shared" si="129"/>
        <v>0</v>
      </c>
      <c r="BW215" s="615">
        <f t="shared" ref="BW215:DJ217" si="130">SUMIF($C$8:$C$107,$C215,BW$8:BW$107)</f>
        <v>0</v>
      </c>
      <c r="BX215" s="615">
        <f t="shared" si="130"/>
        <v>0</v>
      </c>
      <c r="BY215" s="615">
        <f t="shared" si="130"/>
        <v>0</v>
      </c>
      <c r="BZ215" s="615">
        <f t="shared" si="130"/>
        <v>0</v>
      </c>
      <c r="CA215" s="615">
        <f t="shared" si="130"/>
        <v>0</v>
      </c>
      <c r="CB215" s="615">
        <f t="shared" si="130"/>
        <v>0</v>
      </c>
      <c r="CC215" s="615">
        <f t="shared" si="130"/>
        <v>0</v>
      </c>
      <c r="CD215" s="615">
        <f t="shared" si="130"/>
        <v>0</v>
      </c>
      <c r="CE215" s="615">
        <f t="shared" si="130"/>
        <v>0</v>
      </c>
      <c r="CF215" s="615">
        <f t="shared" si="130"/>
        <v>0</v>
      </c>
      <c r="CG215" s="615">
        <f t="shared" si="130"/>
        <v>0</v>
      </c>
      <c r="CH215" s="615">
        <f t="shared" si="130"/>
        <v>0</v>
      </c>
      <c r="CI215" s="615">
        <f t="shared" si="130"/>
        <v>0</v>
      </c>
      <c r="CJ215" s="615">
        <f t="shared" si="130"/>
        <v>0</v>
      </c>
      <c r="CK215" s="615">
        <f t="shared" si="130"/>
        <v>0</v>
      </c>
      <c r="CL215" s="615">
        <f t="shared" si="130"/>
        <v>0</v>
      </c>
      <c r="CM215" s="615">
        <f t="shared" si="130"/>
        <v>0</v>
      </c>
      <c r="CN215" s="615">
        <f t="shared" si="130"/>
        <v>0</v>
      </c>
      <c r="CO215" s="615">
        <f t="shared" si="130"/>
        <v>0</v>
      </c>
      <c r="CP215" s="615">
        <f t="shared" si="130"/>
        <v>0</v>
      </c>
      <c r="CQ215" s="615">
        <f t="shared" si="130"/>
        <v>0</v>
      </c>
      <c r="CR215" s="615">
        <f t="shared" si="130"/>
        <v>0</v>
      </c>
      <c r="CS215" s="615">
        <f t="shared" si="130"/>
        <v>0</v>
      </c>
      <c r="CT215" s="615">
        <f t="shared" si="130"/>
        <v>0</v>
      </c>
      <c r="CU215" s="615">
        <f t="shared" si="130"/>
        <v>0</v>
      </c>
      <c r="CV215" s="615">
        <f t="shared" si="130"/>
        <v>0</v>
      </c>
      <c r="CW215" s="615">
        <f t="shared" si="130"/>
        <v>0</v>
      </c>
      <c r="CX215" s="615">
        <f t="shared" si="130"/>
        <v>0</v>
      </c>
      <c r="CY215" s="615">
        <f t="shared" si="130"/>
        <v>0</v>
      </c>
      <c r="CZ215" s="615">
        <f t="shared" si="130"/>
        <v>0</v>
      </c>
      <c r="DA215" s="615">
        <f t="shared" si="130"/>
        <v>0</v>
      </c>
      <c r="DB215" s="615">
        <f t="shared" si="130"/>
        <v>0</v>
      </c>
      <c r="DC215" s="615">
        <f t="shared" si="130"/>
        <v>0</v>
      </c>
      <c r="DD215" s="615">
        <f t="shared" si="130"/>
        <v>0</v>
      </c>
      <c r="DE215" s="615">
        <f t="shared" si="130"/>
        <v>0</v>
      </c>
      <c r="DF215" s="615">
        <f t="shared" si="130"/>
        <v>0</v>
      </c>
      <c r="DG215" s="615">
        <f t="shared" si="130"/>
        <v>0</v>
      </c>
      <c r="DH215" s="615">
        <f t="shared" si="130"/>
        <v>0</v>
      </c>
      <c r="DI215" s="615">
        <f t="shared" si="130"/>
        <v>0</v>
      </c>
      <c r="DJ215" s="615">
        <f t="shared" si="130"/>
        <v>0</v>
      </c>
      <c r="DK215" s="500">
        <f t="shared" si="127"/>
        <v>0</v>
      </c>
      <c r="DL215" s="501">
        <f t="shared" ref="DL215:DL230" si="131">DK215-H215</f>
        <v>0</v>
      </c>
      <c r="DM215" s="472"/>
      <c r="DN215" s="472"/>
      <c r="DO215" s="472"/>
    </row>
    <row r="216" spans="1:119" x14ac:dyDescent="0.3">
      <c r="A216" s="472"/>
      <c r="B216" s="829"/>
      <c r="C216" s="616" t="s">
        <v>109</v>
      </c>
      <c r="D216" s="617"/>
      <c r="E216" s="617"/>
      <c r="F216" s="617"/>
      <c r="G216" s="618"/>
      <c r="H216" s="614">
        <f t="shared" ref="H216:H217" si="132">SUMIF($C$8:$C$107,$C216,H$8:H$107)</f>
        <v>0</v>
      </c>
      <c r="I216" s="615">
        <f t="shared" si="128"/>
        <v>0</v>
      </c>
      <c r="J216" s="615">
        <f t="shared" si="128"/>
        <v>0</v>
      </c>
      <c r="K216" s="615">
        <f t="shared" si="128"/>
        <v>0</v>
      </c>
      <c r="L216" s="615">
        <f t="shared" si="128"/>
        <v>0</v>
      </c>
      <c r="M216" s="615">
        <f t="shared" si="128"/>
        <v>0</v>
      </c>
      <c r="N216" s="615">
        <f t="shared" si="128"/>
        <v>0</v>
      </c>
      <c r="O216" s="615">
        <f t="shared" si="128"/>
        <v>0</v>
      </c>
      <c r="P216" s="615">
        <f t="shared" si="128"/>
        <v>0</v>
      </c>
      <c r="Q216" s="615">
        <f t="shared" si="128"/>
        <v>0</v>
      </c>
      <c r="R216" s="615">
        <f t="shared" si="128"/>
        <v>0</v>
      </c>
      <c r="S216" s="615">
        <f t="shared" si="128"/>
        <v>0</v>
      </c>
      <c r="T216" s="615">
        <f t="shared" si="128"/>
        <v>0</v>
      </c>
      <c r="U216" s="615">
        <f t="shared" si="128"/>
        <v>0</v>
      </c>
      <c r="V216" s="615">
        <f t="shared" si="128"/>
        <v>0</v>
      </c>
      <c r="W216" s="615">
        <f t="shared" si="128"/>
        <v>0</v>
      </c>
      <c r="X216" s="615">
        <f t="shared" si="128"/>
        <v>0</v>
      </c>
      <c r="Y216" s="615">
        <f t="shared" si="129"/>
        <v>0</v>
      </c>
      <c r="Z216" s="615">
        <f t="shared" si="129"/>
        <v>0</v>
      </c>
      <c r="AA216" s="615">
        <f t="shared" si="129"/>
        <v>0</v>
      </c>
      <c r="AB216" s="615">
        <f t="shared" si="129"/>
        <v>0</v>
      </c>
      <c r="AC216" s="615">
        <f t="shared" si="129"/>
        <v>0</v>
      </c>
      <c r="AD216" s="615">
        <f t="shared" si="129"/>
        <v>0</v>
      </c>
      <c r="AE216" s="615">
        <f t="shared" si="129"/>
        <v>0</v>
      </c>
      <c r="AF216" s="615">
        <f t="shared" si="129"/>
        <v>0</v>
      </c>
      <c r="AG216" s="615">
        <f t="shared" si="129"/>
        <v>0</v>
      </c>
      <c r="AH216" s="615">
        <f t="shared" si="129"/>
        <v>0</v>
      </c>
      <c r="AI216" s="615">
        <f t="shared" si="129"/>
        <v>0</v>
      </c>
      <c r="AJ216" s="615">
        <f t="shared" si="129"/>
        <v>0</v>
      </c>
      <c r="AK216" s="615">
        <f t="shared" si="129"/>
        <v>0</v>
      </c>
      <c r="AL216" s="615">
        <f t="shared" si="129"/>
        <v>0</v>
      </c>
      <c r="AM216" s="615">
        <f t="shared" si="129"/>
        <v>0</v>
      </c>
      <c r="AN216" s="615">
        <f t="shared" si="129"/>
        <v>0</v>
      </c>
      <c r="AO216" s="615">
        <f t="shared" si="129"/>
        <v>0</v>
      </c>
      <c r="AP216" s="615">
        <f t="shared" si="129"/>
        <v>0</v>
      </c>
      <c r="AQ216" s="615">
        <f t="shared" si="129"/>
        <v>0</v>
      </c>
      <c r="AR216" s="615">
        <f t="shared" si="129"/>
        <v>0</v>
      </c>
      <c r="AS216" s="615">
        <f t="shared" si="129"/>
        <v>0</v>
      </c>
      <c r="AT216" s="615">
        <f t="shared" si="129"/>
        <v>0</v>
      </c>
      <c r="AU216" s="615">
        <f t="shared" si="129"/>
        <v>0</v>
      </c>
      <c r="AV216" s="615">
        <f t="shared" si="129"/>
        <v>0</v>
      </c>
      <c r="AW216" s="615">
        <f t="shared" si="129"/>
        <v>0</v>
      </c>
      <c r="AX216" s="615">
        <f t="shared" si="129"/>
        <v>0</v>
      </c>
      <c r="AY216" s="615">
        <f t="shared" si="129"/>
        <v>0</v>
      </c>
      <c r="AZ216" s="615">
        <f t="shared" si="129"/>
        <v>0</v>
      </c>
      <c r="BA216" s="615">
        <f t="shared" si="129"/>
        <v>0</v>
      </c>
      <c r="BB216" s="615">
        <f t="shared" si="129"/>
        <v>0</v>
      </c>
      <c r="BC216" s="615">
        <f t="shared" si="129"/>
        <v>0</v>
      </c>
      <c r="BD216" s="615">
        <f t="shared" si="129"/>
        <v>0</v>
      </c>
      <c r="BE216" s="615">
        <f t="shared" si="129"/>
        <v>0</v>
      </c>
      <c r="BF216" s="615">
        <f t="shared" si="129"/>
        <v>0</v>
      </c>
      <c r="BG216" s="615">
        <f t="shared" si="129"/>
        <v>0</v>
      </c>
      <c r="BH216" s="615">
        <f t="shared" si="129"/>
        <v>0</v>
      </c>
      <c r="BI216" s="615">
        <f t="shared" si="129"/>
        <v>0</v>
      </c>
      <c r="BJ216" s="615">
        <f t="shared" si="129"/>
        <v>0</v>
      </c>
      <c r="BK216" s="615">
        <f t="shared" si="129"/>
        <v>0</v>
      </c>
      <c r="BL216" s="615">
        <f t="shared" si="129"/>
        <v>0</v>
      </c>
      <c r="BM216" s="615">
        <f t="shared" si="129"/>
        <v>0</v>
      </c>
      <c r="BN216" s="615">
        <f t="shared" si="129"/>
        <v>0</v>
      </c>
      <c r="BO216" s="615">
        <f t="shared" si="129"/>
        <v>0</v>
      </c>
      <c r="BP216" s="615">
        <f t="shared" si="129"/>
        <v>0</v>
      </c>
      <c r="BQ216" s="615">
        <f t="shared" si="129"/>
        <v>0</v>
      </c>
      <c r="BR216" s="615">
        <f t="shared" si="129"/>
        <v>0</v>
      </c>
      <c r="BS216" s="615">
        <f t="shared" si="129"/>
        <v>0</v>
      </c>
      <c r="BT216" s="615">
        <f t="shared" si="129"/>
        <v>0</v>
      </c>
      <c r="BU216" s="615">
        <f t="shared" si="129"/>
        <v>0</v>
      </c>
      <c r="BV216" s="615">
        <f t="shared" si="129"/>
        <v>0</v>
      </c>
      <c r="BW216" s="615">
        <f t="shared" si="130"/>
        <v>0</v>
      </c>
      <c r="BX216" s="615">
        <f t="shared" si="130"/>
        <v>0</v>
      </c>
      <c r="BY216" s="615">
        <f t="shared" si="130"/>
        <v>0</v>
      </c>
      <c r="BZ216" s="615">
        <f t="shared" si="130"/>
        <v>0</v>
      </c>
      <c r="CA216" s="615">
        <f t="shared" si="130"/>
        <v>0</v>
      </c>
      <c r="CB216" s="615">
        <f t="shared" si="130"/>
        <v>0</v>
      </c>
      <c r="CC216" s="615">
        <f t="shared" si="130"/>
        <v>0</v>
      </c>
      <c r="CD216" s="615">
        <f t="shared" si="130"/>
        <v>0</v>
      </c>
      <c r="CE216" s="615">
        <f t="shared" si="130"/>
        <v>0</v>
      </c>
      <c r="CF216" s="615">
        <f t="shared" si="130"/>
        <v>0</v>
      </c>
      <c r="CG216" s="615">
        <f t="shared" si="130"/>
        <v>0</v>
      </c>
      <c r="CH216" s="615">
        <f t="shared" si="130"/>
        <v>0</v>
      </c>
      <c r="CI216" s="615">
        <f t="shared" si="130"/>
        <v>0</v>
      </c>
      <c r="CJ216" s="615">
        <f t="shared" si="130"/>
        <v>0</v>
      </c>
      <c r="CK216" s="615">
        <f t="shared" si="130"/>
        <v>0</v>
      </c>
      <c r="CL216" s="615">
        <f t="shared" si="130"/>
        <v>0</v>
      </c>
      <c r="CM216" s="615">
        <f t="shared" si="130"/>
        <v>0</v>
      </c>
      <c r="CN216" s="615">
        <f t="shared" si="130"/>
        <v>0</v>
      </c>
      <c r="CO216" s="615">
        <f t="shared" si="130"/>
        <v>0</v>
      </c>
      <c r="CP216" s="615">
        <f t="shared" si="130"/>
        <v>0</v>
      </c>
      <c r="CQ216" s="615">
        <f t="shared" si="130"/>
        <v>0</v>
      </c>
      <c r="CR216" s="615">
        <f t="shared" si="130"/>
        <v>0</v>
      </c>
      <c r="CS216" s="615">
        <f t="shared" si="130"/>
        <v>0</v>
      </c>
      <c r="CT216" s="615">
        <f t="shared" si="130"/>
        <v>0</v>
      </c>
      <c r="CU216" s="615">
        <f t="shared" si="130"/>
        <v>0</v>
      </c>
      <c r="CV216" s="615">
        <f t="shared" si="130"/>
        <v>0</v>
      </c>
      <c r="CW216" s="615">
        <f t="shared" si="130"/>
        <v>0</v>
      </c>
      <c r="CX216" s="615">
        <f t="shared" si="130"/>
        <v>0</v>
      </c>
      <c r="CY216" s="615">
        <f t="shared" si="130"/>
        <v>0</v>
      </c>
      <c r="CZ216" s="615">
        <f t="shared" si="130"/>
        <v>0</v>
      </c>
      <c r="DA216" s="615">
        <f t="shared" si="130"/>
        <v>0</v>
      </c>
      <c r="DB216" s="615">
        <f t="shared" si="130"/>
        <v>0</v>
      </c>
      <c r="DC216" s="615">
        <f t="shared" si="130"/>
        <v>0</v>
      </c>
      <c r="DD216" s="615">
        <f t="shared" si="130"/>
        <v>0</v>
      </c>
      <c r="DE216" s="615">
        <f t="shared" si="130"/>
        <v>0</v>
      </c>
      <c r="DF216" s="615">
        <f t="shared" si="130"/>
        <v>0</v>
      </c>
      <c r="DG216" s="615">
        <f t="shared" si="130"/>
        <v>0</v>
      </c>
      <c r="DH216" s="615">
        <f t="shared" si="130"/>
        <v>0</v>
      </c>
      <c r="DI216" s="615">
        <f t="shared" si="130"/>
        <v>0</v>
      </c>
      <c r="DJ216" s="615">
        <f t="shared" si="130"/>
        <v>0</v>
      </c>
      <c r="DK216" s="500">
        <f t="shared" si="127"/>
        <v>0</v>
      </c>
      <c r="DL216" s="501">
        <f t="shared" si="131"/>
        <v>0</v>
      </c>
      <c r="DM216" s="472"/>
      <c r="DN216" s="472"/>
      <c r="DO216" s="472"/>
    </row>
    <row r="217" spans="1:119" x14ac:dyDescent="0.3">
      <c r="A217" s="472"/>
      <c r="B217" s="830"/>
      <c r="C217" s="619" t="s">
        <v>106</v>
      </c>
      <c r="D217" s="620"/>
      <c r="E217" s="620"/>
      <c r="F217" s="620"/>
      <c r="G217" s="621"/>
      <c r="H217" s="614">
        <f t="shared" si="132"/>
        <v>0</v>
      </c>
      <c r="I217" s="615">
        <f t="shared" si="128"/>
        <v>0</v>
      </c>
      <c r="J217" s="615">
        <f t="shared" si="128"/>
        <v>0</v>
      </c>
      <c r="K217" s="615">
        <f t="shared" ref="K217:BV217" si="133">SUMIF($C$8:$C$107,$C217,K$8:K$107)</f>
        <v>0</v>
      </c>
      <c r="L217" s="615">
        <f t="shared" si="133"/>
        <v>0</v>
      </c>
      <c r="M217" s="615">
        <f t="shared" si="133"/>
        <v>0</v>
      </c>
      <c r="N217" s="615">
        <f t="shared" si="133"/>
        <v>0</v>
      </c>
      <c r="O217" s="615">
        <f t="shared" si="133"/>
        <v>0</v>
      </c>
      <c r="P217" s="615">
        <f t="shared" si="133"/>
        <v>0</v>
      </c>
      <c r="Q217" s="615">
        <f t="shared" si="133"/>
        <v>0</v>
      </c>
      <c r="R217" s="615">
        <f t="shared" si="133"/>
        <v>0</v>
      </c>
      <c r="S217" s="615">
        <f t="shared" si="133"/>
        <v>0</v>
      </c>
      <c r="T217" s="615">
        <f t="shared" si="133"/>
        <v>0</v>
      </c>
      <c r="U217" s="615">
        <f t="shared" si="133"/>
        <v>0</v>
      </c>
      <c r="V217" s="615">
        <f t="shared" si="133"/>
        <v>0</v>
      </c>
      <c r="W217" s="615">
        <f t="shared" si="133"/>
        <v>0</v>
      </c>
      <c r="X217" s="615">
        <f t="shared" si="133"/>
        <v>0</v>
      </c>
      <c r="Y217" s="615">
        <f t="shared" si="133"/>
        <v>0</v>
      </c>
      <c r="Z217" s="615">
        <f t="shared" si="133"/>
        <v>0</v>
      </c>
      <c r="AA217" s="615">
        <f t="shared" si="133"/>
        <v>0</v>
      </c>
      <c r="AB217" s="615">
        <f t="shared" si="133"/>
        <v>0</v>
      </c>
      <c r="AC217" s="615">
        <f t="shared" si="133"/>
        <v>0</v>
      </c>
      <c r="AD217" s="615">
        <f t="shared" si="133"/>
        <v>0</v>
      </c>
      <c r="AE217" s="615">
        <f t="shared" si="133"/>
        <v>0</v>
      </c>
      <c r="AF217" s="615">
        <f t="shared" si="133"/>
        <v>0</v>
      </c>
      <c r="AG217" s="615">
        <f t="shared" si="133"/>
        <v>0</v>
      </c>
      <c r="AH217" s="615">
        <f t="shared" si="133"/>
        <v>0</v>
      </c>
      <c r="AI217" s="615">
        <f t="shared" si="133"/>
        <v>0</v>
      </c>
      <c r="AJ217" s="615">
        <f t="shared" si="133"/>
        <v>0</v>
      </c>
      <c r="AK217" s="615">
        <f t="shared" si="133"/>
        <v>0</v>
      </c>
      <c r="AL217" s="615">
        <f t="shared" si="133"/>
        <v>0</v>
      </c>
      <c r="AM217" s="615">
        <f t="shared" si="133"/>
        <v>0</v>
      </c>
      <c r="AN217" s="615">
        <f t="shared" si="133"/>
        <v>0</v>
      </c>
      <c r="AO217" s="615">
        <f t="shared" si="133"/>
        <v>0</v>
      </c>
      <c r="AP217" s="615">
        <f t="shared" si="133"/>
        <v>0</v>
      </c>
      <c r="AQ217" s="615">
        <f t="shared" si="133"/>
        <v>0</v>
      </c>
      <c r="AR217" s="615">
        <f t="shared" si="133"/>
        <v>0</v>
      </c>
      <c r="AS217" s="615">
        <f t="shared" si="133"/>
        <v>0</v>
      </c>
      <c r="AT217" s="615">
        <f t="shared" si="133"/>
        <v>0</v>
      </c>
      <c r="AU217" s="615">
        <f t="shared" si="133"/>
        <v>0</v>
      </c>
      <c r="AV217" s="615">
        <f t="shared" si="133"/>
        <v>0</v>
      </c>
      <c r="AW217" s="615">
        <f t="shared" si="133"/>
        <v>0</v>
      </c>
      <c r="AX217" s="615">
        <f t="shared" si="133"/>
        <v>0</v>
      </c>
      <c r="AY217" s="615">
        <f t="shared" si="133"/>
        <v>0</v>
      </c>
      <c r="AZ217" s="615">
        <f t="shared" si="133"/>
        <v>0</v>
      </c>
      <c r="BA217" s="615">
        <f t="shared" si="133"/>
        <v>0</v>
      </c>
      <c r="BB217" s="615">
        <f t="shared" si="133"/>
        <v>0</v>
      </c>
      <c r="BC217" s="615">
        <f t="shared" si="133"/>
        <v>0</v>
      </c>
      <c r="BD217" s="615">
        <f t="shared" si="133"/>
        <v>0</v>
      </c>
      <c r="BE217" s="615">
        <f t="shared" si="133"/>
        <v>0</v>
      </c>
      <c r="BF217" s="615">
        <f t="shared" si="133"/>
        <v>0</v>
      </c>
      <c r="BG217" s="615">
        <f t="shared" si="133"/>
        <v>0</v>
      </c>
      <c r="BH217" s="615">
        <f t="shared" si="133"/>
        <v>0</v>
      </c>
      <c r="BI217" s="615">
        <f t="shared" si="133"/>
        <v>0</v>
      </c>
      <c r="BJ217" s="615">
        <f t="shared" si="133"/>
        <v>0</v>
      </c>
      <c r="BK217" s="615">
        <f t="shared" si="133"/>
        <v>0</v>
      </c>
      <c r="BL217" s="615">
        <f t="shared" si="133"/>
        <v>0</v>
      </c>
      <c r="BM217" s="615">
        <f t="shared" si="133"/>
        <v>0</v>
      </c>
      <c r="BN217" s="615">
        <f t="shared" si="133"/>
        <v>0</v>
      </c>
      <c r="BO217" s="615">
        <f t="shared" si="133"/>
        <v>0</v>
      </c>
      <c r="BP217" s="615">
        <f t="shared" si="133"/>
        <v>0</v>
      </c>
      <c r="BQ217" s="615">
        <f t="shared" si="133"/>
        <v>0</v>
      </c>
      <c r="BR217" s="615">
        <f t="shared" si="133"/>
        <v>0</v>
      </c>
      <c r="BS217" s="615">
        <f t="shared" si="133"/>
        <v>0</v>
      </c>
      <c r="BT217" s="615">
        <f t="shared" si="133"/>
        <v>0</v>
      </c>
      <c r="BU217" s="615">
        <f t="shared" si="133"/>
        <v>0</v>
      </c>
      <c r="BV217" s="615">
        <f t="shared" si="133"/>
        <v>0</v>
      </c>
      <c r="BW217" s="615">
        <f t="shared" si="130"/>
        <v>0</v>
      </c>
      <c r="BX217" s="615">
        <f t="shared" si="130"/>
        <v>0</v>
      </c>
      <c r="BY217" s="615">
        <f t="shared" si="130"/>
        <v>0</v>
      </c>
      <c r="BZ217" s="615">
        <f t="shared" si="130"/>
        <v>0</v>
      </c>
      <c r="CA217" s="615">
        <f t="shared" si="130"/>
        <v>0</v>
      </c>
      <c r="CB217" s="615">
        <f t="shared" si="130"/>
        <v>0</v>
      </c>
      <c r="CC217" s="615">
        <f t="shared" si="130"/>
        <v>0</v>
      </c>
      <c r="CD217" s="615">
        <f t="shared" si="130"/>
        <v>0</v>
      </c>
      <c r="CE217" s="615">
        <f t="shared" si="130"/>
        <v>0</v>
      </c>
      <c r="CF217" s="615">
        <f t="shared" si="130"/>
        <v>0</v>
      </c>
      <c r="CG217" s="615">
        <f t="shared" si="130"/>
        <v>0</v>
      </c>
      <c r="CH217" s="615">
        <f t="shared" si="130"/>
        <v>0</v>
      </c>
      <c r="CI217" s="615">
        <f t="shared" si="130"/>
        <v>0</v>
      </c>
      <c r="CJ217" s="615">
        <f t="shared" si="130"/>
        <v>0</v>
      </c>
      <c r="CK217" s="615">
        <f t="shared" si="130"/>
        <v>0</v>
      </c>
      <c r="CL217" s="615">
        <f t="shared" si="130"/>
        <v>0</v>
      </c>
      <c r="CM217" s="615">
        <f t="shared" si="130"/>
        <v>0</v>
      </c>
      <c r="CN217" s="615">
        <f t="shared" si="130"/>
        <v>0</v>
      </c>
      <c r="CO217" s="615">
        <f t="shared" si="130"/>
        <v>0</v>
      </c>
      <c r="CP217" s="615">
        <f t="shared" si="130"/>
        <v>0</v>
      </c>
      <c r="CQ217" s="615">
        <f t="shared" si="130"/>
        <v>0</v>
      </c>
      <c r="CR217" s="615">
        <f t="shared" si="130"/>
        <v>0</v>
      </c>
      <c r="CS217" s="615">
        <f t="shared" si="130"/>
        <v>0</v>
      </c>
      <c r="CT217" s="615">
        <f t="shared" si="130"/>
        <v>0</v>
      </c>
      <c r="CU217" s="615">
        <f t="shared" si="130"/>
        <v>0</v>
      </c>
      <c r="CV217" s="615">
        <f t="shared" si="130"/>
        <v>0</v>
      </c>
      <c r="CW217" s="615">
        <f t="shared" si="130"/>
        <v>0</v>
      </c>
      <c r="CX217" s="615">
        <f t="shared" si="130"/>
        <v>0</v>
      </c>
      <c r="CY217" s="615">
        <f t="shared" si="130"/>
        <v>0</v>
      </c>
      <c r="CZ217" s="615">
        <f t="shared" si="130"/>
        <v>0</v>
      </c>
      <c r="DA217" s="615">
        <f t="shared" si="130"/>
        <v>0</v>
      </c>
      <c r="DB217" s="615">
        <f t="shared" si="130"/>
        <v>0</v>
      </c>
      <c r="DC217" s="615">
        <f t="shared" si="130"/>
        <v>0</v>
      </c>
      <c r="DD217" s="615">
        <f t="shared" si="130"/>
        <v>0</v>
      </c>
      <c r="DE217" s="615">
        <f t="shared" si="130"/>
        <v>0</v>
      </c>
      <c r="DF217" s="615">
        <f t="shared" si="130"/>
        <v>0</v>
      </c>
      <c r="DG217" s="615">
        <f t="shared" si="130"/>
        <v>0</v>
      </c>
      <c r="DH217" s="615">
        <f t="shared" si="130"/>
        <v>0</v>
      </c>
      <c r="DI217" s="615">
        <f t="shared" si="130"/>
        <v>0</v>
      </c>
      <c r="DJ217" s="615">
        <f t="shared" si="130"/>
        <v>0</v>
      </c>
      <c r="DK217" s="500">
        <f t="shared" si="127"/>
        <v>0</v>
      </c>
      <c r="DL217" s="501">
        <f t="shared" si="131"/>
        <v>0</v>
      </c>
      <c r="DM217" s="472"/>
      <c r="DN217" s="472"/>
      <c r="DO217" s="472"/>
    </row>
    <row r="218" spans="1:119" x14ac:dyDescent="0.3">
      <c r="A218" s="472"/>
      <c r="B218" s="596">
        <v>2</v>
      </c>
      <c r="C218" s="605">
        <f>D108</f>
        <v>0</v>
      </c>
      <c r="D218" s="606"/>
      <c r="E218" s="606"/>
      <c r="F218" s="606"/>
      <c r="G218" s="607"/>
      <c r="H218" s="608">
        <f>H219+H220+H221</f>
        <v>0</v>
      </c>
      <c r="I218" s="608">
        <f t="shared" ref="I218:BT218" si="134">I219+I220+I221</f>
        <v>0</v>
      </c>
      <c r="J218" s="609">
        <f t="shared" si="134"/>
        <v>0</v>
      </c>
      <c r="K218" s="609">
        <f t="shared" si="134"/>
        <v>0</v>
      </c>
      <c r="L218" s="609">
        <f t="shared" si="134"/>
        <v>0</v>
      </c>
      <c r="M218" s="609">
        <f t="shared" si="134"/>
        <v>0</v>
      </c>
      <c r="N218" s="609">
        <f t="shared" si="134"/>
        <v>0</v>
      </c>
      <c r="O218" s="609">
        <f t="shared" si="134"/>
        <v>0</v>
      </c>
      <c r="P218" s="609">
        <f t="shared" si="134"/>
        <v>0</v>
      </c>
      <c r="Q218" s="609">
        <f t="shared" si="134"/>
        <v>0</v>
      </c>
      <c r="R218" s="609">
        <f t="shared" si="134"/>
        <v>0</v>
      </c>
      <c r="S218" s="609">
        <f t="shared" si="134"/>
        <v>0</v>
      </c>
      <c r="T218" s="609">
        <f t="shared" si="134"/>
        <v>0</v>
      </c>
      <c r="U218" s="609">
        <f t="shared" si="134"/>
        <v>0</v>
      </c>
      <c r="V218" s="609">
        <f t="shared" si="134"/>
        <v>0</v>
      </c>
      <c r="W218" s="609">
        <f t="shared" si="134"/>
        <v>0</v>
      </c>
      <c r="X218" s="609">
        <f t="shared" si="134"/>
        <v>0</v>
      </c>
      <c r="Y218" s="609">
        <f t="shared" si="134"/>
        <v>0</v>
      </c>
      <c r="Z218" s="609">
        <f t="shared" si="134"/>
        <v>0</v>
      </c>
      <c r="AA218" s="609">
        <f t="shared" si="134"/>
        <v>0</v>
      </c>
      <c r="AB218" s="609">
        <f t="shared" si="134"/>
        <v>0</v>
      </c>
      <c r="AC218" s="609">
        <f t="shared" si="134"/>
        <v>0</v>
      </c>
      <c r="AD218" s="609">
        <f t="shared" si="134"/>
        <v>0</v>
      </c>
      <c r="AE218" s="609">
        <f t="shared" si="134"/>
        <v>0</v>
      </c>
      <c r="AF218" s="609">
        <f t="shared" si="134"/>
        <v>0</v>
      </c>
      <c r="AG218" s="609">
        <f t="shared" si="134"/>
        <v>0</v>
      </c>
      <c r="AH218" s="609">
        <f t="shared" si="134"/>
        <v>0</v>
      </c>
      <c r="AI218" s="609">
        <f t="shared" si="134"/>
        <v>0</v>
      </c>
      <c r="AJ218" s="609">
        <f t="shared" si="134"/>
        <v>0</v>
      </c>
      <c r="AK218" s="609">
        <f t="shared" si="134"/>
        <v>0</v>
      </c>
      <c r="AL218" s="609">
        <f t="shared" si="134"/>
        <v>0</v>
      </c>
      <c r="AM218" s="609">
        <f t="shared" si="134"/>
        <v>0</v>
      </c>
      <c r="AN218" s="609">
        <f t="shared" si="134"/>
        <v>0</v>
      </c>
      <c r="AO218" s="609">
        <f t="shared" si="134"/>
        <v>0</v>
      </c>
      <c r="AP218" s="609">
        <f t="shared" si="134"/>
        <v>0</v>
      </c>
      <c r="AQ218" s="609">
        <f t="shared" si="134"/>
        <v>0</v>
      </c>
      <c r="AR218" s="609">
        <f t="shared" si="134"/>
        <v>0</v>
      </c>
      <c r="AS218" s="609">
        <f t="shared" si="134"/>
        <v>0</v>
      </c>
      <c r="AT218" s="609">
        <f t="shared" si="134"/>
        <v>0</v>
      </c>
      <c r="AU218" s="609">
        <f t="shared" si="134"/>
        <v>0</v>
      </c>
      <c r="AV218" s="609">
        <f t="shared" si="134"/>
        <v>0</v>
      </c>
      <c r="AW218" s="609">
        <f t="shared" si="134"/>
        <v>0</v>
      </c>
      <c r="AX218" s="609">
        <f t="shared" si="134"/>
        <v>0</v>
      </c>
      <c r="AY218" s="609">
        <f t="shared" si="134"/>
        <v>0</v>
      </c>
      <c r="AZ218" s="609">
        <f t="shared" si="134"/>
        <v>0</v>
      </c>
      <c r="BA218" s="609">
        <f t="shared" si="134"/>
        <v>0</v>
      </c>
      <c r="BB218" s="609">
        <f t="shared" si="134"/>
        <v>0</v>
      </c>
      <c r="BC218" s="609">
        <f t="shared" si="134"/>
        <v>0</v>
      </c>
      <c r="BD218" s="609">
        <f t="shared" si="134"/>
        <v>0</v>
      </c>
      <c r="BE218" s="609">
        <f t="shared" si="134"/>
        <v>0</v>
      </c>
      <c r="BF218" s="609">
        <f t="shared" si="134"/>
        <v>0</v>
      </c>
      <c r="BG218" s="609">
        <f t="shared" si="134"/>
        <v>0</v>
      </c>
      <c r="BH218" s="609">
        <f t="shared" si="134"/>
        <v>0</v>
      </c>
      <c r="BI218" s="609">
        <f t="shared" si="134"/>
        <v>0</v>
      </c>
      <c r="BJ218" s="609">
        <f t="shared" si="134"/>
        <v>0</v>
      </c>
      <c r="BK218" s="609">
        <f t="shared" si="134"/>
        <v>0</v>
      </c>
      <c r="BL218" s="609">
        <f t="shared" si="134"/>
        <v>0</v>
      </c>
      <c r="BM218" s="609">
        <f t="shared" si="134"/>
        <v>0</v>
      </c>
      <c r="BN218" s="609">
        <f t="shared" si="134"/>
        <v>0</v>
      </c>
      <c r="BO218" s="609">
        <f t="shared" si="134"/>
        <v>0</v>
      </c>
      <c r="BP218" s="609">
        <f t="shared" si="134"/>
        <v>0</v>
      </c>
      <c r="BQ218" s="609">
        <f t="shared" si="134"/>
        <v>0</v>
      </c>
      <c r="BR218" s="609">
        <f t="shared" si="134"/>
        <v>0</v>
      </c>
      <c r="BS218" s="609">
        <f t="shared" si="134"/>
        <v>0</v>
      </c>
      <c r="BT218" s="609">
        <f t="shared" si="134"/>
        <v>0</v>
      </c>
      <c r="BU218" s="609">
        <f t="shared" ref="BU218:DJ218" si="135">BU219+BU220+BU221</f>
        <v>0</v>
      </c>
      <c r="BV218" s="609">
        <f t="shared" si="135"/>
        <v>0</v>
      </c>
      <c r="BW218" s="609">
        <f t="shared" si="135"/>
        <v>0</v>
      </c>
      <c r="BX218" s="609">
        <f t="shared" si="135"/>
        <v>0</v>
      </c>
      <c r="BY218" s="609">
        <f t="shared" si="135"/>
        <v>0</v>
      </c>
      <c r="BZ218" s="609">
        <f t="shared" si="135"/>
        <v>0</v>
      </c>
      <c r="CA218" s="609">
        <f t="shared" si="135"/>
        <v>0</v>
      </c>
      <c r="CB218" s="609">
        <f t="shared" si="135"/>
        <v>0</v>
      </c>
      <c r="CC218" s="609">
        <f t="shared" si="135"/>
        <v>0</v>
      </c>
      <c r="CD218" s="609">
        <f t="shared" si="135"/>
        <v>0</v>
      </c>
      <c r="CE218" s="609">
        <f t="shared" si="135"/>
        <v>0</v>
      </c>
      <c r="CF218" s="609">
        <f t="shared" si="135"/>
        <v>0</v>
      </c>
      <c r="CG218" s="609">
        <f t="shared" si="135"/>
        <v>0</v>
      </c>
      <c r="CH218" s="609">
        <f t="shared" si="135"/>
        <v>0</v>
      </c>
      <c r="CI218" s="609">
        <f t="shared" si="135"/>
        <v>0</v>
      </c>
      <c r="CJ218" s="609">
        <f t="shared" si="135"/>
        <v>0</v>
      </c>
      <c r="CK218" s="609">
        <f t="shared" si="135"/>
        <v>0</v>
      </c>
      <c r="CL218" s="609">
        <f t="shared" si="135"/>
        <v>0</v>
      </c>
      <c r="CM218" s="609">
        <f t="shared" si="135"/>
        <v>0</v>
      </c>
      <c r="CN218" s="609">
        <f t="shared" si="135"/>
        <v>0</v>
      </c>
      <c r="CO218" s="609">
        <f t="shared" si="135"/>
        <v>0</v>
      </c>
      <c r="CP218" s="609">
        <f t="shared" si="135"/>
        <v>0</v>
      </c>
      <c r="CQ218" s="609">
        <f t="shared" si="135"/>
        <v>0</v>
      </c>
      <c r="CR218" s="609">
        <f t="shared" si="135"/>
        <v>0</v>
      </c>
      <c r="CS218" s="609">
        <f t="shared" si="135"/>
        <v>0</v>
      </c>
      <c r="CT218" s="609">
        <f t="shared" si="135"/>
        <v>0</v>
      </c>
      <c r="CU218" s="609">
        <f t="shared" si="135"/>
        <v>0</v>
      </c>
      <c r="CV218" s="609">
        <f t="shared" si="135"/>
        <v>0</v>
      </c>
      <c r="CW218" s="609">
        <f t="shared" si="135"/>
        <v>0</v>
      </c>
      <c r="CX218" s="609">
        <f t="shared" si="135"/>
        <v>0</v>
      </c>
      <c r="CY218" s="609">
        <f t="shared" si="135"/>
        <v>0</v>
      </c>
      <c r="CZ218" s="609">
        <f t="shared" si="135"/>
        <v>0</v>
      </c>
      <c r="DA218" s="609">
        <f t="shared" si="135"/>
        <v>0</v>
      </c>
      <c r="DB218" s="609">
        <f t="shared" si="135"/>
        <v>0</v>
      </c>
      <c r="DC218" s="609">
        <f t="shared" si="135"/>
        <v>0</v>
      </c>
      <c r="DD218" s="609">
        <f t="shared" si="135"/>
        <v>0</v>
      </c>
      <c r="DE218" s="609">
        <f t="shared" si="135"/>
        <v>0</v>
      </c>
      <c r="DF218" s="609">
        <f t="shared" si="135"/>
        <v>0</v>
      </c>
      <c r="DG218" s="609">
        <f t="shared" si="135"/>
        <v>0</v>
      </c>
      <c r="DH218" s="609">
        <f t="shared" si="135"/>
        <v>0</v>
      </c>
      <c r="DI218" s="609">
        <f t="shared" si="135"/>
        <v>0</v>
      </c>
      <c r="DJ218" s="610">
        <f t="shared" si="135"/>
        <v>0</v>
      </c>
      <c r="DK218" s="508">
        <f t="shared" si="127"/>
        <v>0</v>
      </c>
      <c r="DL218" s="509">
        <f t="shared" si="131"/>
        <v>0</v>
      </c>
      <c r="DM218" s="472"/>
      <c r="DN218" s="472"/>
      <c r="DO218" s="472"/>
    </row>
    <row r="219" spans="1:119" x14ac:dyDescent="0.3">
      <c r="A219" s="472"/>
      <c r="B219" s="831">
        <f>D108</f>
        <v>0</v>
      </c>
      <c r="C219" s="615" t="s">
        <v>108</v>
      </c>
      <c r="D219" s="615"/>
      <c r="E219" s="615"/>
      <c r="F219" s="615"/>
      <c r="G219" s="615"/>
      <c r="H219" s="614">
        <f>SUMIF($C$108:$C$208,$C219,H$108:H$208)</f>
        <v>0</v>
      </c>
      <c r="I219" s="615">
        <f>SUMIF($C$108:$C$208,$C219,I$108:I$208)</f>
        <v>0</v>
      </c>
      <c r="J219" s="615">
        <f t="shared" ref="J219:BU220" si="136">SUMIF($C$108:$C$208,$C219,J$108:J$208)</f>
        <v>0</v>
      </c>
      <c r="K219" s="615">
        <f t="shared" si="136"/>
        <v>0</v>
      </c>
      <c r="L219" s="615">
        <f t="shared" si="136"/>
        <v>0</v>
      </c>
      <c r="M219" s="615">
        <f t="shared" si="136"/>
        <v>0</v>
      </c>
      <c r="N219" s="615">
        <f t="shared" si="136"/>
        <v>0</v>
      </c>
      <c r="O219" s="615">
        <f t="shared" si="136"/>
        <v>0</v>
      </c>
      <c r="P219" s="615">
        <f t="shared" si="136"/>
        <v>0</v>
      </c>
      <c r="Q219" s="615">
        <f t="shared" si="136"/>
        <v>0</v>
      </c>
      <c r="R219" s="615">
        <f t="shared" si="136"/>
        <v>0</v>
      </c>
      <c r="S219" s="615">
        <f t="shared" si="136"/>
        <v>0</v>
      </c>
      <c r="T219" s="615">
        <f t="shared" si="136"/>
        <v>0</v>
      </c>
      <c r="U219" s="615">
        <f t="shared" si="136"/>
        <v>0</v>
      </c>
      <c r="V219" s="615">
        <f t="shared" si="136"/>
        <v>0</v>
      </c>
      <c r="W219" s="615">
        <f t="shared" si="136"/>
        <v>0</v>
      </c>
      <c r="X219" s="615">
        <f t="shared" si="136"/>
        <v>0</v>
      </c>
      <c r="Y219" s="615">
        <f t="shared" si="136"/>
        <v>0</v>
      </c>
      <c r="Z219" s="615">
        <f t="shared" si="136"/>
        <v>0</v>
      </c>
      <c r="AA219" s="615">
        <f t="shared" si="136"/>
        <v>0</v>
      </c>
      <c r="AB219" s="615">
        <f t="shared" si="136"/>
        <v>0</v>
      </c>
      <c r="AC219" s="615">
        <f t="shared" si="136"/>
        <v>0</v>
      </c>
      <c r="AD219" s="615">
        <f t="shared" si="136"/>
        <v>0</v>
      </c>
      <c r="AE219" s="615">
        <f t="shared" si="136"/>
        <v>0</v>
      </c>
      <c r="AF219" s="615">
        <f t="shared" si="136"/>
        <v>0</v>
      </c>
      <c r="AG219" s="615">
        <f t="shared" si="136"/>
        <v>0</v>
      </c>
      <c r="AH219" s="615">
        <f t="shared" si="136"/>
        <v>0</v>
      </c>
      <c r="AI219" s="615">
        <f t="shared" si="136"/>
        <v>0</v>
      </c>
      <c r="AJ219" s="615">
        <f t="shared" si="136"/>
        <v>0</v>
      </c>
      <c r="AK219" s="615">
        <f t="shared" si="136"/>
        <v>0</v>
      </c>
      <c r="AL219" s="615">
        <f t="shared" si="136"/>
        <v>0</v>
      </c>
      <c r="AM219" s="615">
        <f t="shared" si="136"/>
        <v>0</v>
      </c>
      <c r="AN219" s="615">
        <f t="shared" si="136"/>
        <v>0</v>
      </c>
      <c r="AO219" s="615">
        <f t="shared" si="136"/>
        <v>0</v>
      </c>
      <c r="AP219" s="615">
        <f t="shared" si="136"/>
        <v>0</v>
      </c>
      <c r="AQ219" s="615">
        <f t="shared" si="136"/>
        <v>0</v>
      </c>
      <c r="AR219" s="615">
        <f t="shared" si="136"/>
        <v>0</v>
      </c>
      <c r="AS219" s="615">
        <f t="shared" si="136"/>
        <v>0</v>
      </c>
      <c r="AT219" s="615">
        <f t="shared" si="136"/>
        <v>0</v>
      </c>
      <c r="AU219" s="615">
        <f t="shared" si="136"/>
        <v>0</v>
      </c>
      <c r="AV219" s="615">
        <f t="shared" si="136"/>
        <v>0</v>
      </c>
      <c r="AW219" s="615">
        <f t="shared" si="136"/>
        <v>0</v>
      </c>
      <c r="AX219" s="615">
        <f t="shared" si="136"/>
        <v>0</v>
      </c>
      <c r="AY219" s="615">
        <f t="shared" si="136"/>
        <v>0</v>
      </c>
      <c r="AZ219" s="615">
        <f t="shared" si="136"/>
        <v>0</v>
      </c>
      <c r="BA219" s="615">
        <f t="shared" si="136"/>
        <v>0</v>
      </c>
      <c r="BB219" s="615">
        <f t="shared" si="136"/>
        <v>0</v>
      </c>
      <c r="BC219" s="615">
        <f t="shared" si="136"/>
        <v>0</v>
      </c>
      <c r="BD219" s="615">
        <f t="shared" si="136"/>
        <v>0</v>
      </c>
      <c r="BE219" s="615">
        <f t="shared" si="136"/>
        <v>0</v>
      </c>
      <c r="BF219" s="615">
        <f t="shared" si="136"/>
        <v>0</v>
      </c>
      <c r="BG219" s="615">
        <f t="shared" si="136"/>
        <v>0</v>
      </c>
      <c r="BH219" s="615">
        <f t="shared" si="136"/>
        <v>0</v>
      </c>
      <c r="BI219" s="615">
        <f t="shared" si="136"/>
        <v>0</v>
      </c>
      <c r="BJ219" s="615">
        <f t="shared" si="136"/>
        <v>0</v>
      </c>
      <c r="BK219" s="615">
        <f t="shared" si="136"/>
        <v>0</v>
      </c>
      <c r="BL219" s="615">
        <f t="shared" si="136"/>
        <v>0</v>
      </c>
      <c r="BM219" s="615">
        <f t="shared" si="136"/>
        <v>0</v>
      </c>
      <c r="BN219" s="615">
        <f t="shared" si="136"/>
        <v>0</v>
      </c>
      <c r="BO219" s="615">
        <f t="shared" si="136"/>
        <v>0</v>
      </c>
      <c r="BP219" s="615">
        <f t="shared" si="136"/>
        <v>0</v>
      </c>
      <c r="BQ219" s="615">
        <f t="shared" si="136"/>
        <v>0</v>
      </c>
      <c r="BR219" s="615">
        <f t="shared" si="136"/>
        <v>0</v>
      </c>
      <c r="BS219" s="615">
        <f t="shared" si="136"/>
        <v>0</v>
      </c>
      <c r="BT219" s="615">
        <f t="shared" si="136"/>
        <v>0</v>
      </c>
      <c r="BU219" s="615">
        <f t="shared" si="136"/>
        <v>0</v>
      </c>
      <c r="BV219" s="615">
        <f t="shared" ref="BV219:DJ221" si="137">SUMIF($C$108:$C$208,$C219,BV$108:BV$208)</f>
        <v>0</v>
      </c>
      <c r="BW219" s="615">
        <f t="shared" si="137"/>
        <v>0</v>
      </c>
      <c r="BX219" s="615">
        <f t="shared" si="137"/>
        <v>0</v>
      </c>
      <c r="BY219" s="615">
        <f t="shared" si="137"/>
        <v>0</v>
      </c>
      <c r="BZ219" s="615">
        <f t="shared" si="137"/>
        <v>0</v>
      </c>
      <c r="CA219" s="615">
        <f t="shared" si="137"/>
        <v>0</v>
      </c>
      <c r="CB219" s="615">
        <f t="shared" si="137"/>
        <v>0</v>
      </c>
      <c r="CC219" s="615">
        <f t="shared" si="137"/>
        <v>0</v>
      </c>
      <c r="CD219" s="615">
        <f t="shared" si="137"/>
        <v>0</v>
      </c>
      <c r="CE219" s="615">
        <f t="shared" si="137"/>
        <v>0</v>
      </c>
      <c r="CF219" s="615">
        <f t="shared" si="137"/>
        <v>0</v>
      </c>
      <c r="CG219" s="615">
        <f t="shared" si="137"/>
        <v>0</v>
      </c>
      <c r="CH219" s="615">
        <f t="shared" si="137"/>
        <v>0</v>
      </c>
      <c r="CI219" s="615">
        <f t="shared" si="137"/>
        <v>0</v>
      </c>
      <c r="CJ219" s="615">
        <f t="shared" si="137"/>
        <v>0</v>
      </c>
      <c r="CK219" s="615">
        <f t="shared" si="137"/>
        <v>0</v>
      </c>
      <c r="CL219" s="615">
        <f t="shared" si="137"/>
        <v>0</v>
      </c>
      <c r="CM219" s="615">
        <f t="shared" si="137"/>
        <v>0</v>
      </c>
      <c r="CN219" s="615">
        <f t="shared" si="137"/>
        <v>0</v>
      </c>
      <c r="CO219" s="615">
        <f t="shared" si="137"/>
        <v>0</v>
      </c>
      <c r="CP219" s="615">
        <f t="shared" si="137"/>
        <v>0</v>
      </c>
      <c r="CQ219" s="615">
        <f t="shared" si="137"/>
        <v>0</v>
      </c>
      <c r="CR219" s="615">
        <f t="shared" si="137"/>
        <v>0</v>
      </c>
      <c r="CS219" s="615">
        <f t="shared" si="137"/>
        <v>0</v>
      </c>
      <c r="CT219" s="615">
        <f t="shared" si="137"/>
        <v>0</v>
      </c>
      <c r="CU219" s="615">
        <f t="shared" si="137"/>
        <v>0</v>
      </c>
      <c r="CV219" s="615">
        <f t="shared" si="137"/>
        <v>0</v>
      </c>
      <c r="CW219" s="615">
        <f t="shared" si="137"/>
        <v>0</v>
      </c>
      <c r="CX219" s="615">
        <f t="shared" si="137"/>
        <v>0</v>
      </c>
      <c r="CY219" s="615">
        <f t="shared" si="137"/>
        <v>0</v>
      </c>
      <c r="CZ219" s="615">
        <f t="shared" si="137"/>
        <v>0</v>
      </c>
      <c r="DA219" s="615">
        <f t="shared" si="137"/>
        <v>0</v>
      </c>
      <c r="DB219" s="615">
        <f t="shared" si="137"/>
        <v>0</v>
      </c>
      <c r="DC219" s="615">
        <f t="shared" si="137"/>
        <v>0</v>
      </c>
      <c r="DD219" s="615">
        <f t="shared" si="137"/>
        <v>0</v>
      </c>
      <c r="DE219" s="615">
        <f t="shared" si="137"/>
        <v>0</v>
      </c>
      <c r="DF219" s="615">
        <f t="shared" si="137"/>
        <v>0</v>
      </c>
      <c r="DG219" s="615">
        <f t="shared" si="137"/>
        <v>0</v>
      </c>
      <c r="DH219" s="615">
        <f t="shared" si="137"/>
        <v>0</v>
      </c>
      <c r="DI219" s="615">
        <f t="shared" si="137"/>
        <v>0</v>
      </c>
      <c r="DJ219" s="615">
        <f t="shared" si="137"/>
        <v>0</v>
      </c>
      <c r="DK219" s="500">
        <f t="shared" si="127"/>
        <v>0</v>
      </c>
      <c r="DL219" s="501">
        <f t="shared" si="131"/>
        <v>0</v>
      </c>
      <c r="DM219" s="472"/>
      <c r="DN219" s="472"/>
      <c r="DO219" s="472"/>
    </row>
    <row r="220" spans="1:119" x14ac:dyDescent="0.3">
      <c r="A220" s="472"/>
      <c r="B220" s="832"/>
      <c r="C220" s="615" t="s">
        <v>109</v>
      </c>
      <c r="D220" s="615"/>
      <c r="E220" s="615"/>
      <c r="F220" s="615"/>
      <c r="G220" s="615"/>
      <c r="H220" s="614">
        <f t="shared" ref="H220:W221" si="138">SUMIF($C$108:$C$208,$C220,H$108:H$208)</f>
        <v>0</v>
      </c>
      <c r="I220" s="615">
        <f t="shared" si="138"/>
        <v>0</v>
      </c>
      <c r="J220" s="615">
        <f t="shared" si="138"/>
        <v>0</v>
      </c>
      <c r="K220" s="615">
        <f t="shared" si="138"/>
        <v>0</v>
      </c>
      <c r="L220" s="615">
        <f t="shared" si="138"/>
        <v>0</v>
      </c>
      <c r="M220" s="615">
        <f t="shared" si="138"/>
        <v>0</v>
      </c>
      <c r="N220" s="615">
        <f t="shared" si="138"/>
        <v>0</v>
      </c>
      <c r="O220" s="615">
        <f t="shared" si="138"/>
        <v>0</v>
      </c>
      <c r="P220" s="615">
        <f t="shared" si="138"/>
        <v>0</v>
      </c>
      <c r="Q220" s="615">
        <f t="shared" si="138"/>
        <v>0</v>
      </c>
      <c r="R220" s="615">
        <f t="shared" si="138"/>
        <v>0</v>
      </c>
      <c r="S220" s="615">
        <f t="shared" si="138"/>
        <v>0</v>
      </c>
      <c r="T220" s="615">
        <f t="shared" si="138"/>
        <v>0</v>
      </c>
      <c r="U220" s="615">
        <f t="shared" si="138"/>
        <v>0</v>
      </c>
      <c r="V220" s="615">
        <f t="shared" si="138"/>
        <v>0</v>
      </c>
      <c r="W220" s="615">
        <f t="shared" si="138"/>
        <v>0</v>
      </c>
      <c r="X220" s="615">
        <f t="shared" si="136"/>
        <v>0</v>
      </c>
      <c r="Y220" s="615">
        <f t="shared" si="136"/>
        <v>0</v>
      </c>
      <c r="Z220" s="615">
        <f t="shared" si="136"/>
        <v>0</v>
      </c>
      <c r="AA220" s="615">
        <f t="shared" si="136"/>
        <v>0</v>
      </c>
      <c r="AB220" s="615">
        <f t="shared" si="136"/>
        <v>0</v>
      </c>
      <c r="AC220" s="615">
        <f t="shared" si="136"/>
        <v>0</v>
      </c>
      <c r="AD220" s="615">
        <f t="shared" si="136"/>
        <v>0</v>
      </c>
      <c r="AE220" s="615">
        <f t="shared" si="136"/>
        <v>0</v>
      </c>
      <c r="AF220" s="615">
        <f t="shared" si="136"/>
        <v>0</v>
      </c>
      <c r="AG220" s="615">
        <f t="shared" si="136"/>
        <v>0</v>
      </c>
      <c r="AH220" s="615">
        <f t="shared" si="136"/>
        <v>0</v>
      </c>
      <c r="AI220" s="615">
        <f t="shared" si="136"/>
        <v>0</v>
      </c>
      <c r="AJ220" s="615">
        <f t="shared" si="136"/>
        <v>0</v>
      </c>
      <c r="AK220" s="615">
        <f t="shared" si="136"/>
        <v>0</v>
      </c>
      <c r="AL220" s="615">
        <f t="shared" si="136"/>
        <v>0</v>
      </c>
      <c r="AM220" s="615">
        <f t="shared" si="136"/>
        <v>0</v>
      </c>
      <c r="AN220" s="615">
        <f t="shared" si="136"/>
        <v>0</v>
      </c>
      <c r="AO220" s="615">
        <f t="shared" si="136"/>
        <v>0</v>
      </c>
      <c r="AP220" s="615">
        <f t="shared" si="136"/>
        <v>0</v>
      </c>
      <c r="AQ220" s="615">
        <f t="shared" si="136"/>
        <v>0</v>
      </c>
      <c r="AR220" s="615">
        <f t="shared" si="136"/>
        <v>0</v>
      </c>
      <c r="AS220" s="615">
        <f t="shared" si="136"/>
        <v>0</v>
      </c>
      <c r="AT220" s="615">
        <f t="shared" si="136"/>
        <v>0</v>
      </c>
      <c r="AU220" s="615">
        <f t="shared" si="136"/>
        <v>0</v>
      </c>
      <c r="AV220" s="615">
        <f t="shared" si="136"/>
        <v>0</v>
      </c>
      <c r="AW220" s="615">
        <f t="shared" si="136"/>
        <v>0</v>
      </c>
      <c r="AX220" s="615">
        <f t="shared" si="136"/>
        <v>0</v>
      </c>
      <c r="AY220" s="615">
        <f t="shared" si="136"/>
        <v>0</v>
      </c>
      <c r="AZ220" s="615">
        <f t="shared" si="136"/>
        <v>0</v>
      </c>
      <c r="BA220" s="615">
        <f t="shared" si="136"/>
        <v>0</v>
      </c>
      <c r="BB220" s="615">
        <f t="shared" si="136"/>
        <v>0</v>
      </c>
      <c r="BC220" s="615">
        <f t="shared" si="136"/>
        <v>0</v>
      </c>
      <c r="BD220" s="615">
        <f t="shared" si="136"/>
        <v>0</v>
      </c>
      <c r="BE220" s="615">
        <f t="shared" si="136"/>
        <v>0</v>
      </c>
      <c r="BF220" s="615">
        <f t="shared" si="136"/>
        <v>0</v>
      </c>
      <c r="BG220" s="615">
        <f t="shared" si="136"/>
        <v>0</v>
      </c>
      <c r="BH220" s="615">
        <f t="shared" si="136"/>
        <v>0</v>
      </c>
      <c r="BI220" s="615">
        <f t="shared" si="136"/>
        <v>0</v>
      </c>
      <c r="BJ220" s="615">
        <f t="shared" si="136"/>
        <v>0</v>
      </c>
      <c r="BK220" s="615">
        <f t="shared" si="136"/>
        <v>0</v>
      </c>
      <c r="BL220" s="615">
        <f t="shared" si="136"/>
        <v>0</v>
      </c>
      <c r="BM220" s="615">
        <f t="shared" si="136"/>
        <v>0</v>
      </c>
      <c r="BN220" s="615">
        <f t="shared" si="136"/>
        <v>0</v>
      </c>
      <c r="BO220" s="615">
        <f t="shared" si="136"/>
        <v>0</v>
      </c>
      <c r="BP220" s="615">
        <f t="shared" si="136"/>
        <v>0</v>
      </c>
      <c r="BQ220" s="615">
        <f t="shared" si="136"/>
        <v>0</v>
      </c>
      <c r="BR220" s="615">
        <f t="shared" si="136"/>
        <v>0</v>
      </c>
      <c r="BS220" s="615">
        <f t="shared" si="136"/>
        <v>0</v>
      </c>
      <c r="BT220" s="615">
        <f t="shared" si="136"/>
        <v>0</v>
      </c>
      <c r="BU220" s="615">
        <f t="shared" si="136"/>
        <v>0</v>
      </c>
      <c r="BV220" s="615">
        <f t="shared" si="137"/>
        <v>0</v>
      </c>
      <c r="BW220" s="615">
        <f t="shared" si="137"/>
        <v>0</v>
      </c>
      <c r="BX220" s="615">
        <f t="shared" si="137"/>
        <v>0</v>
      </c>
      <c r="BY220" s="615">
        <f t="shared" si="137"/>
        <v>0</v>
      </c>
      <c r="BZ220" s="615">
        <f t="shared" si="137"/>
        <v>0</v>
      </c>
      <c r="CA220" s="615">
        <f t="shared" si="137"/>
        <v>0</v>
      </c>
      <c r="CB220" s="615">
        <f t="shared" si="137"/>
        <v>0</v>
      </c>
      <c r="CC220" s="615">
        <f t="shared" si="137"/>
        <v>0</v>
      </c>
      <c r="CD220" s="615">
        <f t="shared" si="137"/>
        <v>0</v>
      </c>
      <c r="CE220" s="615">
        <f t="shared" si="137"/>
        <v>0</v>
      </c>
      <c r="CF220" s="615">
        <f t="shared" si="137"/>
        <v>0</v>
      </c>
      <c r="CG220" s="615">
        <f t="shared" si="137"/>
        <v>0</v>
      </c>
      <c r="CH220" s="615">
        <f t="shared" si="137"/>
        <v>0</v>
      </c>
      <c r="CI220" s="615">
        <f t="shared" si="137"/>
        <v>0</v>
      </c>
      <c r="CJ220" s="615">
        <f t="shared" si="137"/>
        <v>0</v>
      </c>
      <c r="CK220" s="615">
        <f t="shared" si="137"/>
        <v>0</v>
      </c>
      <c r="CL220" s="615">
        <f t="shared" si="137"/>
        <v>0</v>
      </c>
      <c r="CM220" s="615">
        <f t="shared" si="137"/>
        <v>0</v>
      </c>
      <c r="CN220" s="615">
        <f t="shared" si="137"/>
        <v>0</v>
      </c>
      <c r="CO220" s="615">
        <f t="shared" si="137"/>
        <v>0</v>
      </c>
      <c r="CP220" s="615">
        <f t="shared" si="137"/>
        <v>0</v>
      </c>
      <c r="CQ220" s="615">
        <f t="shared" si="137"/>
        <v>0</v>
      </c>
      <c r="CR220" s="615">
        <f t="shared" si="137"/>
        <v>0</v>
      </c>
      <c r="CS220" s="615">
        <f t="shared" si="137"/>
        <v>0</v>
      </c>
      <c r="CT220" s="615">
        <f t="shared" si="137"/>
        <v>0</v>
      </c>
      <c r="CU220" s="615">
        <f t="shared" si="137"/>
        <v>0</v>
      </c>
      <c r="CV220" s="615">
        <f t="shared" si="137"/>
        <v>0</v>
      </c>
      <c r="CW220" s="615">
        <f t="shared" si="137"/>
        <v>0</v>
      </c>
      <c r="CX220" s="615">
        <f t="shared" si="137"/>
        <v>0</v>
      </c>
      <c r="CY220" s="615">
        <f t="shared" si="137"/>
        <v>0</v>
      </c>
      <c r="CZ220" s="615">
        <f t="shared" si="137"/>
        <v>0</v>
      </c>
      <c r="DA220" s="615">
        <f t="shared" si="137"/>
        <v>0</v>
      </c>
      <c r="DB220" s="615">
        <f t="shared" si="137"/>
        <v>0</v>
      </c>
      <c r="DC220" s="615">
        <f t="shared" si="137"/>
        <v>0</v>
      </c>
      <c r="DD220" s="615">
        <f t="shared" si="137"/>
        <v>0</v>
      </c>
      <c r="DE220" s="615">
        <f t="shared" si="137"/>
        <v>0</v>
      </c>
      <c r="DF220" s="615">
        <f t="shared" si="137"/>
        <v>0</v>
      </c>
      <c r="DG220" s="615">
        <f t="shared" si="137"/>
        <v>0</v>
      </c>
      <c r="DH220" s="615">
        <f t="shared" si="137"/>
        <v>0</v>
      </c>
      <c r="DI220" s="615">
        <f t="shared" si="137"/>
        <v>0</v>
      </c>
      <c r="DJ220" s="615">
        <f t="shared" si="137"/>
        <v>0</v>
      </c>
      <c r="DK220" s="500">
        <f t="shared" si="127"/>
        <v>0</v>
      </c>
      <c r="DL220" s="501">
        <f t="shared" si="131"/>
        <v>0</v>
      </c>
      <c r="DM220" s="472"/>
      <c r="DN220" s="472"/>
      <c r="DO220" s="472"/>
    </row>
    <row r="221" spans="1:119" x14ac:dyDescent="0.3">
      <c r="A221" s="472"/>
      <c r="B221" s="833"/>
      <c r="C221" s="615" t="s">
        <v>106</v>
      </c>
      <c r="D221" s="615"/>
      <c r="E221" s="615"/>
      <c r="F221" s="615"/>
      <c r="G221" s="615"/>
      <c r="H221" s="614">
        <f t="shared" si="138"/>
        <v>0</v>
      </c>
      <c r="I221" s="615">
        <f t="shared" si="138"/>
        <v>0</v>
      </c>
      <c r="J221" s="615">
        <f t="shared" ref="J221:BU221" si="139">SUMIF($C$108:$C$208,$C221,J$108:J$208)</f>
        <v>0</v>
      </c>
      <c r="K221" s="615">
        <f t="shared" si="139"/>
        <v>0</v>
      </c>
      <c r="L221" s="615">
        <f t="shared" si="139"/>
        <v>0</v>
      </c>
      <c r="M221" s="615">
        <f t="shared" si="139"/>
        <v>0</v>
      </c>
      <c r="N221" s="615">
        <f t="shared" si="139"/>
        <v>0</v>
      </c>
      <c r="O221" s="615">
        <f t="shared" si="139"/>
        <v>0</v>
      </c>
      <c r="P221" s="615">
        <f t="shared" si="139"/>
        <v>0</v>
      </c>
      <c r="Q221" s="615">
        <f t="shared" si="139"/>
        <v>0</v>
      </c>
      <c r="R221" s="615">
        <f t="shared" si="139"/>
        <v>0</v>
      </c>
      <c r="S221" s="615">
        <f t="shared" si="139"/>
        <v>0</v>
      </c>
      <c r="T221" s="615">
        <f t="shared" si="139"/>
        <v>0</v>
      </c>
      <c r="U221" s="615">
        <f t="shared" si="139"/>
        <v>0</v>
      </c>
      <c r="V221" s="615">
        <f t="shared" si="139"/>
        <v>0</v>
      </c>
      <c r="W221" s="615">
        <f t="shared" si="139"/>
        <v>0</v>
      </c>
      <c r="X221" s="615">
        <f t="shared" si="139"/>
        <v>0</v>
      </c>
      <c r="Y221" s="615">
        <f t="shared" si="139"/>
        <v>0</v>
      </c>
      <c r="Z221" s="615">
        <f t="shared" si="139"/>
        <v>0</v>
      </c>
      <c r="AA221" s="615">
        <f t="shared" si="139"/>
        <v>0</v>
      </c>
      <c r="AB221" s="615">
        <f t="shared" si="139"/>
        <v>0</v>
      </c>
      <c r="AC221" s="615">
        <f t="shared" si="139"/>
        <v>0</v>
      </c>
      <c r="AD221" s="615">
        <f t="shared" si="139"/>
        <v>0</v>
      </c>
      <c r="AE221" s="615">
        <f t="shared" si="139"/>
        <v>0</v>
      </c>
      <c r="AF221" s="615">
        <f t="shared" si="139"/>
        <v>0</v>
      </c>
      <c r="AG221" s="615">
        <f t="shared" si="139"/>
        <v>0</v>
      </c>
      <c r="AH221" s="615">
        <f t="shared" si="139"/>
        <v>0</v>
      </c>
      <c r="AI221" s="615">
        <f t="shared" si="139"/>
        <v>0</v>
      </c>
      <c r="AJ221" s="615">
        <f t="shared" si="139"/>
        <v>0</v>
      </c>
      <c r="AK221" s="615">
        <f t="shared" si="139"/>
        <v>0</v>
      </c>
      <c r="AL221" s="615">
        <f t="shared" si="139"/>
        <v>0</v>
      </c>
      <c r="AM221" s="615">
        <f t="shared" si="139"/>
        <v>0</v>
      </c>
      <c r="AN221" s="615">
        <f t="shared" si="139"/>
        <v>0</v>
      </c>
      <c r="AO221" s="615">
        <f t="shared" si="139"/>
        <v>0</v>
      </c>
      <c r="AP221" s="615">
        <f t="shared" si="139"/>
        <v>0</v>
      </c>
      <c r="AQ221" s="615">
        <f t="shared" si="139"/>
        <v>0</v>
      </c>
      <c r="AR221" s="615">
        <f t="shared" si="139"/>
        <v>0</v>
      </c>
      <c r="AS221" s="615">
        <f t="shared" si="139"/>
        <v>0</v>
      </c>
      <c r="AT221" s="615">
        <f t="shared" si="139"/>
        <v>0</v>
      </c>
      <c r="AU221" s="615">
        <f t="shared" si="139"/>
        <v>0</v>
      </c>
      <c r="AV221" s="615">
        <f t="shared" si="139"/>
        <v>0</v>
      </c>
      <c r="AW221" s="615">
        <f t="shared" si="139"/>
        <v>0</v>
      </c>
      <c r="AX221" s="615">
        <f t="shared" si="139"/>
        <v>0</v>
      </c>
      <c r="AY221" s="615">
        <f t="shared" si="139"/>
        <v>0</v>
      </c>
      <c r="AZ221" s="615">
        <f t="shared" si="139"/>
        <v>0</v>
      </c>
      <c r="BA221" s="615">
        <f t="shared" si="139"/>
        <v>0</v>
      </c>
      <c r="BB221" s="615">
        <f t="shared" si="139"/>
        <v>0</v>
      </c>
      <c r="BC221" s="615">
        <f t="shared" si="139"/>
        <v>0</v>
      </c>
      <c r="BD221" s="615">
        <f t="shared" si="139"/>
        <v>0</v>
      </c>
      <c r="BE221" s="615">
        <f t="shared" si="139"/>
        <v>0</v>
      </c>
      <c r="BF221" s="615">
        <f t="shared" si="139"/>
        <v>0</v>
      </c>
      <c r="BG221" s="615">
        <f t="shared" si="139"/>
        <v>0</v>
      </c>
      <c r="BH221" s="615">
        <f t="shared" si="139"/>
        <v>0</v>
      </c>
      <c r="BI221" s="615">
        <f t="shared" si="139"/>
        <v>0</v>
      </c>
      <c r="BJ221" s="615">
        <f t="shared" si="139"/>
        <v>0</v>
      </c>
      <c r="BK221" s="615">
        <f t="shared" si="139"/>
        <v>0</v>
      </c>
      <c r="BL221" s="615">
        <f t="shared" si="139"/>
        <v>0</v>
      </c>
      <c r="BM221" s="615">
        <f t="shared" si="139"/>
        <v>0</v>
      </c>
      <c r="BN221" s="615">
        <f t="shared" si="139"/>
        <v>0</v>
      </c>
      <c r="BO221" s="615">
        <f t="shared" si="139"/>
        <v>0</v>
      </c>
      <c r="BP221" s="615">
        <f t="shared" si="139"/>
        <v>0</v>
      </c>
      <c r="BQ221" s="615">
        <f t="shared" si="139"/>
        <v>0</v>
      </c>
      <c r="BR221" s="615">
        <f t="shared" si="139"/>
        <v>0</v>
      </c>
      <c r="BS221" s="615">
        <f t="shared" si="139"/>
        <v>0</v>
      </c>
      <c r="BT221" s="615">
        <f t="shared" si="139"/>
        <v>0</v>
      </c>
      <c r="BU221" s="615">
        <f t="shared" si="139"/>
        <v>0</v>
      </c>
      <c r="BV221" s="615">
        <f t="shared" si="137"/>
        <v>0</v>
      </c>
      <c r="BW221" s="615">
        <f t="shared" si="137"/>
        <v>0</v>
      </c>
      <c r="BX221" s="615">
        <f t="shared" si="137"/>
        <v>0</v>
      </c>
      <c r="BY221" s="615">
        <f t="shared" si="137"/>
        <v>0</v>
      </c>
      <c r="BZ221" s="615">
        <f t="shared" si="137"/>
        <v>0</v>
      </c>
      <c r="CA221" s="615">
        <f t="shared" si="137"/>
        <v>0</v>
      </c>
      <c r="CB221" s="615">
        <f t="shared" si="137"/>
        <v>0</v>
      </c>
      <c r="CC221" s="615">
        <f t="shared" si="137"/>
        <v>0</v>
      </c>
      <c r="CD221" s="615">
        <f t="shared" si="137"/>
        <v>0</v>
      </c>
      <c r="CE221" s="615">
        <f t="shared" si="137"/>
        <v>0</v>
      </c>
      <c r="CF221" s="615">
        <f t="shared" si="137"/>
        <v>0</v>
      </c>
      <c r="CG221" s="615">
        <f t="shared" si="137"/>
        <v>0</v>
      </c>
      <c r="CH221" s="615">
        <f t="shared" si="137"/>
        <v>0</v>
      </c>
      <c r="CI221" s="615">
        <f t="shared" si="137"/>
        <v>0</v>
      </c>
      <c r="CJ221" s="615">
        <f t="shared" si="137"/>
        <v>0</v>
      </c>
      <c r="CK221" s="615">
        <f t="shared" si="137"/>
        <v>0</v>
      </c>
      <c r="CL221" s="615">
        <f t="shared" si="137"/>
        <v>0</v>
      </c>
      <c r="CM221" s="615">
        <f t="shared" si="137"/>
        <v>0</v>
      </c>
      <c r="CN221" s="615">
        <f t="shared" si="137"/>
        <v>0</v>
      </c>
      <c r="CO221" s="615">
        <f t="shared" si="137"/>
        <v>0</v>
      </c>
      <c r="CP221" s="615">
        <f t="shared" si="137"/>
        <v>0</v>
      </c>
      <c r="CQ221" s="615">
        <f t="shared" si="137"/>
        <v>0</v>
      </c>
      <c r="CR221" s="615">
        <f t="shared" si="137"/>
        <v>0</v>
      </c>
      <c r="CS221" s="615">
        <f t="shared" si="137"/>
        <v>0</v>
      </c>
      <c r="CT221" s="615">
        <f t="shared" si="137"/>
        <v>0</v>
      </c>
      <c r="CU221" s="615">
        <f t="shared" si="137"/>
        <v>0</v>
      </c>
      <c r="CV221" s="615">
        <f t="shared" si="137"/>
        <v>0</v>
      </c>
      <c r="CW221" s="615">
        <f t="shared" si="137"/>
        <v>0</v>
      </c>
      <c r="CX221" s="615">
        <f t="shared" si="137"/>
        <v>0</v>
      </c>
      <c r="CY221" s="615">
        <f t="shared" si="137"/>
        <v>0</v>
      </c>
      <c r="CZ221" s="615">
        <f t="shared" si="137"/>
        <v>0</v>
      </c>
      <c r="DA221" s="615">
        <f t="shared" si="137"/>
        <v>0</v>
      </c>
      <c r="DB221" s="615">
        <f t="shared" si="137"/>
        <v>0</v>
      </c>
      <c r="DC221" s="615">
        <f t="shared" si="137"/>
        <v>0</v>
      </c>
      <c r="DD221" s="615">
        <f t="shared" si="137"/>
        <v>0</v>
      </c>
      <c r="DE221" s="615">
        <f t="shared" si="137"/>
        <v>0</v>
      </c>
      <c r="DF221" s="615">
        <f t="shared" si="137"/>
        <v>0</v>
      </c>
      <c r="DG221" s="615">
        <f t="shared" si="137"/>
        <v>0</v>
      </c>
      <c r="DH221" s="615">
        <f t="shared" si="137"/>
        <v>0</v>
      </c>
      <c r="DI221" s="615">
        <f t="shared" si="137"/>
        <v>0</v>
      </c>
      <c r="DJ221" s="615">
        <f t="shared" si="137"/>
        <v>0</v>
      </c>
      <c r="DK221" s="500">
        <f t="shared" si="127"/>
        <v>0</v>
      </c>
      <c r="DL221" s="501">
        <f t="shared" si="131"/>
        <v>0</v>
      </c>
      <c r="DM221" s="472"/>
      <c r="DN221" s="472"/>
      <c r="DO221" s="472"/>
    </row>
    <row r="222" spans="1:119" x14ac:dyDescent="0.3">
      <c r="A222" s="472"/>
      <c r="B222" s="536"/>
      <c r="C222" s="536"/>
      <c r="D222" s="545"/>
      <c r="E222" s="545"/>
      <c r="F222" s="545"/>
      <c r="G222" s="546"/>
      <c r="H222" s="546">
        <f>H214+H218</f>
        <v>0</v>
      </c>
      <c r="I222" s="546">
        <f t="shared" ref="I222:BT222" si="140">I214+I218</f>
        <v>0</v>
      </c>
      <c r="J222" s="523">
        <f t="shared" si="140"/>
        <v>0</v>
      </c>
      <c r="K222" s="523">
        <f t="shared" si="140"/>
        <v>0</v>
      </c>
      <c r="L222" s="523">
        <f t="shared" si="140"/>
        <v>0</v>
      </c>
      <c r="M222" s="523">
        <f t="shared" si="140"/>
        <v>0</v>
      </c>
      <c r="N222" s="523">
        <f t="shared" si="140"/>
        <v>0</v>
      </c>
      <c r="O222" s="523">
        <f t="shared" si="140"/>
        <v>0</v>
      </c>
      <c r="P222" s="523">
        <f t="shared" si="140"/>
        <v>0</v>
      </c>
      <c r="Q222" s="523">
        <f t="shared" si="140"/>
        <v>0</v>
      </c>
      <c r="R222" s="523">
        <f t="shared" si="140"/>
        <v>0</v>
      </c>
      <c r="S222" s="523">
        <f t="shared" si="140"/>
        <v>0</v>
      </c>
      <c r="T222" s="523">
        <f t="shared" si="140"/>
        <v>0</v>
      </c>
      <c r="U222" s="523">
        <f t="shared" si="140"/>
        <v>0</v>
      </c>
      <c r="V222" s="523">
        <f t="shared" si="140"/>
        <v>0</v>
      </c>
      <c r="W222" s="523">
        <f t="shared" si="140"/>
        <v>0</v>
      </c>
      <c r="X222" s="523">
        <f t="shared" si="140"/>
        <v>0</v>
      </c>
      <c r="Y222" s="523">
        <f t="shared" si="140"/>
        <v>0</v>
      </c>
      <c r="Z222" s="523">
        <f t="shared" si="140"/>
        <v>0</v>
      </c>
      <c r="AA222" s="523">
        <f t="shared" si="140"/>
        <v>0</v>
      </c>
      <c r="AB222" s="523">
        <f t="shared" si="140"/>
        <v>0</v>
      </c>
      <c r="AC222" s="523">
        <f t="shared" si="140"/>
        <v>0</v>
      </c>
      <c r="AD222" s="523">
        <f t="shared" si="140"/>
        <v>0</v>
      </c>
      <c r="AE222" s="523">
        <f t="shared" si="140"/>
        <v>0</v>
      </c>
      <c r="AF222" s="523">
        <f t="shared" si="140"/>
        <v>0</v>
      </c>
      <c r="AG222" s="523">
        <f t="shared" si="140"/>
        <v>0</v>
      </c>
      <c r="AH222" s="523">
        <f t="shared" si="140"/>
        <v>0</v>
      </c>
      <c r="AI222" s="523">
        <f t="shared" si="140"/>
        <v>0</v>
      </c>
      <c r="AJ222" s="523">
        <f t="shared" si="140"/>
        <v>0</v>
      </c>
      <c r="AK222" s="523">
        <f t="shared" si="140"/>
        <v>0</v>
      </c>
      <c r="AL222" s="523">
        <f t="shared" si="140"/>
        <v>0</v>
      </c>
      <c r="AM222" s="523">
        <f t="shared" si="140"/>
        <v>0</v>
      </c>
      <c r="AN222" s="523">
        <f t="shared" si="140"/>
        <v>0</v>
      </c>
      <c r="AO222" s="523">
        <f t="shared" si="140"/>
        <v>0</v>
      </c>
      <c r="AP222" s="523">
        <f t="shared" si="140"/>
        <v>0</v>
      </c>
      <c r="AQ222" s="523">
        <f t="shared" si="140"/>
        <v>0</v>
      </c>
      <c r="AR222" s="523">
        <f t="shared" si="140"/>
        <v>0</v>
      </c>
      <c r="AS222" s="523">
        <f t="shared" si="140"/>
        <v>0</v>
      </c>
      <c r="AT222" s="523">
        <f t="shared" si="140"/>
        <v>0</v>
      </c>
      <c r="AU222" s="523">
        <f t="shared" si="140"/>
        <v>0</v>
      </c>
      <c r="AV222" s="523">
        <f t="shared" si="140"/>
        <v>0</v>
      </c>
      <c r="AW222" s="523">
        <f t="shared" si="140"/>
        <v>0</v>
      </c>
      <c r="AX222" s="523">
        <f t="shared" si="140"/>
        <v>0</v>
      </c>
      <c r="AY222" s="523">
        <f t="shared" si="140"/>
        <v>0</v>
      </c>
      <c r="AZ222" s="523">
        <f t="shared" si="140"/>
        <v>0</v>
      </c>
      <c r="BA222" s="523">
        <f t="shared" si="140"/>
        <v>0</v>
      </c>
      <c r="BB222" s="523">
        <f t="shared" si="140"/>
        <v>0</v>
      </c>
      <c r="BC222" s="523">
        <f t="shared" si="140"/>
        <v>0</v>
      </c>
      <c r="BD222" s="523">
        <f t="shared" si="140"/>
        <v>0</v>
      </c>
      <c r="BE222" s="523">
        <f t="shared" si="140"/>
        <v>0</v>
      </c>
      <c r="BF222" s="523">
        <f t="shared" si="140"/>
        <v>0</v>
      </c>
      <c r="BG222" s="523">
        <f t="shared" si="140"/>
        <v>0</v>
      </c>
      <c r="BH222" s="523">
        <f t="shared" si="140"/>
        <v>0</v>
      </c>
      <c r="BI222" s="523">
        <f t="shared" si="140"/>
        <v>0</v>
      </c>
      <c r="BJ222" s="523">
        <f t="shared" si="140"/>
        <v>0</v>
      </c>
      <c r="BK222" s="523">
        <f t="shared" si="140"/>
        <v>0</v>
      </c>
      <c r="BL222" s="523">
        <f t="shared" si="140"/>
        <v>0</v>
      </c>
      <c r="BM222" s="523">
        <f t="shared" si="140"/>
        <v>0</v>
      </c>
      <c r="BN222" s="523">
        <f t="shared" si="140"/>
        <v>0</v>
      </c>
      <c r="BO222" s="523">
        <f t="shared" si="140"/>
        <v>0</v>
      </c>
      <c r="BP222" s="523">
        <f t="shared" si="140"/>
        <v>0</v>
      </c>
      <c r="BQ222" s="523">
        <f t="shared" si="140"/>
        <v>0</v>
      </c>
      <c r="BR222" s="523">
        <f t="shared" si="140"/>
        <v>0</v>
      </c>
      <c r="BS222" s="523">
        <f t="shared" si="140"/>
        <v>0</v>
      </c>
      <c r="BT222" s="523">
        <f t="shared" si="140"/>
        <v>0</v>
      </c>
      <c r="BU222" s="523">
        <f t="shared" ref="BU222:DJ222" si="141">BU214+BU218</f>
        <v>0</v>
      </c>
      <c r="BV222" s="523">
        <f t="shared" si="141"/>
        <v>0</v>
      </c>
      <c r="BW222" s="523">
        <f t="shared" si="141"/>
        <v>0</v>
      </c>
      <c r="BX222" s="523">
        <f t="shared" si="141"/>
        <v>0</v>
      </c>
      <c r="BY222" s="523">
        <f t="shared" si="141"/>
        <v>0</v>
      </c>
      <c r="BZ222" s="523">
        <f t="shared" si="141"/>
        <v>0</v>
      </c>
      <c r="CA222" s="523">
        <f t="shared" si="141"/>
        <v>0</v>
      </c>
      <c r="CB222" s="523">
        <f t="shared" si="141"/>
        <v>0</v>
      </c>
      <c r="CC222" s="523">
        <f t="shared" si="141"/>
        <v>0</v>
      </c>
      <c r="CD222" s="523">
        <f t="shared" si="141"/>
        <v>0</v>
      </c>
      <c r="CE222" s="523">
        <f t="shared" si="141"/>
        <v>0</v>
      </c>
      <c r="CF222" s="523">
        <f t="shared" si="141"/>
        <v>0</v>
      </c>
      <c r="CG222" s="523">
        <f t="shared" si="141"/>
        <v>0</v>
      </c>
      <c r="CH222" s="523">
        <f t="shared" si="141"/>
        <v>0</v>
      </c>
      <c r="CI222" s="523">
        <f t="shared" si="141"/>
        <v>0</v>
      </c>
      <c r="CJ222" s="523">
        <f t="shared" si="141"/>
        <v>0</v>
      </c>
      <c r="CK222" s="523">
        <f t="shared" si="141"/>
        <v>0</v>
      </c>
      <c r="CL222" s="523">
        <f t="shared" si="141"/>
        <v>0</v>
      </c>
      <c r="CM222" s="523">
        <f t="shared" si="141"/>
        <v>0</v>
      </c>
      <c r="CN222" s="523">
        <f t="shared" si="141"/>
        <v>0</v>
      </c>
      <c r="CO222" s="523">
        <f t="shared" si="141"/>
        <v>0</v>
      </c>
      <c r="CP222" s="523">
        <f t="shared" si="141"/>
        <v>0</v>
      </c>
      <c r="CQ222" s="523">
        <f t="shared" si="141"/>
        <v>0</v>
      </c>
      <c r="CR222" s="523">
        <f t="shared" si="141"/>
        <v>0</v>
      </c>
      <c r="CS222" s="523">
        <f t="shared" si="141"/>
        <v>0</v>
      </c>
      <c r="CT222" s="523">
        <f t="shared" si="141"/>
        <v>0</v>
      </c>
      <c r="CU222" s="523">
        <f t="shared" si="141"/>
        <v>0</v>
      </c>
      <c r="CV222" s="523">
        <f t="shared" si="141"/>
        <v>0</v>
      </c>
      <c r="CW222" s="523">
        <f t="shared" si="141"/>
        <v>0</v>
      </c>
      <c r="CX222" s="523">
        <f t="shared" si="141"/>
        <v>0</v>
      </c>
      <c r="CY222" s="523">
        <f t="shared" si="141"/>
        <v>0</v>
      </c>
      <c r="CZ222" s="523">
        <f t="shared" si="141"/>
        <v>0</v>
      </c>
      <c r="DA222" s="523">
        <f t="shared" si="141"/>
        <v>0</v>
      </c>
      <c r="DB222" s="523">
        <f t="shared" si="141"/>
        <v>0</v>
      </c>
      <c r="DC222" s="523">
        <f t="shared" si="141"/>
        <v>0</v>
      </c>
      <c r="DD222" s="523">
        <f t="shared" si="141"/>
        <v>0</v>
      </c>
      <c r="DE222" s="523">
        <f t="shared" si="141"/>
        <v>0</v>
      </c>
      <c r="DF222" s="523">
        <f t="shared" si="141"/>
        <v>0</v>
      </c>
      <c r="DG222" s="523">
        <f t="shared" si="141"/>
        <v>0</v>
      </c>
      <c r="DH222" s="523">
        <f t="shared" si="141"/>
        <v>0</v>
      </c>
      <c r="DI222" s="523">
        <f t="shared" si="141"/>
        <v>0</v>
      </c>
      <c r="DJ222" s="536">
        <f t="shared" si="141"/>
        <v>0</v>
      </c>
      <c r="DK222" s="547">
        <f>SUM(I222:DJ222)</f>
        <v>0</v>
      </c>
      <c r="DL222" s="548">
        <f t="shared" si="131"/>
        <v>0</v>
      </c>
      <c r="DM222" s="472"/>
      <c r="DN222" s="472"/>
      <c r="DO222" s="472"/>
    </row>
    <row r="223" spans="1:119" x14ac:dyDescent="0.3">
      <c r="A223" s="472"/>
      <c r="B223" s="471"/>
      <c r="C223" s="471"/>
      <c r="D223" s="471"/>
      <c r="E223" s="471"/>
      <c r="F223" s="471"/>
      <c r="G223" s="471"/>
      <c r="H223" s="471"/>
      <c r="I223" s="472"/>
      <c r="J223" s="472"/>
      <c r="K223" s="472"/>
      <c r="L223" s="472"/>
      <c r="M223" s="472"/>
      <c r="N223" s="472"/>
      <c r="O223" s="472"/>
      <c r="P223" s="472"/>
      <c r="Q223" s="472"/>
      <c r="R223" s="472"/>
      <c r="S223" s="472"/>
      <c r="T223" s="472"/>
      <c r="U223" s="472"/>
      <c r="V223" s="472"/>
      <c r="W223" s="472"/>
      <c r="X223" s="472"/>
      <c r="Y223" s="472"/>
      <c r="Z223" s="472"/>
      <c r="AA223" s="472"/>
      <c r="AB223" s="472"/>
      <c r="AC223" s="472"/>
      <c r="AD223" s="472"/>
      <c r="AE223" s="472"/>
      <c r="AF223" s="472"/>
      <c r="AG223" s="472"/>
      <c r="AH223" s="472"/>
      <c r="AI223" s="472"/>
      <c r="AJ223" s="472"/>
      <c r="AK223" s="472"/>
      <c r="AL223" s="472"/>
      <c r="AM223" s="472"/>
      <c r="AN223" s="472"/>
      <c r="AO223" s="472"/>
      <c r="AP223" s="472"/>
      <c r="AQ223" s="472"/>
      <c r="AR223" s="472"/>
      <c r="AS223" s="472"/>
      <c r="AT223" s="472"/>
      <c r="AU223" s="472"/>
      <c r="AV223" s="472"/>
      <c r="AW223" s="472"/>
      <c r="AX223" s="472"/>
      <c r="AY223" s="472"/>
      <c r="AZ223" s="472"/>
      <c r="BA223" s="472"/>
      <c r="BB223" s="472"/>
      <c r="BC223" s="472"/>
      <c r="BD223" s="472"/>
      <c r="BE223" s="472"/>
      <c r="BF223" s="472"/>
      <c r="BG223" s="472"/>
      <c r="BH223" s="472"/>
      <c r="BI223" s="472"/>
      <c r="BJ223" s="472"/>
      <c r="BK223" s="472"/>
      <c r="BL223" s="472"/>
      <c r="BM223" s="472"/>
      <c r="BN223" s="472"/>
      <c r="BO223" s="472"/>
      <c r="BP223" s="472"/>
      <c r="BQ223" s="472"/>
      <c r="BR223" s="472"/>
      <c r="BS223" s="472"/>
      <c r="BT223" s="472"/>
      <c r="BU223" s="472"/>
      <c r="BV223" s="472"/>
      <c r="BW223" s="472"/>
      <c r="BX223" s="472"/>
      <c r="BY223" s="472"/>
      <c r="BZ223" s="472"/>
      <c r="CA223" s="472"/>
      <c r="CB223" s="472"/>
      <c r="CC223" s="472"/>
      <c r="CD223" s="472"/>
      <c r="CE223" s="472"/>
      <c r="CF223" s="472"/>
      <c r="CG223" s="472"/>
      <c r="CH223" s="472"/>
      <c r="CI223" s="472"/>
      <c r="CJ223" s="472"/>
      <c r="CK223" s="472"/>
      <c r="CL223" s="472"/>
      <c r="CM223" s="472"/>
      <c r="CN223" s="472"/>
      <c r="CO223" s="472"/>
      <c r="CP223" s="472"/>
      <c r="CQ223" s="472"/>
      <c r="CR223" s="472"/>
      <c r="CS223" s="472"/>
      <c r="CT223" s="472"/>
      <c r="CU223" s="472"/>
      <c r="CV223" s="472"/>
      <c r="CW223" s="472"/>
      <c r="CX223" s="472"/>
      <c r="CY223" s="472"/>
      <c r="CZ223" s="472"/>
      <c r="DA223" s="472"/>
      <c r="DB223" s="472"/>
      <c r="DC223" s="472"/>
      <c r="DD223" s="472"/>
      <c r="DE223" s="472"/>
      <c r="DF223" s="472"/>
      <c r="DG223" s="472"/>
      <c r="DH223" s="472"/>
      <c r="DI223" s="472"/>
      <c r="DJ223" s="472"/>
      <c r="DK223" s="508">
        <f t="shared" ref="DK223:DK230" si="142">SUM(I223:DJ223)</f>
        <v>0</v>
      </c>
      <c r="DL223" s="509">
        <f t="shared" si="131"/>
        <v>0</v>
      </c>
      <c r="DM223" s="472"/>
      <c r="DN223" s="472"/>
      <c r="DO223" s="472"/>
    </row>
    <row r="224" spans="1:119" x14ac:dyDescent="0.3">
      <c r="A224" s="472"/>
      <c r="B224" s="471"/>
      <c r="C224" s="471"/>
      <c r="D224" s="471"/>
      <c r="E224" s="471"/>
      <c r="F224" s="471"/>
      <c r="G224" s="471"/>
      <c r="H224" s="471"/>
      <c r="I224" s="472"/>
      <c r="J224" s="472"/>
      <c r="K224" s="472"/>
      <c r="L224" s="472"/>
      <c r="M224" s="472"/>
      <c r="N224" s="472"/>
      <c r="O224" s="472"/>
      <c r="P224" s="472"/>
      <c r="Q224" s="472"/>
      <c r="R224" s="472"/>
      <c r="S224" s="472"/>
      <c r="T224" s="472"/>
      <c r="U224" s="472"/>
      <c r="V224" s="472"/>
      <c r="W224" s="472"/>
      <c r="X224" s="472"/>
      <c r="Y224" s="472"/>
      <c r="Z224" s="472"/>
      <c r="AA224" s="472"/>
      <c r="AB224" s="472"/>
      <c r="AC224" s="472"/>
      <c r="AD224" s="472"/>
      <c r="AE224" s="472"/>
      <c r="AF224" s="472"/>
      <c r="AG224" s="472"/>
      <c r="AH224" s="472"/>
      <c r="AI224" s="472"/>
      <c r="AJ224" s="472"/>
      <c r="AK224" s="472"/>
      <c r="AL224" s="472"/>
      <c r="AM224" s="472"/>
      <c r="AN224" s="472"/>
      <c r="AO224" s="472"/>
      <c r="AP224" s="472"/>
      <c r="AQ224" s="472"/>
      <c r="AR224" s="472"/>
      <c r="AS224" s="472"/>
      <c r="AT224" s="472"/>
      <c r="AU224" s="472"/>
      <c r="AV224" s="472"/>
      <c r="AW224" s="472"/>
      <c r="AX224" s="472"/>
      <c r="AY224" s="472"/>
      <c r="AZ224" s="472"/>
      <c r="BA224" s="472"/>
      <c r="BB224" s="472"/>
      <c r="BC224" s="472"/>
      <c r="BD224" s="472"/>
      <c r="BE224" s="472"/>
      <c r="BF224" s="472"/>
      <c r="BG224" s="472"/>
      <c r="BH224" s="472"/>
      <c r="BI224" s="472"/>
      <c r="BJ224" s="472"/>
      <c r="BK224" s="472"/>
      <c r="BL224" s="472"/>
      <c r="BM224" s="472"/>
      <c r="BN224" s="472"/>
      <c r="BO224" s="472"/>
      <c r="BP224" s="472"/>
      <c r="BQ224" s="472"/>
      <c r="BR224" s="472"/>
      <c r="BS224" s="472"/>
      <c r="BT224" s="472"/>
      <c r="BU224" s="472"/>
      <c r="BV224" s="472"/>
      <c r="BW224" s="472"/>
      <c r="BX224" s="472"/>
      <c r="BY224" s="472"/>
      <c r="BZ224" s="472"/>
      <c r="CA224" s="472"/>
      <c r="CB224" s="472"/>
      <c r="CC224" s="472"/>
      <c r="CD224" s="472"/>
      <c r="CE224" s="472"/>
      <c r="CF224" s="472"/>
      <c r="CG224" s="472"/>
      <c r="CH224" s="472"/>
      <c r="CI224" s="472"/>
      <c r="CJ224" s="472"/>
      <c r="CK224" s="472"/>
      <c r="CL224" s="472"/>
      <c r="CM224" s="472"/>
      <c r="CN224" s="472"/>
      <c r="CO224" s="472"/>
      <c r="CP224" s="472"/>
      <c r="CQ224" s="472"/>
      <c r="CR224" s="472"/>
      <c r="CS224" s="472"/>
      <c r="CT224" s="472"/>
      <c r="CU224" s="472"/>
      <c r="CV224" s="472"/>
      <c r="CW224" s="472"/>
      <c r="CX224" s="472"/>
      <c r="CY224" s="472"/>
      <c r="CZ224" s="472"/>
      <c r="DA224" s="472"/>
      <c r="DB224" s="472"/>
      <c r="DC224" s="472"/>
      <c r="DD224" s="472"/>
      <c r="DE224" s="472"/>
      <c r="DF224" s="472"/>
      <c r="DG224" s="472"/>
      <c r="DH224" s="472"/>
      <c r="DI224" s="472"/>
      <c r="DJ224" s="472"/>
      <c r="DK224" s="508">
        <f t="shared" si="142"/>
        <v>0</v>
      </c>
      <c r="DL224" s="509">
        <f t="shared" si="131"/>
        <v>0</v>
      </c>
      <c r="DM224" s="472"/>
      <c r="DN224" s="472"/>
      <c r="DO224" s="472"/>
    </row>
    <row r="225" spans="1:119" x14ac:dyDescent="0.3">
      <c r="A225" s="472"/>
      <c r="B225" s="471"/>
      <c r="C225" s="471"/>
      <c r="D225" s="471"/>
      <c r="E225" s="471"/>
      <c r="F225" s="471"/>
      <c r="G225" s="471"/>
      <c r="H225" s="471"/>
      <c r="I225" s="472"/>
      <c r="J225" s="472"/>
      <c r="K225" s="472"/>
      <c r="L225" s="472"/>
      <c r="M225" s="472"/>
      <c r="N225" s="472"/>
      <c r="O225" s="472"/>
      <c r="P225" s="472"/>
      <c r="Q225" s="472"/>
      <c r="R225" s="472"/>
      <c r="S225" s="472"/>
      <c r="T225" s="472"/>
      <c r="U225" s="472"/>
      <c r="V225" s="472"/>
      <c r="W225" s="472"/>
      <c r="X225" s="472"/>
      <c r="Y225" s="472"/>
      <c r="Z225" s="472"/>
      <c r="AA225" s="472"/>
      <c r="AB225" s="472"/>
      <c r="AC225" s="472"/>
      <c r="AD225" s="472"/>
      <c r="AE225" s="472"/>
      <c r="AF225" s="472"/>
      <c r="AG225" s="472"/>
      <c r="AH225" s="472"/>
      <c r="AI225" s="472"/>
      <c r="AJ225" s="472"/>
      <c r="AK225" s="472"/>
      <c r="AL225" s="472"/>
      <c r="AM225" s="472"/>
      <c r="AN225" s="472"/>
      <c r="AO225" s="472"/>
      <c r="AP225" s="472"/>
      <c r="AQ225" s="472"/>
      <c r="AR225" s="472"/>
      <c r="AS225" s="472"/>
      <c r="AT225" s="472"/>
      <c r="AU225" s="472"/>
      <c r="AV225" s="472"/>
      <c r="AW225" s="472"/>
      <c r="AX225" s="472"/>
      <c r="AY225" s="472"/>
      <c r="AZ225" s="472"/>
      <c r="BA225" s="472"/>
      <c r="BB225" s="472"/>
      <c r="BC225" s="472"/>
      <c r="BD225" s="472"/>
      <c r="BE225" s="472"/>
      <c r="BF225" s="472"/>
      <c r="BG225" s="472"/>
      <c r="BH225" s="472"/>
      <c r="BI225" s="472"/>
      <c r="BJ225" s="472"/>
      <c r="BK225" s="472"/>
      <c r="BL225" s="472"/>
      <c r="BM225" s="472"/>
      <c r="BN225" s="472"/>
      <c r="BO225" s="472"/>
      <c r="BP225" s="472"/>
      <c r="BQ225" s="472"/>
      <c r="BR225" s="472"/>
      <c r="BS225" s="472"/>
      <c r="BT225" s="472"/>
      <c r="BU225" s="472"/>
      <c r="BV225" s="472"/>
      <c r="BW225" s="472"/>
      <c r="BX225" s="472"/>
      <c r="BY225" s="472"/>
      <c r="BZ225" s="472"/>
      <c r="CA225" s="472"/>
      <c r="CB225" s="472"/>
      <c r="CC225" s="472"/>
      <c r="CD225" s="472"/>
      <c r="CE225" s="472"/>
      <c r="CF225" s="472"/>
      <c r="CG225" s="472"/>
      <c r="CH225" s="472"/>
      <c r="CI225" s="472"/>
      <c r="CJ225" s="472"/>
      <c r="CK225" s="472"/>
      <c r="CL225" s="472"/>
      <c r="CM225" s="472"/>
      <c r="CN225" s="472"/>
      <c r="CO225" s="472"/>
      <c r="CP225" s="472"/>
      <c r="CQ225" s="472"/>
      <c r="CR225" s="472"/>
      <c r="CS225" s="472"/>
      <c r="CT225" s="472"/>
      <c r="CU225" s="472"/>
      <c r="CV225" s="472"/>
      <c r="CW225" s="472"/>
      <c r="CX225" s="472"/>
      <c r="CY225" s="472"/>
      <c r="CZ225" s="472"/>
      <c r="DA225" s="472"/>
      <c r="DB225" s="472"/>
      <c r="DC225" s="472"/>
      <c r="DD225" s="472"/>
      <c r="DE225" s="472"/>
      <c r="DF225" s="472"/>
      <c r="DG225" s="472"/>
      <c r="DH225" s="472"/>
      <c r="DI225" s="472"/>
      <c r="DJ225" s="472"/>
      <c r="DK225" s="508">
        <f t="shared" si="142"/>
        <v>0</v>
      </c>
      <c r="DL225" s="509">
        <f t="shared" si="131"/>
        <v>0</v>
      </c>
      <c r="DM225" s="472"/>
      <c r="DN225" s="472"/>
      <c r="DO225" s="472"/>
    </row>
    <row r="226" spans="1:119" x14ac:dyDescent="0.3">
      <c r="A226" s="472"/>
      <c r="B226" s="536" t="s">
        <v>80</v>
      </c>
      <c r="C226" s="537" t="s">
        <v>162</v>
      </c>
      <c r="D226" s="549"/>
      <c r="E226" s="550"/>
      <c r="F226" s="551"/>
      <c r="G226" s="510"/>
      <c r="H226" s="510" t="s">
        <v>168</v>
      </c>
      <c r="I226" s="542">
        <f>I213</f>
        <v>0</v>
      </c>
      <c r="J226" s="527">
        <f t="shared" ref="J226:BU226" si="143">J213</f>
        <v>1</v>
      </c>
      <c r="K226" s="527">
        <f t="shared" si="143"/>
        <v>2</v>
      </c>
      <c r="L226" s="527">
        <f t="shared" si="143"/>
        <v>3</v>
      </c>
      <c r="M226" s="527">
        <f t="shared" si="143"/>
        <v>4</v>
      </c>
      <c r="N226" s="527">
        <f t="shared" si="143"/>
        <v>5</v>
      </c>
      <c r="O226" s="527">
        <f t="shared" si="143"/>
        <v>6</v>
      </c>
      <c r="P226" s="527">
        <f t="shared" si="143"/>
        <v>7</v>
      </c>
      <c r="Q226" s="527">
        <f t="shared" si="143"/>
        <v>8</v>
      </c>
      <c r="R226" s="527">
        <f t="shared" si="143"/>
        <v>9</v>
      </c>
      <c r="S226" s="527">
        <f t="shared" si="143"/>
        <v>10</v>
      </c>
      <c r="T226" s="527">
        <f t="shared" si="143"/>
        <v>11</v>
      </c>
      <c r="U226" s="527">
        <f t="shared" si="143"/>
        <v>12</v>
      </c>
      <c r="V226" s="527">
        <f t="shared" si="143"/>
        <v>13</v>
      </c>
      <c r="W226" s="527">
        <f t="shared" si="143"/>
        <v>14</v>
      </c>
      <c r="X226" s="527">
        <f t="shared" si="143"/>
        <v>15</v>
      </c>
      <c r="Y226" s="527">
        <f t="shared" si="143"/>
        <v>16</v>
      </c>
      <c r="Z226" s="527">
        <f t="shared" si="143"/>
        <v>17</v>
      </c>
      <c r="AA226" s="527">
        <f t="shared" si="143"/>
        <v>18</v>
      </c>
      <c r="AB226" s="527">
        <f t="shared" si="143"/>
        <v>19</v>
      </c>
      <c r="AC226" s="527">
        <f t="shared" si="143"/>
        <v>20</v>
      </c>
      <c r="AD226" s="527">
        <f t="shared" si="143"/>
        <v>21</v>
      </c>
      <c r="AE226" s="527">
        <f t="shared" si="143"/>
        <v>22</v>
      </c>
      <c r="AF226" s="527">
        <f t="shared" si="143"/>
        <v>23</v>
      </c>
      <c r="AG226" s="527">
        <f t="shared" si="143"/>
        <v>24</v>
      </c>
      <c r="AH226" s="527">
        <f t="shared" si="143"/>
        <v>25</v>
      </c>
      <c r="AI226" s="527">
        <f t="shared" si="143"/>
        <v>26</v>
      </c>
      <c r="AJ226" s="527">
        <f t="shared" si="143"/>
        <v>27</v>
      </c>
      <c r="AK226" s="527">
        <f t="shared" si="143"/>
        <v>28</v>
      </c>
      <c r="AL226" s="527">
        <f t="shared" si="143"/>
        <v>29</v>
      </c>
      <c r="AM226" s="527">
        <f t="shared" si="143"/>
        <v>30</v>
      </c>
      <c r="AN226" s="527">
        <f t="shared" si="143"/>
        <v>31</v>
      </c>
      <c r="AO226" s="527">
        <f t="shared" si="143"/>
        <v>32</v>
      </c>
      <c r="AP226" s="527">
        <f t="shared" si="143"/>
        <v>33</v>
      </c>
      <c r="AQ226" s="527">
        <f t="shared" si="143"/>
        <v>34</v>
      </c>
      <c r="AR226" s="527">
        <f t="shared" si="143"/>
        <v>35</v>
      </c>
      <c r="AS226" s="527">
        <f t="shared" si="143"/>
        <v>36</v>
      </c>
      <c r="AT226" s="527">
        <f t="shared" si="143"/>
        <v>37</v>
      </c>
      <c r="AU226" s="527">
        <f t="shared" si="143"/>
        <v>38</v>
      </c>
      <c r="AV226" s="527">
        <f t="shared" si="143"/>
        <v>39</v>
      </c>
      <c r="AW226" s="527">
        <f t="shared" si="143"/>
        <v>40</v>
      </c>
      <c r="AX226" s="527">
        <f t="shared" si="143"/>
        <v>41</v>
      </c>
      <c r="AY226" s="527">
        <f t="shared" si="143"/>
        <v>42</v>
      </c>
      <c r="AZ226" s="527">
        <f t="shared" si="143"/>
        <v>43</v>
      </c>
      <c r="BA226" s="527">
        <f t="shared" si="143"/>
        <v>44</v>
      </c>
      <c r="BB226" s="527">
        <f t="shared" si="143"/>
        <v>45</v>
      </c>
      <c r="BC226" s="527">
        <f t="shared" si="143"/>
        <v>46</v>
      </c>
      <c r="BD226" s="527">
        <f t="shared" si="143"/>
        <v>47</v>
      </c>
      <c r="BE226" s="527">
        <f t="shared" si="143"/>
        <v>48</v>
      </c>
      <c r="BF226" s="527">
        <f t="shared" si="143"/>
        <v>49</v>
      </c>
      <c r="BG226" s="527">
        <f t="shared" si="143"/>
        <v>50</v>
      </c>
      <c r="BH226" s="527">
        <f t="shared" si="143"/>
        <v>51</v>
      </c>
      <c r="BI226" s="527">
        <f t="shared" si="143"/>
        <v>52</v>
      </c>
      <c r="BJ226" s="527">
        <f t="shared" si="143"/>
        <v>53</v>
      </c>
      <c r="BK226" s="527">
        <f t="shared" si="143"/>
        <v>54</v>
      </c>
      <c r="BL226" s="527">
        <f t="shared" si="143"/>
        <v>55</v>
      </c>
      <c r="BM226" s="527">
        <f t="shared" si="143"/>
        <v>56</v>
      </c>
      <c r="BN226" s="527">
        <f t="shared" si="143"/>
        <v>57</v>
      </c>
      <c r="BO226" s="527">
        <f t="shared" si="143"/>
        <v>58</v>
      </c>
      <c r="BP226" s="527">
        <f t="shared" si="143"/>
        <v>59</v>
      </c>
      <c r="BQ226" s="527">
        <f t="shared" si="143"/>
        <v>60</v>
      </c>
      <c r="BR226" s="527">
        <f t="shared" si="143"/>
        <v>61</v>
      </c>
      <c r="BS226" s="527">
        <f t="shared" si="143"/>
        <v>62</v>
      </c>
      <c r="BT226" s="527">
        <f t="shared" si="143"/>
        <v>63</v>
      </c>
      <c r="BU226" s="527">
        <f t="shared" si="143"/>
        <v>64</v>
      </c>
      <c r="BV226" s="527">
        <f t="shared" ref="BV226:DJ226" si="144">BV213</f>
        <v>65</v>
      </c>
      <c r="BW226" s="527">
        <f t="shared" si="144"/>
        <v>66</v>
      </c>
      <c r="BX226" s="527">
        <f t="shared" si="144"/>
        <v>67</v>
      </c>
      <c r="BY226" s="527">
        <f t="shared" si="144"/>
        <v>68</v>
      </c>
      <c r="BZ226" s="527">
        <f t="shared" si="144"/>
        <v>69</v>
      </c>
      <c r="CA226" s="527">
        <f t="shared" si="144"/>
        <v>70</v>
      </c>
      <c r="CB226" s="527">
        <f t="shared" si="144"/>
        <v>71</v>
      </c>
      <c r="CC226" s="527">
        <f t="shared" si="144"/>
        <v>72</v>
      </c>
      <c r="CD226" s="527">
        <f t="shared" si="144"/>
        <v>73</v>
      </c>
      <c r="CE226" s="527">
        <f t="shared" si="144"/>
        <v>74</v>
      </c>
      <c r="CF226" s="527">
        <f t="shared" si="144"/>
        <v>75</v>
      </c>
      <c r="CG226" s="527">
        <f t="shared" si="144"/>
        <v>76</v>
      </c>
      <c r="CH226" s="527">
        <f t="shared" si="144"/>
        <v>77</v>
      </c>
      <c r="CI226" s="527">
        <f t="shared" si="144"/>
        <v>78</v>
      </c>
      <c r="CJ226" s="527">
        <f t="shared" si="144"/>
        <v>79</v>
      </c>
      <c r="CK226" s="527">
        <f t="shared" si="144"/>
        <v>80</v>
      </c>
      <c r="CL226" s="527">
        <f t="shared" si="144"/>
        <v>81</v>
      </c>
      <c r="CM226" s="527">
        <f t="shared" si="144"/>
        <v>82</v>
      </c>
      <c r="CN226" s="527">
        <f t="shared" si="144"/>
        <v>83</v>
      </c>
      <c r="CO226" s="527">
        <f t="shared" si="144"/>
        <v>84</v>
      </c>
      <c r="CP226" s="527">
        <f t="shared" si="144"/>
        <v>85</v>
      </c>
      <c r="CQ226" s="527">
        <f t="shared" si="144"/>
        <v>86</v>
      </c>
      <c r="CR226" s="527">
        <f t="shared" si="144"/>
        <v>87</v>
      </c>
      <c r="CS226" s="527">
        <f t="shared" si="144"/>
        <v>88</v>
      </c>
      <c r="CT226" s="527">
        <f t="shared" si="144"/>
        <v>89</v>
      </c>
      <c r="CU226" s="527">
        <f t="shared" si="144"/>
        <v>90</v>
      </c>
      <c r="CV226" s="527">
        <f t="shared" si="144"/>
        <v>91</v>
      </c>
      <c r="CW226" s="527">
        <f t="shared" si="144"/>
        <v>92</v>
      </c>
      <c r="CX226" s="527">
        <f t="shared" si="144"/>
        <v>93</v>
      </c>
      <c r="CY226" s="527">
        <f t="shared" si="144"/>
        <v>94</v>
      </c>
      <c r="CZ226" s="527">
        <f t="shared" si="144"/>
        <v>95</v>
      </c>
      <c r="DA226" s="527">
        <f t="shared" si="144"/>
        <v>96</v>
      </c>
      <c r="DB226" s="527">
        <f t="shared" si="144"/>
        <v>97</v>
      </c>
      <c r="DC226" s="527">
        <f t="shared" si="144"/>
        <v>98</v>
      </c>
      <c r="DD226" s="527">
        <f t="shared" si="144"/>
        <v>99</v>
      </c>
      <c r="DE226" s="527">
        <f t="shared" si="144"/>
        <v>100</v>
      </c>
      <c r="DF226" s="527">
        <f t="shared" si="144"/>
        <v>101</v>
      </c>
      <c r="DG226" s="527">
        <f t="shared" si="144"/>
        <v>102</v>
      </c>
      <c r="DH226" s="527">
        <f t="shared" si="144"/>
        <v>103</v>
      </c>
      <c r="DI226" s="527">
        <f t="shared" si="144"/>
        <v>104</v>
      </c>
      <c r="DJ226" s="543">
        <f t="shared" si="144"/>
        <v>105</v>
      </c>
      <c r="DK226" s="525" t="s">
        <v>110</v>
      </c>
      <c r="DL226" s="544" t="s">
        <v>344</v>
      </c>
      <c r="DM226" s="472"/>
      <c r="DN226" s="472"/>
      <c r="DO226" s="472"/>
    </row>
    <row r="227" spans="1:119" x14ac:dyDescent="0.3">
      <c r="A227" s="472"/>
      <c r="B227" s="622">
        <v>1</v>
      </c>
      <c r="C227" s="615" t="s">
        <v>108</v>
      </c>
      <c r="D227" s="615"/>
      <c r="E227" s="615"/>
      <c r="F227" s="615"/>
      <c r="G227" s="615"/>
      <c r="H227" s="614">
        <f t="shared" ref="H227:I229" si="145">H215+H219</f>
        <v>0</v>
      </c>
      <c r="I227" s="615">
        <f t="shared" si="145"/>
        <v>0</v>
      </c>
      <c r="J227" s="615">
        <f t="shared" ref="J227:BU227" si="146">J215+J219</f>
        <v>0</v>
      </c>
      <c r="K227" s="615">
        <f t="shared" si="146"/>
        <v>0</v>
      </c>
      <c r="L227" s="615">
        <f t="shared" si="146"/>
        <v>0</v>
      </c>
      <c r="M227" s="615">
        <f t="shared" si="146"/>
        <v>0</v>
      </c>
      <c r="N227" s="615">
        <f t="shared" si="146"/>
        <v>0</v>
      </c>
      <c r="O227" s="615">
        <f t="shared" si="146"/>
        <v>0</v>
      </c>
      <c r="P227" s="615">
        <f t="shared" si="146"/>
        <v>0</v>
      </c>
      <c r="Q227" s="615">
        <f t="shared" si="146"/>
        <v>0</v>
      </c>
      <c r="R227" s="615">
        <f t="shared" si="146"/>
        <v>0</v>
      </c>
      <c r="S227" s="615">
        <f t="shared" si="146"/>
        <v>0</v>
      </c>
      <c r="T227" s="615">
        <f t="shared" si="146"/>
        <v>0</v>
      </c>
      <c r="U227" s="615">
        <f t="shared" si="146"/>
        <v>0</v>
      </c>
      <c r="V227" s="615">
        <f t="shared" si="146"/>
        <v>0</v>
      </c>
      <c r="W227" s="615">
        <f t="shared" si="146"/>
        <v>0</v>
      </c>
      <c r="X227" s="615">
        <f t="shared" si="146"/>
        <v>0</v>
      </c>
      <c r="Y227" s="615">
        <f t="shared" si="146"/>
        <v>0</v>
      </c>
      <c r="Z227" s="615">
        <f t="shared" si="146"/>
        <v>0</v>
      </c>
      <c r="AA227" s="615">
        <f t="shared" si="146"/>
        <v>0</v>
      </c>
      <c r="AB227" s="615">
        <f t="shared" si="146"/>
        <v>0</v>
      </c>
      <c r="AC227" s="615">
        <f t="shared" si="146"/>
        <v>0</v>
      </c>
      <c r="AD227" s="615">
        <f t="shared" si="146"/>
        <v>0</v>
      </c>
      <c r="AE227" s="615">
        <f t="shared" si="146"/>
        <v>0</v>
      </c>
      <c r="AF227" s="615">
        <f t="shared" si="146"/>
        <v>0</v>
      </c>
      <c r="AG227" s="615">
        <f t="shared" si="146"/>
        <v>0</v>
      </c>
      <c r="AH227" s="615">
        <f t="shared" si="146"/>
        <v>0</v>
      </c>
      <c r="AI227" s="615">
        <f t="shared" si="146"/>
        <v>0</v>
      </c>
      <c r="AJ227" s="615">
        <f t="shared" si="146"/>
        <v>0</v>
      </c>
      <c r="AK227" s="615">
        <f t="shared" si="146"/>
        <v>0</v>
      </c>
      <c r="AL227" s="615">
        <f t="shared" si="146"/>
        <v>0</v>
      </c>
      <c r="AM227" s="615">
        <f t="shared" si="146"/>
        <v>0</v>
      </c>
      <c r="AN227" s="615">
        <f t="shared" si="146"/>
        <v>0</v>
      </c>
      <c r="AO227" s="615">
        <f t="shared" si="146"/>
        <v>0</v>
      </c>
      <c r="AP227" s="615">
        <f t="shared" si="146"/>
        <v>0</v>
      </c>
      <c r="AQ227" s="615">
        <f t="shared" si="146"/>
        <v>0</v>
      </c>
      <c r="AR227" s="615">
        <f t="shared" si="146"/>
        <v>0</v>
      </c>
      <c r="AS227" s="615">
        <f t="shared" si="146"/>
        <v>0</v>
      </c>
      <c r="AT227" s="615">
        <f t="shared" si="146"/>
        <v>0</v>
      </c>
      <c r="AU227" s="615">
        <f t="shared" si="146"/>
        <v>0</v>
      </c>
      <c r="AV227" s="615">
        <f t="shared" si="146"/>
        <v>0</v>
      </c>
      <c r="AW227" s="615">
        <f t="shared" si="146"/>
        <v>0</v>
      </c>
      <c r="AX227" s="615">
        <f t="shared" si="146"/>
        <v>0</v>
      </c>
      <c r="AY227" s="615">
        <f t="shared" si="146"/>
        <v>0</v>
      </c>
      <c r="AZ227" s="615">
        <f t="shared" si="146"/>
        <v>0</v>
      </c>
      <c r="BA227" s="615">
        <f t="shared" si="146"/>
        <v>0</v>
      </c>
      <c r="BB227" s="615">
        <f t="shared" si="146"/>
        <v>0</v>
      </c>
      <c r="BC227" s="615">
        <f t="shared" si="146"/>
        <v>0</v>
      </c>
      <c r="BD227" s="615">
        <f t="shared" si="146"/>
        <v>0</v>
      </c>
      <c r="BE227" s="615">
        <f t="shared" si="146"/>
        <v>0</v>
      </c>
      <c r="BF227" s="615">
        <f t="shared" si="146"/>
        <v>0</v>
      </c>
      <c r="BG227" s="615">
        <f t="shared" si="146"/>
        <v>0</v>
      </c>
      <c r="BH227" s="615">
        <f t="shared" si="146"/>
        <v>0</v>
      </c>
      <c r="BI227" s="615">
        <f t="shared" si="146"/>
        <v>0</v>
      </c>
      <c r="BJ227" s="615">
        <f t="shared" si="146"/>
        <v>0</v>
      </c>
      <c r="BK227" s="615">
        <f t="shared" si="146"/>
        <v>0</v>
      </c>
      <c r="BL227" s="615">
        <f t="shared" si="146"/>
        <v>0</v>
      </c>
      <c r="BM227" s="615">
        <f t="shared" si="146"/>
        <v>0</v>
      </c>
      <c r="BN227" s="615">
        <f t="shared" si="146"/>
        <v>0</v>
      </c>
      <c r="BO227" s="615">
        <f t="shared" si="146"/>
        <v>0</v>
      </c>
      <c r="BP227" s="615">
        <f t="shared" si="146"/>
        <v>0</v>
      </c>
      <c r="BQ227" s="615">
        <f t="shared" si="146"/>
        <v>0</v>
      </c>
      <c r="BR227" s="615">
        <f t="shared" si="146"/>
        <v>0</v>
      </c>
      <c r="BS227" s="615">
        <f t="shared" si="146"/>
        <v>0</v>
      </c>
      <c r="BT227" s="615">
        <f t="shared" si="146"/>
        <v>0</v>
      </c>
      <c r="BU227" s="615">
        <f t="shared" si="146"/>
        <v>0</v>
      </c>
      <c r="BV227" s="615">
        <f t="shared" ref="BV227:DJ227" si="147">BV215+BV219</f>
        <v>0</v>
      </c>
      <c r="BW227" s="615">
        <f t="shared" si="147"/>
        <v>0</v>
      </c>
      <c r="BX227" s="615">
        <f t="shared" si="147"/>
        <v>0</v>
      </c>
      <c r="BY227" s="615">
        <f t="shared" si="147"/>
        <v>0</v>
      </c>
      <c r="BZ227" s="615">
        <f t="shared" si="147"/>
        <v>0</v>
      </c>
      <c r="CA227" s="615">
        <f t="shared" si="147"/>
        <v>0</v>
      </c>
      <c r="CB227" s="615">
        <f t="shared" si="147"/>
        <v>0</v>
      </c>
      <c r="CC227" s="615">
        <f t="shared" si="147"/>
        <v>0</v>
      </c>
      <c r="CD227" s="615">
        <f t="shared" si="147"/>
        <v>0</v>
      </c>
      <c r="CE227" s="615">
        <f t="shared" si="147"/>
        <v>0</v>
      </c>
      <c r="CF227" s="615">
        <f t="shared" si="147"/>
        <v>0</v>
      </c>
      <c r="CG227" s="615">
        <f t="shared" si="147"/>
        <v>0</v>
      </c>
      <c r="CH227" s="615">
        <f t="shared" si="147"/>
        <v>0</v>
      </c>
      <c r="CI227" s="615">
        <f t="shared" si="147"/>
        <v>0</v>
      </c>
      <c r="CJ227" s="615">
        <f t="shared" si="147"/>
        <v>0</v>
      </c>
      <c r="CK227" s="615">
        <f t="shared" si="147"/>
        <v>0</v>
      </c>
      <c r="CL227" s="615">
        <f t="shared" si="147"/>
        <v>0</v>
      </c>
      <c r="CM227" s="615">
        <f t="shared" si="147"/>
        <v>0</v>
      </c>
      <c r="CN227" s="615">
        <f t="shared" si="147"/>
        <v>0</v>
      </c>
      <c r="CO227" s="615">
        <f t="shared" si="147"/>
        <v>0</v>
      </c>
      <c r="CP227" s="615">
        <f t="shared" si="147"/>
        <v>0</v>
      </c>
      <c r="CQ227" s="615">
        <f t="shared" si="147"/>
        <v>0</v>
      </c>
      <c r="CR227" s="615">
        <f t="shared" si="147"/>
        <v>0</v>
      </c>
      <c r="CS227" s="615">
        <f t="shared" si="147"/>
        <v>0</v>
      </c>
      <c r="CT227" s="615">
        <f t="shared" si="147"/>
        <v>0</v>
      </c>
      <c r="CU227" s="615">
        <f t="shared" si="147"/>
        <v>0</v>
      </c>
      <c r="CV227" s="615">
        <f t="shared" si="147"/>
        <v>0</v>
      </c>
      <c r="CW227" s="615">
        <f t="shared" si="147"/>
        <v>0</v>
      </c>
      <c r="CX227" s="615">
        <f t="shared" si="147"/>
        <v>0</v>
      </c>
      <c r="CY227" s="615">
        <f t="shared" si="147"/>
        <v>0</v>
      </c>
      <c r="CZ227" s="615">
        <f t="shared" si="147"/>
        <v>0</v>
      </c>
      <c r="DA227" s="615">
        <f t="shared" si="147"/>
        <v>0</v>
      </c>
      <c r="DB227" s="615">
        <f t="shared" si="147"/>
        <v>0</v>
      </c>
      <c r="DC227" s="615">
        <f t="shared" si="147"/>
        <v>0</v>
      </c>
      <c r="DD227" s="615">
        <f t="shared" si="147"/>
        <v>0</v>
      </c>
      <c r="DE227" s="615">
        <f t="shared" si="147"/>
        <v>0</v>
      </c>
      <c r="DF227" s="615">
        <f t="shared" si="147"/>
        <v>0</v>
      </c>
      <c r="DG227" s="615">
        <f t="shared" si="147"/>
        <v>0</v>
      </c>
      <c r="DH227" s="615">
        <f t="shared" si="147"/>
        <v>0</v>
      </c>
      <c r="DI227" s="615">
        <f t="shared" si="147"/>
        <v>0</v>
      </c>
      <c r="DJ227" s="615">
        <f t="shared" si="147"/>
        <v>0</v>
      </c>
      <c r="DK227" s="500">
        <f t="shared" si="142"/>
        <v>0</v>
      </c>
      <c r="DL227" s="501">
        <f t="shared" si="131"/>
        <v>0</v>
      </c>
      <c r="DM227" s="472"/>
      <c r="DN227" s="472"/>
      <c r="DO227" s="472"/>
    </row>
    <row r="228" spans="1:119" x14ac:dyDescent="0.3">
      <c r="A228" s="472"/>
      <c r="B228" s="622">
        <v>2</v>
      </c>
      <c r="C228" s="615" t="s">
        <v>109</v>
      </c>
      <c r="D228" s="615"/>
      <c r="E228" s="615"/>
      <c r="F228" s="615"/>
      <c r="G228" s="615"/>
      <c r="H228" s="614">
        <f t="shared" si="145"/>
        <v>0</v>
      </c>
      <c r="I228" s="615">
        <f t="shared" si="145"/>
        <v>0</v>
      </c>
      <c r="J228" s="615">
        <f t="shared" ref="J228:BU228" si="148">J216+J220</f>
        <v>0</v>
      </c>
      <c r="K228" s="615">
        <f t="shared" si="148"/>
        <v>0</v>
      </c>
      <c r="L228" s="615">
        <f t="shared" si="148"/>
        <v>0</v>
      </c>
      <c r="M228" s="615">
        <f t="shared" si="148"/>
        <v>0</v>
      </c>
      <c r="N228" s="615">
        <f t="shared" si="148"/>
        <v>0</v>
      </c>
      <c r="O228" s="615">
        <f t="shared" si="148"/>
        <v>0</v>
      </c>
      <c r="P228" s="615">
        <f t="shared" si="148"/>
        <v>0</v>
      </c>
      <c r="Q228" s="615">
        <f t="shared" si="148"/>
        <v>0</v>
      </c>
      <c r="R228" s="615">
        <f t="shared" si="148"/>
        <v>0</v>
      </c>
      <c r="S228" s="615">
        <f t="shared" si="148"/>
        <v>0</v>
      </c>
      <c r="T228" s="615">
        <f t="shared" si="148"/>
        <v>0</v>
      </c>
      <c r="U228" s="615">
        <f t="shared" si="148"/>
        <v>0</v>
      </c>
      <c r="V228" s="615">
        <f t="shared" si="148"/>
        <v>0</v>
      </c>
      <c r="W228" s="615">
        <f t="shared" si="148"/>
        <v>0</v>
      </c>
      <c r="X228" s="615">
        <f t="shared" si="148"/>
        <v>0</v>
      </c>
      <c r="Y228" s="615">
        <f t="shared" si="148"/>
        <v>0</v>
      </c>
      <c r="Z228" s="615">
        <f t="shared" si="148"/>
        <v>0</v>
      </c>
      <c r="AA228" s="615">
        <f t="shared" si="148"/>
        <v>0</v>
      </c>
      <c r="AB228" s="615">
        <f t="shared" si="148"/>
        <v>0</v>
      </c>
      <c r="AC228" s="615">
        <f t="shared" si="148"/>
        <v>0</v>
      </c>
      <c r="AD228" s="615">
        <f t="shared" si="148"/>
        <v>0</v>
      </c>
      <c r="AE228" s="615">
        <f t="shared" si="148"/>
        <v>0</v>
      </c>
      <c r="AF228" s="615">
        <f t="shared" si="148"/>
        <v>0</v>
      </c>
      <c r="AG228" s="615">
        <f t="shared" si="148"/>
        <v>0</v>
      </c>
      <c r="AH228" s="615">
        <f t="shared" si="148"/>
        <v>0</v>
      </c>
      <c r="AI228" s="615">
        <f t="shared" si="148"/>
        <v>0</v>
      </c>
      <c r="AJ228" s="615">
        <f t="shared" si="148"/>
        <v>0</v>
      </c>
      <c r="AK228" s="615">
        <f t="shared" si="148"/>
        <v>0</v>
      </c>
      <c r="AL228" s="615">
        <f t="shared" si="148"/>
        <v>0</v>
      </c>
      <c r="AM228" s="615">
        <f t="shared" si="148"/>
        <v>0</v>
      </c>
      <c r="AN228" s="615">
        <f t="shared" si="148"/>
        <v>0</v>
      </c>
      <c r="AO228" s="615">
        <f t="shared" si="148"/>
        <v>0</v>
      </c>
      <c r="AP228" s="615">
        <f t="shared" si="148"/>
        <v>0</v>
      </c>
      <c r="AQ228" s="615">
        <f t="shared" si="148"/>
        <v>0</v>
      </c>
      <c r="AR228" s="615">
        <f t="shared" si="148"/>
        <v>0</v>
      </c>
      <c r="AS228" s="615">
        <f t="shared" si="148"/>
        <v>0</v>
      </c>
      <c r="AT228" s="615">
        <f t="shared" si="148"/>
        <v>0</v>
      </c>
      <c r="AU228" s="615">
        <f t="shared" si="148"/>
        <v>0</v>
      </c>
      <c r="AV228" s="615">
        <f t="shared" si="148"/>
        <v>0</v>
      </c>
      <c r="AW228" s="615">
        <f t="shared" si="148"/>
        <v>0</v>
      </c>
      <c r="AX228" s="615">
        <f t="shared" si="148"/>
        <v>0</v>
      </c>
      <c r="AY228" s="615">
        <f t="shared" si="148"/>
        <v>0</v>
      </c>
      <c r="AZ228" s="615">
        <f t="shared" si="148"/>
        <v>0</v>
      </c>
      <c r="BA228" s="615">
        <f t="shared" si="148"/>
        <v>0</v>
      </c>
      <c r="BB228" s="615">
        <f t="shared" si="148"/>
        <v>0</v>
      </c>
      <c r="BC228" s="615">
        <f t="shared" si="148"/>
        <v>0</v>
      </c>
      <c r="BD228" s="615">
        <f t="shared" si="148"/>
        <v>0</v>
      </c>
      <c r="BE228" s="615">
        <f t="shared" si="148"/>
        <v>0</v>
      </c>
      <c r="BF228" s="615">
        <f t="shared" si="148"/>
        <v>0</v>
      </c>
      <c r="BG228" s="615">
        <f t="shared" si="148"/>
        <v>0</v>
      </c>
      <c r="BH228" s="615">
        <f t="shared" si="148"/>
        <v>0</v>
      </c>
      <c r="BI228" s="615">
        <f t="shared" si="148"/>
        <v>0</v>
      </c>
      <c r="BJ228" s="615">
        <f t="shared" si="148"/>
        <v>0</v>
      </c>
      <c r="BK228" s="615">
        <f t="shared" si="148"/>
        <v>0</v>
      </c>
      <c r="BL228" s="615">
        <f t="shared" si="148"/>
        <v>0</v>
      </c>
      <c r="BM228" s="615">
        <f t="shared" si="148"/>
        <v>0</v>
      </c>
      <c r="BN228" s="615">
        <f t="shared" si="148"/>
        <v>0</v>
      </c>
      <c r="BO228" s="615">
        <f t="shared" si="148"/>
        <v>0</v>
      </c>
      <c r="BP228" s="615">
        <f t="shared" si="148"/>
        <v>0</v>
      </c>
      <c r="BQ228" s="615">
        <f t="shared" si="148"/>
        <v>0</v>
      </c>
      <c r="BR228" s="615">
        <f t="shared" si="148"/>
        <v>0</v>
      </c>
      <c r="BS228" s="615">
        <f t="shared" si="148"/>
        <v>0</v>
      </c>
      <c r="BT228" s="615">
        <f t="shared" si="148"/>
        <v>0</v>
      </c>
      <c r="BU228" s="615">
        <f t="shared" si="148"/>
        <v>0</v>
      </c>
      <c r="BV228" s="615">
        <f t="shared" ref="BV228:DJ228" si="149">BV216+BV220</f>
        <v>0</v>
      </c>
      <c r="BW228" s="615">
        <f t="shared" si="149"/>
        <v>0</v>
      </c>
      <c r="BX228" s="615">
        <f t="shared" si="149"/>
        <v>0</v>
      </c>
      <c r="BY228" s="615">
        <f t="shared" si="149"/>
        <v>0</v>
      </c>
      <c r="BZ228" s="615">
        <f t="shared" si="149"/>
        <v>0</v>
      </c>
      <c r="CA228" s="615">
        <f t="shared" si="149"/>
        <v>0</v>
      </c>
      <c r="CB228" s="615">
        <f t="shared" si="149"/>
        <v>0</v>
      </c>
      <c r="CC228" s="615">
        <f t="shared" si="149"/>
        <v>0</v>
      </c>
      <c r="CD228" s="615">
        <f t="shared" si="149"/>
        <v>0</v>
      </c>
      <c r="CE228" s="615">
        <f t="shared" si="149"/>
        <v>0</v>
      </c>
      <c r="CF228" s="615">
        <f t="shared" si="149"/>
        <v>0</v>
      </c>
      <c r="CG228" s="615">
        <f t="shared" si="149"/>
        <v>0</v>
      </c>
      <c r="CH228" s="615">
        <f t="shared" si="149"/>
        <v>0</v>
      </c>
      <c r="CI228" s="615">
        <f t="shared" si="149"/>
        <v>0</v>
      </c>
      <c r="CJ228" s="615">
        <f t="shared" si="149"/>
        <v>0</v>
      </c>
      <c r="CK228" s="615">
        <f t="shared" si="149"/>
        <v>0</v>
      </c>
      <c r="CL228" s="615">
        <f t="shared" si="149"/>
        <v>0</v>
      </c>
      <c r="CM228" s="615">
        <f t="shared" si="149"/>
        <v>0</v>
      </c>
      <c r="CN228" s="615">
        <f t="shared" si="149"/>
        <v>0</v>
      </c>
      <c r="CO228" s="615">
        <f t="shared" si="149"/>
        <v>0</v>
      </c>
      <c r="CP228" s="615">
        <f t="shared" si="149"/>
        <v>0</v>
      </c>
      <c r="CQ228" s="615">
        <f t="shared" si="149"/>
        <v>0</v>
      </c>
      <c r="CR228" s="615">
        <f t="shared" si="149"/>
        <v>0</v>
      </c>
      <c r="CS228" s="615">
        <f t="shared" si="149"/>
        <v>0</v>
      </c>
      <c r="CT228" s="615">
        <f t="shared" si="149"/>
        <v>0</v>
      </c>
      <c r="CU228" s="615">
        <f t="shared" si="149"/>
        <v>0</v>
      </c>
      <c r="CV228" s="615">
        <f t="shared" si="149"/>
        <v>0</v>
      </c>
      <c r="CW228" s="615">
        <f t="shared" si="149"/>
        <v>0</v>
      </c>
      <c r="CX228" s="615">
        <f t="shared" si="149"/>
        <v>0</v>
      </c>
      <c r="CY228" s="615">
        <f t="shared" si="149"/>
        <v>0</v>
      </c>
      <c r="CZ228" s="615">
        <f t="shared" si="149"/>
        <v>0</v>
      </c>
      <c r="DA228" s="615">
        <f t="shared" si="149"/>
        <v>0</v>
      </c>
      <c r="DB228" s="615">
        <f t="shared" si="149"/>
        <v>0</v>
      </c>
      <c r="DC228" s="615">
        <f t="shared" si="149"/>
        <v>0</v>
      </c>
      <c r="DD228" s="615">
        <f t="shared" si="149"/>
        <v>0</v>
      </c>
      <c r="DE228" s="615">
        <f t="shared" si="149"/>
        <v>0</v>
      </c>
      <c r="DF228" s="615">
        <f t="shared" si="149"/>
        <v>0</v>
      </c>
      <c r="DG228" s="615">
        <f t="shared" si="149"/>
        <v>0</v>
      </c>
      <c r="DH228" s="615">
        <f t="shared" si="149"/>
        <v>0</v>
      </c>
      <c r="DI228" s="615">
        <f t="shared" si="149"/>
        <v>0</v>
      </c>
      <c r="DJ228" s="615">
        <f t="shared" si="149"/>
        <v>0</v>
      </c>
      <c r="DK228" s="500">
        <f t="shared" si="142"/>
        <v>0</v>
      </c>
      <c r="DL228" s="501">
        <f t="shared" si="131"/>
        <v>0</v>
      </c>
      <c r="DM228" s="472"/>
      <c r="DN228" s="472"/>
      <c r="DO228" s="472"/>
    </row>
    <row r="229" spans="1:119" x14ac:dyDescent="0.3">
      <c r="A229" s="472"/>
      <c r="B229" s="622">
        <v>3</v>
      </c>
      <c r="C229" s="615" t="s">
        <v>106</v>
      </c>
      <c r="D229" s="615"/>
      <c r="E229" s="615"/>
      <c r="F229" s="615"/>
      <c r="G229" s="615"/>
      <c r="H229" s="614">
        <f t="shared" si="145"/>
        <v>0</v>
      </c>
      <c r="I229" s="615">
        <f t="shared" si="145"/>
        <v>0</v>
      </c>
      <c r="J229" s="615">
        <f t="shared" ref="J229:BU229" si="150">J217+J221</f>
        <v>0</v>
      </c>
      <c r="K229" s="615">
        <f t="shared" si="150"/>
        <v>0</v>
      </c>
      <c r="L229" s="615">
        <f t="shared" si="150"/>
        <v>0</v>
      </c>
      <c r="M229" s="615">
        <f t="shared" si="150"/>
        <v>0</v>
      </c>
      <c r="N229" s="615">
        <f t="shared" si="150"/>
        <v>0</v>
      </c>
      <c r="O229" s="615">
        <f t="shared" si="150"/>
        <v>0</v>
      </c>
      <c r="P229" s="615">
        <f t="shared" si="150"/>
        <v>0</v>
      </c>
      <c r="Q229" s="615">
        <f t="shared" si="150"/>
        <v>0</v>
      </c>
      <c r="R229" s="615">
        <f t="shared" si="150"/>
        <v>0</v>
      </c>
      <c r="S229" s="615">
        <f t="shared" si="150"/>
        <v>0</v>
      </c>
      <c r="T229" s="615">
        <f t="shared" si="150"/>
        <v>0</v>
      </c>
      <c r="U229" s="615">
        <f t="shared" si="150"/>
        <v>0</v>
      </c>
      <c r="V229" s="615">
        <f t="shared" si="150"/>
        <v>0</v>
      </c>
      <c r="W229" s="615">
        <f t="shared" si="150"/>
        <v>0</v>
      </c>
      <c r="X229" s="615">
        <f t="shared" si="150"/>
        <v>0</v>
      </c>
      <c r="Y229" s="615">
        <f t="shared" si="150"/>
        <v>0</v>
      </c>
      <c r="Z229" s="615">
        <f t="shared" si="150"/>
        <v>0</v>
      </c>
      <c r="AA229" s="615">
        <f t="shared" si="150"/>
        <v>0</v>
      </c>
      <c r="AB229" s="615">
        <f t="shared" si="150"/>
        <v>0</v>
      </c>
      <c r="AC229" s="615">
        <f t="shared" si="150"/>
        <v>0</v>
      </c>
      <c r="AD229" s="615">
        <f t="shared" si="150"/>
        <v>0</v>
      </c>
      <c r="AE229" s="615">
        <f t="shared" si="150"/>
        <v>0</v>
      </c>
      <c r="AF229" s="615">
        <f t="shared" si="150"/>
        <v>0</v>
      </c>
      <c r="AG229" s="615">
        <f t="shared" si="150"/>
        <v>0</v>
      </c>
      <c r="AH229" s="615">
        <f t="shared" si="150"/>
        <v>0</v>
      </c>
      <c r="AI229" s="615">
        <f t="shared" si="150"/>
        <v>0</v>
      </c>
      <c r="AJ229" s="615">
        <f t="shared" si="150"/>
        <v>0</v>
      </c>
      <c r="AK229" s="615">
        <f t="shared" si="150"/>
        <v>0</v>
      </c>
      <c r="AL229" s="615">
        <f t="shared" si="150"/>
        <v>0</v>
      </c>
      <c r="AM229" s="615">
        <f t="shared" si="150"/>
        <v>0</v>
      </c>
      <c r="AN229" s="615">
        <f t="shared" si="150"/>
        <v>0</v>
      </c>
      <c r="AO229" s="615">
        <f t="shared" si="150"/>
        <v>0</v>
      </c>
      <c r="AP229" s="615">
        <f t="shared" si="150"/>
        <v>0</v>
      </c>
      <c r="AQ229" s="615">
        <f t="shared" si="150"/>
        <v>0</v>
      </c>
      <c r="AR229" s="615">
        <f t="shared" si="150"/>
        <v>0</v>
      </c>
      <c r="AS229" s="615">
        <f t="shared" si="150"/>
        <v>0</v>
      </c>
      <c r="AT229" s="615">
        <f t="shared" si="150"/>
        <v>0</v>
      </c>
      <c r="AU229" s="615">
        <f t="shared" si="150"/>
        <v>0</v>
      </c>
      <c r="AV229" s="615">
        <f t="shared" si="150"/>
        <v>0</v>
      </c>
      <c r="AW229" s="615">
        <f t="shared" si="150"/>
        <v>0</v>
      </c>
      <c r="AX229" s="615">
        <f t="shared" si="150"/>
        <v>0</v>
      </c>
      <c r="AY229" s="615">
        <f t="shared" si="150"/>
        <v>0</v>
      </c>
      <c r="AZ229" s="615">
        <f t="shared" si="150"/>
        <v>0</v>
      </c>
      <c r="BA229" s="615">
        <f t="shared" si="150"/>
        <v>0</v>
      </c>
      <c r="BB229" s="615">
        <f t="shared" si="150"/>
        <v>0</v>
      </c>
      <c r="BC229" s="615">
        <f t="shared" si="150"/>
        <v>0</v>
      </c>
      <c r="BD229" s="615">
        <f t="shared" si="150"/>
        <v>0</v>
      </c>
      <c r="BE229" s="615">
        <f t="shared" si="150"/>
        <v>0</v>
      </c>
      <c r="BF229" s="615">
        <f t="shared" si="150"/>
        <v>0</v>
      </c>
      <c r="BG229" s="615">
        <f t="shared" si="150"/>
        <v>0</v>
      </c>
      <c r="BH229" s="615">
        <f t="shared" si="150"/>
        <v>0</v>
      </c>
      <c r="BI229" s="615">
        <f t="shared" si="150"/>
        <v>0</v>
      </c>
      <c r="BJ229" s="615">
        <f t="shared" si="150"/>
        <v>0</v>
      </c>
      <c r="BK229" s="615">
        <f t="shared" si="150"/>
        <v>0</v>
      </c>
      <c r="BL229" s="615">
        <f t="shared" si="150"/>
        <v>0</v>
      </c>
      <c r="BM229" s="615">
        <f t="shared" si="150"/>
        <v>0</v>
      </c>
      <c r="BN229" s="615">
        <f t="shared" si="150"/>
        <v>0</v>
      </c>
      <c r="BO229" s="615">
        <f t="shared" si="150"/>
        <v>0</v>
      </c>
      <c r="BP229" s="615">
        <f t="shared" si="150"/>
        <v>0</v>
      </c>
      <c r="BQ229" s="615">
        <f t="shared" si="150"/>
        <v>0</v>
      </c>
      <c r="BR229" s="615">
        <f t="shared" si="150"/>
        <v>0</v>
      </c>
      <c r="BS229" s="615">
        <f t="shared" si="150"/>
        <v>0</v>
      </c>
      <c r="BT229" s="615">
        <f t="shared" si="150"/>
        <v>0</v>
      </c>
      <c r="BU229" s="615">
        <f t="shared" si="150"/>
        <v>0</v>
      </c>
      <c r="BV229" s="615">
        <f t="shared" ref="BV229:DJ229" si="151">BV217+BV221</f>
        <v>0</v>
      </c>
      <c r="BW229" s="615">
        <f t="shared" si="151"/>
        <v>0</v>
      </c>
      <c r="BX229" s="615">
        <f t="shared" si="151"/>
        <v>0</v>
      </c>
      <c r="BY229" s="615">
        <f t="shared" si="151"/>
        <v>0</v>
      </c>
      <c r="BZ229" s="615">
        <f t="shared" si="151"/>
        <v>0</v>
      </c>
      <c r="CA229" s="615">
        <f t="shared" si="151"/>
        <v>0</v>
      </c>
      <c r="CB229" s="615">
        <f t="shared" si="151"/>
        <v>0</v>
      </c>
      <c r="CC229" s="615">
        <f t="shared" si="151"/>
        <v>0</v>
      </c>
      <c r="CD229" s="615">
        <f t="shared" si="151"/>
        <v>0</v>
      </c>
      <c r="CE229" s="615">
        <f t="shared" si="151"/>
        <v>0</v>
      </c>
      <c r="CF229" s="615">
        <f t="shared" si="151"/>
        <v>0</v>
      </c>
      <c r="CG229" s="615">
        <f t="shared" si="151"/>
        <v>0</v>
      </c>
      <c r="CH229" s="615">
        <f t="shared" si="151"/>
        <v>0</v>
      </c>
      <c r="CI229" s="615">
        <f t="shared" si="151"/>
        <v>0</v>
      </c>
      <c r="CJ229" s="615">
        <f t="shared" si="151"/>
        <v>0</v>
      </c>
      <c r="CK229" s="615">
        <f t="shared" si="151"/>
        <v>0</v>
      </c>
      <c r="CL229" s="615">
        <f t="shared" si="151"/>
        <v>0</v>
      </c>
      <c r="CM229" s="615">
        <f t="shared" si="151"/>
        <v>0</v>
      </c>
      <c r="CN229" s="615">
        <f t="shared" si="151"/>
        <v>0</v>
      </c>
      <c r="CO229" s="615">
        <f t="shared" si="151"/>
        <v>0</v>
      </c>
      <c r="CP229" s="615">
        <f t="shared" si="151"/>
        <v>0</v>
      </c>
      <c r="CQ229" s="615">
        <f t="shared" si="151"/>
        <v>0</v>
      </c>
      <c r="CR229" s="615">
        <f t="shared" si="151"/>
        <v>0</v>
      </c>
      <c r="CS229" s="615">
        <f t="shared" si="151"/>
        <v>0</v>
      </c>
      <c r="CT229" s="615">
        <f t="shared" si="151"/>
        <v>0</v>
      </c>
      <c r="CU229" s="615">
        <f t="shared" si="151"/>
        <v>0</v>
      </c>
      <c r="CV229" s="615">
        <f t="shared" si="151"/>
        <v>0</v>
      </c>
      <c r="CW229" s="615">
        <f t="shared" si="151"/>
        <v>0</v>
      </c>
      <c r="CX229" s="615">
        <f t="shared" si="151"/>
        <v>0</v>
      </c>
      <c r="CY229" s="615">
        <f t="shared" si="151"/>
        <v>0</v>
      </c>
      <c r="CZ229" s="615">
        <f t="shared" si="151"/>
        <v>0</v>
      </c>
      <c r="DA229" s="615">
        <f t="shared" si="151"/>
        <v>0</v>
      </c>
      <c r="DB229" s="615">
        <f t="shared" si="151"/>
        <v>0</v>
      </c>
      <c r="DC229" s="615">
        <f t="shared" si="151"/>
        <v>0</v>
      </c>
      <c r="DD229" s="615">
        <f t="shared" si="151"/>
        <v>0</v>
      </c>
      <c r="DE229" s="615">
        <f t="shared" si="151"/>
        <v>0</v>
      </c>
      <c r="DF229" s="615">
        <f t="shared" si="151"/>
        <v>0</v>
      </c>
      <c r="DG229" s="615">
        <f t="shared" si="151"/>
        <v>0</v>
      </c>
      <c r="DH229" s="615">
        <f t="shared" si="151"/>
        <v>0</v>
      </c>
      <c r="DI229" s="615">
        <f t="shared" si="151"/>
        <v>0</v>
      </c>
      <c r="DJ229" s="615">
        <f t="shared" si="151"/>
        <v>0</v>
      </c>
      <c r="DK229" s="500">
        <f t="shared" si="142"/>
        <v>0</v>
      </c>
      <c r="DL229" s="501">
        <f t="shared" si="131"/>
        <v>0</v>
      </c>
      <c r="DM229" s="472"/>
      <c r="DN229" s="472"/>
      <c r="DO229" s="472"/>
    </row>
    <row r="230" spans="1:119" x14ac:dyDescent="0.3">
      <c r="A230" s="472"/>
      <c r="B230" s="536"/>
      <c r="C230" s="536"/>
      <c r="D230" s="545"/>
      <c r="E230" s="545"/>
      <c r="F230" s="545"/>
      <c r="G230" s="546"/>
      <c r="H230" s="546">
        <f>H227+H228+H229</f>
        <v>0</v>
      </c>
      <c r="I230" s="546">
        <f t="shared" ref="I230:BT230" si="152">I227+I228+I229</f>
        <v>0</v>
      </c>
      <c r="J230" s="523">
        <f t="shared" si="152"/>
        <v>0</v>
      </c>
      <c r="K230" s="523">
        <f t="shared" si="152"/>
        <v>0</v>
      </c>
      <c r="L230" s="523">
        <f t="shared" si="152"/>
        <v>0</v>
      </c>
      <c r="M230" s="523">
        <f t="shared" si="152"/>
        <v>0</v>
      </c>
      <c r="N230" s="523">
        <f t="shared" si="152"/>
        <v>0</v>
      </c>
      <c r="O230" s="523">
        <f t="shared" si="152"/>
        <v>0</v>
      </c>
      <c r="P230" s="523">
        <f t="shared" si="152"/>
        <v>0</v>
      </c>
      <c r="Q230" s="523">
        <f t="shared" si="152"/>
        <v>0</v>
      </c>
      <c r="R230" s="523">
        <f t="shared" si="152"/>
        <v>0</v>
      </c>
      <c r="S230" s="523">
        <f t="shared" si="152"/>
        <v>0</v>
      </c>
      <c r="T230" s="523">
        <f t="shared" si="152"/>
        <v>0</v>
      </c>
      <c r="U230" s="523">
        <f t="shared" si="152"/>
        <v>0</v>
      </c>
      <c r="V230" s="523">
        <f t="shared" si="152"/>
        <v>0</v>
      </c>
      <c r="W230" s="523">
        <f t="shared" si="152"/>
        <v>0</v>
      </c>
      <c r="X230" s="523">
        <f t="shared" si="152"/>
        <v>0</v>
      </c>
      <c r="Y230" s="523">
        <f t="shared" si="152"/>
        <v>0</v>
      </c>
      <c r="Z230" s="523">
        <f t="shared" si="152"/>
        <v>0</v>
      </c>
      <c r="AA230" s="523">
        <f t="shared" si="152"/>
        <v>0</v>
      </c>
      <c r="AB230" s="523">
        <f t="shared" si="152"/>
        <v>0</v>
      </c>
      <c r="AC230" s="523">
        <f t="shared" si="152"/>
        <v>0</v>
      </c>
      <c r="AD230" s="523">
        <f t="shared" si="152"/>
        <v>0</v>
      </c>
      <c r="AE230" s="523">
        <f t="shared" si="152"/>
        <v>0</v>
      </c>
      <c r="AF230" s="523">
        <f t="shared" si="152"/>
        <v>0</v>
      </c>
      <c r="AG230" s="523">
        <f t="shared" si="152"/>
        <v>0</v>
      </c>
      <c r="AH230" s="523">
        <f t="shared" si="152"/>
        <v>0</v>
      </c>
      <c r="AI230" s="523">
        <f t="shared" si="152"/>
        <v>0</v>
      </c>
      <c r="AJ230" s="523">
        <f t="shared" si="152"/>
        <v>0</v>
      </c>
      <c r="AK230" s="523">
        <f t="shared" si="152"/>
        <v>0</v>
      </c>
      <c r="AL230" s="523">
        <f t="shared" si="152"/>
        <v>0</v>
      </c>
      <c r="AM230" s="523">
        <f t="shared" si="152"/>
        <v>0</v>
      </c>
      <c r="AN230" s="523">
        <f t="shared" si="152"/>
        <v>0</v>
      </c>
      <c r="AO230" s="523">
        <f t="shared" si="152"/>
        <v>0</v>
      </c>
      <c r="AP230" s="523">
        <f t="shared" si="152"/>
        <v>0</v>
      </c>
      <c r="AQ230" s="523">
        <f t="shared" si="152"/>
        <v>0</v>
      </c>
      <c r="AR230" s="523">
        <f t="shared" si="152"/>
        <v>0</v>
      </c>
      <c r="AS230" s="523">
        <f t="shared" si="152"/>
        <v>0</v>
      </c>
      <c r="AT230" s="523">
        <f t="shared" si="152"/>
        <v>0</v>
      </c>
      <c r="AU230" s="523">
        <f t="shared" si="152"/>
        <v>0</v>
      </c>
      <c r="AV230" s="523">
        <f t="shared" si="152"/>
        <v>0</v>
      </c>
      <c r="AW230" s="523">
        <f t="shared" si="152"/>
        <v>0</v>
      </c>
      <c r="AX230" s="523">
        <f t="shared" si="152"/>
        <v>0</v>
      </c>
      <c r="AY230" s="523">
        <f t="shared" si="152"/>
        <v>0</v>
      </c>
      <c r="AZ230" s="523">
        <f t="shared" si="152"/>
        <v>0</v>
      </c>
      <c r="BA230" s="523">
        <f t="shared" si="152"/>
        <v>0</v>
      </c>
      <c r="BB230" s="523">
        <f t="shared" si="152"/>
        <v>0</v>
      </c>
      <c r="BC230" s="523">
        <f t="shared" si="152"/>
        <v>0</v>
      </c>
      <c r="BD230" s="523">
        <f t="shared" si="152"/>
        <v>0</v>
      </c>
      <c r="BE230" s="523">
        <f t="shared" si="152"/>
        <v>0</v>
      </c>
      <c r="BF230" s="523">
        <f t="shared" si="152"/>
        <v>0</v>
      </c>
      <c r="BG230" s="523">
        <f t="shared" si="152"/>
        <v>0</v>
      </c>
      <c r="BH230" s="523">
        <f t="shared" si="152"/>
        <v>0</v>
      </c>
      <c r="BI230" s="523">
        <f t="shared" si="152"/>
        <v>0</v>
      </c>
      <c r="BJ230" s="523">
        <f t="shared" si="152"/>
        <v>0</v>
      </c>
      <c r="BK230" s="523">
        <f t="shared" si="152"/>
        <v>0</v>
      </c>
      <c r="BL230" s="523">
        <f t="shared" si="152"/>
        <v>0</v>
      </c>
      <c r="BM230" s="523">
        <f t="shared" si="152"/>
        <v>0</v>
      </c>
      <c r="BN230" s="523">
        <f t="shared" si="152"/>
        <v>0</v>
      </c>
      <c r="BO230" s="523">
        <f t="shared" si="152"/>
        <v>0</v>
      </c>
      <c r="BP230" s="523">
        <f t="shared" si="152"/>
        <v>0</v>
      </c>
      <c r="BQ230" s="523">
        <f t="shared" si="152"/>
        <v>0</v>
      </c>
      <c r="BR230" s="523">
        <f t="shared" si="152"/>
        <v>0</v>
      </c>
      <c r="BS230" s="523">
        <f t="shared" si="152"/>
        <v>0</v>
      </c>
      <c r="BT230" s="523">
        <f t="shared" si="152"/>
        <v>0</v>
      </c>
      <c r="BU230" s="523">
        <f t="shared" ref="BU230:DJ230" si="153">BU227+BU228+BU229</f>
        <v>0</v>
      </c>
      <c r="BV230" s="523">
        <f t="shared" si="153"/>
        <v>0</v>
      </c>
      <c r="BW230" s="523">
        <f t="shared" si="153"/>
        <v>0</v>
      </c>
      <c r="BX230" s="523">
        <f t="shared" si="153"/>
        <v>0</v>
      </c>
      <c r="BY230" s="523">
        <f t="shared" si="153"/>
        <v>0</v>
      </c>
      <c r="BZ230" s="523">
        <f t="shared" si="153"/>
        <v>0</v>
      </c>
      <c r="CA230" s="523">
        <f t="shared" si="153"/>
        <v>0</v>
      </c>
      <c r="CB230" s="523">
        <f t="shared" si="153"/>
        <v>0</v>
      </c>
      <c r="CC230" s="523">
        <f t="shared" si="153"/>
        <v>0</v>
      </c>
      <c r="CD230" s="523">
        <f t="shared" si="153"/>
        <v>0</v>
      </c>
      <c r="CE230" s="523">
        <f t="shared" si="153"/>
        <v>0</v>
      </c>
      <c r="CF230" s="523">
        <f t="shared" si="153"/>
        <v>0</v>
      </c>
      <c r="CG230" s="523">
        <f t="shared" si="153"/>
        <v>0</v>
      </c>
      <c r="CH230" s="523">
        <f t="shared" si="153"/>
        <v>0</v>
      </c>
      <c r="CI230" s="523">
        <f t="shared" si="153"/>
        <v>0</v>
      </c>
      <c r="CJ230" s="523">
        <f t="shared" si="153"/>
        <v>0</v>
      </c>
      <c r="CK230" s="523">
        <f t="shared" si="153"/>
        <v>0</v>
      </c>
      <c r="CL230" s="523">
        <f t="shared" si="153"/>
        <v>0</v>
      </c>
      <c r="CM230" s="523">
        <f t="shared" si="153"/>
        <v>0</v>
      </c>
      <c r="CN230" s="523">
        <f t="shared" si="153"/>
        <v>0</v>
      </c>
      <c r="CO230" s="523">
        <f t="shared" si="153"/>
        <v>0</v>
      </c>
      <c r="CP230" s="523">
        <f t="shared" si="153"/>
        <v>0</v>
      </c>
      <c r="CQ230" s="523">
        <f t="shared" si="153"/>
        <v>0</v>
      </c>
      <c r="CR230" s="523">
        <f t="shared" si="153"/>
        <v>0</v>
      </c>
      <c r="CS230" s="523">
        <f t="shared" si="153"/>
        <v>0</v>
      </c>
      <c r="CT230" s="523">
        <f t="shared" si="153"/>
        <v>0</v>
      </c>
      <c r="CU230" s="523">
        <f t="shared" si="153"/>
        <v>0</v>
      </c>
      <c r="CV230" s="523">
        <f t="shared" si="153"/>
        <v>0</v>
      </c>
      <c r="CW230" s="523">
        <f t="shared" si="153"/>
        <v>0</v>
      </c>
      <c r="CX230" s="523">
        <f t="shared" si="153"/>
        <v>0</v>
      </c>
      <c r="CY230" s="523">
        <f t="shared" si="153"/>
        <v>0</v>
      </c>
      <c r="CZ230" s="523">
        <f t="shared" si="153"/>
        <v>0</v>
      </c>
      <c r="DA230" s="523">
        <f t="shared" si="153"/>
        <v>0</v>
      </c>
      <c r="DB230" s="523">
        <f t="shared" si="153"/>
        <v>0</v>
      </c>
      <c r="DC230" s="523">
        <f t="shared" si="153"/>
        <v>0</v>
      </c>
      <c r="DD230" s="523">
        <f t="shared" si="153"/>
        <v>0</v>
      </c>
      <c r="DE230" s="523">
        <f t="shared" si="153"/>
        <v>0</v>
      </c>
      <c r="DF230" s="523">
        <f t="shared" si="153"/>
        <v>0</v>
      </c>
      <c r="DG230" s="523">
        <f t="shared" si="153"/>
        <v>0</v>
      </c>
      <c r="DH230" s="523">
        <f t="shared" si="153"/>
        <v>0</v>
      </c>
      <c r="DI230" s="523">
        <f t="shared" si="153"/>
        <v>0</v>
      </c>
      <c r="DJ230" s="536">
        <f t="shared" si="153"/>
        <v>0</v>
      </c>
      <c r="DK230" s="547">
        <f t="shared" si="142"/>
        <v>0</v>
      </c>
      <c r="DL230" s="548">
        <f t="shared" si="131"/>
        <v>0</v>
      </c>
      <c r="DM230" s="472"/>
      <c r="DN230" s="472"/>
      <c r="DO230" s="472"/>
    </row>
    <row r="231" spans="1:119" x14ac:dyDescent="0.3">
      <c r="A231" s="472"/>
      <c r="B231" s="471"/>
      <c r="C231" s="472"/>
      <c r="D231" s="502"/>
      <c r="E231" s="503"/>
      <c r="F231" s="504"/>
      <c r="G231" s="502"/>
      <c r="H231" s="503"/>
      <c r="I231" s="472"/>
      <c r="J231" s="472"/>
      <c r="K231" s="472"/>
      <c r="L231" s="472"/>
      <c r="M231" s="472"/>
      <c r="N231" s="472"/>
      <c r="O231" s="472"/>
      <c r="P231" s="472"/>
      <c r="Q231" s="472"/>
      <c r="R231" s="472"/>
      <c r="S231" s="472"/>
      <c r="T231" s="472"/>
      <c r="U231" s="472"/>
      <c r="V231" s="472"/>
      <c r="W231" s="472"/>
      <c r="X231" s="472"/>
      <c r="Y231" s="472"/>
      <c r="Z231" s="472"/>
      <c r="AA231" s="472"/>
      <c r="AB231" s="472"/>
      <c r="AC231" s="472"/>
      <c r="AD231" s="472"/>
      <c r="AE231" s="472"/>
      <c r="AF231" s="472"/>
      <c r="AG231" s="472"/>
      <c r="AH231" s="472"/>
      <c r="AI231" s="472"/>
      <c r="AJ231" s="472"/>
      <c r="AK231" s="472"/>
      <c r="AL231" s="472"/>
      <c r="AM231" s="472"/>
      <c r="AN231" s="472"/>
      <c r="AO231" s="472"/>
      <c r="AP231" s="472"/>
      <c r="AQ231" s="472"/>
      <c r="AR231" s="472"/>
      <c r="AS231" s="472"/>
      <c r="AT231" s="472"/>
      <c r="AU231" s="472"/>
      <c r="AV231" s="472"/>
      <c r="AW231" s="472"/>
      <c r="AX231" s="472"/>
      <c r="AY231" s="472"/>
      <c r="AZ231" s="472"/>
      <c r="BA231" s="472"/>
      <c r="BB231" s="472"/>
      <c r="BC231" s="472"/>
      <c r="BD231" s="472"/>
      <c r="BE231" s="472"/>
      <c r="BF231" s="472"/>
      <c r="BG231" s="472"/>
      <c r="BH231" s="472"/>
      <c r="BI231" s="472"/>
      <c r="BJ231" s="472"/>
      <c r="BK231" s="472"/>
      <c r="BL231" s="472"/>
      <c r="BM231" s="472"/>
      <c r="BN231" s="472"/>
      <c r="BO231" s="472"/>
      <c r="BP231" s="472"/>
      <c r="BQ231" s="472"/>
      <c r="BR231" s="472"/>
      <c r="BS231" s="472"/>
      <c r="BT231" s="472"/>
      <c r="BU231" s="472"/>
      <c r="BV231" s="472"/>
      <c r="BW231" s="472"/>
      <c r="BX231" s="472"/>
      <c r="BY231" s="472"/>
      <c r="BZ231" s="472"/>
      <c r="CA231" s="472"/>
      <c r="CB231" s="472"/>
      <c r="CC231" s="472"/>
      <c r="CD231" s="472"/>
      <c r="CE231" s="472"/>
      <c r="CF231" s="472"/>
      <c r="CG231" s="472"/>
      <c r="CH231" s="472"/>
      <c r="CI231" s="472"/>
      <c r="CJ231" s="472"/>
      <c r="CK231" s="472"/>
      <c r="CL231" s="472"/>
      <c r="CM231" s="472"/>
      <c r="CN231" s="472"/>
      <c r="CO231" s="472"/>
      <c r="CP231" s="472"/>
      <c r="CQ231" s="472"/>
      <c r="CR231" s="472"/>
      <c r="CS231" s="472"/>
      <c r="CT231" s="472"/>
      <c r="CU231" s="472"/>
      <c r="CV231" s="472"/>
      <c r="CW231" s="472"/>
      <c r="CX231" s="472"/>
      <c r="CY231" s="472"/>
      <c r="CZ231" s="472"/>
      <c r="DA231" s="472"/>
      <c r="DB231" s="472"/>
      <c r="DC231" s="472"/>
      <c r="DD231" s="472"/>
      <c r="DE231" s="472"/>
      <c r="DF231" s="472"/>
      <c r="DG231" s="472"/>
      <c r="DH231" s="472"/>
      <c r="DI231" s="472"/>
      <c r="DJ231" s="472"/>
      <c r="DK231" s="505"/>
      <c r="DL231" s="472"/>
      <c r="DM231" s="472"/>
      <c r="DN231" s="472"/>
      <c r="DO231" s="472"/>
    </row>
    <row r="232" spans="1:119" x14ac:dyDescent="0.3">
      <c r="A232" s="472"/>
      <c r="B232" s="471"/>
      <c r="C232" s="472"/>
      <c r="D232" s="502"/>
      <c r="E232" s="503"/>
      <c r="F232" s="504"/>
      <c r="G232" s="502"/>
      <c r="H232" s="503"/>
      <c r="I232" s="472"/>
      <c r="J232" s="472"/>
      <c r="K232" s="472"/>
      <c r="L232" s="472"/>
      <c r="M232" s="472"/>
      <c r="N232" s="472"/>
      <c r="O232" s="472"/>
      <c r="P232" s="472"/>
      <c r="Q232" s="472"/>
      <c r="R232" s="472"/>
      <c r="S232" s="472"/>
      <c r="T232" s="472"/>
      <c r="U232" s="472"/>
      <c r="V232" s="472"/>
      <c r="W232" s="472"/>
      <c r="X232" s="472"/>
      <c r="Y232" s="472"/>
      <c r="Z232" s="472"/>
      <c r="AA232" s="472"/>
      <c r="AB232" s="472"/>
      <c r="AC232" s="472"/>
      <c r="AD232" s="472"/>
      <c r="AE232" s="472"/>
      <c r="AF232" s="472"/>
      <c r="AG232" s="472"/>
      <c r="AH232" s="472"/>
      <c r="AI232" s="472"/>
      <c r="AJ232" s="472"/>
      <c r="AK232" s="472"/>
      <c r="AL232" s="472"/>
      <c r="AM232" s="472"/>
      <c r="AN232" s="472"/>
      <c r="AO232" s="472"/>
      <c r="AP232" s="472"/>
      <c r="AQ232" s="472"/>
      <c r="AR232" s="472"/>
      <c r="AS232" s="472"/>
      <c r="AT232" s="472"/>
      <c r="AU232" s="472"/>
      <c r="AV232" s="472"/>
      <c r="AW232" s="472"/>
      <c r="AX232" s="472"/>
      <c r="AY232" s="472"/>
      <c r="AZ232" s="472"/>
      <c r="BA232" s="472"/>
      <c r="BB232" s="472"/>
      <c r="BC232" s="472"/>
      <c r="BD232" s="472"/>
      <c r="BE232" s="472"/>
      <c r="BF232" s="472"/>
      <c r="BG232" s="472"/>
      <c r="BH232" s="472"/>
      <c r="BI232" s="472"/>
      <c r="BJ232" s="472"/>
      <c r="BK232" s="472"/>
      <c r="BL232" s="472"/>
      <c r="BM232" s="472"/>
      <c r="BN232" s="472"/>
      <c r="BO232" s="472"/>
      <c r="BP232" s="472"/>
      <c r="BQ232" s="472"/>
      <c r="BR232" s="472"/>
      <c r="BS232" s="472"/>
      <c r="BT232" s="472"/>
      <c r="BU232" s="472"/>
      <c r="BV232" s="472"/>
      <c r="BW232" s="472"/>
      <c r="BX232" s="472"/>
      <c r="BY232" s="472"/>
      <c r="BZ232" s="472"/>
      <c r="CA232" s="472"/>
      <c r="CB232" s="472"/>
      <c r="CC232" s="472"/>
      <c r="CD232" s="472"/>
      <c r="CE232" s="472"/>
      <c r="CF232" s="472"/>
      <c r="CG232" s="472"/>
      <c r="CH232" s="472"/>
      <c r="CI232" s="472"/>
      <c r="CJ232" s="472"/>
      <c r="CK232" s="472"/>
      <c r="CL232" s="472"/>
      <c r="CM232" s="472"/>
      <c r="CN232" s="472"/>
      <c r="CO232" s="472"/>
      <c r="CP232" s="472"/>
      <c r="CQ232" s="472"/>
      <c r="CR232" s="472"/>
      <c r="CS232" s="472"/>
      <c r="CT232" s="472"/>
      <c r="CU232" s="472"/>
      <c r="CV232" s="472"/>
      <c r="CW232" s="472"/>
      <c r="CX232" s="472"/>
      <c r="CY232" s="472"/>
      <c r="CZ232" s="472"/>
      <c r="DA232" s="472"/>
      <c r="DB232" s="472"/>
      <c r="DC232" s="472"/>
      <c r="DD232" s="472"/>
      <c r="DE232" s="472"/>
      <c r="DF232" s="472"/>
      <c r="DG232" s="472"/>
      <c r="DH232" s="472"/>
      <c r="DI232" s="472"/>
      <c r="DJ232" s="472"/>
      <c r="DK232" s="505"/>
      <c r="DL232" s="472"/>
      <c r="DM232" s="472"/>
      <c r="DN232" s="472"/>
      <c r="DO232" s="472"/>
    </row>
    <row r="233" spans="1:119" x14ac:dyDescent="0.3">
      <c r="A233" s="472"/>
      <c r="B233" s="471"/>
      <c r="C233" s="472"/>
      <c r="D233" s="502"/>
      <c r="E233" s="503"/>
      <c r="F233" s="504"/>
      <c r="G233" s="502"/>
      <c r="H233" s="503"/>
      <c r="I233" s="472"/>
      <c r="J233" s="472"/>
      <c r="K233" s="472"/>
      <c r="L233" s="472"/>
      <c r="M233" s="472"/>
      <c r="N233" s="472"/>
      <c r="O233" s="472"/>
      <c r="P233" s="472"/>
      <c r="Q233" s="472"/>
      <c r="R233" s="472"/>
      <c r="S233" s="472"/>
      <c r="T233" s="472"/>
      <c r="U233" s="472"/>
      <c r="V233" s="472"/>
      <c r="W233" s="472"/>
      <c r="X233" s="472"/>
      <c r="Y233" s="472"/>
      <c r="Z233" s="472"/>
      <c r="AA233" s="472"/>
      <c r="AB233" s="472"/>
      <c r="AC233" s="472"/>
      <c r="AD233" s="472"/>
      <c r="AE233" s="472"/>
      <c r="AF233" s="472"/>
      <c r="AG233" s="472"/>
      <c r="AH233" s="472"/>
      <c r="AI233" s="472"/>
      <c r="AJ233" s="472"/>
      <c r="AK233" s="472"/>
      <c r="AL233" s="472"/>
      <c r="AM233" s="472"/>
      <c r="AN233" s="472"/>
      <c r="AO233" s="472"/>
      <c r="AP233" s="472"/>
      <c r="AQ233" s="472"/>
      <c r="AR233" s="472"/>
      <c r="AS233" s="472"/>
      <c r="AT233" s="472"/>
      <c r="AU233" s="472"/>
      <c r="AV233" s="472"/>
      <c r="AW233" s="472"/>
      <c r="AX233" s="472"/>
      <c r="AY233" s="472"/>
      <c r="AZ233" s="472"/>
      <c r="BA233" s="472"/>
      <c r="BB233" s="472"/>
      <c r="BC233" s="472"/>
      <c r="BD233" s="472"/>
      <c r="BE233" s="472"/>
      <c r="BF233" s="472"/>
      <c r="BG233" s="472"/>
      <c r="BH233" s="472"/>
      <c r="BI233" s="472"/>
      <c r="BJ233" s="472"/>
      <c r="BK233" s="472"/>
      <c r="BL233" s="472"/>
      <c r="BM233" s="472"/>
      <c r="BN233" s="472"/>
      <c r="BO233" s="472"/>
      <c r="BP233" s="472"/>
      <c r="BQ233" s="472"/>
      <c r="BR233" s="472"/>
      <c r="BS233" s="472"/>
      <c r="BT233" s="472"/>
      <c r="BU233" s="472"/>
      <c r="BV233" s="472"/>
      <c r="BW233" s="472"/>
      <c r="BX233" s="472"/>
      <c r="BY233" s="472"/>
      <c r="BZ233" s="472"/>
      <c r="CA233" s="472"/>
      <c r="CB233" s="472"/>
      <c r="CC233" s="472"/>
      <c r="CD233" s="472"/>
      <c r="CE233" s="472"/>
      <c r="CF233" s="472"/>
      <c r="CG233" s="472"/>
      <c r="CH233" s="472"/>
      <c r="CI233" s="472"/>
      <c r="CJ233" s="472"/>
      <c r="CK233" s="472"/>
      <c r="CL233" s="472"/>
      <c r="CM233" s="472"/>
      <c r="CN233" s="472"/>
      <c r="CO233" s="472"/>
      <c r="CP233" s="472"/>
      <c r="CQ233" s="472"/>
      <c r="CR233" s="472"/>
      <c r="CS233" s="472"/>
      <c r="CT233" s="472"/>
      <c r="CU233" s="472"/>
      <c r="CV233" s="472"/>
      <c r="CW233" s="472"/>
      <c r="CX233" s="472"/>
      <c r="CY233" s="472"/>
      <c r="CZ233" s="472"/>
      <c r="DA233" s="472"/>
      <c r="DB233" s="472"/>
      <c r="DC233" s="472"/>
      <c r="DD233" s="472"/>
      <c r="DE233" s="472"/>
      <c r="DF233" s="472"/>
      <c r="DG233" s="472"/>
      <c r="DH233" s="472"/>
      <c r="DI233" s="472"/>
      <c r="DJ233" s="472"/>
      <c r="DK233" s="505"/>
      <c r="DL233" s="472"/>
      <c r="DM233" s="472"/>
      <c r="DN233" s="472"/>
      <c r="DO233" s="472"/>
    </row>
    <row r="234" spans="1:119" x14ac:dyDescent="0.3">
      <c r="A234" s="472"/>
      <c r="B234" s="471"/>
      <c r="C234" s="472"/>
      <c r="D234" s="502"/>
      <c r="E234" s="503"/>
      <c r="F234" s="504"/>
      <c r="G234" s="502"/>
      <c r="H234" s="503"/>
      <c r="I234" s="472"/>
      <c r="J234" s="472"/>
      <c r="K234" s="472"/>
      <c r="L234" s="472"/>
      <c r="M234" s="472"/>
      <c r="N234" s="472"/>
      <c r="O234" s="472"/>
      <c r="P234" s="472"/>
      <c r="Q234" s="472"/>
      <c r="R234" s="472"/>
      <c r="S234" s="472"/>
      <c r="T234" s="472"/>
      <c r="U234" s="472"/>
      <c r="V234" s="472"/>
      <c r="W234" s="472"/>
      <c r="X234" s="472"/>
      <c r="Y234" s="472"/>
      <c r="Z234" s="472"/>
      <c r="AA234" s="472"/>
      <c r="AB234" s="472"/>
      <c r="AC234" s="472"/>
      <c r="AD234" s="472"/>
      <c r="AE234" s="472"/>
      <c r="AF234" s="472"/>
      <c r="AG234" s="472"/>
      <c r="AH234" s="472"/>
      <c r="AI234" s="472"/>
      <c r="AJ234" s="472"/>
      <c r="AK234" s="472"/>
      <c r="AL234" s="472"/>
      <c r="AM234" s="472"/>
      <c r="AN234" s="472"/>
      <c r="AO234" s="472"/>
      <c r="AP234" s="472"/>
      <c r="AQ234" s="472"/>
      <c r="AR234" s="472"/>
      <c r="AS234" s="472"/>
      <c r="AT234" s="472"/>
      <c r="AU234" s="472"/>
      <c r="AV234" s="472"/>
      <c r="AW234" s="472"/>
      <c r="AX234" s="472"/>
      <c r="AY234" s="472"/>
      <c r="AZ234" s="472"/>
      <c r="BA234" s="472"/>
      <c r="BB234" s="472"/>
      <c r="BC234" s="472"/>
      <c r="BD234" s="472"/>
      <c r="BE234" s="472"/>
      <c r="BF234" s="472"/>
      <c r="BG234" s="472"/>
      <c r="BH234" s="472"/>
      <c r="BI234" s="472"/>
      <c r="BJ234" s="472"/>
      <c r="BK234" s="472"/>
      <c r="BL234" s="472"/>
      <c r="BM234" s="472"/>
      <c r="BN234" s="472"/>
      <c r="BO234" s="472"/>
      <c r="BP234" s="472"/>
      <c r="BQ234" s="472"/>
      <c r="BR234" s="472"/>
      <c r="BS234" s="472"/>
      <c r="BT234" s="472"/>
      <c r="BU234" s="472"/>
      <c r="BV234" s="472"/>
      <c r="BW234" s="472"/>
      <c r="BX234" s="472"/>
      <c r="BY234" s="472"/>
      <c r="BZ234" s="472"/>
      <c r="CA234" s="472"/>
      <c r="CB234" s="472"/>
      <c r="CC234" s="472"/>
      <c r="CD234" s="472"/>
      <c r="CE234" s="472"/>
      <c r="CF234" s="472"/>
      <c r="CG234" s="472"/>
      <c r="CH234" s="472"/>
      <c r="CI234" s="472"/>
      <c r="CJ234" s="472"/>
      <c r="CK234" s="472"/>
      <c r="CL234" s="472"/>
      <c r="CM234" s="472"/>
      <c r="CN234" s="472"/>
      <c r="CO234" s="472"/>
      <c r="CP234" s="472"/>
      <c r="CQ234" s="472"/>
      <c r="CR234" s="472"/>
      <c r="CS234" s="472"/>
      <c r="CT234" s="472"/>
      <c r="CU234" s="472"/>
      <c r="CV234" s="472"/>
      <c r="CW234" s="472"/>
      <c r="CX234" s="472"/>
      <c r="CY234" s="472"/>
      <c r="CZ234" s="472"/>
      <c r="DA234" s="472"/>
      <c r="DB234" s="472"/>
      <c r="DC234" s="472"/>
      <c r="DD234" s="472"/>
      <c r="DE234" s="472"/>
      <c r="DF234" s="472"/>
      <c r="DG234" s="472"/>
      <c r="DH234" s="472"/>
      <c r="DI234" s="472"/>
      <c r="DJ234" s="472"/>
      <c r="DK234" s="505"/>
      <c r="DL234" s="472"/>
      <c r="DM234" s="472"/>
      <c r="DN234" s="472"/>
      <c r="DO234" s="472"/>
    </row>
    <row r="235" spans="1:119" x14ac:dyDescent="0.3">
      <c r="A235" s="472"/>
      <c r="B235" s="471"/>
      <c r="C235" s="472"/>
      <c r="D235" s="502"/>
      <c r="E235" s="503"/>
      <c r="F235" s="504"/>
      <c r="G235" s="502"/>
      <c r="H235" s="503"/>
      <c r="I235" s="472"/>
      <c r="J235" s="472"/>
      <c r="K235" s="472"/>
      <c r="L235" s="472"/>
      <c r="M235" s="472"/>
      <c r="N235" s="472"/>
      <c r="O235" s="472"/>
      <c r="P235" s="472"/>
      <c r="Q235" s="472"/>
      <c r="R235" s="472"/>
      <c r="S235" s="472"/>
      <c r="T235" s="472"/>
      <c r="U235" s="472"/>
      <c r="V235" s="472"/>
      <c r="W235" s="472"/>
      <c r="X235" s="472"/>
      <c r="Y235" s="472"/>
      <c r="Z235" s="472"/>
      <c r="AA235" s="472"/>
      <c r="AB235" s="472"/>
      <c r="AC235" s="472"/>
      <c r="AD235" s="472"/>
      <c r="AE235" s="472"/>
      <c r="AF235" s="472"/>
      <c r="AG235" s="472"/>
      <c r="AH235" s="472"/>
      <c r="AI235" s="472"/>
      <c r="AJ235" s="472"/>
      <c r="AK235" s="472"/>
      <c r="AL235" s="472"/>
      <c r="AM235" s="472"/>
      <c r="AN235" s="472"/>
      <c r="AO235" s="472"/>
      <c r="AP235" s="472"/>
      <c r="AQ235" s="472"/>
      <c r="AR235" s="472"/>
      <c r="AS235" s="472"/>
      <c r="AT235" s="472"/>
      <c r="AU235" s="472"/>
      <c r="AV235" s="472"/>
      <c r="AW235" s="472"/>
      <c r="AX235" s="472"/>
      <c r="AY235" s="472"/>
      <c r="AZ235" s="472"/>
      <c r="BA235" s="472"/>
      <c r="BB235" s="472"/>
      <c r="BC235" s="472"/>
      <c r="BD235" s="472"/>
      <c r="BE235" s="472"/>
      <c r="BF235" s="472"/>
      <c r="BG235" s="472"/>
      <c r="BH235" s="472"/>
      <c r="BI235" s="472"/>
      <c r="BJ235" s="472"/>
      <c r="BK235" s="472"/>
      <c r="BL235" s="472"/>
      <c r="BM235" s="472"/>
      <c r="BN235" s="472"/>
      <c r="BO235" s="472"/>
      <c r="BP235" s="472"/>
      <c r="BQ235" s="472"/>
      <c r="BR235" s="472"/>
      <c r="BS235" s="472"/>
      <c r="BT235" s="472"/>
      <c r="BU235" s="472"/>
      <c r="BV235" s="472"/>
      <c r="BW235" s="472"/>
      <c r="BX235" s="472"/>
      <c r="BY235" s="472"/>
      <c r="BZ235" s="472"/>
      <c r="CA235" s="472"/>
      <c r="CB235" s="472"/>
      <c r="CC235" s="472"/>
      <c r="CD235" s="472"/>
      <c r="CE235" s="472"/>
      <c r="CF235" s="472"/>
      <c r="CG235" s="472"/>
      <c r="CH235" s="472"/>
      <c r="CI235" s="472"/>
      <c r="CJ235" s="472"/>
      <c r="CK235" s="472"/>
      <c r="CL235" s="472"/>
      <c r="CM235" s="472"/>
      <c r="CN235" s="472"/>
      <c r="CO235" s="472"/>
      <c r="CP235" s="472"/>
      <c r="CQ235" s="472"/>
      <c r="CR235" s="472"/>
      <c r="CS235" s="472"/>
      <c r="CT235" s="472"/>
      <c r="CU235" s="472"/>
      <c r="CV235" s="472"/>
      <c r="CW235" s="472"/>
      <c r="CX235" s="472"/>
      <c r="CY235" s="472"/>
      <c r="CZ235" s="472"/>
      <c r="DA235" s="472"/>
      <c r="DB235" s="472"/>
      <c r="DC235" s="472"/>
      <c r="DD235" s="472"/>
      <c r="DE235" s="472"/>
      <c r="DF235" s="472"/>
      <c r="DG235" s="472"/>
      <c r="DH235" s="472"/>
      <c r="DI235" s="472"/>
      <c r="DJ235" s="472"/>
      <c r="DK235" s="505"/>
      <c r="DL235" s="472"/>
      <c r="DM235" s="472"/>
      <c r="DN235" s="472"/>
      <c r="DO235" s="472"/>
    </row>
    <row r="236" spans="1:119" x14ac:dyDescent="0.3">
      <c r="A236" s="472"/>
      <c r="B236" s="471"/>
      <c r="C236" s="472"/>
      <c r="D236" s="502"/>
      <c r="E236" s="503"/>
      <c r="F236" s="504"/>
      <c r="G236" s="502"/>
      <c r="H236" s="503"/>
      <c r="I236" s="472"/>
      <c r="J236" s="472"/>
      <c r="K236" s="472"/>
      <c r="L236" s="472"/>
      <c r="M236" s="472"/>
      <c r="N236" s="472"/>
      <c r="O236" s="472"/>
      <c r="P236" s="472"/>
      <c r="Q236" s="472"/>
      <c r="R236" s="472"/>
      <c r="S236" s="472"/>
      <c r="T236" s="472"/>
      <c r="U236" s="472"/>
      <c r="V236" s="472"/>
      <c r="W236" s="472"/>
      <c r="X236" s="472"/>
      <c r="Y236" s="472"/>
      <c r="Z236" s="472"/>
      <c r="AA236" s="472"/>
      <c r="AB236" s="472"/>
      <c r="AC236" s="472"/>
      <c r="AD236" s="472"/>
      <c r="AE236" s="472"/>
      <c r="AF236" s="472"/>
      <c r="AG236" s="472"/>
      <c r="AH236" s="472"/>
      <c r="AI236" s="472"/>
      <c r="AJ236" s="472"/>
      <c r="AK236" s="472"/>
      <c r="AL236" s="472"/>
      <c r="AM236" s="472"/>
      <c r="AN236" s="472"/>
      <c r="AO236" s="472"/>
      <c r="AP236" s="472"/>
      <c r="AQ236" s="472"/>
      <c r="AR236" s="472"/>
      <c r="AS236" s="472"/>
      <c r="AT236" s="472"/>
      <c r="AU236" s="472"/>
      <c r="AV236" s="472"/>
      <c r="AW236" s="472"/>
      <c r="AX236" s="472"/>
      <c r="AY236" s="472"/>
      <c r="AZ236" s="472"/>
      <c r="BA236" s="472"/>
      <c r="BB236" s="472"/>
      <c r="BC236" s="472"/>
      <c r="BD236" s="472"/>
      <c r="BE236" s="472"/>
      <c r="BF236" s="472"/>
      <c r="BG236" s="472"/>
      <c r="BH236" s="472"/>
      <c r="BI236" s="472"/>
      <c r="BJ236" s="472"/>
      <c r="BK236" s="472"/>
      <c r="BL236" s="472"/>
      <c r="BM236" s="472"/>
      <c r="BN236" s="472"/>
      <c r="BO236" s="472"/>
      <c r="BP236" s="472"/>
      <c r="BQ236" s="472"/>
      <c r="BR236" s="472"/>
      <c r="BS236" s="472"/>
      <c r="BT236" s="472"/>
      <c r="BU236" s="472"/>
      <c r="BV236" s="472"/>
      <c r="BW236" s="472"/>
      <c r="BX236" s="472"/>
      <c r="BY236" s="472"/>
      <c r="BZ236" s="472"/>
      <c r="CA236" s="472"/>
      <c r="CB236" s="472"/>
      <c r="CC236" s="472"/>
      <c r="CD236" s="472"/>
      <c r="CE236" s="472"/>
      <c r="CF236" s="472"/>
      <c r="CG236" s="472"/>
      <c r="CH236" s="472"/>
      <c r="CI236" s="472"/>
      <c r="CJ236" s="472"/>
      <c r="CK236" s="472"/>
      <c r="CL236" s="472"/>
      <c r="CM236" s="472"/>
      <c r="CN236" s="472"/>
      <c r="CO236" s="472"/>
      <c r="CP236" s="472"/>
      <c r="CQ236" s="472"/>
      <c r="CR236" s="472"/>
      <c r="CS236" s="472"/>
      <c r="CT236" s="472"/>
      <c r="CU236" s="472"/>
      <c r="CV236" s="472"/>
      <c r="CW236" s="472"/>
      <c r="CX236" s="472"/>
      <c r="CY236" s="472"/>
      <c r="CZ236" s="472"/>
      <c r="DA236" s="472"/>
      <c r="DB236" s="472"/>
      <c r="DC236" s="472"/>
      <c r="DD236" s="472"/>
      <c r="DE236" s="472"/>
      <c r="DF236" s="472"/>
      <c r="DG236" s="472"/>
      <c r="DH236" s="472"/>
      <c r="DI236" s="472"/>
      <c r="DJ236" s="472"/>
      <c r="DK236" s="505"/>
      <c r="DL236" s="472"/>
      <c r="DM236" s="472"/>
      <c r="DN236" s="472"/>
      <c r="DO236" s="472"/>
    </row>
    <row r="237" spans="1:119" x14ac:dyDescent="0.3">
      <c r="A237" s="472"/>
      <c r="B237" s="471"/>
      <c r="C237" s="472"/>
      <c r="D237" s="502"/>
      <c r="E237" s="503"/>
      <c r="F237" s="504"/>
      <c r="G237" s="502"/>
      <c r="H237" s="503"/>
      <c r="I237" s="472"/>
      <c r="J237" s="472"/>
      <c r="K237" s="472"/>
      <c r="L237" s="472"/>
      <c r="M237" s="472"/>
      <c r="N237" s="472"/>
      <c r="O237" s="472"/>
      <c r="P237" s="472"/>
      <c r="Q237" s="472"/>
      <c r="R237" s="472"/>
      <c r="S237" s="472"/>
      <c r="T237" s="472"/>
      <c r="U237" s="472"/>
      <c r="V237" s="472"/>
      <c r="W237" s="472"/>
      <c r="X237" s="472"/>
      <c r="Y237" s="472"/>
      <c r="Z237" s="472"/>
      <c r="AA237" s="472"/>
      <c r="AB237" s="472"/>
      <c r="AC237" s="472"/>
      <c r="AD237" s="472"/>
      <c r="AE237" s="472"/>
      <c r="AF237" s="472"/>
      <c r="AG237" s="472"/>
      <c r="AH237" s="472"/>
      <c r="AI237" s="472"/>
      <c r="AJ237" s="472"/>
      <c r="AK237" s="472"/>
      <c r="AL237" s="472"/>
      <c r="AM237" s="472"/>
      <c r="AN237" s="472"/>
      <c r="AO237" s="472"/>
      <c r="AP237" s="472"/>
      <c r="AQ237" s="472"/>
      <c r="AR237" s="472"/>
      <c r="AS237" s="472"/>
      <c r="AT237" s="472"/>
      <c r="AU237" s="472"/>
      <c r="AV237" s="472"/>
      <c r="AW237" s="472"/>
      <c r="AX237" s="472"/>
      <c r="AY237" s="472"/>
      <c r="AZ237" s="472"/>
      <c r="BA237" s="472"/>
      <c r="BB237" s="472"/>
      <c r="BC237" s="472"/>
      <c r="BD237" s="472"/>
      <c r="BE237" s="472"/>
      <c r="BF237" s="472"/>
      <c r="BG237" s="472"/>
      <c r="BH237" s="472"/>
      <c r="BI237" s="472"/>
      <c r="BJ237" s="472"/>
      <c r="BK237" s="472"/>
      <c r="BL237" s="472"/>
      <c r="BM237" s="472"/>
      <c r="BN237" s="472"/>
      <c r="BO237" s="472"/>
      <c r="BP237" s="472"/>
      <c r="BQ237" s="472"/>
      <c r="BR237" s="472"/>
      <c r="BS237" s="472"/>
      <c r="BT237" s="472"/>
      <c r="BU237" s="472"/>
      <c r="BV237" s="472"/>
      <c r="BW237" s="472"/>
      <c r="BX237" s="472"/>
      <c r="BY237" s="472"/>
      <c r="BZ237" s="472"/>
      <c r="CA237" s="472"/>
      <c r="CB237" s="472"/>
      <c r="CC237" s="472"/>
      <c r="CD237" s="472"/>
      <c r="CE237" s="472"/>
      <c r="CF237" s="472"/>
      <c r="CG237" s="472"/>
      <c r="CH237" s="472"/>
      <c r="CI237" s="472"/>
      <c r="CJ237" s="472"/>
      <c r="CK237" s="472"/>
      <c r="CL237" s="472"/>
      <c r="CM237" s="472"/>
      <c r="CN237" s="472"/>
      <c r="CO237" s="472"/>
      <c r="CP237" s="472"/>
      <c r="CQ237" s="472"/>
      <c r="CR237" s="472"/>
      <c r="CS237" s="472"/>
      <c r="CT237" s="472"/>
      <c r="CU237" s="472"/>
      <c r="CV237" s="472"/>
      <c r="CW237" s="472"/>
      <c r="CX237" s="472"/>
      <c r="CY237" s="472"/>
      <c r="CZ237" s="472"/>
      <c r="DA237" s="472"/>
      <c r="DB237" s="472"/>
      <c r="DC237" s="472"/>
      <c r="DD237" s="472"/>
      <c r="DE237" s="472"/>
      <c r="DF237" s="472"/>
      <c r="DG237" s="472"/>
      <c r="DH237" s="472"/>
      <c r="DI237" s="472"/>
      <c r="DJ237" s="472"/>
      <c r="DK237" s="505"/>
      <c r="DL237" s="472"/>
      <c r="DM237" s="472"/>
      <c r="DN237" s="472"/>
      <c r="DO237" s="472"/>
    </row>
    <row r="238" spans="1:119" x14ac:dyDescent="0.3">
      <c r="A238" s="472"/>
      <c r="B238" s="471"/>
      <c r="C238" s="472"/>
      <c r="D238" s="502"/>
      <c r="E238" s="503"/>
      <c r="F238" s="504"/>
      <c r="G238" s="502"/>
      <c r="H238" s="503"/>
      <c r="I238" s="472"/>
      <c r="J238" s="472"/>
      <c r="K238" s="472"/>
      <c r="L238" s="472"/>
      <c r="M238" s="472"/>
      <c r="N238" s="472"/>
      <c r="O238" s="472"/>
      <c r="P238" s="472"/>
      <c r="Q238" s="472"/>
      <c r="R238" s="472"/>
      <c r="S238" s="472"/>
      <c r="T238" s="472"/>
      <c r="U238" s="472"/>
      <c r="V238" s="472"/>
      <c r="W238" s="472"/>
      <c r="X238" s="472"/>
      <c r="Y238" s="472"/>
      <c r="Z238" s="472"/>
      <c r="AA238" s="472"/>
      <c r="AB238" s="472"/>
      <c r="AC238" s="472"/>
      <c r="AD238" s="472"/>
      <c r="AE238" s="472"/>
      <c r="AF238" s="472"/>
      <c r="AG238" s="472"/>
      <c r="AH238" s="472"/>
      <c r="AI238" s="472"/>
      <c r="AJ238" s="472"/>
      <c r="AK238" s="472"/>
      <c r="AL238" s="472"/>
      <c r="AM238" s="472"/>
      <c r="AN238" s="472"/>
      <c r="AO238" s="472"/>
      <c r="AP238" s="472"/>
      <c r="AQ238" s="472"/>
      <c r="AR238" s="472"/>
      <c r="AS238" s="472"/>
      <c r="AT238" s="472"/>
      <c r="AU238" s="472"/>
      <c r="AV238" s="472"/>
      <c r="AW238" s="472"/>
      <c r="AX238" s="472"/>
      <c r="AY238" s="472"/>
      <c r="AZ238" s="472"/>
      <c r="BA238" s="472"/>
      <c r="BB238" s="472"/>
      <c r="BC238" s="472"/>
      <c r="BD238" s="472"/>
      <c r="BE238" s="472"/>
      <c r="BF238" s="472"/>
      <c r="BG238" s="472"/>
      <c r="BH238" s="472"/>
      <c r="BI238" s="472"/>
      <c r="BJ238" s="472"/>
      <c r="BK238" s="472"/>
      <c r="BL238" s="472"/>
      <c r="BM238" s="472"/>
      <c r="BN238" s="472"/>
      <c r="BO238" s="472"/>
      <c r="BP238" s="472"/>
      <c r="BQ238" s="472"/>
      <c r="BR238" s="472"/>
      <c r="BS238" s="472"/>
      <c r="BT238" s="472"/>
      <c r="BU238" s="472"/>
      <c r="BV238" s="472"/>
      <c r="BW238" s="472"/>
      <c r="BX238" s="472"/>
      <c r="BY238" s="472"/>
      <c r="BZ238" s="472"/>
      <c r="CA238" s="472"/>
      <c r="CB238" s="472"/>
      <c r="CC238" s="472"/>
      <c r="CD238" s="472"/>
      <c r="CE238" s="472"/>
      <c r="CF238" s="472"/>
      <c r="CG238" s="472"/>
      <c r="CH238" s="472"/>
      <c r="CI238" s="472"/>
      <c r="CJ238" s="472"/>
      <c r="CK238" s="472"/>
      <c r="CL238" s="472"/>
      <c r="CM238" s="472"/>
      <c r="CN238" s="472"/>
      <c r="CO238" s="472"/>
      <c r="CP238" s="472"/>
      <c r="CQ238" s="472"/>
      <c r="CR238" s="472"/>
      <c r="CS238" s="472"/>
      <c r="CT238" s="472"/>
      <c r="CU238" s="472"/>
      <c r="CV238" s="472"/>
      <c r="CW238" s="472"/>
      <c r="CX238" s="472"/>
      <c r="CY238" s="472"/>
      <c r="CZ238" s="472"/>
      <c r="DA238" s="472"/>
      <c r="DB238" s="472"/>
      <c r="DC238" s="472"/>
      <c r="DD238" s="472"/>
      <c r="DE238" s="472"/>
      <c r="DF238" s="472"/>
      <c r="DG238" s="472"/>
      <c r="DH238" s="472"/>
      <c r="DI238" s="472"/>
      <c r="DJ238" s="472"/>
      <c r="DK238" s="505"/>
      <c r="DL238" s="472"/>
      <c r="DM238" s="472"/>
      <c r="DN238" s="472"/>
      <c r="DO238" s="472"/>
    </row>
    <row r="239" spans="1:119" x14ac:dyDescent="0.3">
      <c r="A239" s="472"/>
      <c r="B239" s="471"/>
      <c r="C239" s="472"/>
      <c r="D239" s="502"/>
      <c r="E239" s="503"/>
      <c r="F239" s="504"/>
      <c r="G239" s="502"/>
      <c r="H239" s="503"/>
      <c r="I239" s="472"/>
      <c r="J239" s="472"/>
      <c r="K239" s="472"/>
      <c r="L239" s="472"/>
      <c r="M239" s="472"/>
      <c r="N239" s="472"/>
      <c r="O239" s="472"/>
      <c r="P239" s="472"/>
      <c r="Q239" s="472"/>
      <c r="R239" s="472"/>
      <c r="S239" s="472"/>
      <c r="T239" s="472"/>
      <c r="U239" s="472"/>
      <c r="V239" s="472"/>
      <c r="W239" s="472"/>
      <c r="X239" s="472"/>
      <c r="Y239" s="472"/>
      <c r="Z239" s="472"/>
      <c r="AA239" s="472"/>
      <c r="AB239" s="472"/>
      <c r="AC239" s="472"/>
      <c r="AD239" s="472"/>
      <c r="AE239" s="472"/>
      <c r="AF239" s="472"/>
      <c r="AG239" s="472"/>
      <c r="AH239" s="472"/>
      <c r="AI239" s="472"/>
      <c r="AJ239" s="472"/>
      <c r="AK239" s="472"/>
      <c r="AL239" s="472"/>
      <c r="AM239" s="472"/>
      <c r="AN239" s="472"/>
      <c r="AO239" s="472"/>
      <c r="AP239" s="472"/>
      <c r="AQ239" s="472"/>
      <c r="AR239" s="472"/>
      <c r="AS239" s="472"/>
      <c r="AT239" s="472"/>
      <c r="AU239" s="472"/>
      <c r="AV239" s="472"/>
      <c r="AW239" s="472"/>
      <c r="AX239" s="472"/>
      <c r="AY239" s="472"/>
      <c r="AZ239" s="472"/>
      <c r="BA239" s="472"/>
      <c r="BB239" s="472"/>
      <c r="BC239" s="472"/>
      <c r="BD239" s="472"/>
      <c r="BE239" s="472"/>
      <c r="BF239" s="472"/>
      <c r="BG239" s="472"/>
      <c r="BH239" s="472"/>
      <c r="BI239" s="472"/>
      <c r="BJ239" s="472"/>
      <c r="BK239" s="472"/>
      <c r="BL239" s="472"/>
      <c r="BM239" s="472"/>
      <c r="BN239" s="472"/>
      <c r="BO239" s="472"/>
      <c r="BP239" s="472"/>
      <c r="BQ239" s="472"/>
      <c r="BR239" s="472"/>
      <c r="BS239" s="472"/>
      <c r="BT239" s="472"/>
      <c r="BU239" s="472"/>
      <c r="BV239" s="472"/>
      <c r="BW239" s="472"/>
      <c r="BX239" s="472"/>
      <c r="BY239" s="472"/>
      <c r="BZ239" s="472"/>
      <c r="CA239" s="472"/>
      <c r="CB239" s="472"/>
      <c r="CC239" s="472"/>
      <c r="CD239" s="472"/>
      <c r="CE239" s="472"/>
      <c r="CF239" s="472"/>
      <c r="CG239" s="472"/>
      <c r="CH239" s="472"/>
      <c r="CI239" s="472"/>
      <c r="CJ239" s="472"/>
      <c r="CK239" s="472"/>
      <c r="CL239" s="472"/>
      <c r="CM239" s="472"/>
      <c r="CN239" s="472"/>
      <c r="CO239" s="472"/>
      <c r="CP239" s="472"/>
      <c r="CQ239" s="472"/>
      <c r="CR239" s="472"/>
      <c r="CS239" s="472"/>
      <c r="CT239" s="472"/>
      <c r="CU239" s="472"/>
      <c r="CV239" s="472"/>
      <c r="CW239" s="472"/>
      <c r="CX239" s="472"/>
      <c r="CY239" s="472"/>
      <c r="CZ239" s="472"/>
      <c r="DA239" s="472"/>
      <c r="DB239" s="472"/>
      <c r="DC239" s="472"/>
      <c r="DD239" s="472"/>
      <c r="DE239" s="472"/>
      <c r="DF239" s="472"/>
      <c r="DG239" s="472"/>
      <c r="DH239" s="472"/>
      <c r="DI239" s="472"/>
      <c r="DJ239" s="472"/>
      <c r="DK239" s="505"/>
      <c r="DL239" s="472"/>
      <c r="DM239" s="472"/>
      <c r="DN239" s="472"/>
      <c r="DO239" s="472"/>
    </row>
    <row r="240" spans="1:119" x14ac:dyDescent="0.3">
      <c r="A240" s="472"/>
      <c r="B240" s="471"/>
      <c r="C240" s="472"/>
      <c r="D240" s="502"/>
      <c r="E240" s="503"/>
      <c r="F240" s="504"/>
      <c r="G240" s="502"/>
      <c r="H240" s="503"/>
      <c r="I240" s="472"/>
      <c r="J240" s="472"/>
      <c r="K240" s="472"/>
      <c r="L240" s="472"/>
      <c r="M240" s="472"/>
      <c r="N240" s="472"/>
      <c r="O240" s="472"/>
      <c r="P240" s="472"/>
      <c r="Q240" s="472"/>
      <c r="R240" s="472"/>
      <c r="S240" s="472"/>
      <c r="T240" s="472"/>
      <c r="U240" s="472"/>
      <c r="V240" s="472"/>
      <c r="W240" s="472"/>
      <c r="X240" s="472"/>
      <c r="Y240" s="472"/>
      <c r="Z240" s="472"/>
      <c r="AA240" s="472"/>
      <c r="AB240" s="472"/>
      <c r="AC240" s="472"/>
      <c r="AD240" s="472"/>
      <c r="AE240" s="472"/>
      <c r="AF240" s="472"/>
      <c r="AG240" s="472"/>
      <c r="AH240" s="472"/>
      <c r="AI240" s="472"/>
      <c r="AJ240" s="472"/>
      <c r="AK240" s="472"/>
      <c r="AL240" s="472"/>
      <c r="AM240" s="472"/>
      <c r="AN240" s="472"/>
      <c r="AO240" s="472"/>
      <c r="AP240" s="472"/>
      <c r="AQ240" s="472"/>
      <c r="AR240" s="472"/>
      <c r="AS240" s="472"/>
      <c r="AT240" s="472"/>
      <c r="AU240" s="472"/>
      <c r="AV240" s="472"/>
      <c r="AW240" s="472"/>
      <c r="AX240" s="472"/>
      <c r="AY240" s="472"/>
      <c r="AZ240" s="472"/>
      <c r="BA240" s="472"/>
      <c r="BB240" s="472"/>
      <c r="BC240" s="472"/>
      <c r="BD240" s="472"/>
      <c r="BE240" s="472"/>
      <c r="BF240" s="472"/>
      <c r="BG240" s="472"/>
      <c r="BH240" s="472"/>
      <c r="BI240" s="472"/>
      <c r="BJ240" s="472"/>
      <c r="BK240" s="472"/>
      <c r="BL240" s="472"/>
      <c r="BM240" s="472"/>
      <c r="BN240" s="472"/>
      <c r="BO240" s="472"/>
      <c r="BP240" s="472"/>
      <c r="BQ240" s="472"/>
      <c r="BR240" s="472"/>
      <c r="BS240" s="472"/>
      <c r="BT240" s="472"/>
      <c r="BU240" s="472"/>
      <c r="BV240" s="472"/>
      <c r="BW240" s="472"/>
      <c r="BX240" s="472"/>
      <c r="BY240" s="472"/>
      <c r="BZ240" s="472"/>
      <c r="CA240" s="472"/>
      <c r="CB240" s="472"/>
      <c r="CC240" s="472"/>
      <c r="CD240" s="472"/>
      <c r="CE240" s="472"/>
      <c r="CF240" s="472"/>
      <c r="CG240" s="472"/>
      <c r="CH240" s="472"/>
      <c r="CI240" s="472"/>
      <c r="CJ240" s="472"/>
      <c r="CK240" s="472"/>
      <c r="CL240" s="472"/>
      <c r="CM240" s="472"/>
      <c r="CN240" s="472"/>
      <c r="CO240" s="472"/>
      <c r="CP240" s="472"/>
      <c r="CQ240" s="472"/>
      <c r="CR240" s="472"/>
      <c r="CS240" s="472"/>
      <c r="CT240" s="472"/>
      <c r="CU240" s="472"/>
      <c r="CV240" s="472"/>
      <c r="CW240" s="472"/>
      <c r="CX240" s="472"/>
      <c r="CY240" s="472"/>
      <c r="CZ240" s="472"/>
      <c r="DA240" s="472"/>
      <c r="DB240" s="472"/>
      <c r="DC240" s="472"/>
      <c r="DD240" s="472"/>
      <c r="DE240" s="472"/>
      <c r="DF240" s="472"/>
      <c r="DG240" s="472"/>
      <c r="DH240" s="472"/>
      <c r="DI240" s="472"/>
      <c r="DJ240" s="472"/>
      <c r="DK240" s="505"/>
      <c r="DL240" s="472"/>
      <c r="DM240" s="472"/>
      <c r="DN240" s="472"/>
      <c r="DO240" s="472"/>
    </row>
    <row r="241" spans="1:119" x14ac:dyDescent="0.3">
      <c r="A241" s="472"/>
      <c r="B241" s="471"/>
      <c r="C241" s="472"/>
      <c r="D241" s="502"/>
      <c r="E241" s="503"/>
      <c r="F241" s="504"/>
      <c r="G241" s="502"/>
      <c r="H241" s="503"/>
      <c r="I241" s="472"/>
      <c r="J241" s="472"/>
      <c r="K241" s="472"/>
      <c r="L241" s="472"/>
      <c r="M241" s="472"/>
      <c r="N241" s="472"/>
      <c r="O241" s="472"/>
      <c r="P241" s="472"/>
      <c r="Q241" s="472"/>
      <c r="R241" s="472"/>
      <c r="S241" s="472"/>
      <c r="T241" s="472"/>
      <c r="U241" s="472"/>
      <c r="V241" s="472"/>
      <c r="W241" s="472"/>
      <c r="X241" s="472"/>
      <c r="Y241" s="472"/>
      <c r="Z241" s="472"/>
      <c r="AA241" s="472"/>
      <c r="AB241" s="472"/>
      <c r="AC241" s="472"/>
      <c r="AD241" s="472"/>
      <c r="AE241" s="472"/>
      <c r="AF241" s="472"/>
      <c r="AG241" s="472"/>
      <c r="AH241" s="472"/>
      <c r="AI241" s="472"/>
      <c r="AJ241" s="472"/>
      <c r="AK241" s="472"/>
      <c r="AL241" s="472"/>
      <c r="AM241" s="472"/>
      <c r="AN241" s="472"/>
      <c r="AO241" s="472"/>
      <c r="AP241" s="472"/>
      <c r="AQ241" s="472"/>
      <c r="AR241" s="472"/>
      <c r="AS241" s="472"/>
      <c r="AT241" s="472"/>
      <c r="AU241" s="472"/>
      <c r="AV241" s="472"/>
      <c r="AW241" s="472"/>
      <c r="AX241" s="472"/>
      <c r="AY241" s="472"/>
      <c r="AZ241" s="472"/>
      <c r="BA241" s="472"/>
      <c r="BB241" s="472"/>
      <c r="BC241" s="472"/>
      <c r="BD241" s="472"/>
      <c r="BE241" s="472"/>
      <c r="BF241" s="472"/>
      <c r="BG241" s="472"/>
      <c r="BH241" s="472"/>
      <c r="BI241" s="472"/>
      <c r="BJ241" s="472"/>
      <c r="BK241" s="472"/>
      <c r="BL241" s="472"/>
      <c r="BM241" s="472"/>
      <c r="BN241" s="472"/>
      <c r="BO241" s="472"/>
      <c r="BP241" s="472"/>
      <c r="BQ241" s="472"/>
      <c r="BR241" s="472"/>
      <c r="BS241" s="472"/>
      <c r="BT241" s="472"/>
      <c r="BU241" s="472"/>
      <c r="BV241" s="472"/>
      <c r="BW241" s="472"/>
      <c r="BX241" s="472"/>
      <c r="BY241" s="472"/>
      <c r="BZ241" s="472"/>
      <c r="CA241" s="472"/>
      <c r="CB241" s="472"/>
      <c r="CC241" s="472"/>
      <c r="CD241" s="472"/>
      <c r="CE241" s="472"/>
      <c r="CF241" s="472"/>
      <c r="CG241" s="472"/>
      <c r="CH241" s="472"/>
      <c r="CI241" s="472"/>
      <c r="CJ241" s="472"/>
      <c r="CK241" s="472"/>
      <c r="CL241" s="472"/>
      <c r="CM241" s="472"/>
      <c r="CN241" s="472"/>
      <c r="CO241" s="472"/>
      <c r="CP241" s="472"/>
      <c r="CQ241" s="472"/>
      <c r="CR241" s="472"/>
      <c r="CS241" s="472"/>
      <c r="CT241" s="472"/>
      <c r="CU241" s="472"/>
      <c r="CV241" s="472"/>
      <c r="CW241" s="472"/>
      <c r="CX241" s="472"/>
      <c r="CY241" s="472"/>
      <c r="CZ241" s="472"/>
      <c r="DA241" s="472"/>
      <c r="DB241" s="472"/>
      <c r="DC241" s="472"/>
      <c r="DD241" s="472"/>
      <c r="DE241" s="472"/>
      <c r="DF241" s="472"/>
      <c r="DG241" s="472"/>
      <c r="DH241" s="472"/>
      <c r="DI241" s="472"/>
      <c r="DJ241" s="472"/>
      <c r="DK241" s="505"/>
      <c r="DL241" s="472"/>
      <c r="DM241" s="472"/>
      <c r="DN241" s="472"/>
      <c r="DO241" s="472"/>
    </row>
    <row r="242" spans="1:119" x14ac:dyDescent="0.3">
      <c r="A242" s="472"/>
      <c r="B242" s="471"/>
      <c r="C242" s="472"/>
      <c r="D242" s="502"/>
      <c r="E242" s="503"/>
      <c r="F242" s="504"/>
      <c r="G242" s="502"/>
      <c r="H242" s="503"/>
      <c r="I242" s="472"/>
      <c r="J242" s="472"/>
      <c r="K242" s="472"/>
      <c r="L242" s="472"/>
      <c r="M242" s="472"/>
      <c r="N242" s="472"/>
      <c r="O242" s="472"/>
      <c r="P242" s="472"/>
      <c r="Q242" s="472"/>
      <c r="R242" s="472"/>
      <c r="S242" s="472"/>
      <c r="T242" s="472"/>
      <c r="U242" s="472"/>
      <c r="V242" s="472"/>
      <c r="W242" s="472"/>
      <c r="X242" s="472"/>
      <c r="Y242" s="472"/>
      <c r="Z242" s="472"/>
      <c r="AA242" s="472"/>
      <c r="AB242" s="472"/>
      <c r="AC242" s="472"/>
      <c r="AD242" s="472"/>
      <c r="AE242" s="472"/>
      <c r="AF242" s="472"/>
      <c r="AG242" s="472"/>
      <c r="AH242" s="472"/>
      <c r="AI242" s="472"/>
      <c r="AJ242" s="472"/>
      <c r="AK242" s="472"/>
      <c r="AL242" s="472"/>
      <c r="AM242" s="472"/>
      <c r="AN242" s="472"/>
      <c r="AO242" s="472"/>
      <c r="AP242" s="472"/>
      <c r="AQ242" s="472"/>
      <c r="AR242" s="472"/>
      <c r="AS242" s="472"/>
      <c r="AT242" s="472"/>
      <c r="AU242" s="472"/>
      <c r="AV242" s="472"/>
      <c r="AW242" s="472"/>
      <c r="AX242" s="472"/>
      <c r="AY242" s="472"/>
      <c r="AZ242" s="472"/>
      <c r="BA242" s="472"/>
      <c r="BB242" s="472"/>
      <c r="BC242" s="472"/>
      <c r="BD242" s="472"/>
      <c r="BE242" s="472"/>
      <c r="BF242" s="472"/>
      <c r="BG242" s="472"/>
      <c r="BH242" s="472"/>
      <c r="BI242" s="472"/>
      <c r="BJ242" s="472"/>
      <c r="BK242" s="472"/>
      <c r="BL242" s="472"/>
      <c r="BM242" s="472"/>
      <c r="BN242" s="472"/>
      <c r="BO242" s="472"/>
      <c r="BP242" s="472"/>
      <c r="BQ242" s="472"/>
      <c r="BR242" s="472"/>
      <c r="BS242" s="472"/>
      <c r="BT242" s="472"/>
      <c r="BU242" s="472"/>
      <c r="BV242" s="472"/>
      <c r="BW242" s="472"/>
      <c r="BX242" s="472"/>
      <c r="BY242" s="472"/>
      <c r="BZ242" s="472"/>
      <c r="CA242" s="472"/>
      <c r="CB242" s="472"/>
      <c r="CC242" s="472"/>
      <c r="CD242" s="472"/>
      <c r="CE242" s="472"/>
      <c r="CF242" s="472"/>
      <c r="CG242" s="472"/>
      <c r="CH242" s="472"/>
      <c r="CI242" s="472"/>
      <c r="CJ242" s="472"/>
      <c r="CK242" s="472"/>
      <c r="CL242" s="472"/>
      <c r="CM242" s="472"/>
      <c r="CN242" s="472"/>
      <c r="CO242" s="472"/>
      <c r="CP242" s="472"/>
      <c r="CQ242" s="472"/>
      <c r="CR242" s="472"/>
      <c r="CS242" s="472"/>
      <c r="CT242" s="472"/>
      <c r="CU242" s="472"/>
      <c r="CV242" s="472"/>
      <c r="CW242" s="472"/>
      <c r="CX242" s="472"/>
      <c r="CY242" s="472"/>
      <c r="CZ242" s="472"/>
      <c r="DA242" s="472"/>
      <c r="DB242" s="472"/>
      <c r="DC242" s="472"/>
      <c r="DD242" s="472"/>
      <c r="DE242" s="472"/>
      <c r="DF242" s="472"/>
      <c r="DG242" s="472"/>
      <c r="DH242" s="472"/>
      <c r="DI242" s="472"/>
      <c r="DJ242" s="472"/>
      <c r="DK242" s="505"/>
      <c r="DL242" s="472"/>
      <c r="DM242" s="472"/>
      <c r="DN242" s="472"/>
      <c r="DO242" s="472"/>
    </row>
    <row r="243" spans="1:119" x14ac:dyDescent="0.3">
      <c r="A243" s="472"/>
      <c r="B243" s="471"/>
      <c r="C243" s="472"/>
      <c r="D243" s="502"/>
      <c r="E243" s="503"/>
      <c r="F243" s="504"/>
      <c r="G243" s="502"/>
      <c r="H243" s="503"/>
      <c r="I243" s="472"/>
      <c r="J243" s="472"/>
      <c r="K243" s="472"/>
      <c r="L243" s="472"/>
      <c r="M243" s="472"/>
      <c r="N243" s="472"/>
      <c r="O243" s="472"/>
      <c r="P243" s="472"/>
      <c r="Q243" s="472"/>
      <c r="R243" s="472"/>
      <c r="S243" s="472"/>
      <c r="T243" s="472"/>
      <c r="U243" s="472"/>
      <c r="V243" s="472"/>
      <c r="W243" s="472"/>
      <c r="X243" s="472"/>
      <c r="Y243" s="472"/>
      <c r="Z243" s="472"/>
      <c r="AA243" s="472"/>
      <c r="AB243" s="472"/>
      <c r="AC243" s="472"/>
      <c r="AD243" s="472"/>
      <c r="AE243" s="472"/>
      <c r="AF243" s="472"/>
      <c r="AG243" s="472"/>
      <c r="AH243" s="472"/>
      <c r="AI243" s="472"/>
      <c r="AJ243" s="472"/>
      <c r="AK243" s="472"/>
      <c r="AL243" s="472"/>
      <c r="AM243" s="472"/>
      <c r="AN243" s="472"/>
      <c r="AO243" s="472"/>
      <c r="AP243" s="472"/>
      <c r="AQ243" s="472"/>
      <c r="AR243" s="472"/>
      <c r="AS243" s="472"/>
      <c r="AT243" s="472"/>
      <c r="AU243" s="472"/>
      <c r="AV243" s="472"/>
      <c r="AW243" s="472"/>
      <c r="AX243" s="472"/>
      <c r="AY243" s="472"/>
      <c r="AZ243" s="472"/>
      <c r="BA243" s="472"/>
      <c r="BB243" s="472"/>
      <c r="BC243" s="472"/>
      <c r="BD243" s="472"/>
      <c r="BE243" s="472"/>
      <c r="BF243" s="472"/>
      <c r="BG243" s="472"/>
      <c r="BH243" s="472"/>
      <c r="BI243" s="472"/>
      <c r="BJ243" s="472"/>
      <c r="BK243" s="472"/>
      <c r="BL243" s="472"/>
      <c r="BM243" s="472"/>
      <c r="BN243" s="472"/>
      <c r="BO243" s="472"/>
      <c r="BP243" s="472"/>
      <c r="BQ243" s="472"/>
      <c r="BR243" s="472"/>
      <c r="BS243" s="472"/>
      <c r="BT243" s="472"/>
      <c r="BU243" s="472"/>
      <c r="BV243" s="472"/>
      <c r="BW243" s="472"/>
      <c r="BX243" s="472"/>
      <c r="BY243" s="472"/>
      <c r="BZ243" s="472"/>
      <c r="CA243" s="472"/>
      <c r="CB243" s="472"/>
      <c r="CC243" s="472"/>
      <c r="CD243" s="472"/>
      <c r="CE243" s="472"/>
      <c r="CF243" s="472"/>
      <c r="CG243" s="472"/>
      <c r="CH243" s="472"/>
      <c r="CI243" s="472"/>
      <c r="CJ243" s="472"/>
      <c r="CK243" s="472"/>
      <c r="CL243" s="472"/>
      <c r="CM243" s="472"/>
      <c r="CN243" s="472"/>
      <c r="CO243" s="472"/>
      <c r="CP243" s="472"/>
      <c r="CQ243" s="472"/>
      <c r="CR243" s="472"/>
      <c r="CS243" s="472"/>
      <c r="CT243" s="472"/>
      <c r="CU243" s="472"/>
      <c r="CV243" s="472"/>
      <c r="CW243" s="472"/>
      <c r="CX243" s="472"/>
      <c r="CY243" s="472"/>
      <c r="CZ243" s="472"/>
      <c r="DA243" s="472"/>
      <c r="DB243" s="472"/>
      <c r="DC243" s="472"/>
      <c r="DD243" s="472"/>
      <c r="DE243" s="472"/>
      <c r="DF243" s="472"/>
      <c r="DG243" s="472"/>
      <c r="DH243" s="472"/>
      <c r="DI243" s="472"/>
      <c r="DJ243" s="472"/>
      <c r="DK243" s="505"/>
      <c r="DL243" s="472"/>
      <c r="DM243" s="472"/>
      <c r="DN243" s="472"/>
      <c r="DO243" s="472"/>
    </row>
    <row r="244" spans="1:119" x14ac:dyDescent="0.3">
      <c r="A244" s="472"/>
      <c r="B244" s="471"/>
      <c r="C244" s="472"/>
      <c r="D244" s="502"/>
      <c r="E244" s="503"/>
      <c r="F244" s="504"/>
      <c r="G244" s="502"/>
      <c r="H244" s="503"/>
      <c r="I244" s="472"/>
      <c r="J244" s="472"/>
      <c r="K244" s="472"/>
      <c r="L244" s="472"/>
      <c r="M244" s="472"/>
      <c r="N244" s="472"/>
      <c r="O244" s="472"/>
      <c r="P244" s="472"/>
      <c r="Q244" s="472"/>
      <c r="R244" s="472"/>
      <c r="S244" s="472"/>
      <c r="T244" s="472"/>
      <c r="U244" s="472"/>
      <c r="V244" s="472"/>
      <c r="W244" s="472"/>
      <c r="X244" s="472"/>
      <c r="Y244" s="472"/>
      <c r="Z244" s="472"/>
      <c r="AA244" s="472"/>
      <c r="AB244" s="472"/>
      <c r="AC244" s="472"/>
      <c r="AD244" s="472"/>
      <c r="AE244" s="472"/>
      <c r="AF244" s="472"/>
      <c r="AG244" s="472"/>
      <c r="AH244" s="472"/>
      <c r="AI244" s="472"/>
      <c r="AJ244" s="472"/>
      <c r="AK244" s="472"/>
      <c r="AL244" s="472"/>
      <c r="AM244" s="472"/>
      <c r="AN244" s="472"/>
      <c r="AO244" s="472"/>
      <c r="AP244" s="472"/>
      <c r="AQ244" s="472"/>
      <c r="AR244" s="472"/>
      <c r="AS244" s="472"/>
      <c r="AT244" s="472"/>
      <c r="AU244" s="472"/>
      <c r="AV244" s="472"/>
      <c r="AW244" s="472"/>
      <c r="AX244" s="472"/>
      <c r="AY244" s="472"/>
      <c r="AZ244" s="472"/>
      <c r="BA244" s="472"/>
      <c r="BB244" s="472"/>
      <c r="BC244" s="472"/>
      <c r="BD244" s="472"/>
      <c r="BE244" s="472"/>
      <c r="BF244" s="472"/>
      <c r="BG244" s="472"/>
      <c r="BH244" s="472"/>
      <c r="BI244" s="472"/>
      <c r="BJ244" s="472"/>
      <c r="BK244" s="472"/>
      <c r="BL244" s="472"/>
      <c r="BM244" s="472"/>
      <c r="BN244" s="472"/>
      <c r="BO244" s="472"/>
      <c r="BP244" s="472"/>
      <c r="BQ244" s="472"/>
      <c r="BR244" s="472"/>
      <c r="BS244" s="472"/>
      <c r="BT244" s="472"/>
      <c r="BU244" s="472"/>
      <c r="BV244" s="472"/>
      <c r="BW244" s="472"/>
      <c r="BX244" s="472"/>
      <c r="BY244" s="472"/>
      <c r="BZ244" s="472"/>
      <c r="CA244" s="472"/>
      <c r="CB244" s="472"/>
      <c r="CC244" s="472"/>
      <c r="CD244" s="472"/>
      <c r="CE244" s="472"/>
      <c r="CF244" s="472"/>
      <c r="CG244" s="472"/>
      <c r="CH244" s="472"/>
      <c r="CI244" s="472"/>
      <c r="CJ244" s="472"/>
      <c r="CK244" s="472"/>
      <c r="CL244" s="472"/>
      <c r="CM244" s="472"/>
      <c r="CN244" s="472"/>
      <c r="CO244" s="472"/>
      <c r="CP244" s="472"/>
      <c r="CQ244" s="472"/>
      <c r="CR244" s="472"/>
      <c r="CS244" s="472"/>
      <c r="CT244" s="472"/>
      <c r="CU244" s="472"/>
      <c r="CV244" s="472"/>
      <c r="CW244" s="472"/>
      <c r="CX244" s="472"/>
      <c r="CY244" s="472"/>
      <c r="CZ244" s="472"/>
      <c r="DA244" s="472"/>
      <c r="DB244" s="472"/>
      <c r="DC244" s="472"/>
      <c r="DD244" s="472"/>
      <c r="DE244" s="472"/>
      <c r="DF244" s="472"/>
      <c r="DG244" s="472"/>
      <c r="DH244" s="472"/>
      <c r="DI244" s="472"/>
      <c r="DJ244" s="472"/>
      <c r="DK244" s="505"/>
      <c r="DL244" s="472"/>
      <c r="DM244" s="472"/>
      <c r="DN244" s="472"/>
      <c r="DO244" s="472"/>
    </row>
    <row r="245" spans="1:119" x14ac:dyDescent="0.3">
      <c r="A245" s="472"/>
      <c r="B245" s="471"/>
      <c r="C245" s="472"/>
      <c r="D245" s="502"/>
      <c r="E245" s="503"/>
      <c r="F245" s="504"/>
      <c r="G245" s="502"/>
      <c r="H245" s="503"/>
      <c r="I245" s="472"/>
      <c r="J245" s="472"/>
      <c r="K245" s="472"/>
      <c r="L245" s="472"/>
      <c r="M245" s="472"/>
      <c r="N245" s="472"/>
      <c r="O245" s="472"/>
      <c r="P245" s="472"/>
      <c r="Q245" s="472"/>
      <c r="R245" s="472"/>
      <c r="S245" s="472"/>
      <c r="T245" s="472"/>
      <c r="U245" s="472"/>
      <c r="V245" s="472"/>
      <c r="W245" s="472"/>
      <c r="X245" s="472"/>
      <c r="Y245" s="472"/>
      <c r="Z245" s="472"/>
      <c r="AA245" s="472"/>
      <c r="AB245" s="472"/>
      <c r="AC245" s="472"/>
      <c r="AD245" s="472"/>
      <c r="AE245" s="472"/>
      <c r="AF245" s="472"/>
      <c r="AG245" s="472"/>
      <c r="AH245" s="472"/>
      <c r="AI245" s="472"/>
      <c r="AJ245" s="472"/>
      <c r="AK245" s="472"/>
      <c r="AL245" s="472"/>
      <c r="AM245" s="472"/>
      <c r="AN245" s="472"/>
      <c r="AO245" s="472"/>
      <c r="AP245" s="472"/>
      <c r="AQ245" s="472"/>
      <c r="AR245" s="472"/>
      <c r="AS245" s="472"/>
      <c r="AT245" s="472"/>
      <c r="AU245" s="472"/>
      <c r="AV245" s="472"/>
      <c r="AW245" s="472"/>
      <c r="AX245" s="472"/>
      <c r="AY245" s="472"/>
      <c r="AZ245" s="472"/>
      <c r="BA245" s="472"/>
      <c r="BB245" s="472"/>
      <c r="BC245" s="472"/>
      <c r="BD245" s="472"/>
      <c r="BE245" s="472"/>
      <c r="BF245" s="472"/>
      <c r="BG245" s="472"/>
      <c r="BH245" s="472"/>
      <c r="BI245" s="472"/>
      <c r="BJ245" s="472"/>
      <c r="BK245" s="472"/>
      <c r="BL245" s="472"/>
      <c r="BM245" s="472"/>
      <c r="BN245" s="472"/>
      <c r="BO245" s="472"/>
      <c r="BP245" s="472"/>
      <c r="BQ245" s="472"/>
      <c r="BR245" s="472"/>
      <c r="BS245" s="472"/>
      <c r="BT245" s="472"/>
      <c r="BU245" s="472"/>
      <c r="BV245" s="472"/>
      <c r="BW245" s="472"/>
      <c r="BX245" s="472"/>
      <c r="BY245" s="472"/>
      <c r="BZ245" s="472"/>
      <c r="CA245" s="472"/>
      <c r="CB245" s="472"/>
      <c r="CC245" s="472"/>
      <c r="CD245" s="472"/>
      <c r="CE245" s="472"/>
      <c r="CF245" s="472"/>
      <c r="CG245" s="472"/>
      <c r="CH245" s="472"/>
      <c r="CI245" s="472"/>
      <c r="CJ245" s="472"/>
      <c r="CK245" s="472"/>
      <c r="CL245" s="472"/>
      <c r="CM245" s="472"/>
      <c r="CN245" s="472"/>
      <c r="CO245" s="472"/>
      <c r="CP245" s="472"/>
      <c r="CQ245" s="472"/>
      <c r="CR245" s="472"/>
      <c r="CS245" s="472"/>
      <c r="CT245" s="472"/>
      <c r="CU245" s="472"/>
      <c r="CV245" s="472"/>
      <c r="CW245" s="472"/>
      <c r="CX245" s="472"/>
      <c r="CY245" s="472"/>
      <c r="CZ245" s="472"/>
      <c r="DA245" s="472"/>
      <c r="DB245" s="472"/>
      <c r="DC245" s="472"/>
      <c r="DD245" s="472"/>
      <c r="DE245" s="472"/>
      <c r="DF245" s="472"/>
      <c r="DG245" s="472"/>
      <c r="DH245" s="472"/>
      <c r="DI245" s="472"/>
      <c r="DJ245" s="472"/>
      <c r="DK245" s="505"/>
      <c r="DL245" s="472"/>
      <c r="DM245" s="472"/>
      <c r="DN245" s="472"/>
      <c r="DO245" s="472"/>
    </row>
    <row r="246" spans="1:119" x14ac:dyDescent="0.3">
      <c r="A246" s="472"/>
      <c r="B246" s="471"/>
      <c r="C246" s="472"/>
      <c r="D246" s="502"/>
      <c r="E246" s="503"/>
      <c r="F246" s="504"/>
      <c r="G246" s="502"/>
      <c r="H246" s="503"/>
      <c r="I246" s="472"/>
      <c r="J246" s="472"/>
      <c r="K246" s="472"/>
      <c r="L246" s="472"/>
      <c r="M246" s="472"/>
      <c r="N246" s="472"/>
      <c r="O246" s="472"/>
      <c r="P246" s="472"/>
      <c r="Q246" s="472"/>
      <c r="R246" s="472"/>
      <c r="S246" s="472"/>
      <c r="T246" s="472"/>
      <c r="U246" s="472"/>
      <c r="V246" s="472"/>
      <c r="W246" s="472"/>
      <c r="X246" s="472"/>
      <c r="Y246" s="472"/>
      <c r="Z246" s="472"/>
      <c r="AA246" s="472"/>
      <c r="AB246" s="472"/>
      <c r="AC246" s="472"/>
      <c r="AD246" s="472"/>
      <c r="AE246" s="472"/>
      <c r="AF246" s="472"/>
      <c r="AG246" s="472"/>
      <c r="AH246" s="472"/>
      <c r="AI246" s="472"/>
      <c r="AJ246" s="472"/>
      <c r="AK246" s="472"/>
      <c r="AL246" s="472"/>
      <c r="AM246" s="472"/>
      <c r="AN246" s="472"/>
      <c r="AO246" s="472"/>
      <c r="AP246" s="472"/>
      <c r="AQ246" s="472"/>
      <c r="AR246" s="472"/>
      <c r="AS246" s="472"/>
      <c r="AT246" s="472"/>
      <c r="AU246" s="472"/>
      <c r="AV246" s="472"/>
      <c r="AW246" s="472"/>
      <c r="AX246" s="472"/>
      <c r="AY246" s="472"/>
      <c r="AZ246" s="472"/>
      <c r="BA246" s="472"/>
      <c r="BB246" s="472"/>
      <c r="BC246" s="472"/>
      <c r="BD246" s="472"/>
      <c r="BE246" s="472"/>
      <c r="BF246" s="472"/>
      <c r="BG246" s="472"/>
      <c r="BH246" s="472"/>
      <c r="BI246" s="472"/>
      <c r="BJ246" s="472"/>
      <c r="BK246" s="472"/>
      <c r="BL246" s="472"/>
      <c r="BM246" s="472"/>
      <c r="BN246" s="472"/>
      <c r="BO246" s="472"/>
      <c r="BP246" s="472"/>
      <c r="BQ246" s="472"/>
      <c r="BR246" s="472"/>
      <c r="BS246" s="472"/>
      <c r="BT246" s="472"/>
      <c r="BU246" s="472"/>
      <c r="BV246" s="472"/>
      <c r="BW246" s="472"/>
      <c r="BX246" s="472"/>
      <c r="BY246" s="472"/>
      <c r="BZ246" s="472"/>
      <c r="CA246" s="472"/>
      <c r="CB246" s="472"/>
      <c r="CC246" s="472"/>
      <c r="CD246" s="472"/>
      <c r="CE246" s="472"/>
      <c r="CF246" s="472"/>
      <c r="CG246" s="472"/>
      <c r="CH246" s="472"/>
      <c r="CI246" s="472"/>
      <c r="CJ246" s="472"/>
      <c r="CK246" s="472"/>
      <c r="CL246" s="472"/>
      <c r="CM246" s="472"/>
      <c r="CN246" s="472"/>
      <c r="CO246" s="472"/>
      <c r="CP246" s="472"/>
      <c r="CQ246" s="472"/>
      <c r="CR246" s="472"/>
      <c r="CS246" s="472"/>
      <c r="CT246" s="472"/>
      <c r="CU246" s="472"/>
      <c r="CV246" s="472"/>
      <c r="CW246" s="472"/>
      <c r="CX246" s="472"/>
      <c r="CY246" s="472"/>
      <c r="CZ246" s="472"/>
      <c r="DA246" s="472"/>
      <c r="DB246" s="472"/>
      <c r="DC246" s="472"/>
      <c r="DD246" s="472"/>
      <c r="DE246" s="472"/>
      <c r="DF246" s="472"/>
      <c r="DG246" s="472"/>
      <c r="DH246" s="472"/>
      <c r="DI246" s="472"/>
      <c r="DJ246" s="472"/>
      <c r="DK246" s="505"/>
      <c r="DL246" s="472"/>
      <c r="DM246" s="472"/>
      <c r="DN246" s="472"/>
      <c r="DO246" s="472"/>
    </row>
    <row r="247" spans="1:119" x14ac:dyDescent="0.3">
      <c r="A247" s="472"/>
      <c r="B247" s="471"/>
      <c r="C247" s="472"/>
      <c r="D247" s="502"/>
      <c r="E247" s="503"/>
      <c r="F247" s="504"/>
      <c r="G247" s="502"/>
      <c r="H247" s="503"/>
      <c r="I247" s="472"/>
      <c r="J247" s="472"/>
      <c r="K247" s="472"/>
      <c r="L247" s="472"/>
      <c r="M247" s="472"/>
      <c r="N247" s="472"/>
      <c r="O247" s="472"/>
      <c r="P247" s="472"/>
      <c r="Q247" s="472"/>
      <c r="R247" s="472"/>
      <c r="S247" s="472"/>
      <c r="T247" s="472"/>
      <c r="U247" s="472"/>
      <c r="V247" s="472"/>
      <c r="W247" s="472"/>
      <c r="X247" s="472"/>
      <c r="Y247" s="472"/>
      <c r="Z247" s="472"/>
      <c r="AA247" s="472"/>
      <c r="AB247" s="472"/>
      <c r="AC247" s="472"/>
      <c r="AD247" s="472"/>
      <c r="AE247" s="472"/>
      <c r="AF247" s="472"/>
      <c r="AG247" s="472"/>
      <c r="AH247" s="472"/>
      <c r="AI247" s="472"/>
      <c r="AJ247" s="472"/>
      <c r="AK247" s="472"/>
      <c r="AL247" s="472"/>
      <c r="AM247" s="472"/>
      <c r="AN247" s="472"/>
      <c r="AO247" s="472"/>
      <c r="AP247" s="472"/>
      <c r="AQ247" s="472"/>
      <c r="AR247" s="472"/>
      <c r="AS247" s="472"/>
      <c r="AT247" s="472"/>
      <c r="AU247" s="472"/>
      <c r="AV247" s="472"/>
      <c r="AW247" s="472"/>
      <c r="AX247" s="472"/>
      <c r="AY247" s="472"/>
      <c r="AZ247" s="472"/>
      <c r="BA247" s="472"/>
      <c r="BB247" s="472"/>
      <c r="BC247" s="472"/>
      <c r="BD247" s="472"/>
      <c r="BE247" s="472"/>
      <c r="BF247" s="472"/>
      <c r="BG247" s="472"/>
      <c r="BH247" s="472"/>
      <c r="BI247" s="472"/>
      <c r="BJ247" s="472"/>
      <c r="BK247" s="472"/>
      <c r="BL247" s="472"/>
      <c r="BM247" s="472"/>
      <c r="BN247" s="472"/>
      <c r="BO247" s="472"/>
      <c r="BP247" s="472"/>
      <c r="BQ247" s="472"/>
      <c r="BR247" s="472"/>
      <c r="BS247" s="472"/>
      <c r="BT247" s="472"/>
      <c r="BU247" s="472"/>
      <c r="BV247" s="472"/>
      <c r="BW247" s="472"/>
      <c r="BX247" s="472"/>
      <c r="BY247" s="472"/>
      <c r="BZ247" s="472"/>
      <c r="CA247" s="472"/>
      <c r="CB247" s="472"/>
      <c r="CC247" s="472"/>
      <c r="CD247" s="472"/>
      <c r="CE247" s="472"/>
      <c r="CF247" s="472"/>
      <c r="CG247" s="472"/>
      <c r="CH247" s="472"/>
      <c r="CI247" s="472"/>
      <c r="CJ247" s="472"/>
      <c r="CK247" s="472"/>
      <c r="CL247" s="472"/>
      <c r="CM247" s="472"/>
      <c r="CN247" s="472"/>
      <c r="CO247" s="472"/>
      <c r="CP247" s="472"/>
      <c r="CQ247" s="472"/>
      <c r="CR247" s="472"/>
      <c r="CS247" s="472"/>
      <c r="CT247" s="472"/>
      <c r="CU247" s="472"/>
      <c r="CV247" s="472"/>
      <c r="CW247" s="472"/>
      <c r="CX247" s="472"/>
      <c r="CY247" s="472"/>
      <c r="CZ247" s="472"/>
      <c r="DA247" s="472"/>
      <c r="DB247" s="472"/>
      <c r="DC247" s="472"/>
      <c r="DD247" s="472"/>
      <c r="DE247" s="472"/>
      <c r="DF247" s="472"/>
      <c r="DG247" s="472"/>
      <c r="DH247" s="472"/>
      <c r="DI247" s="472"/>
      <c r="DJ247" s="472"/>
      <c r="DK247" s="505"/>
      <c r="DL247" s="472"/>
      <c r="DM247" s="472"/>
      <c r="DN247" s="472"/>
      <c r="DO247" s="472"/>
    </row>
    <row r="248" spans="1:119" x14ac:dyDescent="0.3">
      <c r="A248" s="472"/>
      <c r="B248" s="471"/>
      <c r="C248" s="472"/>
      <c r="D248" s="502"/>
      <c r="E248" s="503"/>
      <c r="F248" s="504"/>
      <c r="G248" s="502"/>
      <c r="H248" s="503"/>
      <c r="I248" s="472"/>
      <c r="J248" s="472"/>
      <c r="K248" s="472"/>
      <c r="L248" s="472"/>
      <c r="M248" s="472"/>
      <c r="N248" s="472"/>
      <c r="O248" s="472"/>
      <c r="P248" s="472"/>
      <c r="Q248" s="472"/>
      <c r="R248" s="472"/>
      <c r="S248" s="472"/>
      <c r="T248" s="472"/>
      <c r="U248" s="472"/>
      <c r="V248" s="472"/>
      <c r="W248" s="472"/>
      <c r="X248" s="472"/>
      <c r="Y248" s="472"/>
      <c r="Z248" s="472"/>
      <c r="AA248" s="472"/>
      <c r="AB248" s="472"/>
      <c r="AC248" s="472"/>
      <c r="AD248" s="472"/>
      <c r="AE248" s="472"/>
      <c r="AF248" s="472"/>
      <c r="AG248" s="472"/>
      <c r="AH248" s="472"/>
      <c r="AI248" s="472"/>
      <c r="AJ248" s="472"/>
      <c r="AK248" s="472"/>
      <c r="AL248" s="472"/>
      <c r="AM248" s="472"/>
      <c r="AN248" s="472"/>
      <c r="AO248" s="472"/>
      <c r="AP248" s="472"/>
      <c r="AQ248" s="472"/>
      <c r="AR248" s="472"/>
      <c r="AS248" s="472"/>
      <c r="AT248" s="472"/>
      <c r="AU248" s="472"/>
      <c r="AV248" s="472"/>
      <c r="AW248" s="472"/>
      <c r="AX248" s="472"/>
      <c r="AY248" s="472"/>
      <c r="AZ248" s="472"/>
      <c r="BA248" s="472"/>
      <c r="BB248" s="472"/>
      <c r="BC248" s="472"/>
      <c r="BD248" s="472"/>
      <c r="BE248" s="472"/>
      <c r="BF248" s="472"/>
      <c r="BG248" s="472"/>
      <c r="BH248" s="472"/>
      <c r="BI248" s="472"/>
      <c r="BJ248" s="472"/>
      <c r="BK248" s="472"/>
      <c r="BL248" s="472"/>
      <c r="BM248" s="472"/>
      <c r="BN248" s="472"/>
      <c r="BO248" s="472"/>
      <c r="BP248" s="472"/>
      <c r="BQ248" s="472"/>
      <c r="BR248" s="472"/>
      <c r="BS248" s="472"/>
      <c r="BT248" s="472"/>
      <c r="BU248" s="472"/>
      <c r="BV248" s="472"/>
      <c r="BW248" s="472"/>
      <c r="BX248" s="472"/>
      <c r="BY248" s="472"/>
      <c r="BZ248" s="472"/>
      <c r="CA248" s="472"/>
      <c r="CB248" s="472"/>
      <c r="CC248" s="472"/>
      <c r="CD248" s="472"/>
      <c r="CE248" s="472"/>
      <c r="CF248" s="472"/>
      <c r="CG248" s="472"/>
      <c r="CH248" s="472"/>
      <c r="CI248" s="472"/>
      <c r="CJ248" s="472"/>
      <c r="CK248" s="472"/>
      <c r="CL248" s="472"/>
      <c r="CM248" s="472"/>
      <c r="CN248" s="472"/>
      <c r="CO248" s="472"/>
      <c r="CP248" s="472"/>
      <c r="CQ248" s="472"/>
      <c r="CR248" s="472"/>
      <c r="CS248" s="472"/>
      <c r="CT248" s="472"/>
      <c r="CU248" s="472"/>
      <c r="CV248" s="472"/>
      <c r="CW248" s="472"/>
      <c r="CX248" s="472"/>
      <c r="CY248" s="472"/>
      <c r="CZ248" s="472"/>
      <c r="DA248" s="472"/>
      <c r="DB248" s="472"/>
      <c r="DC248" s="472"/>
      <c r="DD248" s="472"/>
      <c r="DE248" s="472"/>
      <c r="DF248" s="472"/>
      <c r="DG248" s="472"/>
      <c r="DH248" s="472"/>
      <c r="DI248" s="472"/>
      <c r="DJ248" s="472"/>
      <c r="DK248" s="505"/>
      <c r="DL248" s="472"/>
      <c r="DM248" s="472"/>
      <c r="DN248" s="472"/>
      <c r="DO248" s="472"/>
    </row>
    <row r="249" spans="1:119" x14ac:dyDescent="0.3">
      <c r="A249" s="472"/>
      <c r="B249" s="471"/>
      <c r="C249" s="472"/>
      <c r="D249" s="502"/>
      <c r="E249" s="503"/>
      <c r="F249" s="504"/>
      <c r="G249" s="502"/>
      <c r="H249" s="503"/>
      <c r="I249" s="472"/>
      <c r="J249" s="472"/>
      <c r="K249" s="472"/>
      <c r="L249" s="472"/>
      <c r="M249" s="472"/>
      <c r="N249" s="472"/>
      <c r="O249" s="472"/>
      <c r="P249" s="472"/>
      <c r="Q249" s="472"/>
      <c r="R249" s="472"/>
      <c r="S249" s="472"/>
      <c r="T249" s="472"/>
      <c r="U249" s="472"/>
      <c r="V249" s="472"/>
      <c r="W249" s="472"/>
      <c r="X249" s="472"/>
      <c r="Y249" s="472"/>
      <c r="Z249" s="472"/>
      <c r="AA249" s="472"/>
      <c r="AB249" s="472"/>
      <c r="AC249" s="472"/>
      <c r="AD249" s="472"/>
      <c r="AE249" s="472"/>
      <c r="AF249" s="472"/>
      <c r="AG249" s="472"/>
      <c r="AH249" s="472"/>
      <c r="AI249" s="472"/>
      <c r="AJ249" s="472"/>
      <c r="AK249" s="472"/>
      <c r="AL249" s="472"/>
      <c r="AM249" s="472"/>
      <c r="AN249" s="472"/>
      <c r="AO249" s="472"/>
      <c r="AP249" s="472"/>
      <c r="AQ249" s="472"/>
      <c r="AR249" s="472"/>
      <c r="AS249" s="472"/>
      <c r="AT249" s="472"/>
      <c r="AU249" s="472"/>
      <c r="AV249" s="472"/>
      <c r="AW249" s="472"/>
      <c r="AX249" s="472"/>
      <c r="AY249" s="472"/>
      <c r="AZ249" s="472"/>
      <c r="BA249" s="472"/>
      <c r="BB249" s="472"/>
      <c r="BC249" s="472"/>
      <c r="BD249" s="472"/>
      <c r="BE249" s="472"/>
      <c r="BF249" s="472"/>
      <c r="BG249" s="472"/>
      <c r="BH249" s="472"/>
      <c r="BI249" s="472"/>
      <c r="BJ249" s="472"/>
      <c r="BK249" s="472"/>
      <c r="BL249" s="472"/>
      <c r="BM249" s="472"/>
      <c r="BN249" s="472"/>
      <c r="BO249" s="472"/>
      <c r="BP249" s="472"/>
      <c r="BQ249" s="472"/>
      <c r="BR249" s="472"/>
      <c r="BS249" s="472"/>
      <c r="BT249" s="472"/>
      <c r="BU249" s="472"/>
      <c r="BV249" s="472"/>
      <c r="BW249" s="472"/>
      <c r="BX249" s="472"/>
      <c r="BY249" s="472"/>
      <c r="BZ249" s="472"/>
      <c r="CA249" s="472"/>
      <c r="CB249" s="472"/>
      <c r="CC249" s="472"/>
      <c r="CD249" s="472"/>
      <c r="CE249" s="472"/>
      <c r="CF249" s="472"/>
      <c r="CG249" s="472"/>
      <c r="CH249" s="472"/>
      <c r="CI249" s="472"/>
      <c r="CJ249" s="472"/>
      <c r="CK249" s="472"/>
      <c r="CL249" s="472"/>
      <c r="CM249" s="472"/>
      <c r="CN249" s="472"/>
      <c r="CO249" s="472"/>
      <c r="CP249" s="472"/>
      <c r="CQ249" s="472"/>
      <c r="CR249" s="472"/>
      <c r="CS249" s="472"/>
      <c r="CT249" s="472"/>
      <c r="CU249" s="472"/>
      <c r="CV249" s="472"/>
      <c r="CW249" s="472"/>
      <c r="CX249" s="472"/>
      <c r="CY249" s="472"/>
      <c r="CZ249" s="472"/>
      <c r="DA249" s="472"/>
      <c r="DB249" s="472"/>
      <c r="DC249" s="472"/>
      <c r="DD249" s="472"/>
      <c r="DE249" s="472"/>
      <c r="DF249" s="472"/>
      <c r="DG249" s="472"/>
      <c r="DH249" s="472"/>
      <c r="DI249" s="472"/>
      <c r="DJ249" s="472"/>
      <c r="DK249" s="505"/>
      <c r="DL249" s="472"/>
      <c r="DM249" s="472"/>
      <c r="DN249" s="472"/>
      <c r="DO249" s="472"/>
    </row>
    <row r="250" spans="1:119" x14ac:dyDescent="0.3">
      <c r="A250" s="472"/>
      <c r="B250" s="471"/>
      <c r="C250" s="472"/>
      <c r="D250" s="502"/>
      <c r="E250" s="503"/>
      <c r="F250" s="504"/>
      <c r="G250" s="502"/>
      <c r="H250" s="503"/>
      <c r="I250" s="472"/>
      <c r="J250" s="472"/>
      <c r="K250" s="472"/>
      <c r="L250" s="472"/>
      <c r="M250" s="472"/>
      <c r="N250" s="472"/>
      <c r="O250" s="472"/>
      <c r="P250" s="472"/>
      <c r="Q250" s="472"/>
      <c r="R250" s="472"/>
      <c r="S250" s="472"/>
      <c r="T250" s="472"/>
      <c r="U250" s="472"/>
      <c r="V250" s="472"/>
      <c r="W250" s="472"/>
      <c r="X250" s="472"/>
      <c r="Y250" s="472"/>
      <c r="Z250" s="472"/>
      <c r="AA250" s="472"/>
      <c r="AB250" s="472"/>
      <c r="AC250" s="472"/>
      <c r="AD250" s="472"/>
      <c r="AE250" s="472"/>
      <c r="AF250" s="472"/>
      <c r="AG250" s="472"/>
      <c r="AH250" s="472"/>
      <c r="AI250" s="472"/>
      <c r="AJ250" s="472"/>
      <c r="AK250" s="472"/>
      <c r="AL250" s="472"/>
      <c r="AM250" s="472"/>
      <c r="AN250" s="472"/>
      <c r="AO250" s="472"/>
      <c r="AP250" s="472"/>
      <c r="AQ250" s="472"/>
      <c r="AR250" s="472"/>
      <c r="AS250" s="472"/>
      <c r="AT250" s="472"/>
      <c r="AU250" s="472"/>
      <c r="AV250" s="472"/>
      <c r="AW250" s="472"/>
      <c r="AX250" s="472"/>
      <c r="AY250" s="472"/>
      <c r="AZ250" s="472"/>
      <c r="BA250" s="472"/>
      <c r="BB250" s="472"/>
      <c r="BC250" s="472"/>
      <c r="BD250" s="472"/>
      <c r="BE250" s="472"/>
      <c r="BF250" s="472"/>
      <c r="BG250" s="472"/>
      <c r="BH250" s="472"/>
      <c r="BI250" s="472"/>
      <c r="BJ250" s="472"/>
      <c r="BK250" s="472"/>
      <c r="BL250" s="472"/>
      <c r="BM250" s="472"/>
      <c r="BN250" s="472"/>
      <c r="BO250" s="472"/>
      <c r="BP250" s="472"/>
      <c r="BQ250" s="472"/>
      <c r="BR250" s="472"/>
      <c r="BS250" s="472"/>
      <c r="BT250" s="472"/>
      <c r="BU250" s="472"/>
      <c r="BV250" s="472"/>
      <c r="BW250" s="472"/>
      <c r="BX250" s="472"/>
      <c r="BY250" s="472"/>
      <c r="BZ250" s="472"/>
      <c r="CA250" s="472"/>
      <c r="CB250" s="472"/>
      <c r="CC250" s="472"/>
      <c r="CD250" s="472"/>
      <c r="CE250" s="472"/>
      <c r="CF250" s="472"/>
      <c r="CG250" s="472"/>
      <c r="CH250" s="472"/>
      <c r="CI250" s="472"/>
      <c r="CJ250" s="472"/>
      <c r="CK250" s="472"/>
      <c r="CL250" s="472"/>
      <c r="CM250" s="472"/>
      <c r="CN250" s="472"/>
      <c r="CO250" s="472"/>
      <c r="CP250" s="472"/>
      <c r="CQ250" s="472"/>
      <c r="CR250" s="472"/>
      <c r="CS250" s="472"/>
      <c r="CT250" s="472"/>
      <c r="CU250" s="472"/>
      <c r="CV250" s="472"/>
      <c r="CW250" s="472"/>
      <c r="CX250" s="472"/>
      <c r="CY250" s="472"/>
      <c r="CZ250" s="472"/>
      <c r="DA250" s="472"/>
      <c r="DB250" s="472"/>
      <c r="DC250" s="472"/>
      <c r="DD250" s="472"/>
      <c r="DE250" s="472"/>
      <c r="DF250" s="472"/>
      <c r="DG250" s="472"/>
      <c r="DH250" s="472"/>
      <c r="DI250" s="472"/>
      <c r="DJ250" s="472"/>
      <c r="DK250" s="505"/>
      <c r="DL250" s="472"/>
      <c r="DM250" s="472"/>
      <c r="DN250" s="472"/>
      <c r="DO250" s="472"/>
    </row>
    <row r="251" spans="1:119" x14ac:dyDescent="0.3">
      <c r="A251" s="472"/>
      <c r="B251" s="471"/>
      <c r="C251" s="472"/>
      <c r="D251" s="502"/>
      <c r="E251" s="503"/>
      <c r="F251" s="504"/>
      <c r="G251" s="502"/>
      <c r="H251" s="503"/>
      <c r="I251" s="472"/>
      <c r="J251" s="472"/>
      <c r="K251" s="472"/>
      <c r="L251" s="472"/>
      <c r="M251" s="472"/>
      <c r="N251" s="472"/>
      <c r="O251" s="472"/>
      <c r="P251" s="472"/>
      <c r="Q251" s="472"/>
      <c r="R251" s="472"/>
      <c r="S251" s="472"/>
      <c r="T251" s="472"/>
      <c r="U251" s="472"/>
      <c r="V251" s="472"/>
      <c r="W251" s="472"/>
      <c r="X251" s="472"/>
      <c r="Y251" s="472"/>
      <c r="Z251" s="472"/>
      <c r="AA251" s="472"/>
      <c r="AB251" s="472"/>
      <c r="AC251" s="472"/>
      <c r="AD251" s="472"/>
      <c r="AE251" s="472"/>
      <c r="AF251" s="472"/>
      <c r="AG251" s="472"/>
      <c r="AH251" s="472"/>
      <c r="AI251" s="472"/>
      <c r="AJ251" s="472"/>
      <c r="AK251" s="472"/>
      <c r="AL251" s="472"/>
      <c r="AM251" s="472"/>
      <c r="AN251" s="472"/>
      <c r="AO251" s="472"/>
      <c r="AP251" s="472"/>
      <c r="AQ251" s="472"/>
      <c r="AR251" s="472"/>
      <c r="AS251" s="472"/>
      <c r="AT251" s="472"/>
      <c r="AU251" s="472"/>
      <c r="AV251" s="472"/>
      <c r="AW251" s="472"/>
      <c r="AX251" s="472"/>
      <c r="AY251" s="472"/>
      <c r="AZ251" s="472"/>
      <c r="BA251" s="472"/>
      <c r="BB251" s="472"/>
      <c r="BC251" s="472"/>
      <c r="BD251" s="472"/>
      <c r="BE251" s="472"/>
      <c r="BF251" s="472"/>
      <c r="BG251" s="472"/>
      <c r="BH251" s="472"/>
      <c r="BI251" s="472"/>
      <c r="BJ251" s="472"/>
      <c r="BK251" s="472"/>
      <c r="BL251" s="472"/>
      <c r="BM251" s="472"/>
      <c r="BN251" s="472"/>
      <c r="BO251" s="472"/>
      <c r="BP251" s="472"/>
      <c r="BQ251" s="472"/>
      <c r="BR251" s="472"/>
      <c r="BS251" s="472"/>
      <c r="BT251" s="472"/>
      <c r="BU251" s="472"/>
      <c r="BV251" s="472"/>
      <c r="BW251" s="472"/>
      <c r="BX251" s="472"/>
      <c r="BY251" s="472"/>
      <c r="BZ251" s="472"/>
      <c r="CA251" s="472"/>
      <c r="CB251" s="472"/>
      <c r="CC251" s="472"/>
      <c r="CD251" s="472"/>
      <c r="CE251" s="472"/>
      <c r="CF251" s="472"/>
      <c r="CG251" s="472"/>
      <c r="CH251" s="472"/>
      <c r="CI251" s="472"/>
      <c r="CJ251" s="472"/>
      <c r="CK251" s="472"/>
      <c r="CL251" s="472"/>
      <c r="CM251" s="472"/>
      <c r="CN251" s="472"/>
      <c r="CO251" s="472"/>
      <c r="CP251" s="472"/>
      <c r="CQ251" s="472"/>
      <c r="CR251" s="472"/>
      <c r="CS251" s="472"/>
      <c r="CT251" s="472"/>
      <c r="CU251" s="472"/>
      <c r="CV251" s="472"/>
      <c r="CW251" s="472"/>
      <c r="CX251" s="472"/>
      <c r="CY251" s="472"/>
      <c r="CZ251" s="472"/>
      <c r="DA251" s="472"/>
      <c r="DB251" s="472"/>
      <c r="DC251" s="472"/>
      <c r="DD251" s="472"/>
      <c r="DE251" s="472"/>
      <c r="DF251" s="472"/>
      <c r="DG251" s="472"/>
      <c r="DH251" s="472"/>
      <c r="DI251" s="472"/>
      <c r="DJ251" s="472"/>
      <c r="DK251" s="505"/>
      <c r="DL251" s="472"/>
      <c r="DM251" s="472"/>
      <c r="DN251" s="472"/>
      <c r="DO251" s="472"/>
    </row>
    <row r="252" spans="1:119" x14ac:dyDescent="0.3">
      <c r="A252" s="472"/>
      <c r="B252" s="471"/>
      <c r="C252" s="472"/>
      <c r="D252" s="502"/>
      <c r="E252" s="503"/>
      <c r="F252" s="504"/>
      <c r="G252" s="502"/>
      <c r="H252" s="503"/>
      <c r="I252" s="472"/>
      <c r="J252" s="472"/>
      <c r="K252" s="472"/>
      <c r="L252" s="472"/>
      <c r="M252" s="472"/>
      <c r="N252" s="472"/>
      <c r="O252" s="472"/>
      <c r="P252" s="472"/>
      <c r="Q252" s="472"/>
      <c r="R252" s="472"/>
      <c r="S252" s="472"/>
      <c r="T252" s="472"/>
      <c r="U252" s="472"/>
      <c r="V252" s="472"/>
      <c r="W252" s="472"/>
      <c r="X252" s="472"/>
      <c r="Y252" s="472"/>
      <c r="Z252" s="472"/>
      <c r="AA252" s="472"/>
      <c r="AB252" s="472"/>
      <c r="AC252" s="472"/>
      <c r="AD252" s="472"/>
      <c r="AE252" s="472"/>
      <c r="AF252" s="472"/>
      <c r="AG252" s="472"/>
      <c r="AH252" s="472"/>
      <c r="AI252" s="472"/>
      <c r="AJ252" s="472"/>
      <c r="AK252" s="472"/>
      <c r="AL252" s="472"/>
      <c r="AM252" s="472"/>
      <c r="AN252" s="472"/>
      <c r="AO252" s="472"/>
      <c r="AP252" s="472"/>
      <c r="AQ252" s="472"/>
      <c r="AR252" s="472"/>
      <c r="AS252" s="472"/>
      <c r="AT252" s="472"/>
      <c r="AU252" s="472"/>
      <c r="AV252" s="472"/>
      <c r="AW252" s="472"/>
      <c r="AX252" s="472"/>
      <c r="AY252" s="472"/>
      <c r="AZ252" s="472"/>
      <c r="BA252" s="472"/>
      <c r="BB252" s="472"/>
      <c r="BC252" s="472"/>
      <c r="BD252" s="472"/>
      <c r="BE252" s="472"/>
      <c r="BF252" s="472"/>
      <c r="BG252" s="472"/>
      <c r="BH252" s="472"/>
      <c r="BI252" s="472"/>
      <c r="BJ252" s="472"/>
      <c r="BK252" s="472"/>
      <c r="BL252" s="472"/>
      <c r="BM252" s="472"/>
      <c r="BN252" s="472"/>
      <c r="BO252" s="472"/>
      <c r="BP252" s="472"/>
      <c r="BQ252" s="472"/>
      <c r="BR252" s="472"/>
      <c r="BS252" s="472"/>
      <c r="BT252" s="472"/>
      <c r="BU252" s="472"/>
      <c r="BV252" s="472"/>
      <c r="BW252" s="472"/>
      <c r="BX252" s="472"/>
      <c r="BY252" s="472"/>
      <c r="BZ252" s="472"/>
      <c r="CA252" s="472"/>
      <c r="CB252" s="472"/>
      <c r="CC252" s="472"/>
      <c r="CD252" s="472"/>
      <c r="CE252" s="472"/>
      <c r="CF252" s="472"/>
      <c r="CG252" s="472"/>
      <c r="CH252" s="472"/>
      <c r="CI252" s="472"/>
      <c r="CJ252" s="472"/>
      <c r="CK252" s="472"/>
      <c r="CL252" s="472"/>
      <c r="CM252" s="472"/>
      <c r="CN252" s="472"/>
      <c r="CO252" s="472"/>
      <c r="CP252" s="472"/>
      <c r="CQ252" s="472"/>
      <c r="CR252" s="472"/>
      <c r="CS252" s="472"/>
      <c r="CT252" s="472"/>
      <c r="CU252" s="472"/>
      <c r="CV252" s="472"/>
      <c r="CW252" s="472"/>
      <c r="CX252" s="472"/>
      <c r="CY252" s="472"/>
      <c r="CZ252" s="472"/>
      <c r="DA252" s="472"/>
      <c r="DB252" s="472"/>
      <c r="DC252" s="472"/>
      <c r="DD252" s="472"/>
      <c r="DE252" s="472"/>
      <c r="DF252" s="472"/>
      <c r="DG252" s="472"/>
      <c r="DH252" s="472"/>
      <c r="DI252" s="472"/>
      <c r="DJ252" s="472"/>
      <c r="DK252" s="505"/>
      <c r="DL252" s="472"/>
      <c r="DM252" s="472"/>
      <c r="DN252" s="472"/>
      <c r="DO252" s="472"/>
    </row>
    <row r="253" spans="1:119" x14ac:dyDescent="0.3">
      <c r="A253" s="472"/>
      <c r="B253" s="471"/>
      <c r="C253" s="472"/>
      <c r="D253" s="502"/>
      <c r="E253" s="503"/>
      <c r="F253" s="504"/>
      <c r="G253" s="502"/>
      <c r="H253" s="503"/>
      <c r="I253" s="472"/>
      <c r="J253" s="472"/>
      <c r="K253" s="472"/>
      <c r="L253" s="472"/>
      <c r="M253" s="472"/>
      <c r="N253" s="472"/>
      <c r="O253" s="472"/>
      <c r="P253" s="472"/>
      <c r="Q253" s="472"/>
      <c r="R253" s="472"/>
      <c r="S253" s="472"/>
      <c r="T253" s="472"/>
      <c r="U253" s="472"/>
      <c r="V253" s="472"/>
      <c r="W253" s="472"/>
      <c r="X253" s="472"/>
      <c r="Y253" s="472"/>
      <c r="Z253" s="472"/>
      <c r="AA253" s="472"/>
      <c r="AB253" s="472"/>
      <c r="AC253" s="472"/>
      <c r="AD253" s="472"/>
      <c r="AE253" s="472"/>
      <c r="AF253" s="472"/>
      <c r="AG253" s="472"/>
      <c r="AH253" s="472"/>
      <c r="AI253" s="472"/>
      <c r="AJ253" s="472"/>
      <c r="AK253" s="472"/>
      <c r="AL253" s="472"/>
      <c r="AM253" s="472"/>
      <c r="AN253" s="472"/>
      <c r="AO253" s="472"/>
      <c r="AP253" s="472"/>
      <c r="AQ253" s="472"/>
      <c r="AR253" s="472"/>
      <c r="AS253" s="472"/>
      <c r="AT253" s="472"/>
      <c r="AU253" s="472"/>
      <c r="AV253" s="472"/>
      <c r="AW253" s="472"/>
      <c r="AX253" s="472"/>
      <c r="AY253" s="472"/>
      <c r="AZ253" s="472"/>
      <c r="BA253" s="472"/>
      <c r="BB253" s="472"/>
      <c r="BC253" s="472"/>
      <c r="BD253" s="472"/>
      <c r="BE253" s="472"/>
      <c r="BF253" s="472"/>
      <c r="BG253" s="472"/>
      <c r="BH253" s="472"/>
      <c r="BI253" s="472"/>
      <c r="BJ253" s="472"/>
      <c r="BK253" s="472"/>
      <c r="BL253" s="472"/>
      <c r="BM253" s="472"/>
      <c r="BN253" s="472"/>
      <c r="BO253" s="472"/>
      <c r="BP253" s="472"/>
      <c r="BQ253" s="472"/>
      <c r="BR253" s="472"/>
      <c r="BS253" s="472"/>
      <c r="BT253" s="472"/>
      <c r="BU253" s="472"/>
      <c r="BV253" s="472"/>
      <c r="BW253" s="472"/>
      <c r="BX253" s="472"/>
      <c r="BY253" s="472"/>
      <c r="BZ253" s="472"/>
      <c r="CA253" s="472"/>
      <c r="CB253" s="472"/>
      <c r="CC253" s="472"/>
      <c r="CD253" s="472"/>
      <c r="CE253" s="472"/>
      <c r="CF253" s="472"/>
      <c r="CG253" s="472"/>
      <c r="CH253" s="472"/>
      <c r="CI253" s="472"/>
      <c r="CJ253" s="472"/>
      <c r="CK253" s="472"/>
      <c r="CL253" s="472"/>
      <c r="CM253" s="472"/>
      <c r="CN253" s="472"/>
      <c r="CO253" s="472"/>
      <c r="CP253" s="472"/>
      <c r="CQ253" s="472"/>
      <c r="CR253" s="472"/>
      <c r="CS253" s="472"/>
      <c r="CT253" s="472"/>
      <c r="CU253" s="472"/>
      <c r="CV253" s="472"/>
      <c r="CW253" s="472"/>
      <c r="CX253" s="472"/>
      <c r="CY253" s="472"/>
      <c r="CZ253" s="472"/>
      <c r="DA253" s="472"/>
      <c r="DB253" s="472"/>
      <c r="DC253" s="472"/>
      <c r="DD253" s="472"/>
      <c r="DE253" s="472"/>
      <c r="DF253" s="472"/>
      <c r="DG253" s="472"/>
      <c r="DH253" s="472"/>
      <c r="DI253" s="472"/>
      <c r="DJ253" s="472"/>
      <c r="DK253" s="505"/>
      <c r="DL253" s="472"/>
      <c r="DM253" s="472"/>
      <c r="DN253" s="472"/>
      <c r="DO253" s="472"/>
    </row>
    <row r="254" spans="1:119" x14ac:dyDescent="0.3">
      <c r="A254" s="472"/>
      <c r="B254" s="471"/>
      <c r="C254" s="472"/>
      <c r="D254" s="502"/>
      <c r="E254" s="503"/>
      <c r="F254" s="504"/>
      <c r="G254" s="502"/>
      <c r="H254" s="503"/>
      <c r="I254" s="472"/>
      <c r="J254" s="472"/>
      <c r="K254" s="472"/>
      <c r="L254" s="472"/>
      <c r="M254" s="472"/>
      <c r="N254" s="472"/>
      <c r="O254" s="472"/>
      <c r="P254" s="472"/>
      <c r="Q254" s="472"/>
      <c r="R254" s="472"/>
      <c r="S254" s="472"/>
      <c r="T254" s="472"/>
      <c r="U254" s="472"/>
      <c r="V254" s="472"/>
      <c r="W254" s="472"/>
      <c r="X254" s="472"/>
      <c r="Y254" s="472"/>
      <c r="Z254" s="472"/>
      <c r="AA254" s="472"/>
      <c r="AB254" s="472"/>
      <c r="AC254" s="472"/>
      <c r="AD254" s="472"/>
      <c r="AE254" s="472"/>
      <c r="AF254" s="472"/>
      <c r="AG254" s="472"/>
      <c r="AH254" s="472"/>
      <c r="AI254" s="472"/>
      <c r="AJ254" s="472"/>
      <c r="AK254" s="472"/>
      <c r="AL254" s="472"/>
      <c r="AM254" s="472"/>
      <c r="AN254" s="472"/>
      <c r="AO254" s="472"/>
      <c r="AP254" s="472"/>
      <c r="AQ254" s="472"/>
      <c r="AR254" s="472"/>
      <c r="AS254" s="472"/>
      <c r="AT254" s="472"/>
      <c r="AU254" s="472"/>
      <c r="AV254" s="472"/>
      <c r="AW254" s="472"/>
      <c r="AX254" s="472"/>
      <c r="AY254" s="472"/>
      <c r="AZ254" s="472"/>
      <c r="BA254" s="472"/>
      <c r="BB254" s="472"/>
      <c r="BC254" s="472"/>
      <c r="BD254" s="472"/>
      <c r="BE254" s="472"/>
      <c r="BF254" s="472"/>
      <c r="BG254" s="472"/>
      <c r="BH254" s="472"/>
      <c r="BI254" s="472"/>
      <c r="BJ254" s="472"/>
      <c r="BK254" s="472"/>
      <c r="BL254" s="472"/>
      <c r="BM254" s="472"/>
      <c r="BN254" s="472"/>
      <c r="BO254" s="472"/>
      <c r="BP254" s="472"/>
      <c r="BQ254" s="472"/>
      <c r="BR254" s="472"/>
      <c r="BS254" s="472"/>
      <c r="BT254" s="472"/>
      <c r="BU254" s="472"/>
      <c r="BV254" s="472"/>
      <c r="BW254" s="472"/>
      <c r="BX254" s="472"/>
      <c r="BY254" s="472"/>
      <c r="BZ254" s="472"/>
      <c r="CA254" s="472"/>
      <c r="CB254" s="472"/>
      <c r="CC254" s="472"/>
      <c r="CD254" s="472"/>
      <c r="CE254" s="472"/>
      <c r="CF254" s="472"/>
      <c r="CG254" s="472"/>
      <c r="CH254" s="472"/>
      <c r="CI254" s="472"/>
      <c r="CJ254" s="472"/>
      <c r="CK254" s="472"/>
      <c r="CL254" s="472"/>
      <c r="CM254" s="472"/>
      <c r="CN254" s="472"/>
      <c r="CO254" s="472"/>
      <c r="CP254" s="472"/>
      <c r="CQ254" s="472"/>
      <c r="CR254" s="472"/>
      <c r="CS254" s="472"/>
      <c r="CT254" s="472"/>
      <c r="CU254" s="472"/>
      <c r="CV254" s="472"/>
      <c r="CW254" s="472"/>
      <c r="CX254" s="472"/>
      <c r="CY254" s="472"/>
      <c r="CZ254" s="472"/>
      <c r="DA254" s="472"/>
      <c r="DB254" s="472"/>
      <c r="DC254" s="472"/>
      <c r="DD254" s="472"/>
      <c r="DE254" s="472"/>
      <c r="DF254" s="472"/>
      <c r="DG254" s="472"/>
      <c r="DH254" s="472"/>
      <c r="DI254" s="472"/>
      <c r="DJ254" s="472"/>
      <c r="DK254" s="505"/>
      <c r="DL254" s="472"/>
      <c r="DM254" s="472"/>
      <c r="DN254" s="472"/>
      <c r="DO254" s="472"/>
    </row>
    <row r="255" spans="1:119" x14ac:dyDescent="0.3">
      <c r="A255" s="472"/>
      <c r="B255" s="471"/>
      <c r="C255" s="472"/>
      <c r="D255" s="502"/>
      <c r="E255" s="503"/>
      <c r="F255" s="504"/>
      <c r="G255" s="502"/>
      <c r="H255" s="503"/>
      <c r="I255" s="472"/>
      <c r="J255" s="472"/>
      <c r="K255" s="472"/>
      <c r="L255" s="472"/>
      <c r="M255" s="472"/>
      <c r="N255" s="472"/>
      <c r="O255" s="472"/>
      <c r="P255" s="472"/>
      <c r="Q255" s="472"/>
      <c r="R255" s="472"/>
      <c r="S255" s="472"/>
      <c r="T255" s="472"/>
      <c r="U255" s="472"/>
      <c r="V255" s="472"/>
      <c r="W255" s="472"/>
      <c r="X255" s="472"/>
      <c r="Y255" s="472"/>
      <c r="Z255" s="472"/>
      <c r="AA255" s="472"/>
      <c r="AB255" s="472"/>
      <c r="AC255" s="472"/>
      <c r="AD255" s="472"/>
      <c r="AE255" s="472"/>
      <c r="AF255" s="472"/>
      <c r="AG255" s="472"/>
      <c r="AH255" s="472"/>
      <c r="AI255" s="472"/>
      <c r="AJ255" s="472"/>
      <c r="AK255" s="472"/>
      <c r="AL255" s="472"/>
      <c r="AM255" s="472"/>
      <c r="AN255" s="472"/>
      <c r="AO255" s="472"/>
      <c r="AP255" s="472"/>
      <c r="AQ255" s="472"/>
      <c r="AR255" s="472"/>
      <c r="AS255" s="472"/>
      <c r="AT255" s="472"/>
      <c r="AU255" s="472"/>
      <c r="AV255" s="472"/>
      <c r="AW255" s="472"/>
      <c r="AX255" s="472"/>
      <c r="AY255" s="472"/>
      <c r="AZ255" s="472"/>
      <c r="BA255" s="472"/>
      <c r="BB255" s="472"/>
      <c r="BC255" s="472"/>
      <c r="BD255" s="472"/>
      <c r="BE255" s="472"/>
      <c r="BF255" s="472"/>
      <c r="BG255" s="472"/>
      <c r="BH255" s="472"/>
      <c r="BI255" s="472"/>
      <c r="BJ255" s="472"/>
      <c r="BK255" s="472"/>
      <c r="BL255" s="472"/>
      <c r="BM255" s="472"/>
      <c r="BN255" s="472"/>
      <c r="BO255" s="472"/>
      <c r="BP255" s="472"/>
      <c r="BQ255" s="472"/>
      <c r="BR255" s="472"/>
      <c r="BS255" s="472"/>
      <c r="BT255" s="472"/>
      <c r="BU255" s="472"/>
      <c r="BV255" s="472"/>
      <c r="BW255" s="472"/>
      <c r="BX255" s="472"/>
      <c r="BY255" s="472"/>
      <c r="BZ255" s="472"/>
      <c r="CA255" s="472"/>
      <c r="CB255" s="472"/>
      <c r="CC255" s="472"/>
      <c r="CD255" s="472"/>
      <c r="CE255" s="472"/>
      <c r="CF255" s="472"/>
      <c r="CG255" s="472"/>
      <c r="CH255" s="472"/>
      <c r="CI255" s="472"/>
      <c r="CJ255" s="472"/>
      <c r="CK255" s="472"/>
      <c r="CL255" s="472"/>
      <c r="CM255" s="472"/>
      <c r="CN255" s="472"/>
      <c r="CO255" s="472"/>
      <c r="CP255" s="472"/>
      <c r="CQ255" s="472"/>
      <c r="CR255" s="472"/>
      <c r="CS255" s="472"/>
      <c r="CT255" s="472"/>
      <c r="CU255" s="472"/>
      <c r="CV255" s="472"/>
      <c r="CW255" s="472"/>
      <c r="CX255" s="472"/>
      <c r="CY255" s="472"/>
      <c r="CZ255" s="472"/>
      <c r="DA255" s="472"/>
      <c r="DB255" s="472"/>
      <c r="DC255" s="472"/>
      <c r="DD255" s="472"/>
      <c r="DE255" s="472"/>
      <c r="DF255" s="472"/>
      <c r="DG255" s="472"/>
      <c r="DH255" s="472"/>
      <c r="DI255" s="472"/>
      <c r="DJ255" s="472"/>
      <c r="DK255" s="505"/>
      <c r="DL255" s="472"/>
      <c r="DM255" s="472"/>
      <c r="DN255" s="472"/>
      <c r="DO255" s="472"/>
    </row>
    <row r="256" spans="1:119" x14ac:dyDescent="0.3">
      <c r="A256" s="472"/>
      <c r="B256" s="471"/>
      <c r="C256" s="472"/>
      <c r="D256" s="502"/>
      <c r="E256" s="503"/>
      <c r="F256" s="504"/>
      <c r="G256" s="502"/>
      <c r="H256" s="503"/>
      <c r="I256" s="472"/>
      <c r="J256" s="472"/>
      <c r="K256" s="472"/>
      <c r="L256" s="472"/>
      <c r="M256" s="472"/>
      <c r="N256" s="472"/>
      <c r="O256" s="472"/>
      <c r="P256" s="472"/>
      <c r="Q256" s="472"/>
      <c r="R256" s="472"/>
      <c r="S256" s="472"/>
      <c r="T256" s="472"/>
      <c r="U256" s="472"/>
      <c r="V256" s="472"/>
      <c r="W256" s="472"/>
      <c r="X256" s="472"/>
      <c r="Y256" s="472"/>
      <c r="Z256" s="472"/>
      <c r="AA256" s="472"/>
      <c r="AB256" s="472"/>
      <c r="AC256" s="472"/>
      <c r="AD256" s="472"/>
      <c r="AE256" s="472"/>
      <c r="AF256" s="472"/>
      <c r="AG256" s="472"/>
      <c r="AH256" s="472"/>
      <c r="AI256" s="472"/>
      <c r="AJ256" s="472"/>
      <c r="AK256" s="472"/>
      <c r="AL256" s="472"/>
      <c r="AM256" s="472"/>
      <c r="AN256" s="472"/>
      <c r="AO256" s="472"/>
      <c r="AP256" s="472"/>
      <c r="AQ256" s="472"/>
      <c r="AR256" s="472"/>
      <c r="AS256" s="472"/>
      <c r="AT256" s="472"/>
      <c r="AU256" s="472"/>
      <c r="AV256" s="472"/>
      <c r="AW256" s="472"/>
      <c r="AX256" s="472"/>
      <c r="AY256" s="472"/>
      <c r="AZ256" s="472"/>
      <c r="BA256" s="472"/>
      <c r="BB256" s="472"/>
      <c r="BC256" s="472"/>
      <c r="BD256" s="472"/>
      <c r="BE256" s="472"/>
      <c r="BF256" s="472"/>
      <c r="BG256" s="472"/>
      <c r="BH256" s="472"/>
      <c r="BI256" s="472"/>
      <c r="BJ256" s="472"/>
      <c r="BK256" s="472"/>
      <c r="BL256" s="472"/>
      <c r="BM256" s="472"/>
      <c r="BN256" s="472"/>
      <c r="BO256" s="472"/>
      <c r="BP256" s="472"/>
      <c r="BQ256" s="472"/>
      <c r="BR256" s="472"/>
      <c r="BS256" s="472"/>
      <c r="BT256" s="472"/>
      <c r="BU256" s="472"/>
      <c r="BV256" s="472"/>
      <c r="BW256" s="472"/>
      <c r="BX256" s="472"/>
      <c r="BY256" s="472"/>
      <c r="BZ256" s="472"/>
      <c r="CA256" s="472"/>
      <c r="CB256" s="472"/>
      <c r="CC256" s="472"/>
      <c r="CD256" s="472"/>
      <c r="CE256" s="472"/>
      <c r="CF256" s="472"/>
      <c r="CG256" s="472"/>
      <c r="CH256" s="472"/>
      <c r="CI256" s="472"/>
      <c r="CJ256" s="472"/>
      <c r="CK256" s="472"/>
      <c r="CL256" s="472"/>
      <c r="CM256" s="472"/>
      <c r="CN256" s="472"/>
      <c r="CO256" s="472"/>
      <c r="CP256" s="472"/>
      <c r="CQ256" s="472"/>
      <c r="CR256" s="472"/>
      <c r="CS256" s="472"/>
      <c r="CT256" s="472"/>
      <c r="CU256" s="472"/>
      <c r="CV256" s="472"/>
      <c r="CW256" s="472"/>
      <c r="CX256" s="472"/>
      <c r="CY256" s="472"/>
      <c r="CZ256" s="472"/>
      <c r="DA256" s="472"/>
      <c r="DB256" s="472"/>
      <c r="DC256" s="472"/>
      <c r="DD256" s="472"/>
      <c r="DE256" s="472"/>
      <c r="DF256" s="472"/>
      <c r="DG256" s="472"/>
      <c r="DH256" s="472"/>
      <c r="DI256" s="472"/>
      <c r="DJ256" s="472"/>
      <c r="DK256" s="505"/>
      <c r="DL256" s="472"/>
      <c r="DM256" s="472"/>
      <c r="DN256" s="472"/>
      <c r="DO256" s="472"/>
    </row>
    <row r="257" spans="1:119" x14ac:dyDescent="0.3">
      <c r="A257" s="472"/>
      <c r="B257" s="471"/>
      <c r="C257" s="472"/>
      <c r="D257" s="502"/>
      <c r="E257" s="503"/>
      <c r="F257" s="504"/>
      <c r="G257" s="502"/>
      <c r="H257" s="503"/>
      <c r="I257" s="472"/>
      <c r="J257" s="472"/>
      <c r="K257" s="472"/>
      <c r="L257" s="472"/>
      <c r="M257" s="472"/>
      <c r="N257" s="472"/>
      <c r="O257" s="472"/>
      <c r="P257" s="472"/>
      <c r="Q257" s="472"/>
      <c r="R257" s="472"/>
      <c r="S257" s="472"/>
      <c r="T257" s="472"/>
      <c r="U257" s="472"/>
      <c r="V257" s="472"/>
      <c r="W257" s="472"/>
      <c r="X257" s="472"/>
      <c r="Y257" s="472"/>
      <c r="Z257" s="472"/>
      <c r="AA257" s="472"/>
      <c r="AB257" s="472"/>
      <c r="AC257" s="472"/>
      <c r="AD257" s="472"/>
      <c r="AE257" s="472"/>
      <c r="AF257" s="472"/>
      <c r="AG257" s="472"/>
      <c r="AH257" s="472"/>
      <c r="AI257" s="472"/>
      <c r="AJ257" s="472"/>
      <c r="AK257" s="472"/>
      <c r="AL257" s="472"/>
      <c r="AM257" s="472"/>
      <c r="AN257" s="472"/>
      <c r="AO257" s="472"/>
      <c r="AP257" s="472"/>
      <c r="AQ257" s="472"/>
      <c r="AR257" s="472"/>
      <c r="AS257" s="472"/>
      <c r="AT257" s="472"/>
      <c r="AU257" s="472"/>
      <c r="AV257" s="472"/>
      <c r="AW257" s="472"/>
      <c r="AX257" s="472"/>
      <c r="AY257" s="472"/>
      <c r="AZ257" s="472"/>
      <c r="BA257" s="472"/>
      <c r="BB257" s="472"/>
      <c r="BC257" s="472"/>
      <c r="BD257" s="472"/>
      <c r="BE257" s="472"/>
      <c r="BF257" s="472"/>
      <c r="BG257" s="472"/>
      <c r="BH257" s="472"/>
      <c r="BI257" s="472"/>
      <c r="BJ257" s="472"/>
      <c r="BK257" s="472"/>
      <c r="BL257" s="472"/>
      <c r="BM257" s="472"/>
      <c r="BN257" s="472"/>
      <c r="BO257" s="472"/>
      <c r="BP257" s="472"/>
      <c r="BQ257" s="472"/>
      <c r="BR257" s="472"/>
      <c r="BS257" s="472"/>
      <c r="BT257" s="472"/>
      <c r="BU257" s="472"/>
      <c r="BV257" s="472"/>
      <c r="BW257" s="472"/>
      <c r="BX257" s="472"/>
      <c r="BY257" s="472"/>
      <c r="BZ257" s="472"/>
      <c r="CA257" s="472"/>
      <c r="CB257" s="472"/>
      <c r="CC257" s="472"/>
      <c r="CD257" s="472"/>
      <c r="CE257" s="472"/>
      <c r="CF257" s="472"/>
      <c r="CG257" s="472"/>
      <c r="CH257" s="472"/>
      <c r="CI257" s="472"/>
      <c r="CJ257" s="472"/>
      <c r="CK257" s="472"/>
      <c r="CL257" s="472"/>
      <c r="CM257" s="472"/>
      <c r="CN257" s="472"/>
      <c r="CO257" s="472"/>
      <c r="CP257" s="472"/>
      <c r="CQ257" s="472"/>
      <c r="CR257" s="472"/>
      <c r="CS257" s="472"/>
      <c r="CT257" s="472"/>
      <c r="CU257" s="472"/>
      <c r="CV257" s="472"/>
      <c r="CW257" s="472"/>
      <c r="CX257" s="472"/>
      <c r="CY257" s="472"/>
      <c r="CZ257" s="472"/>
      <c r="DA257" s="472"/>
      <c r="DB257" s="472"/>
      <c r="DC257" s="472"/>
      <c r="DD257" s="472"/>
      <c r="DE257" s="472"/>
      <c r="DF257" s="472"/>
      <c r="DG257" s="472"/>
      <c r="DH257" s="472"/>
      <c r="DI257" s="472"/>
      <c r="DJ257" s="472"/>
      <c r="DK257" s="505"/>
      <c r="DL257" s="472"/>
      <c r="DM257" s="472"/>
      <c r="DN257" s="472"/>
      <c r="DO257" s="472"/>
    </row>
    <row r="258" spans="1:119" x14ac:dyDescent="0.3">
      <c r="A258" s="472"/>
      <c r="B258" s="471"/>
      <c r="C258" s="472"/>
      <c r="D258" s="502"/>
      <c r="E258" s="503"/>
      <c r="F258" s="504"/>
      <c r="G258" s="502"/>
      <c r="H258" s="503"/>
      <c r="I258" s="472"/>
      <c r="J258" s="472"/>
      <c r="K258" s="472"/>
      <c r="L258" s="472"/>
      <c r="M258" s="472"/>
      <c r="N258" s="472"/>
      <c r="O258" s="472"/>
      <c r="P258" s="472"/>
      <c r="Q258" s="472"/>
      <c r="R258" s="472"/>
      <c r="S258" s="472"/>
      <c r="T258" s="472"/>
      <c r="U258" s="472"/>
      <c r="V258" s="472"/>
      <c r="W258" s="472"/>
      <c r="X258" s="472"/>
      <c r="Y258" s="472"/>
      <c r="Z258" s="472"/>
      <c r="AA258" s="472"/>
      <c r="AB258" s="472"/>
      <c r="AC258" s="472"/>
      <c r="AD258" s="472"/>
      <c r="AE258" s="472"/>
      <c r="AF258" s="472"/>
      <c r="AG258" s="472"/>
      <c r="AH258" s="472"/>
      <c r="AI258" s="472"/>
      <c r="AJ258" s="472"/>
      <c r="AK258" s="472"/>
      <c r="AL258" s="472"/>
      <c r="AM258" s="472"/>
      <c r="AN258" s="472"/>
      <c r="AO258" s="472"/>
      <c r="AP258" s="472"/>
      <c r="AQ258" s="472"/>
      <c r="AR258" s="472"/>
      <c r="AS258" s="472"/>
      <c r="AT258" s="472"/>
      <c r="AU258" s="472"/>
      <c r="AV258" s="472"/>
      <c r="AW258" s="472"/>
      <c r="AX258" s="472"/>
      <c r="AY258" s="472"/>
      <c r="AZ258" s="472"/>
      <c r="BA258" s="472"/>
      <c r="BB258" s="472"/>
      <c r="BC258" s="472"/>
      <c r="BD258" s="472"/>
      <c r="BE258" s="472"/>
      <c r="BF258" s="472"/>
      <c r="BG258" s="472"/>
      <c r="BH258" s="472"/>
      <c r="BI258" s="472"/>
      <c r="BJ258" s="472"/>
      <c r="BK258" s="472"/>
      <c r="BL258" s="472"/>
      <c r="BM258" s="472"/>
      <c r="BN258" s="472"/>
      <c r="BO258" s="472"/>
      <c r="BP258" s="472"/>
      <c r="BQ258" s="472"/>
      <c r="BR258" s="472"/>
      <c r="BS258" s="472"/>
      <c r="BT258" s="472"/>
      <c r="BU258" s="472"/>
      <c r="BV258" s="472"/>
      <c r="BW258" s="472"/>
      <c r="BX258" s="472"/>
      <c r="BY258" s="472"/>
      <c r="BZ258" s="472"/>
      <c r="CA258" s="472"/>
      <c r="CB258" s="472"/>
      <c r="CC258" s="472"/>
      <c r="CD258" s="472"/>
      <c r="CE258" s="472"/>
      <c r="CF258" s="472"/>
      <c r="CG258" s="472"/>
      <c r="CH258" s="472"/>
      <c r="CI258" s="472"/>
      <c r="CJ258" s="472"/>
      <c r="CK258" s="472"/>
      <c r="CL258" s="472"/>
      <c r="CM258" s="472"/>
      <c r="CN258" s="472"/>
      <c r="CO258" s="472"/>
      <c r="CP258" s="472"/>
      <c r="CQ258" s="472"/>
      <c r="CR258" s="472"/>
      <c r="CS258" s="472"/>
      <c r="CT258" s="472"/>
      <c r="CU258" s="472"/>
      <c r="CV258" s="472"/>
      <c r="CW258" s="472"/>
      <c r="CX258" s="472"/>
      <c r="CY258" s="472"/>
      <c r="CZ258" s="472"/>
      <c r="DA258" s="472"/>
      <c r="DB258" s="472"/>
      <c r="DC258" s="472"/>
      <c r="DD258" s="472"/>
      <c r="DE258" s="472"/>
      <c r="DF258" s="472"/>
      <c r="DG258" s="472"/>
      <c r="DH258" s="472"/>
      <c r="DI258" s="472"/>
      <c r="DJ258" s="472"/>
      <c r="DK258" s="505"/>
      <c r="DL258" s="472"/>
      <c r="DM258" s="472"/>
      <c r="DN258" s="472"/>
      <c r="DO258" s="472"/>
    </row>
    <row r="259" spans="1:119" x14ac:dyDescent="0.3">
      <c r="A259" s="472"/>
      <c r="B259" s="471"/>
      <c r="C259" s="472"/>
      <c r="D259" s="502"/>
      <c r="E259" s="503"/>
      <c r="F259" s="504"/>
      <c r="G259" s="502"/>
      <c r="H259" s="503"/>
      <c r="I259" s="472"/>
      <c r="J259" s="472"/>
      <c r="K259" s="472"/>
      <c r="L259" s="472"/>
      <c r="M259" s="472"/>
      <c r="N259" s="472"/>
      <c r="O259" s="472"/>
      <c r="P259" s="472"/>
      <c r="Q259" s="472"/>
      <c r="R259" s="472"/>
      <c r="S259" s="472"/>
      <c r="T259" s="472"/>
      <c r="U259" s="472"/>
      <c r="V259" s="472"/>
      <c r="W259" s="472"/>
      <c r="X259" s="472"/>
      <c r="Y259" s="472"/>
      <c r="Z259" s="472"/>
      <c r="AA259" s="472"/>
      <c r="AB259" s="472"/>
      <c r="AC259" s="472"/>
      <c r="AD259" s="472"/>
      <c r="AE259" s="472"/>
      <c r="AF259" s="472"/>
      <c r="AG259" s="472"/>
      <c r="AH259" s="472"/>
      <c r="AI259" s="472"/>
      <c r="AJ259" s="472"/>
      <c r="AK259" s="472"/>
      <c r="AL259" s="472"/>
      <c r="AM259" s="472"/>
      <c r="AN259" s="472"/>
      <c r="AO259" s="472"/>
      <c r="AP259" s="472"/>
      <c r="AQ259" s="472"/>
      <c r="AR259" s="472"/>
      <c r="AS259" s="472"/>
      <c r="AT259" s="472"/>
      <c r="AU259" s="472"/>
      <c r="AV259" s="472"/>
      <c r="AW259" s="472"/>
      <c r="AX259" s="472"/>
      <c r="AY259" s="472"/>
      <c r="AZ259" s="472"/>
      <c r="BA259" s="472"/>
      <c r="BB259" s="472"/>
      <c r="BC259" s="472"/>
      <c r="BD259" s="472"/>
      <c r="BE259" s="472"/>
      <c r="BF259" s="472"/>
      <c r="BG259" s="472"/>
      <c r="BH259" s="472"/>
      <c r="BI259" s="472"/>
      <c r="BJ259" s="472"/>
      <c r="BK259" s="472"/>
      <c r="BL259" s="472"/>
      <c r="BM259" s="472"/>
      <c r="BN259" s="472"/>
      <c r="BO259" s="472"/>
      <c r="BP259" s="472"/>
      <c r="BQ259" s="472"/>
      <c r="BR259" s="472"/>
      <c r="BS259" s="472"/>
      <c r="BT259" s="472"/>
      <c r="BU259" s="472"/>
      <c r="BV259" s="472"/>
      <c r="BW259" s="472"/>
      <c r="BX259" s="472"/>
      <c r="BY259" s="472"/>
      <c r="BZ259" s="472"/>
      <c r="CA259" s="472"/>
      <c r="CB259" s="472"/>
      <c r="CC259" s="472"/>
      <c r="CD259" s="472"/>
      <c r="CE259" s="472"/>
      <c r="CF259" s="472"/>
      <c r="CG259" s="472"/>
      <c r="CH259" s="472"/>
      <c r="CI259" s="472"/>
      <c r="CJ259" s="472"/>
      <c r="CK259" s="472"/>
      <c r="CL259" s="472"/>
      <c r="CM259" s="472"/>
      <c r="CN259" s="472"/>
      <c r="CO259" s="472"/>
      <c r="CP259" s="472"/>
      <c r="CQ259" s="472"/>
      <c r="CR259" s="472"/>
      <c r="CS259" s="472"/>
      <c r="CT259" s="472"/>
      <c r="CU259" s="472"/>
      <c r="CV259" s="472"/>
      <c r="CW259" s="472"/>
      <c r="CX259" s="472"/>
      <c r="CY259" s="472"/>
      <c r="CZ259" s="472"/>
      <c r="DA259" s="472"/>
      <c r="DB259" s="472"/>
      <c r="DC259" s="472"/>
      <c r="DD259" s="472"/>
      <c r="DE259" s="472"/>
      <c r="DF259" s="472"/>
      <c r="DG259" s="472"/>
      <c r="DH259" s="472"/>
      <c r="DI259" s="472"/>
      <c r="DJ259" s="472"/>
      <c r="DK259" s="505"/>
      <c r="DL259" s="472"/>
      <c r="DM259" s="472"/>
      <c r="DN259" s="472"/>
      <c r="DO259" s="472"/>
    </row>
    <row r="260" spans="1:119" x14ac:dyDescent="0.3">
      <c r="A260" s="472"/>
      <c r="B260" s="471"/>
      <c r="C260" s="472"/>
      <c r="D260" s="502"/>
      <c r="E260" s="503"/>
      <c r="F260" s="504"/>
      <c r="G260" s="502"/>
      <c r="H260" s="503"/>
      <c r="I260" s="472"/>
      <c r="J260" s="472"/>
      <c r="K260" s="472"/>
      <c r="L260" s="472"/>
      <c r="M260" s="472"/>
      <c r="N260" s="472"/>
      <c r="O260" s="472"/>
      <c r="P260" s="472"/>
      <c r="Q260" s="472"/>
      <c r="R260" s="472"/>
      <c r="S260" s="472"/>
      <c r="T260" s="472"/>
      <c r="U260" s="472"/>
      <c r="V260" s="472"/>
      <c r="W260" s="472"/>
      <c r="X260" s="472"/>
      <c r="Y260" s="472"/>
      <c r="Z260" s="472"/>
      <c r="AA260" s="472"/>
      <c r="AB260" s="472"/>
      <c r="AC260" s="472"/>
      <c r="AD260" s="472"/>
      <c r="AE260" s="472"/>
      <c r="AF260" s="472"/>
      <c r="AG260" s="472"/>
      <c r="AH260" s="472"/>
      <c r="AI260" s="472"/>
      <c r="AJ260" s="472"/>
      <c r="AK260" s="472"/>
      <c r="AL260" s="472"/>
      <c r="AM260" s="472"/>
      <c r="AN260" s="472"/>
      <c r="AO260" s="472"/>
      <c r="AP260" s="472"/>
      <c r="AQ260" s="472"/>
      <c r="AR260" s="472"/>
      <c r="AS260" s="472"/>
      <c r="AT260" s="472"/>
      <c r="AU260" s="472"/>
      <c r="AV260" s="472"/>
      <c r="AW260" s="472"/>
      <c r="AX260" s="472"/>
      <c r="AY260" s="472"/>
      <c r="AZ260" s="472"/>
      <c r="BA260" s="472"/>
      <c r="BB260" s="472"/>
      <c r="BC260" s="472"/>
      <c r="BD260" s="472"/>
      <c r="BE260" s="472"/>
      <c r="BF260" s="472"/>
      <c r="BG260" s="472"/>
      <c r="BH260" s="472"/>
      <c r="BI260" s="472"/>
      <c r="BJ260" s="472"/>
      <c r="BK260" s="472"/>
      <c r="BL260" s="472"/>
      <c r="BM260" s="472"/>
      <c r="BN260" s="472"/>
      <c r="BO260" s="472"/>
      <c r="BP260" s="472"/>
      <c r="BQ260" s="472"/>
      <c r="BR260" s="472"/>
      <c r="BS260" s="472"/>
      <c r="BT260" s="472"/>
      <c r="BU260" s="472"/>
      <c r="BV260" s="472"/>
      <c r="BW260" s="472"/>
      <c r="BX260" s="472"/>
      <c r="BY260" s="472"/>
      <c r="BZ260" s="472"/>
      <c r="CA260" s="472"/>
      <c r="CB260" s="472"/>
      <c r="CC260" s="472"/>
      <c r="CD260" s="472"/>
      <c r="CE260" s="472"/>
      <c r="CF260" s="472"/>
      <c r="CG260" s="472"/>
      <c r="CH260" s="472"/>
      <c r="CI260" s="472"/>
      <c r="CJ260" s="472"/>
      <c r="CK260" s="472"/>
      <c r="CL260" s="472"/>
      <c r="CM260" s="472"/>
      <c r="CN260" s="472"/>
      <c r="CO260" s="472"/>
      <c r="CP260" s="472"/>
      <c r="CQ260" s="472"/>
      <c r="CR260" s="472"/>
      <c r="CS260" s="472"/>
      <c r="CT260" s="472"/>
      <c r="CU260" s="472"/>
      <c r="CV260" s="472"/>
      <c r="CW260" s="472"/>
      <c r="CX260" s="472"/>
      <c r="CY260" s="472"/>
      <c r="CZ260" s="472"/>
      <c r="DA260" s="472"/>
      <c r="DB260" s="472"/>
      <c r="DC260" s="472"/>
      <c r="DD260" s="472"/>
      <c r="DE260" s="472"/>
      <c r="DF260" s="472"/>
      <c r="DG260" s="472"/>
      <c r="DH260" s="472"/>
      <c r="DI260" s="472"/>
      <c r="DJ260" s="472"/>
      <c r="DK260" s="505"/>
      <c r="DL260" s="472"/>
      <c r="DM260" s="472"/>
      <c r="DN260" s="472"/>
      <c r="DO260" s="472"/>
    </row>
    <row r="261" spans="1:119" x14ac:dyDescent="0.3">
      <c r="A261" s="472"/>
      <c r="B261" s="471"/>
      <c r="C261" s="472"/>
      <c r="D261" s="502"/>
      <c r="E261" s="503"/>
      <c r="F261" s="504"/>
      <c r="G261" s="502"/>
      <c r="H261" s="503"/>
      <c r="I261" s="472"/>
      <c r="J261" s="472"/>
      <c r="K261" s="472"/>
      <c r="L261" s="472"/>
      <c r="M261" s="472"/>
      <c r="N261" s="472"/>
      <c r="O261" s="472"/>
      <c r="P261" s="472"/>
      <c r="Q261" s="472"/>
      <c r="R261" s="472"/>
      <c r="S261" s="472"/>
      <c r="T261" s="472"/>
      <c r="U261" s="472"/>
      <c r="V261" s="472"/>
      <c r="W261" s="472"/>
      <c r="X261" s="472"/>
      <c r="Y261" s="472"/>
      <c r="Z261" s="472"/>
      <c r="AA261" s="472"/>
      <c r="AB261" s="472"/>
      <c r="AC261" s="472"/>
      <c r="AD261" s="472"/>
      <c r="AE261" s="472"/>
      <c r="AF261" s="472"/>
      <c r="AG261" s="472"/>
      <c r="AH261" s="472"/>
      <c r="AI261" s="472"/>
      <c r="AJ261" s="472"/>
      <c r="AK261" s="472"/>
      <c r="AL261" s="472"/>
      <c r="AM261" s="472"/>
      <c r="AN261" s="472"/>
      <c r="AO261" s="472"/>
      <c r="AP261" s="472"/>
      <c r="AQ261" s="472"/>
      <c r="AR261" s="472"/>
      <c r="AS261" s="472"/>
      <c r="AT261" s="472"/>
      <c r="AU261" s="472"/>
      <c r="AV261" s="472"/>
      <c r="AW261" s="472"/>
      <c r="AX261" s="472"/>
      <c r="AY261" s="472"/>
      <c r="AZ261" s="472"/>
      <c r="BA261" s="472"/>
      <c r="BB261" s="472"/>
      <c r="BC261" s="472"/>
      <c r="BD261" s="472"/>
      <c r="BE261" s="472"/>
      <c r="BF261" s="472"/>
      <c r="BG261" s="472"/>
      <c r="BH261" s="472"/>
      <c r="BI261" s="472"/>
      <c r="BJ261" s="472"/>
      <c r="BK261" s="472"/>
      <c r="BL261" s="472"/>
      <c r="BM261" s="472"/>
      <c r="BN261" s="472"/>
      <c r="BO261" s="472"/>
      <c r="BP261" s="472"/>
      <c r="BQ261" s="472"/>
      <c r="BR261" s="472"/>
      <c r="BS261" s="472"/>
      <c r="BT261" s="472"/>
      <c r="BU261" s="472"/>
      <c r="BV261" s="472"/>
      <c r="BW261" s="472"/>
      <c r="BX261" s="472"/>
      <c r="BY261" s="472"/>
      <c r="BZ261" s="472"/>
      <c r="CA261" s="472"/>
      <c r="CB261" s="472"/>
      <c r="CC261" s="472"/>
      <c r="CD261" s="472"/>
      <c r="CE261" s="472"/>
      <c r="CF261" s="472"/>
      <c r="CG261" s="472"/>
      <c r="CH261" s="472"/>
      <c r="CI261" s="472"/>
      <c r="CJ261" s="472"/>
      <c r="CK261" s="472"/>
      <c r="CL261" s="472"/>
      <c r="CM261" s="472"/>
      <c r="CN261" s="472"/>
      <c r="CO261" s="472"/>
      <c r="CP261" s="472"/>
      <c r="CQ261" s="472"/>
      <c r="CR261" s="472"/>
      <c r="CS261" s="472"/>
      <c r="CT261" s="472"/>
      <c r="CU261" s="472"/>
      <c r="CV261" s="472"/>
      <c r="CW261" s="472"/>
      <c r="CX261" s="472"/>
      <c r="CY261" s="472"/>
      <c r="CZ261" s="472"/>
      <c r="DA261" s="472"/>
      <c r="DB261" s="472"/>
      <c r="DC261" s="472"/>
      <c r="DD261" s="472"/>
      <c r="DE261" s="472"/>
      <c r="DF261" s="472"/>
      <c r="DG261" s="472"/>
      <c r="DH261" s="472"/>
      <c r="DI261" s="472"/>
      <c r="DJ261" s="472"/>
      <c r="DK261" s="505"/>
      <c r="DL261" s="472"/>
      <c r="DM261" s="472"/>
      <c r="DN261" s="472"/>
      <c r="DO261" s="472"/>
    </row>
    <row r="262" spans="1:119" x14ac:dyDescent="0.3">
      <c r="A262" s="472"/>
      <c r="B262" s="471"/>
      <c r="C262" s="472"/>
      <c r="D262" s="502"/>
      <c r="E262" s="503"/>
      <c r="F262" s="504"/>
      <c r="G262" s="502"/>
      <c r="H262" s="503"/>
      <c r="I262" s="472"/>
      <c r="J262" s="472"/>
      <c r="K262" s="472"/>
      <c r="L262" s="472"/>
      <c r="M262" s="472"/>
      <c r="N262" s="472"/>
      <c r="O262" s="472"/>
      <c r="P262" s="472"/>
      <c r="Q262" s="472"/>
      <c r="R262" s="472"/>
      <c r="S262" s="472"/>
      <c r="T262" s="472"/>
      <c r="U262" s="472"/>
      <c r="V262" s="472"/>
      <c r="W262" s="472"/>
      <c r="X262" s="472"/>
      <c r="Y262" s="472"/>
      <c r="Z262" s="472"/>
      <c r="AA262" s="472"/>
      <c r="AB262" s="472"/>
      <c r="AC262" s="472"/>
      <c r="AD262" s="472"/>
      <c r="AE262" s="472"/>
      <c r="AF262" s="472"/>
      <c r="AG262" s="472"/>
      <c r="AH262" s="472"/>
      <c r="AI262" s="472"/>
      <c r="AJ262" s="472"/>
      <c r="AK262" s="472"/>
      <c r="AL262" s="472"/>
      <c r="AM262" s="472"/>
      <c r="AN262" s="472"/>
      <c r="AO262" s="472"/>
      <c r="AP262" s="472"/>
      <c r="AQ262" s="472"/>
      <c r="AR262" s="472"/>
      <c r="AS262" s="472"/>
      <c r="AT262" s="472"/>
      <c r="AU262" s="472"/>
      <c r="AV262" s="472"/>
      <c r="AW262" s="472"/>
      <c r="AX262" s="472"/>
      <c r="AY262" s="472"/>
      <c r="AZ262" s="472"/>
      <c r="BA262" s="472"/>
      <c r="BB262" s="472"/>
      <c r="BC262" s="472"/>
      <c r="BD262" s="472"/>
      <c r="BE262" s="472"/>
      <c r="BF262" s="472"/>
      <c r="BG262" s="472"/>
      <c r="BH262" s="472"/>
      <c r="BI262" s="472"/>
      <c r="BJ262" s="472"/>
      <c r="BK262" s="472"/>
      <c r="BL262" s="472"/>
      <c r="BM262" s="472"/>
      <c r="BN262" s="472"/>
      <c r="BO262" s="472"/>
      <c r="BP262" s="472"/>
      <c r="BQ262" s="472"/>
      <c r="BR262" s="472"/>
      <c r="BS262" s="472"/>
      <c r="BT262" s="472"/>
      <c r="BU262" s="472"/>
      <c r="BV262" s="472"/>
      <c r="BW262" s="472"/>
      <c r="BX262" s="472"/>
      <c r="BY262" s="472"/>
      <c r="BZ262" s="472"/>
      <c r="CA262" s="472"/>
      <c r="CB262" s="472"/>
      <c r="CC262" s="472"/>
      <c r="CD262" s="472"/>
      <c r="CE262" s="472"/>
      <c r="CF262" s="472"/>
      <c r="CG262" s="472"/>
      <c r="CH262" s="472"/>
      <c r="CI262" s="472"/>
      <c r="CJ262" s="472"/>
      <c r="CK262" s="472"/>
      <c r="CL262" s="472"/>
      <c r="CM262" s="472"/>
      <c r="CN262" s="472"/>
      <c r="CO262" s="472"/>
      <c r="CP262" s="472"/>
      <c r="CQ262" s="472"/>
      <c r="CR262" s="472"/>
      <c r="CS262" s="472"/>
      <c r="CT262" s="472"/>
      <c r="CU262" s="472"/>
      <c r="CV262" s="472"/>
      <c r="CW262" s="472"/>
      <c r="CX262" s="472"/>
      <c r="CY262" s="472"/>
      <c r="CZ262" s="472"/>
      <c r="DA262" s="472"/>
      <c r="DB262" s="472"/>
      <c r="DC262" s="472"/>
      <c r="DD262" s="472"/>
      <c r="DE262" s="472"/>
      <c r="DF262" s="472"/>
      <c r="DG262" s="472"/>
      <c r="DH262" s="472"/>
      <c r="DI262" s="472"/>
      <c r="DJ262" s="472"/>
      <c r="DK262" s="505"/>
      <c r="DL262" s="472"/>
      <c r="DM262" s="472"/>
      <c r="DN262" s="472"/>
      <c r="DO262" s="472"/>
    </row>
    <row r="263" spans="1:119" x14ac:dyDescent="0.3">
      <c r="A263" s="472"/>
      <c r="B263" s="471"/>
      <c r="C263" s="472"/>
      <c r="D263" s="502"/>
      <c r="E263" s="503"/>
      <c r="F263" s="504"/>
      <c r="G263" s="502"/>
      <c r="H263" s="503"/>
      <c r="I263" s="472"/>
      <c r="J263" s="472"/>
      <c r="K263" s="472"/>
      <c r="L263" s="472"/>
      <c r="M263" s="472"/>
      <c r="N263" s="472"/>
      <c r="O263" s="472"/>
      <c r="P263" s="472"/>
      <c r="Q263" s="472"/>
      <c r="R263" s="472"/>
      <c r="S263" s="472"/>
      <c r="T263" s="472"/>
      <c r="U263" s="472"/>
      <c r="V263" s="472"/>
      <c r="W263" s="472"/>
      <c r="X263" s="472"/>
      <c r="Y263" s="472"/>
      <c r="Z263" s="472"/>
      <c r="AA263" s="472"/>
      <c r="AB263" s="472"/>
      <c r="AC263" s="472"/>
      <c r="AD263" s="472"/>
      <c r="AE263" s="472"/>
      <c r="AF263" s="472"/>
      <c r="AG263" s="472"/>
      <c r="AH263" s="472"/>
      <c r="AI263" s="472"/>
      <c r="AJ263" s="472"/>
      <c r="AK263" s="472"/>
      <c r="AL263" s="472"/>
      <c r="AM263" s="472"/>
      <c r="AN263" s="472"/>
      <c r="AO263" s="472"/>
      <c r="AP263" s="472"/>
      <c r="AQ263" s="472"/>
      <c r="AR263" s="472"/>
      <c r="AS263" s="472"/>
      <c r="AT263" s="472"/>
      <c r="AU263" s="472"/>
      <c r="AV263" s="472"/>
      <c r="AW263" s="472"/>
      <c r="AX263" s="472"/>
      <c r="AY263" s="472"/>
      <c r="AZ263" s="472"/>
      <c r="BA263" s="472"/>
      <c r="BB263" s="472"/>
      <c r="BC263" s="472"/>
      <c r="BD263" s="472"/>
      <c r="BE263" s="472"/>
      <c r="BF263" s="472"/>
      <c r="BG263" s="472"/>
      <c r="BH263" s="472"/>
      <c r="BI263" s="472"/>
      <c r="BJ263" s="472"/>
      <c r="BK263" s="472"/>
      <c r="BL263" s="472"/>
      <c r="BM263" s="472"/>
      <c r="BN263" s="472"/>
      <c r="BO263" s="472"/>
      <c r="BP263" s="472"/>
      <c r="BQ263" s="472"/>
      <c r="BR263" s="472"/>
      <c r="BS263" s="472"/>
      <c r="BT263" s="472"/>
      <c r="BU263" s="472"/>
      <c r="BV263" s="472"/>
      <c r="BW263" s="472"/>
      <c r="BX263" s="472"/>
      <c r="BY263" s="472"/>
      <c r="BZ263" s="472"/>
      <c r="CA263" s="472"/>
      <c r="CB263" s="472"/>
      <c r="CC263" s="472"/>
      <c r="CD263" s="472"/>
      <c r="CE263" s="472"/>
      <c r="CF263" s="472"/>
      <c r="CG263" s="472"/>
      <c r="CH263" s="472"/>
      <c r="CI263" s="472"/>
      <c r="CJ263" s="472"/>
      <c r="CK263" s="472"/>
      <c r="CL263" s="472"/>
      <c r="CM263" s="472"/>
      <c r="CN263" s="472"/>
      <c r="CO263" s="472"/>
      <c r="CP263" s="472"/>
      <c r="CQ263" s="472"/>
      <c r="CR263" s="472"/>
      <c r="CS263" s="472"/>
      <c r="CT263" s="472"/>
      <c r="CU263" s="472"/>
      <c r="CV263" s="472"/>
      <c r="CW263" s="472"/>
      <c r="CX263" s="472"/>
      <c r="CY263" s="472"/>
      <c r="CZ263" s="472"/>
      <c r="DA263" s="472"/>
      <c r="DB263" s="472"/>
      <c r="DC263" s="472"/>
      <c r="DD263" s="472"/>
      <c r="DE263" s="472"/>
      <c r="DF263" s="472"/>
      <c r="DG263" s="472"/>
      <c r="DH263" s="472"/>
      <c r="DI263" s="472"/>
      <c r="DJ263" s="472"/>
      <c r="DK263" s="505"/>
      <c r="DL263" s="472"/>
      <c r="DM263" s="472"/>
      <c r="DN263" s="472"/>
      <c r="DO263" s="472"/>
    </row>
    <row r="264" spans="1:119" x14ac:dyDescent="0.3">
      <c r="A264" s="472"/>
      <c r="B264" s="471"/>
      <c r="C264" s="472"/>
      <c r="D264" s="502"/>
      <c r="E264" s="503"/>
      <c r="F264" s="504"/>
      <c r="G264" s="502"/>
      <c r="H264" s="503"/>
      <c r="I264" s="472"/>
      <c r="J264" s="472"/>
      <c r="K264" s="472"/>
      <c r="L264" s="472"/>
      <c r="M264" s="472"/>
      <c r="N264" s="472"/>
      <c r="O264" s="472"/>
      <c r="P264" s="472"/>
      <c r="Q264" s="472"/>
      <c r="R264" s="472"/>
      <c r="S264" s="472"/>
      <c r="T264" s="472"/>
      <c r="U264" s="472"/>
      <c r="V264" s="472"/>
      <c r="W264" s="472"/>
      <c r="X264" s="472"/>
      <c r="Y264" s="472"/>
      <c r="Z264" s="472"/>
      <c r="AA264" s="472"/>
      <c r="AB264" s="472"/>
      <c r="AC264" s="472"/>
      <c r="AD264" s="472"/>
      <c r="AE264" s="472"/>
      <c r="AF264" s="472"/>
      <c r="AG264" s="472"/>
      <c r="AH264" s="472"/>
      <c r="AI264" s="472"/>
      <c r="AJ264" s="472"/>
      <c r="AK264" s="472"/>
      <c r="AL264" s="472"/>
      <c r="AM264" s="472"/>
      <c r="AN264" s="472"/>
      <c r="AO264" s="472"/>
      <c r="AP264" s="472"/>
      <c r="AQ264" s="472"/>
      <c r="AR264" s="472"/>
      <c r="AS264" s="472"/>
      <c r="AT264" s="472"/>
      <c r="AU264" s="472"/>
      <c r="AV264" s="472"/>
      <c r="AW264" s="472"/>
      <c r="AX264" s="472"/>
      <c r="AY264" s="472"/>
      <c r="AZ264" s="472"/>
      <c r="BA264" s="472"/>
      <c r="BB264" s="472"/>
      <c r="BC264" s="472"/>
      <c r="BD264" s="472"/>
      <c r="BE264" s="472"/>
      <c r="BF264" s="472"/>
      <c r="BG264" s="472"/>
      <c r="BH264" s="472"/>
      <c r="BI264" s="472"/>
      <c r="BJ264" s="472"/>
      <c r="BK264" s="472"/>
      <c r="BL264" s="472"/>
      <c r="BM264" s="472"/>
      <c r="BN264" s="472"/>
      <c r="BO264" s="472"/>
      <c r="BP264" s="472"/>
      <c r="BQ264" s="472"/>
      <c r="BR264" s="472"/>
      <c r="BS264" s="472"/>
      <c r="BT264" s="472"/>
      <c r="BU264" s="472"/>
      <c r="BV264" s="472"/>
      <c r="BW264" s="472"/>
      <c r="BX264" s="472"/>
      <c r="BY264" s="472"/>
      <c r="BZ264" s="472"/>
      <c r="CA264" s="472"/>
      <c r="CB264" s="472"/>
      <c r="CC264" s="472"/>
      <c r="CD264" s="472"/>
      <c r="CE264" s="472"/>
      <c r="CF264" s="472"/>
      <c r="CG264" s="472"/>
      <c r="CH264" s="472"/>
      <c r="CI264" s="472"/>
      <c r="CJ264" s="472"/>
      <c r="CK264" s="472"/>
      <c r="CL264" s="472"/>
      <c r="CM264" s="472"/>
      <c r="CN264" s="472"/>
      <c r="CO264" s="472"/>
      <c r="CP264" s="472"/>
      <c r="CQ264" s="472"/>
      <c r="CR264" s="472"/>
      <c r="CS264" s="472"/>
      <c r="CT264" s="472"/>
      <c r="CU264" s="472"/>
      <c r="CV264" s="472"/>
      <c r="CW264" s="472"/>
      <c r="CX264" s="472"/>
      <c r="CY264" s="472"/>
      <c r="CZ264" s="472"/>
      <c r="DA264" s="472"/>
      <c r="DB264" s="472"/>
      <c r="DC264" s="472"/>
      <c r="DD264" s="472"/>
      <c r="DE264" s="472"/>
      <c r="DF264" s="472"/>
      <c r="DG264" s="472"/>
      <c r="DH264" s="472"/>
      <c r="DI264" s="472"/>
      <c r="DJ264" s="472"/>
      <c r="DK264" s="505"/>
      <c r="DL264" s="472"/>
      <c r="DM264" s="472"/>
      <c r="DN264" s="472"/>
      <c r="DO264" s="472"/>
    </row>
    <row r="265" spans="1:119" x14ac:dyDescent="0.3">
      <c r="A265" s="472"/>
      <c r="B265" s="471"/>
      <c r="C265" s="472"/>
      <c r="D265" s="502"/>
      <c r="E265" s="503"/>
      <c r="F265" s="504"/>
      <c r="G265" s="502"/>
      <c r="H265" s="503"/>
      <c r="I265" s="472"/>
      <c r="J265" s="472"/>
      <c r="K265" s="472"/>
      <c r="L265" s="472"/>
      <c r="M265" s="472"/>
      <c r="N265" s="472"/>
      <c r="O265" s="472"/>
      <c r="P265" s="472"/>
      <c r="Q265" s="472"/>
      <c r="R265" s="472"/>
      <c r="S265" s="472"/>
      <c r="T265" s="472"/>
      <c r="U265" s="472"/>
      <c r="V265" s="472"/>
      <c r="W265" s="472"/>
      <c r="X265" s="472"/>
      <c r="Y265" s="472"/>
      <c r="Z265" s="472"/>
      <c r="AA265" s="472"/>
      <c r="AB265" s="472"/>
      <c r="AC265" s="472"/>
      <c r="AD265" s="472"/>
      <c r="AE265" s="472"/>
      <c r="AF265" s="472"/>
      <c r="AG265" s="472"/>
      <c r="AH265" s="472"/>
      <c r="AI265" s="472"/>
      <c r="AJ265" s="472"/>
      <c r="AK265" s="472"/>
      <c r="AL265" s="472"/>
      <c r="AM265" s="472"/>
      <c r="AN265" s="472"/>
      <c r="AO265" s="472"/>
      <c r="AP265" s="472"/>
      <c r="AQ265" s="472"/>
      <c r="AR265" s="472"/>
      <c r="AS265" s="472"/>
      <c r="AT265" s="472"/>
      <c r="AU265" s="472"/>
      <c r="AV265" s="472"/>
      <c r="AW265" s="472"/>
      <c r="AX265" s="472"/>
      <c r="AY265" s="472"/>
      <c r="AZ265" s="472"/>
      <c r="BA265" s="472"/>
      <c r="BB265" s="472"/>
      <c r="BC265" s="472"/>
      <c r="BD265" s="472"/>
      <c r="BE265" s="472"/>
      <c r="BF265" s="472"/>
      <c r="BG265" s="472"/>
      <c r="BH265" s="472"/>
      <c r="BI265" s="472"/>
      <c r="BJ265" s="472"/>
      <c r="BK265" s="472"/>
      <c r="BL265" s="472"/>
      <c r="BM265" s="472"/>
      <c r="BN265" s="472"/>
      <c r="BO265" s="472"/>
      <c r="BP265" s="472"/>
      <c r="BQ265" s="472"/>
      <c r="BR265" s="472"/>
      <c r="BS265" s="472"/>
      <c r="BT265" s="472"/>
      <c r="BU265" s="472"/>
      <c r="BV265" s="472"/>
      <c r="BW265" s="472"/>
      <c r="BX265" s="472"/>
      <c r="BY265" s="472"/>
      <c r="BZ265" s="472"/>
      <c r="CA265" s="472"/>
      <c r="CB265" s="472"/>
      <c r="CC265" s="472"/>
      <c r="CD265" s="472"/>
      <c r="CE265" s="472"/>
      <c r="CF265" s="472"/>
      <c r="CG265" s="472"/>
      <c r="CH265" s="472"/>
      <c r="CI265" s="472"/>
      <c r="CJ265" s="472"/>
      <c r="CK265" s="472"/>
      <c r="CL265" s="472"/>
      <c r="CM265" s="472"/>
      <c r="CN265" s="472"/>
      <c r="CO265" s="472"/>
      <c r="CP265" s="472"/>
      <c r="CQ265" s="472"/>
      <c r="CR265" s="472"/>
      <c r="CS265" s="472"/>
      <c r="CT265" s="472"/>
      <c r="CU265" s="472"/>
      <c r="CV265" s="472"/>
      <c r="CW265" s="472"/>
      <c r="CX265" s="472"/>
      <c r="CY265" s="472"/>
      <c r="CZ265" s="472"/>
      <c r="DA265" s="472"/>
      <c r="DB265" s="472"/>
      <c r="DC265" s="472"/>
      <c r="DD265" s="472"/>
      <c r="DE265" s="472"/>
      <c r="DF265" s="472"/>
      <c r="DG265" s="472"/>
      <c r="DH265" s="472"/>
      <c r="DI265" s="472"/>
      <c r="DJ265" s="472"/>
      <c r="DK265" s="505"/>
      <c r="DL265" s="472"/>
      <c r="DM265" s="472"/>
      <c r="DN265" s="472"/>
      <c r="DO265" s="472"/>
    </row>
    <row r="266" spans="1:119" x14ac:dyDescent="0.3">
      <c r="A266" s="472"/>
      <c r="B266" s="471"/>
      <c r="C266" s="472"/>
      <c r="D266" s="502"/>
      <c r="E266" s="503"/>
      <c r="F266" s="504"/>
      <c r="G266" s="502"/>
      <c r="H266" s="503"/>
      <c r="I266" s="472"/>
      <c r="J266" s="472"/>
      <c r="K266" s="472"/>
      <c r="L266" s="472"/>
      <c r="M266" s="472"/>
      <c r="N266" s="472"/>
      <c r="O266" s="472"/>
      <c r="P266" s="472"/>
      <c r="Q266" s="472"/>
      <c r="R266" s="472"/>
      <c r="S266" s="472"/>
      <c r="T266" s="472"/>
      <c r="U266" s="472"/>
      <c r="V266" s="472"/>
      <c r="W266" s="472"/>
      <c r="X266" s="472"/>
      <c r="Y266" s="472"/>
      <c r="Z266" s="472"/>
      <c r="AA266" s="472"/>
      <c r="AB266" s="472"/>
      <c r="AC266" s="472"/>
      <c r="AD266" s="472"/>
      <c r="AE266" s="472"/>
      <c r="AF266" s="472"/>
      <c r="AG266" s="472"/>
      <c r="AH266" s="472"/>
      <c r="AI266" s="472"/>
      <c r="AJ266" s="472"/>
      <c r="AK266" s="472"/>
      <c r="AL266" s="472"/>
      <c r="AM266" s="472"/>
      <c r="AN266" s="472"/>
      <c r="AO266" s="472"/>
      <c r="AP266" s="472"/>
      <c r="AQ266" s="472"/>
      <c r="AR266" s="472"/>
      <c r="AS266" s="472"/>
      <c r="AT266" s="472"/>
      <c r="AU266" s="472"/>
      <c r="AV266" s="472"/>
      <c r="AW266" s="472"/>
      <c r="AX266" s="472"/>
      <c r="AY266" s="472"/>
      <c r="AZ266" s="472"/>
      <c r="BA266" s="472"/>
      <c r="BB266" s="472"/>
      <c r="BC266" s="472"/>
      <c r="BD266" s="472"/>
      <c r="BE266" s="472"/>
      <c r="BF266" s="472"/>
      <c r="BG266" s="472"/>
      <c r="BH266" s="472"/>
      <c r="BI266" s="472"/>
      <c r="BJ266" s="472"/>
      <c r="BK266" s="472"/>
      <c r="BL266" s="472"/>
      <c r="BM266" s="472"/>
      <c r="BN266" s="472"/>
      <c r="BO266" s="472"/>
      <c r="BP266" s="472"/>
      <c r="BQ266" s="472"/>
      <c r="BR266" s="472"/>
      <c r="BS266" s="472"/>
      <c r="BT266" s="472"/>
      <c r="BU266" s="472"/>
      <c r="BV266" s="472"/>
      <c r="BW266" s="472"/>
      <c r="BX266" s="472"/>
      <c r="BY266" s="472"/>
      <c r="BZ266" s="472"/>
      <c r="CA266" s="472"/>
      <c r="CB266" s="472"/>
      <c r="CC266" s="472"/>
      <c r="CD266" s="472"/>
      <c r="CE266" s="472"/>
      <c r="CF266" s="472"/>
      <c r="CG266" s="472"/>
      <c r="CH266" s="472"/>
      <c r="CI266" s="472"/>
      <c r="CJ266" s="472"/>
      <c r="CK266" s="472"/>
      <c r="CL266" s="472"/>
      <c r="CM266" s="472"/>
      <c r="CN266" s="472"/>
      <c r="CO266" s="472"/>
      <c r="CP266" s="472"/>
      <c r="CQ266" s="472"/>
      <c r="CR266" s="472"/>
      <c r="CS266" s="472"/>
      <c r="CT266" s="472"/>
      <c r="CU266" s="472"/>
      <c r="CV266" s="472"/>
      <c r="CW266" s="472"/>
      <c r="CX266" s="472"/>
      <c r="CY266" s="472"/>
      <c r="CZ266" s="472"/>
      <c r="DA266" s="472"/>
      <c r="DB266" s="472"/>
      <c r="DC266" s="472"/>
      <c r="DD266" s="472"/>
      <c r="DE266" s="472"/>
      <c r="DF266" s="472"/>
      <c r="DG266" s="472"/>
      <c r="DH266" s="472"/>
      <c r="DI266" s="472"/>
      <c r="DJ266" s="472"/>
      <c r="DK266" s="505"/>
      <c r="DL266" s="472"/>
      <c r="DM266" s="472"/>
      <c r="DN266" s="472"/>
      <c r="DO266" s="472"/>
    </row>
    <row r="267" spans="1:119" x14ac:dyDescent="0.3">
      <c r="A267" s="472"/>
      <c r="B267" s="471"/>
      <c r="C267" s="472"/>
      <c r="D267" s="502"/>
      <c r="E267" s="503"/>
      <c r="F267" s="504"/>
      <c r="G267" s="502"/>
      <c r="H267" s="503"/>
      <c r="I267" s="472"/>
      <c r="J267" s="472"/>
      <c r="K267" s="472"/>
      <c r="L267" s="472"/>
      <c r="M267" s="472"/>
      <c r="N267" s="472"/>
      <c r="O267" s="472"/>
      <c r="P267" s="472"/>
      <c r="Q267" s="472"/>
      <c r="R267" s="472"/>
      <c r="S267" s="472"/>
      <c r="T267" s="472"/>
      <c r="U267" s="472"/>
      <c r="V267" s="472"/>
      <c r="W267" s="472"/>
      <c r="X267" s="472"/>
      <c r="Y267" s="472"/>
      <c r="Z267" s="472"/>
      <c r="AA267" s="472"/>
      <c r="AB267" s="472"/>
      <c r="AC267" s="472"/>
      <c r="AD267" s="472"/>
      <c r="AE267" s="472"/>
      <c r="AF267" s="472"/>
      <c r="AG267" s="472"/>
      <c r="AH267" s="472"/>
      <c r="AI267" s="472"/>
      <c r="AJ267" s="472"/>
      <c r="AK267" s="472"/>
      <c r="AL267" s="472"/>
      <c r="AM267" s="472"/>
      <c r="AN267" s="472"/>
      <c r="AO267" s="472"/>
      <c r="AP267" s="472"/>
      <c r="AQ267" s="472"/>
      <c r="AR267" s="472"/>
      <c r="AS267" s="472"/>
      <c r="AT267" s="472"/>
      <c r="AU267" s="472"/>
      <c r="AV267" s="472"/>
      <c r="AW267" s="472"/>
      <c r="AX267" s="472"/>
      <c r="AY267" s="472"/>
      <c r="AZ267" s="472"/>
      <c r="BA267" s="472"/>
      <c r="BB267" s="472"/>
      <c r="BC267" s="472"/>
      <c r="BD267" s="472"/>
      <c r="BE267" s="472"/>
      <c r="BF267" s="472"/>
      <c r="BG267" s="472"/>
      <c r="BH267" s="472"/>
      <c r="BI267" s="472"/>
      <c r="BJ267" s="472"/>
      <c r="BK267" s="472"/>
      <c r="BL267" s="472"/>
      <c r="BM267" s="472"/>
      <c r="BN267" s="472"/>
      <c r="BO267" s="472"/>
      <c r="BP267" s="472"/>
      <c r="BQ267" s="472"/>
      <c r="BR267" s="472"/>
      <c r="BS267" s="472"/>
      <c r="BT267" s="472"/>
      <c r="BU267" s="472"/>
      <c r="BV267" s="472"/>
      <c r="BW267" s="472"/>
      <c r="BX267" s="472"/>
      <c r="BY267" s="472"/>
      <c r="BZ267" s="472"/>
      <c r="CA267" s="472"/>
      <c r="CB267" s="472"/>
      <c r="CC267" s="472"/>
      <c r="CD267" s="472"/>
      <c r="CE267" s="472"/>
      <c r="CF267" s="472"/>
      <c r="CG267" s="472"/>
      <c r="CH267" s="472"/>
      <c r="CI267" s="472"/>
      <c r="CJ267" s="472"/>
      <c r="CK267" s="472"/>
      <c r="CL267" s="472"/>
      <c r="CM267" s="472"/>
      <c r="CN267" s="472"/>
      <c r="CO267" s="472"/>
      <c r="CP267" s="472"/>
      <c r="CQ267" s="472"/>
      <c r="CR267" s="472"/>
      <c r="CS267" s="472"/>
      <c r="CT267" s="472"/>
      <c r="CU267" s="472"/>
      <c r="CV267" s="472"/>
      <c r="CW267" s="472"/>
      <c r="CX267" s="472"/>
      <c r="CY267" s="472"/>
      <c r="CZ267" s="472"/>
      <c r="DA267" s="472"/>
      <c r="DB267" s="472"/>
      <c r="DC267" s="472"/>
      <c r="DD267" s="472"/>
      <c r="DE267" s="472"/>
      <c r="DF267" s="472"/>
      <c r="DG267" s="472"/>
      <c r="DH267" s="472"/>
      <c r="DI267" s="472"/>
      <c r="DJ267" s="472"/>
      <c r="DK267" s="505"/>
      <c r="DL267" s="472"/>
      <c r="DM267" s="472"/>
      <c r="DN267" s="472"/>
      <c r="DO267" s="472"/>
    </row>
    <row r="268" spans="1:119" x14ac:dyDescent="0.3">
      <c r="A268" s="472"/>
      <c r="B268" s="471"/>
      <c r="C268" s="472"/>
      <c r="D268" s="502"/>
      <c r="E268" s="503"/>
      <c r="F268" s="504"/>
      <c r="G268" s="502"/>
      <c r="H268" s="503"/>
      <c r="I268" s="472"/>
      <c r="J268" s="472"/>
      <c r="K268" s="472"/>
      <c r="L268" s="472"/>
      <c r="M268" s="472"/>
      <c r="N268" s="472"/>
      <c r="O268" s="472"/>
      <c r="P268" s="472"/>
      <c r="Q268" s="472"/>
      <c r="R268" s="472"/>
      <c r="S268" s="472"/>
      <c r="T268" s="472"/>
      <c r="U268" s="472"/>
      <c r="V268" s="472"/>
      <c r="W268" s="472"/>
      <c r="X268" s="472"/>
      <c r="Y268" s="472"/>
      <c r="Z268" s="472"/>
      <c r="AA268" s="472"/>
      <c r="AB268" s="472"/>
      <c r="AC268" s="472"/>
      <c r="AD268" s="472"/>
      <c r="AE268" s="472"/>
      <c r="AF268" s="472"/>
      <c r="AG268" s="472"/>
      <c r="AH268" s="472"/>
      <c r="AI268" s="472"/>
      <c r="AJ268" s="472"/>
      <c r="AK268" s="472"/>
      <c r="AL268" s="472"/>
      <c r="AM268" s="472"/>
      <c r="AN268" s="472"/>
      <c r="AO268" s="472"/>
      <c r="AP268" s="472"/>
      <c r="AQ268" s="472"/>
      <c r="AR268" s="472"/>
      <c r="AS268" s="472"/>
      <c r="AT268" s="472"/>
      <c r="AU268" s="472"/>
      <c r="AV268" s="472"/>
      <c r="AW268" s="472"/>
      <c r="AX268" s="472"/>
      <c r="AY268" s="472"/>
      <c r="AZ268" s="472"/>
      <c r="BA268" s="472"/>
      <c r="BB268" s="472"/>
      <c r="BC268" s="472"/>
      <c r="BD268" s="472"/>
      <c r="BE268" s="472"/>
      <c r="BF268" s="472"/>
      <c r="BG268" s="472"/>
      <c r="BH268" s="472"/>
      <c r="BI268" s="472"/>
      <c r="BJ268" s="472"/>
      <c r="BK268" s="472"/>
      <c r="BL268" s="472"/>
      <c r="BM268" s="472"/>
      <c r="BN268" s="472"/>
      <c r="BO268" s="472"/>
      <c r="BP268" s="472"/>
      <c r="BQ268" s="472"/>
      <c r="BR268" s="472"/>
      <c r="BS268" s="472"/>
      <c r="BT268" s="472"/>
      <c r="BU268" s="472"/>
      <c r="BV268" s="472"/>
      <c r="BW268" s="472"/>
      <c r="BX268" s="472"/>
      <c r="BY268" s="472"/>
      <c r="BZ268" s="472"/>
      <c r="CA268" s="472"/>
      <c r="CB268" s="472"/>
      <c r="CC268" s="472"/>
      <c r="CD268" s="472"/>
      <c r="CE268" s="472"/>
      <c r="CF268" s="472"/>
      <c r="CG268" s="472"/>
      <c r="CH268" s="472"/>
      <c r="CI268" s="472"/>
      <c r="CJ268" s="472"/>
      <c r="CK268" s="472"/>
      <c r="CL268" s="472"/>
      <c r="CM268" s="472"/>
      <c r="CN268" s="472"/>
      <c r="CO268" s="472"/>
      <c r="CP268" s="472"/>
      <c r="CQ268" s="472"/>
      <c r="CR268" s="472"/>
      <c r="CS268" s="472"/>
      <c r="CT268" s="472"/>
      <c r="CU268" s="472"/>
      <c r="CV268" s="472"/>
      <c r="CW268" s="472"/>
      <c r="CX268" s="472"/>
      <c r="CY268" s="472"/>
      <c r="CZ268" s="472"/>
      <c r="DA268" s="472"/>
      <c r="DB268" s="472"/>
      <c r="DC268" s="472"/>
      <c r="DD268" s="472"/>
      <c r="DE268" s="472"/>
      <c r="DF268" s="472"/>
      <c r="DG268" s="472"/>
      <c r="DH268" s="472"/>
      <c r="DI268" s="472"/>
      <c r="DJ268" s="472"/>
      <c r="DK268" s="505"/>
      <c r="DL268" s="472"/>
      <c r="DM268" s="472"/>
      <c r="DN268" s="472"/>
      <c r="DO268" s="472"/>
    </row>
    <row r="269" spans="1:119" x14ac:dyDescent="0.3">
      <c r="A269" s="472"/>
      <c r="B269" s="471"/>
      <c r="C269" s="472"/>
      <c r="D269" s="502"/>
      <c r="E269" s="503"/>
      <c r="F269" s="504"/>
      <c r="G269" s="502"/>
      <c r="H269" s="503"/>
      <c r="I269" s="472"/>
      <c r="J269" s="472"/>
      <c r="K269" s="472"/>
      <c r="L269" s="472"/>
      <c r="M269" s="472"/>
      <c r="N269" s="472"/>
      <c r="O269" s="472"/>
      <c r="P269" s="472"/>
      <c r="Q269" s="472"/>
      <c r="R269" s="472"/>
      <c r="S269" s="472"/>
      <c r="T269" s="472"/>
      <c r="U269" s="472"/>
      <c r="V269" s="472"/>
      <c r="W269" s="472"/>
      <c r="X269" s="472"/>
      <c r="Y269" s="472"/>
      <c r="Z269" s="472"/>
      <c r="AA269" s="472"/>
      <c r="AB269" s="472"/>
      <c r="AC269" s="472"/>
      <c r="AD269" s="472"/>
      <c r="AE269" s="472"/>
      <c r="AF269" s="472"/>
      <c r="AG269" s="472"/>
      <c r="AH269" s="472"/>
      <c r="AI269" s="472"/>
      <c r="AJ269" s="472"/>
      <c r="AK269" s="472"/>
      <c r="AL269" s="472"/>
      <c r="AM269" s="472"/>
      <c r="AN269" s="472"/>
      <c r="AO269" s="472"/>
      <c r="AP269" s="472"/>
      <c r="AQ269" s="472"/>
      <c r="AR269" s="472"/>
      <c r="AS269" s="472"/>
      <c r="AT269" s="472"/>
      <c r="AU269" s="472"/>
      <c r="AV269" s="472"/>
      <c r="AW269" s="472"/>
      <c r="AX269" s="472"/>
      <c r="AY269" s="472"/>
      <c r="AZ269" s="472"/>
      <c r="BA269" s="472"/>
      <c r="BB269" s="472"/>
      <c r="BC269" s="472"/>
      <c r="BD269" s="472"/>
      <c r="BE269" s="472"/>
      <c r="BF269" s="472"/>
      <c r="BG269" s="472"/>
      <c r="BH269" s="472"/>
      <c r="BI269" s="472"/>
      <c r="BJ269" s="472"/>
      <c r="BK269" s="472"/>
      <c r="BL269" s="472"/>
      <c r="BM269" s="472"/>
      <c r="BN269" s="472"/>
      <c r="BO269" s="472"/>
      <c r="BP269" s="472"/>
      <c r="BQ269" s="472"/>
      <c r="BR269" s="472"/>
      <c r="BS269" s="472"/>
      <c r="BT269" s="472"/>
      <c r="BU269" s="472"/>
      <c r="BV269" s="472"/>
      <c r="BW269" s="472"/>
      <c r="BX269" s="472"/>
      <c r="BY269" s="472"/>
      <c r="BZ269" s="472"/>
      <c r="CA269" s="472"/>
      <c r="CB269" s="472"/>
      <c r="CC269" s="472"/>
      <c r="CD269" s="472"/>
      <c r="CE269" s="472"/>
      <c r="CF269" s="472"/>
      <c r="CG269" s="472"/>
      <c r="CH269" s="472"/>
      <c r="CI269" s="472"/>
      <c r="CJ269" s="472"/>
      <c r="CK269" s="472"/>
      <c r="CL269" s="472"/>
      <c r="CM269" s="472"/>
      <c r="CN269" s="472"/>
      <c r="CO269" s="472"/>
      <c r="CP269" s="472"/>
      <c r="CQ269" s="472"/>
      <c r="CR269" s="472"/>
      <c r="CS269" s="472"/>
      <c r="CT269" s="472"/>
      <c r="CU269" s="472"/>
      <c r="CV269" s="472"/>
      <c r="CW269" s="472"/>
      <c r="CX269" s="472"/>
      <c r="CY269" s="472"/>
      <c r="CZ269" s="472"/>
      <c r="DA269" s="472"/>
      <c r="DB269" s="472"/>
      <c r="DC269" s="472"/>
      <c r="DD269" s="472"/>
      <c r="DE269" s="472"/>
      <c r="DF269" s="472"/>
      <c r="DG269" s="472"/>
      <c r="DH269" s="472"/>
      <c r="DI269" s="472"/>
      <c r="DJ269" s="472"/>
      <c r="DK269" s="505"/>
      <c r="DL269" s="472"/>
      <c r="DM269" s="472"/>
      <c r="DN269" s="472"/>
      <c r="DO269" s="472"/>
    </row>
    <row r="270" spans="1:119" x14ac:dyDescent="0.3">
      <c r="A270" s="472"/>
      <c r="B270" s="471"/>
      <c r="C270" s="472"/>
      <c r="D270" s="502"/>
      <c r="E270" s="503"/>
      <c r="F270" s="504"/>
      <c r="G270" s="502"/>
      <c r="H270" s="503"/>
      <c r="I270" s="472"/>
      <c r="J270" s="472"/>
      <c r="K270" s="472"/>
      <c r="L270" s="472"/>
      <c r="M270" s="472"/>
      <c r="N270" s="472"/>
      <c r="O270" s="472"/>
      <c r="P270" s="472"/>
      <c r="Q270" s="472"/>
      <c r="R270" s="472"/>
      <c r="S270" s="472"/>
      <c r="T270" s="472"/>
      <c r="U270" s="472"/>
      <c r="V270" s="472"/>
      <c r="W270" s="472"/>
      <c r="X270" s="472"/>
      <c r="Y270" s="472"/>
      <c r="Z270" s="472"/>
      <c r="AA270" s="472"/>
      <c r="AB270" s="472"/>
      <c r="AC270" s="472"/>
      <c r="AD270" s="472"/>
      <c r="AE270" s="472"/>
      <c r="AF270" s="472"/>
      <c r="AG270" s="472"/>
      <c r="AH270" s="472"/>
      <c r="AI270" s="472"/>
      <c r="AJ270" s="472"/>
      <c r="AK270" s="472"/>
      <c r="AL270" s="472"/>
      <c r="AM270" s="472"/>
      <c r="AN270" s="472"/>
      <c r="AO270" s="472"/>
      <c r="AP270" s="472"/>
      <c r="AQ270" s="472"/>
      <c r="AR270" s="472"/>
      <c r="AS270" s="472"/>
      <c r="AT270" s="472"/>
      <c r="AU270" s="472"/>
      <c r="AV270" s="472"/>
      <c r="AW270" s="472"/>
      <c r="AX270" s="472"/>
      <c r="AY270" s="472"/>
      <c r="AZ270" s="472"/>
      <c r="BA270" s="472"/>
      <c r="BB270" s="472"/>
      <c r="BC270" s="472"/>
      <c r="BD270" s="472"/>
      <c r="BE270" s="472"/>
      <c r="BF270" s="472"/>
      <c r="BG270" s="472"/>
      <c r="BH270" s="472"/>
      <c r="BI270" s="472"/>
      <c r="BJ270" s="472"/>
      <c r="BK270" s="472"/>
      <c r="BL270" s="472"/>
      <c r="BM270" s="472"/>
      <c r="BN270" s="472"/>
      <c r="BO270" s="472"/>
      <c r="BP270" s="472"/>
      <c r="BQ270" s="472"/>
      <c r="BR270" s="472"/>
      <c r="BS270" s="472"/>
      <c r="BT270" s="472"/>
      <c r="BU270" s="472"/>
      <c r="BV270" s="472"/>
      <c r="BW270" s="472"/>
      <c r="BX270" s="472"/>
      <c r="BY270" s="472"/>
      <c r="BZ270" s="472"/>
      <c r="CA270" s="472"/>
      <c r="CB270" s="472"/>
      <c r="CC270" s="472"/>
      <c r="CD270" s="472"/>
      <c r="CE270" s="472"/>
      <c r="CF270" s="472"/>
      <c r="CG270" s="472"/>
      <c r="CH270" s="472"/>
      <c r="CI270" s="472"/>
      <c r="CJ270" s="472"/>
      <c r="CK270" s="472"/>
      <c r="CL270" s="472"/>
      <c r="CM270" s="472"/>
      <c r="CN270" s="472"/>
      <c r="CO270" s="472"/>
      <c r="CP270" s="472"/>
      <c r="CQ270" s="472"/>
      <c r="CR270" s="472"/>
      <c r="CS270" s="472"/>
      <c r="CT270" s="472"/>
      <c r="CU270" s="472"/>
      <c r="CV270" s="472"/>
      <c r="CW270" s="472"/>
      <c r="CX270" s="472"/>
      <c r="CY270" s="472"/>
      <c r="CZ270" s="472"/>
      <c r="DA270" s="472"/>
      <c r="DB270" s="472"/>
      <c r="DC270" s="472"/>
      <c r="DD270" s="472"/>
      <c r="DE270" s="472"/>
      <c r="DF270" s="472"/>
      <c r="DG270" s="472"/>
      <c r="DH270" s="472"/>
      <c r="DI270" s="472"/>
      <c r="DJ270" s="472"/>
      <c r="DK270" s="505"/>
      <c r="DL270" s="472"/>
      <c r="DM270" s="472"/>
      <c r="DN270" s="472"/>
      <c r="DO270" s="472"/>
    </row>
    <row r="271" spans="1:119" x14ac:dyDescent="0.3">
      <c r="A271" s="472"/>
      <c r="B271" s="471"/>
      <c r="C271" s="472"/>
      <c r="D271" s="502"/>
      <c r="E271" s="503"/>
      <c r="F271" s="504"/>
      <c r="G271" s="502"/>
      <c r="H271" s="503"/>
      <c r="I271" s="472"/>
      <c r="J271" s="472"/>
      <c r="K271" s="472"/>
      <c r="L271" s="472"/>
      <c r="M271" s="472"/>
      <c r="N271" s="472"/>
      <c r="O271" s="472"/>
      <c r="P271" s="472"/>
      <c r="Q271" s="472"/>
      <c r="R271" s="472"/>
      <c r="S271" s="472"/>
      <c r="T271" s="472"/>
      <c r="U271" s="472"/>
      <c r="V271" s="472"/>
      <c r="W271" s="472"/>
      <c r="X271" s="472"/>
      <c r="Y271" s="472"/>
      <c r="Z271" s="472"/>
      <c r="AA271" s="472"/>
      <c r="AB271" s="472"/>
      <c r="AC271" s="472"/>
      <c r="AD271" s="472"/>
      <c r="AE271" s="472"/>
      <c r="AF271" s="472"/>
      <c r="AG271" s="472"/>
      <c r="AH271" s="472"/>
      <c r="AI271" s="472"/>
      <c r="AJ271" s="472"/>
      <c r="AK271" s="472"/>
      <c r="AL271" s="472"/>
      <c r="AM271" s="472"/>
      <c r="AN271" s="472"/>
      <c r="AO271" s="472"/>
      <c r="AP271" s="472"/>
      <c r="AQ271" s="472"/>
      <c r="AR271" s="472"/>
      <c r="AS271" s="472"/>
      <c r="AT271" s="472"/>
      <c r="AU271" s="472"/>
      <c r="AV271" s="472"/>
      <c r="AW271" s="472"/>
      <c r="AX271" s="472"/>
      <c r="AY271" s="472"/>
      <c r="AZ271" s="472"/>
      <c r="BA271" s="472"/>
      <c r="BB271" s="472"/>
      <c r="BC271" s="472"/>
      <c r="BD271" s="472"/>
      <c r="BE271" s="472"/>
      <c r="BF271" s="472"/>
      <c r="BG271" s="472"/>
      <c r="BH271" s="472"/>
      <c r="BI271" s="472"/>
      <c r="BJ271" s="472"/>
      <c r="BK271" s="472"/>
      <c r="BL271" s="472"/>
      <c r="BM271" s="472"/>
      <c r="BN271" s="472"/>
      <c r="BO271" s="472"/>
      <c r="BP271" s="472"/>
      <c r="BQ271" s="472"/>
      <c r="BR271" s="472"/>
      <c r="BS271" s="472"/>
      <c r="BT271" s="472"/>
      <c r="BU271" s="472"/>
      <c r="BV271" s="472"/>
      <c r="BW271" s="472"/>
      <c r="BX271" s="472"/>
      <c r="BY271" s="472"/>
      <c r="BZ271" s="472"/>
      <c r="CA271" s="472"/>
      <c r="CB271" s="472"/>
      <c r="CC271" s="472"/>
      <c r="CD271" s="472"/>
      <c r="CE271" s="472"/>
      <c r="CF271" s="472"/>
      <c r="CG271" s="472"/>
      <c r="CH271" s="472"/>
      <c r="CI271" s="472"/>
      <c r="CJ271" s="472"/>
      <c r="CK271" s="472"/>
      <c r="CL271" s="472"/>
      <c r="CM271" s="472"/>
      <c r="CN271" s="472"/>
      <c r="CO271" s="472"/>
      <c r="CP271" s="472"/>
      <c r="CQ271" s="472"/>
      <c r="CR271" s="472"/>
      <c r="CS271" s="472"/>
      <c r="CT271" s="472"/>
      <c r="CU271" s="472"/>
      <c r="CV271" s="472"/>
      <c r="CW271" s="472"/>
      <c r="CX271" s="472"/>
      <c r="CY271" s="472"/>
      <c r="CZ271" s="472"/>
      <c r="DA271" s="472"/>
      <c r="DB271" s="472"/>
      <c r="DC271" s="472"/>
      <c r="DD271" s="472"/>
      <c r="DE271" s="472"/>
      <c r="DF271" s="472"/>
      <c r="DG271" s="472"/>
      <c r="DH271" s="472"/>
      <c r="DI271" s="472"/>
      <c r="DJ271" s="472"/>
      <c r="DK271" s="505"/>
      <c r="DL271" s="472"/>
      <c r="DM271" s="472"/>
      <c r="DN271" s="472"/>
      <c r="DO271" s="472"/>
    </row>
    <row r="272" spans="1:119" x14ac:dyDescent="0.3">
      <c r="A272" s="472"/>
      <c r="B272" s="471"/>
      <c r="C272" s="472"/>
      <c r="D272" s="502"/>
      <c r="E272" s="503"/>
      <c r="F272" s="504"/>
      <c r="G272" s="502"/>
      <c r="H272" s="503"/>
      <c r="I272" s="472"/>
      <c r="J272" s="472"/>
      <c r="K272" s="472"/>
      <c r="L272" s="472"/>
      <c r="M272" s="472"/>
      <c r="N272" s="472"/>
      <c r="O272" s="472"/>
      <c r="P272" s="472"/>
      <c r="Q272" s="472"/>
      <c r="R272" s="472"/>
      <c r="S272" s="472"/>
      <c r="T272" s="472"/>
      <c r="U272" s="472"/>
      <c r="V272" s="472"/>
      <c r="W272" s="472"/>
      <c r="X272" s="472"/>
      <c r="Y272" s="472"/>
      <c r="Z272" s="472"/>
      <c r="AA272" s="472"/>
      <c r="AB272" s="472"/>
      <c r="AC272" s="472"/>
      <c r="AD272" s="472"/>
      <c r="AE272" s="472"/>
      <c r="AF272" s="472"/>
      <c r="AG272" s="472"/>
      <c r="AH272" s="472"/>
      <c r="AI272" s="472"/>
      <c r="AJ272" s="472"/>
      <c r="AK272" s="472"/>
      <c r="AL272" s="472"/>
      <c r="AM272" s="472"/>
      <c r="AN272" s="472"/>
      <c r="AO272" s="472"/>
      <c r="AP272" s="472"/>
      <c r="AQ272" s="472"/>
      <c r="AR272" s="472"/>
      <c r="AS272" s="472"/>
      <c r="AT272" s="472"/>
      <c r="AU272" s="472"/>
      <c r="AV272" s="472"/>
      <c r="AW272" s="472"/>
      <c r="AX272" s="472"/>
      <c r="AY272" s="472"/>
      <c r="AZ272" s="472"/>
      <c r="BA272" s="472"/>
      <c r="BB272" s="472"/>
      <c r="BC272" s="472"/>
      <c r="BD272" s="472"/>
      <c r="BE272" s="472"/>
      <c r="BF272" s="472"/>
      <c r="BG272" s="472"/>
      <c r="BH272" s="472"/>
      <c r="BI272" s="472"/>
      <c r="BJ272" s="472"/>
      <c r="BK272" s="472"/>
      <c r="BL272" s="472"/>
      <c r="BM272" s="472"/>
      <c r="BN272" s="472"/>
      <c r="BO272" s="472"/>
      <c r="BP272" s="472"/>
      <c r="BQ272" s="472"/>
      <c r="BR272" s="472"/>
      <c r="BS272" s="472"/>
      <c r="BT272" s="472"/>
      <c r="BU272" s="472"/>
      <c r="BV272" s="472"/>
      <c r="BW272" s="472"/>
      <c r="BX272" s="472"/>
      <c r="BY272" s="472"/>
      <c r="BZ272" s="472"/>
      <c r="CA272" s="472"/>
      <c r="CB272" s="472"/>
      <c r="CC272" s="472"/>
      <c r="CD272" s="472"/>
      <c r="CE272" s="472"/>
      <c r="CF272" s="472"/>
      <c r="CG272" s="472"/>
      <c r="CH272" s="472"/>
      <c r="CI272" s="472"/>
      <c r="CJ272" s="472"/>
      <c r="CK272" s="472"/>
      <c r="CL272" s="472"/>
      <c r="CM272" s="472"/>
      <c r="CN272" s="472"/>
      <c r="CO272" s="472"/>
      <c r="CP272" s="472"/>
      <c r="CQ272" s="472"/>
      <c r="CR272" s="472"/>
      <c r="CS272" s="472"/>
      <c r="CT272" s="472"/>
      <c r="CU272" s="472"/>
      <c r="CV272" s="472"/>
      <c r="CW272" s="472"/>
      <c r="CX272" s="472"/>
      <c r="CY272" s="472"/>
      <c r="CZ272" s="472"/>
      <c r="DA272" s="472"/>
      <c r="DB272" s="472"/>
      <c r="DC272" s="472"/>
      <c r="DD272" s="472"/>
      <c r="DE272" s="472"/>
      <c r="DF272" s="472"/>
      <c r="DG272" s="472"/>
      <c r="DH272" s="472"/>
      <c r="DI272" s="472"/>
      <c r="DJ272" s="472"/>
      <c r="DK272" s="505"/>
      <c r="DL272" s="472"/>
      <c r="DM272" s="472"/>
      <c r="DN272" s="472"/>
      <c r="DO272" s="472"/>
    </row>
    <row r="273" spans="1:119" x14ac:dyDescent="0.3">
      <c r="A273" s="472"/>
      <c r="B273" s="471"/>
      <c r="C273" s="472"/>
      <c r="D273" s="502"/>
      <c r="E273" s="503"/>
      <c r="F273" s="504"/>
      <c r="G273" s="502"/>
      <c r="H273" s="503"/>
      <c r="I273" s="472"/>
      <c r="J273" s="472"/>
      <c r="K273" s="472"/>
      <c r="L273" s="472"/>
      <c r="M273" s="472"/>
      <c r="N273" s="472"/>
      <c r="O273" s="472"/>
      <c r="P273" s="472"/>
      <c r="Q273" s="472"/>
      <c r="R273" s="472"/>
      <c r="S273" s="472"/>
      <c r="T273" s="472"/>
      <c r="U273" s="472"/>
      <c r="V273" s="472"/>
      <c r="W273" s="472"/>
      <c r="X273" s="472"/>
      <c r="Y273" s="472"/>
      <c r="Z273" s="472"/>
      <c r="AA273" s="472"/>
      <c r="AB273" s="472"/>
      <c r="AC273" s="472"/>
      <c r="AD273" s="472"/>
      <c r="AE273" s="472"/>
      <c r="AF273" s="472"/>
      <c r="AG273" s="472"/>
      <c r="AH273" s="472"/>
      <c r="AI273" s="472"/>
      <c r="AJ273" s="472"/>
      <c r="AK273" s="472"/>
      <c r="AL273" s="472"/>
      <c r="AM273" s="472"/>
      <c r="AN273" s="472"/>
      <c r="AO273" s="472"/>
      <c r="AP273" s="472"/>
      <c r="AQ273" s="472"/>
      <c r="AR273" s="472"/>
      <c r="AS273" s="472"/>
      <c r="AT273" s="472"/>
      <c r="AU273" s="472"/>
      <c r="AV273" s="472"/>
      <c r="AW273" s="472"/>
      <c r="AX273" s="472"/>
      <c r="AY273" s="472"/>
      <c r="AZ273" s="472"/>
      <c r="BA273" s="472"/>
      <c r="BB273" s="472"/>
      <c r="BC273" s="472"/>
      <c r="BD273" s="472"/>
      <c r="BE273" s="472"/>
      <c r="BF273" s="472"/>
      <c r="BG273" s="472"/>
      <c r="BH273" s="472"/>
      <c r="BI273" s="472"/>
      <c r="BJ273" s="472"/>
      <c r="BK273" s="472"/>
      <c r="BL273" s="472"/>
      <c r="BM273" s="472"/>
      <c r="BN273" s="472"/>
      <c r="BO273" s="472"/>
      <c r="BP273" s="472"/>
      <c r="BQ273" s="472"/>
      <c r="BR273" s="472"/>
      <c r="BS273" s="472"/>
      <c r="BT273" s="472"/>
      <c r="BU273" s="472"/>
      <c r="BV273" s="472"/>
      <c r="BW273" s="472"/>
      <c r="BX273" s="472"/>
      <c r="BY273" s="472"/>
      <c r="BZ273" s="472"/>
      <c r="CA273" s="472"/>
      <c r="CB273" s="472"/>
      <c r="CC273" s="472"/>
      <c r="CD273" s="472"/>
      <c r="CE273" s="472"/>
      <c r="CF273" s="472"/>
      <c r="CG273" s="472"/>
      <c r="CH273" s="472"/>
      <c r="CI273" s="472"/>
      <c r="CJ273" s="472"/>
      <c r="CK273" s="472"/>
      <c r="CL273" s="472"/>
      <c r="CM273" s="472"/>
      <c r="CN273" s="472"/>
      <c r="CO273" s="472"/>
      <c r="CP273" s="472"/>
      <c r="CQ273" s="472"/>
      <c r="CR273" s="472"/>
      <c r="CS273" s="472"/>
      <c r="CT273" s="472"/>
      <c r="CU273" s="472"/>
      <c r="CV273" s="472"/>
      <c r="CW273" s="472"/>
      <c r="CX273" s="472"/>
      <c r="CY273" s="472"/>
      <c r="CZ273" s="472"/>
      <c r="DA273" s="472"/>
      <c r="DB273" s="472"/>
      <c r="DC273" s="472"/>
      <c r="DD273" s="472"/>
      <c r="DE273" s="472"/>
      <c r="DF273" s="472"/>
      <c r="DG273" s="472"/>
      <c r="DH273" s="472"/>
      <c r="DI273" s="472"/>
      <c r="DJ273" s="472"/>
      <c r="DK273" s="505"/>
      <c r="DL273" s="472"/>
      <c r="DM273" s="472"/>
      <c r="DN273" s="472"/>
      <c r="DO273" s="472"/>
    </row>
  </sheetData>
  <sheetProtection algorithmName="SHA-512" hashValue="6XVP3s3aqS4CJ533QlOr0SESN4mtG3enZDQokkSMvkIIUiSzU9C/UrFOXYwx+j04kys5wo/Dw+nCYazVgNHPpg==" saltValue="wN6dFAKLsKEv0gPXl43IqA==" spinCount="100000" sheet="1" formatColumns="0" formatRows="0" autoFilter="0"/>
  <mergeCells count="2">
    <mergeCell ref="B215:B217"/>
    <mergeCell ref="B219:B221"/>
  </mergeCells>
  <phoneticPr fontId="12" type="noConversion"/>
  <pageMargins left="0.59055118110236227" right="0.31496062992125984" top="0.43307086614173229" bottom="0.39370078740157483" header="0.31496062992125984" footer="0.31496062992125984"/>
  <pageSetup paperSize="9" scale="70" orientation="landscape"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Tablas!$G$3:$G$5</xm:f>
          </x14:formula1>
          <xm:sqref>C10:C19 C21:C30 C32:C41 C43:C52 C54:C63 C65:C74 C76:C85 C98:C107 C87:C96 C110:C119 C121:C130 C132:C141 C143:C152 C154:C163 C165:C174 C176:C185 C198:C207 C187:C196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9E97D-8B3C-4542-869E-8C297A41A559}">
  <sheetPr>
    <tabColor rgb="FF00B050"/>
  </sheetPr>
  <dimension ref="A1:BU58"/>
  <sheetViews>
    <sheetView view="pageBreakPreview" zoomScale="60" zoomScaleNormal="70" workbookViewId="0">
      <selection activeCell="M44" sqref="M44"/>
    </sheetView>
  </sheetViews>
  <sheetFormatPr baseColWidth="10" defaultColWidth="11.5546875" defaultRowHeight="14.4" x14ac:dyDescent="0.3"/>
  <cols>
    <col min="1" max="1" width="3.44140625" style="31" customWidth="1"/>
    <col min="2" max="3" width="11.44140625" style="31" customWidth="1"/>
    <col min="4" max="4" width="11.6640625" style="31" customWidth="1"/>
    <col min="5" max="5" width="15.44140625" style="31" customWidth="1"/>
    <col min="6" max="6" width="10.109375" style="31" customWidth="1"/>
    <col min="7" max="7" width="17.88671875" style="31" customWidth="1"/>
    <col min="8" max="8" width="17.33203125" style="31" customWidth="1"/>
    <col min="9" max="9" width="7.6640625" style="31" customWidth="1"/>
    <col min="10" max="12" width="11.5546875" style="31"/>
    <col min="13" max="13" width="16.33203125" style="31" customWidth="1"/>
    <col min="14" max="16" width="11.5546875" style="31"/>
    <col min="17" max="17" width="9.33203125" style="31" customWidth="1"/>
    <col min="18" max="20" width="11.5546875" style="31"/>
    <col min="21" max="21" width="16.5546875" style="31" customWidth="1"/>
    <col min="22" max="28" width="11.5546875" style="31"/>
    <col min="29" max="29" width="15.6640625" style="31" customWidth="1"/>
    <col min="30" max="36" width="11.5546875" style="31"/>
    <col min="37" max="37" width="15.6640625" style="31" customWidth="1"/>
    <col min="38" max="52" width="11.5546875" style="31"/>
    <col min="53" max="53" width="15.44140625" style="31" customWidth="1"/>
    <col min="54" max="60" width="11.5546875" style="31"/>
    <col min="61" max="61" width="15.44140625" style="31" customWidth="1"/>
    <col min="62" max="68" width="11.5546875" style="31"/>
    <col min="69" max="69" width="15.6640625" style="31" customWidth="1"/>
    <col min="70" max="16384" width="11.5546875" style="31"/>
  </cols>
  <sheetData>
    <row r="1" spans="1:73" x14ac:dyDescent="0.3">
      <c r="A1" s="393"/>
      <c r="B1" s="855"/>
      <c r="C1" s="856"/>
      <c r="D1" s="856"/>
      <c r="E1" s="856"/>
      <c r="F1" s="856"/>
      <c r="G1" s="856"/>
      <c r="H1" s="857"/>
      <c r="I1" s="393"/>
      <c r="J1" s="855"/>
      <c r="K1" s="856"/>
      <c r="L1" s="856"/>
      <c r="M1" s="856"/>
      <c r="N1" s="856"/>
      <c r="O1" s="856"/>
      <c r="P1" s="857"/>
      <c r="Q1" s="393"/>
      <c r="R1" s="855"/>
      <c r="S1" s="856"/>
      <c r="T1" s="856"/>
      <c r="U1" s="856"/>
      <c r="V1" s="856"/>
      <c r="W1" s="856"/>
      <c r="X1" s="857"/>
      <c r="Y1" s="393"/>
      <c r="Z1" s="855"/>
      <c r="AA1" s="856"/>
      <c r="AB1" s="856"/>
      <c r="AC1" s="856"/>
      <c r="AD1" s="856"/>
      <c r="AE1" s="856"/>
      <c r="AF1" s="857"/>
      <c r="AG1" s="393"/>
      <c r="AH1" s="855"/>
      <c r="AI1" s="856"/>
      <c r="AJ1" s="856"/>
      <c r="AK1" s="856"/>
      <c r="AL1" s="856"/>
      <c r="AM1" s="856"/>
      <c r="AN1" s="857"/>
      <c r="AO1" s="393"/>
      <c r="AP1" s="855"/>
      <c r="AQ1" s="856"/>
      <c r="AR1" s="856"/>
      <c r="AS1" s="856"/>
      <c r="AT1" s="856"/>
      <c r="AU1" s="856"/>
      <c r="AV1" s="857"/>
      <c r="AW1" s="393"/>
      <c r="AX1" s="855"/>
      <c r="AY1" s="856"/>
      <c r="AZ1" s="856"/>
      <c r="BA1" s="856"/>
      <c r="BB1" s="856"/>
      <c r="BC1" s="856"/>
      <c r="BD1" s="857"/>
      <c r="BE1" s="393"/>
      <c r="BF1" s="855"/>
      <c r="BG1" s="856"/>
      <c r="BH1" s="856"/>
      <c r="BI1" s="856"/>
      <c r="BJ1" s="856"/>
      <c r="BK1" s="856"/>
      <c r="BL1" s="857"/>
      <c r="BM1" s="393"/>
      <c r="BN1" s="855"/>
      <c r="BO1" s="856"/>
      <c r="BP1" s="856"/>
      <c r="BQ1" s="856"/>
      <c r="BR1" s="856"/>
      <c r="BS1" s="856"/>
      <c r="BT1" s="857"/>
      <c r="BU1" s="393"/>
    </row>
    <row r="2" spans="1:73" ht="25.8" x14ac:dyDescent="0.3">
      <c r="A2" s="393"/>
      <c r="B2" s="858" t="s">
        <v>418</v>
      </c>
      <c r="C2" s="859"/>
      <c r="D2" s="859"/>
      <c r="E2" s="859"/>
      <c r="F2" s="859"/>
      <c r="G2" s="859"/>
      <c r="H2" s="860"/>
      <c r="I2" s="393"/>
      <c r="J2" s="858" t="s">
        <v>418</v>
      </c>
      <c r="K2" s="859"/>
      <c r="L2" s="859"/>
      <c r="M2" s="859"/>
      <c r="N2" s="859"/>
      <c r="O2" s="859"/>
      <c r="P2" s="860"/>
      <c r="Q2" s="393"/>
      <c r="R2" s="858" t="s">
        <v>418</v>
      </c>
      <c r="S2" s="859"/>
      <c r="T2" s="859"/>
      <c r="U2" s="859"/>
      <c r="V2" s="859"/>
      <c r="W2" s="859"/>
      <c r="X2" s="860"/>
      <c r="Y2" s="393"/>
      <c r="Z2" s="858" t="s">
        <v>418</v>
      </c>
      <c r="AA2" s="859"/>
      <c r="AB2" s="859"/>
      <c r="AC2" s="859"/>
      <c r="AD2" s="859"/>
      <c r="AE2" s="859"/>
      <c r="AF2" s="860"/>
      <c r="AG2" s="393"/>
      <c r="AH2" s="858" t="s">
        <v>418</v>
      </c>
      <c r="AI2" s="859"/>
      <c r="AJ2" s="859"/>
      <c r="AK2" s="859"/>
      <c r="AL2" s="859"/>
      <c r="AM2" s="859"/>
      <c r="AN2" s="860"/>
      <c r="AO2" s="393"/>
      <c r="AP2" s="858" t="s">
        <v>418</v>
      </c>
      <c r="AQ2" s="859"/>
      <c r="AR2" s="859"/>
      <c r="AS2" s="859"/>
      <c r="AT2" s="859"/>
      <c r="AU2" s="859"/>
      <c r="AV2" s="860"/>
      <c r="AW2" s="393"/>
      <c r="AX2" s="858" t="s">
        <v>418</v>
      </c>
      <c r="AY2" s="859"/>
      <c r="AZ2" s="859"/>
      <c r="BA2" s="859"/>
      <c r="BB2" s="859"/>
      <c r="BC2" s="859"/>
      <c r="BD2" s="860"/>
      <c r="BE2" s="393"/>
      <c r="BF2" s="858" t="s">
        <v>418</v>
      </c>
      <c r="BG2" s="859"/>
      <c r="BH2" s="859"/>
      <c r="BI2" s="859"/>
      <c r="BJ2" s="859"/>
      <c r="BK2" s="859"/>
      <c r="BL2" s="860"/>
      <c r="BM2" s="393"/>
      <c r="BN2" s="858" t="s">
        <v>418</v>
      </c>
      <c r="BO2" s="859"/>
      <c r="BP2" s="859"/>
      <c r="BQ2" s="859"/>
      <c r="BR2" s="859"/>
      <c r="BS2" s="859"/>
      <c r="BT2" s="860"/>
      <c r="BU2" s="393"/>
    </row>
    <row r="3" spans="1:73" x14ac:dyDescent="0.3">
      <c r="A3" s="393"/>
      <c r="B3" s="861"/>
      <c r="C3" s="862"/>
      <c r="D3" s="862"/>
      <c r="E3" s="862"/>
      <c r="F3" s="862"/>
      <c r="G3" s="862"/>
      <c r="H3" s="863"/>
      <c r="I3" s="393"/>
      <c r="J3" s="861"/>
      <c r="K3" s="862"/>
      <c r="L3" s="862"/>
      <c r="M3" s="862"/>
      <c r="N3" s="862"/>
      <c r="O3" s="862"/>
      <c r="P3" s="863"/>
      <c r="Q3" s="393"/>
      <c r="R3" s="861"/>
      <c r="S3" s="862"/>
      <c r="T3" s="862"/>
      <c r="U3" s="862"/>
      <c r="V3" s="862"/>
      <c r="W3" s="862"/>
      <c r="X3" s="863"/>
      <c r="Y3" s="393"/>
      <c r="Z3" s="861"/>
      <c r="AA3" s="862"/>
      <c r="AB3" s="862"/>
      <c r="AC3" s="862"/>
      <c r="AD3" s="862"/>
      <c r="AE3" s="862"/>
      <c r="AF3" s="863"/>
      <c r="AG3" s="393"/>
      <c r="AH3" s="861"/>
      <c r="AI3" s="862"/>
      <c r="AJ3" s="862"/>
      <c r="AK3" s="862"/>
      <c r="AL3" s="862"/>
      <c r="AM3" s="862"/>
      <c r="AN3" s="863"/>
      <c r="AO3" s="393"/>
      <c r="AP3" s="861"/>
      <c r="AQ3" s="862"/>
      <c r="AR3" s="862"/>
      <c r="AS3" s="862"/>
      <c r="AT3" s="862"/>
      <c r="AU3" s="862"/>
      <c r="AV3" s="863"/>
      <c r="AW3" s="393"/>
      <c r="AX3" s="861"/>
      <c r="AY3" s="862"/>
      <c r="AZ3" s="862"/>
      <c r="BA3" s="862"/>
      <c r="BB3" s="862"/>
      <c r="BC3" s="862"/>
      <c r="BD3" s="863"/>
      <c r="BE3" s="393"/>
      <c r="BF3" s="861"/>
      <c r="BG3" s="862"/>
      <c r="BH3" s="862"/>
      <c r="BI3" s="862"/>
      <c r="BJ3" s="862"/>
      <c r="BK3" s="862"/>
      <c r="BL3" s="863"/>
      <c r="BM3" s="393"/>
      <c r="BN3" s="861"/>
      <c r="BO3" s="862"/>
      <c r="BP3" s="862"/>
      <c r="BQ3" s="862"/>
      <c r="BR3" s="862"/>
      <c r="BS3" s="862"/>
      <c r="BT3" s="863"/>
      <c r="BU3" s="393"/>
    </row>
    <row r="4" spans="1:73" x14ac:dyDescent="0.3">
      <c r="A4" s="393"/>
      <c r="B4" s="837" t="s">
        <v>420</v>
      </c>
      <c r="C4" s="838"/>
      <c r="D4" s="886">
        <f>'Información General'!E12</f>
        <v>0</v>
      </c>
      <c r="E4" s="887"/>
      <c r="F4" s="887"/>
      <c r="G4" s="887"/>
      <c r="H4" s="888"/>
      <c r="I4" s="393"/>
      <c r="J4" s="837" t="s">
        <v>420</v>
      </c>
      <c r="K4" s="838"/>
      <c r="L4" s="844">
        <f>D4</f>
        <v>0</v>
      </c>
      <c r="M4" s="845"/>
      <c r="N4" s="845"/>
      <c r="O4" s="845"/>
      <c r="P4" s="846"/>
      <c r="Q4" s="393"/>
      <c r="R4" s="837" t="s">
        <v>420</v>
      </c>
      <c r="S4" s="838"/>
      <c r="T4" s="844">
        <f>L4</f>
        <v>0</v>
      </c>
      <c r="U4" s="845"/>
      <c r="V4" s="845"/>
      <c r="W4" s="845"/>
      <c r="X4" s="846"/>
      <c r="Y4" s="393"/>
      <c r="Z4" s="837" t="s">
        <v>420</v>
      </c>
      <c r="AA4" s="838"/>
      <c r="AB4" s="844">
        <f>T4</f>
        <v>0</v>
      </c>
      <c r="AC4" s="845"/>
      <c r="AD4" s="845"/>
      <c r="AE4" s="845"/>
      <c r="AF4" s="846"/>
      <c r="AG4" s="393"/>
      <c r="AH4" s="837" t="s">
        <v>420</v>
      </c>
      <c r="AI4" s="838"/>
      <c r="AJ4" s="844">
        <f>AB4</f>
        <v>0</v>
      </c>
      <c r="AK4" s="845"/>
      <c r="AL4" s="845"/>
      <c r="AM4" s="845"/>
      <c r="AN4" s="846"/>
      <c r="AO4" s="393"/>
      <c r="AP4" s="837" t="s">
        <v>420</v>
      </c>
      <c r="AQ4" s="838"/>
      <c r="AR4" s="844">
        <f>AJ4</f>
        <v>0</v>
      </c>
      <c r="AS4" s="845"/>
      <c r="AT4" s="845"/>
      <c r="AU4" s="845"/>
      <c r="AV4" s="846"/>
      <c r="AW4" s="393"/>
      <c r="AX4" s="837" t="s">
        <v>420</v>
      </c>
      <c r="AY4" s="838"/>
      <c r="AZ4" s="844">
        <f>AR4</f>
        <v>0</v>
      </c>
      <c r="BA4" s="845"/>
      <c r="BB4" s="845"/>
      <c r="BC4" s="845"/>
      <c r="BD4" s="846"/>
      <c r="BE4" s="393"/>
      <c r="BF4" s="837" t="s">
        <v>420</v>
      </c>
      <c r="BG4" s="838"/>
      <c r="BH4" s="844">
        <f>AZ4</f>
        <v>0</v>
      </c>
      <c r="BI4" s="845"/>
      <c r="BJ4" s="845"/>
      <c r="BK4" s="845"/>
      <c r="BL4" s="846"/>
      <c r="BM4" s="393"/>
      <c r="BN4" s="837" t="s">
        <v>420</v>
      </c>
      <c r="BO4" s="838"/>
      <c r="BP4" s="844">
        <f>BH4</f>
        <v>0</v>
      </c>
      <c r="BQ4" s="845"/>
      <c r="BR4" s="845"/>
      <c r="BS4" s="845"/>
      <c r="BT4" s="846"/>
      <c r="BU4" s="393"/>
    </row>
    <row r="5" spans="1:73" x14ac:dyDescent="0.3">
      <c r="A5" s="393"/>
      <c r="B5" s="837" t="s">
        <v>421</v>
      </c>
      <c r="C5" s="838"/>
      <c r="D5" s="868">
        <f>'Información General'!B58</f>
        <v>0</v>
      </c>
      <c r="E5" s="869"/>
      <c r="F5" s="869"/>
      <c r="G5" s="869"/>
      <c r="H5" s="870"/>
      <c r="I5" s="393"/>
      <c r="J5" s="837" t="s">
        <v>421</v>
      </c>
      <c r="K5" s="838"/>
      <c r="L5" s="837">
        <f>D5</f>
        <v>0</v>
      </c>
      <c r="M5" s="864"/>
      <c r="N5" s="864"/>
      <c r="O5" s="864"/>
      <c r="P5" s="838"/>
      <c r="Q5" s="393"/>
      <c r="R5" s="837" t="s">
        <v>421</v>
      </c>
      <c r="S5" s="838"/>
      <c r="T5" s="837">
        <f>L5</f>
        <v>0</v>
      </c>
      <c r="U5" s="864"/>
      <c r="V5" s="864"/>
      <c r="W5" s="864"/>
      <c r="X5" s="838"/>
      <c r="Y5" s="393"/>
      <c r="Z5" s="837" t="s">
        <v>421</v>
      </c>
      <c r="AA5" s="838"/>
      <c r="AB5" s="837">
        <f>T5</f>
        <v>0</v>
      </c>
      <c r="AC5" s="864"/>
      <c r="AD5" s="864"/>
      <c r="AE5" s="864"/>
      <c r="AF5" s="838"/>
      <c r="AG5" s="393"/>
      <c r="AH5" s="837" t="s">
        <v>421</v>
      </c>
      <c r="AI5" s="838"/>
      <c r="AJ5" s="837">
        <f>AB5</f>
        <v>0</v>
      </c>
      <c r="AK5" s="864"/>
      <c r="AL5" s="864"/>
      <c r="AM5" s="864"/>
      <c r="AN5" s="838"/>
      <c r="AO5" s="393"/>
      <c r="AP5" s="837" t="s">
        <v>421</v>
      </c>
      <c r="AQ5" s="838"/>
      <c r="AR5" s="837">
        <f>AJ5</f>
        <v>0</v>
      </c>
      <c r="AS5" s="864"/>
      <c r="AT5" s="864"/>
      <c r="AU5" s="864"/>
      <c r="AV5" s="838"/>
      <c r="AW5" s="393"/>
      <c r="AX5" s="837" t="s">
        <v>421</v>
      </c>
      <c r="AY5" s="838"/>
      <c r="AZ5" s="837">
        <f>AR5</f>
        <v>0</v>
      </c>
      <c r="BA5" s="864"/>
      <c r="BB5" s="864"/>
      <c r="BC5" s="864"/>
      <c r="BD5" s="838"/>
      <c r="BE5" s="393"/>
      <c r="BF5" s="837" t="s">
        <v>421</v>
      </c>
      <c r="BG5" s="838"/>
      <c r="BH5" s="837">
        <f>AZ5</f>
        <v>0</v>
      </c>
      <c r="BI5" s="864"/>
      <c r="BJ5" s="864"/>
      <c r="BK5" s="864"/>
      <c r="BL5" s="838"/>
      <c r="BM5" s="393"/>
      <c r="BN5" s="837" t="s">
        <v>421</v>
      </c>
      <c r="BO5" s="838"/>
      <c r="BP5" s="837">
        <f>BH5</f>
        <v>0</v>
      </c>
      <c r="BQ5" s="864"/>
      <c r="BR5" s="864"/>
      <c r="BS5" s="864"/>
      <c r="BT5" s="838"/>
      <c r="BU5" s="393"/>
    </row>
    <row r="6" spans="1:73" x14ac:dyDescent="0.3">
      <c r="A6" s="393"/>
      <c r="B6" s="837" t="s">
        <v>426</v>
      </c>
      <c r="C6" s="838"/>
      <c r="D6" s="868">
        <f>'Información General'!B43</f>
        <v>0</v>
      </c>
      <c r="E6" s="869"/>
      <c r="F6" s="869"/>
      <c r="G6" s="869"/>
      <c r="H6" s="870"/>
      <c r="I6" s="393"/>
      <c r="J6" s="837" t="s">
        <v>426</v>
      </c>
      <c r="K6" s="838"/>
      <c r="L6" s="837">
        <f>D6</f>
        <v>0</v>
      </c>
      <c r="M6" s="864"/>
      <c r="N6" s="864"/>
      <c r="O6" s="864"/>
      <c r="P6" s="838"/>
      <c r="Q6" s="393"/>
      <c r="R6" s="837" t="s">
        <v>426</v>
      </c>
      <c r="S6" s="838"/>
      <c r="T6" s="844">
        <f t="shared" ref="T6:T7" si="0">L6</f>
        <v>0</v>
      </c>
      <c r="U6" s="845"/>
      <c r="V6" s="845"/>
      <c r="W6" s="845"/>
      <c r="X6" s="846"/>
      <c r="Y6" s="393"/>
      <c r="Z6" s="837" t="s">
        <v>426</v>
      </c>
      <c r="AA6" s="838"/>
      <c r="AB6" s="844">
        <f t="shared" ref="AB6:AB7" si="1">T6</f>
        <v>0</v>
      </c>
      <c r="AC6" s="845"/>
      <c r="AD6" s="845"/>
      <c r="AE6" s="845"/>
      <c r="AF6" s="846"/>
      <c r="AG6" s="393"/>
      <c r="AH6" s="837" t="s">
        <v>426</v>
      </c>
      <c r="AI6" s="838"/>
      <c r="AJ6" s="844">
        <f t="shared" ref="AJ6:AJ7" si="2">AB6</f>
        <v>0</v>
      </c>
      <c r="AK6" s="845"/>
      <c r="AL6" s="845"/>
      <c r="AM6" s="845"/>
      <c r="AN6" s="846"/>
      <c r="AO6" s="393"/>
      <c r="AP6" s="837" t="s">
        <v>426</v>
      </c>
      <c r="AQ6" s="838"/>
      <c r="AR6" s="844">
        <f t="shared" ref="AR6:AR7" si="3">AJ6</f>
        <v>0</v>
      </c>
      <c r="AS6" s="845"/>
      <c r="AT6" s="845"/>
      <c r="AU6" s="845"/>
      <c r="AV6" s="846"/>
      <c r="AW6" s="393"/>
      <c r="AX6" s="837" t="s">
        <v>426</v>
      </c>
      <c r="AY6" s="838"/>
      <c r="AZ6" s="844">
        <f t="shared" ref="AZ6:AZ7" si="4">AR6</f>
        <v>0</v>
      </c>
      <c r="BA6" s="845"/>
      <c r="BB6" s="845"/>
      <c r="BC6" s="845"/>
      <c r="BD6" s="846"/>
      <c r="BE6" s="393"/>
      <c r="BF6" s="837" t="s">
        <v>426</v>
      </c>
      <c r="BG6" s="838"/>
      <c r="BH6" s="844">
        <f t="shared" ref="BH6:BH7" si="5">AZ6</f>
        <v>0</v>
      </c>
      <c r="BI6" s="845"/>
      <c r="BJ6" s="845"/>
      <c r="BK6" s="845"/>
      <c r="BL6" s="846"/>
      <c r="BM6" s="393"/>
      <c r="BN6" s="837" t="s">
        <v>426</v>
      </c>
      <c r="BO6" s="838"/>
      <c r="BP6" s="844">
        <f t="shared" ref="BP6:BP7" si="6">BH6</f>
        <v>0</v>
      </c>
      <c r="BQ6" s="845"/>
      <c r="BR6" s="845"/>
      <c r="BS6" s="845"/>
      <c r="BT6" s="846"/>
      <c r="BU6" s="393"/>
    </row>
    <row r="7" spans="1:73" x14ac:dyDescent="0.3">
      <c r="A7" s="393"/>
      <c r="B7" s="837" t="s">
        <v>427</v>
      </c>
      <c r="C7" s="838"/>
      <c r="D7" s="868">
        <f>'Información General'!F47</f>
        <v>0</v>
      </c>
      <c r="E7" s="869"/>
      <c r="F7" s="869"/>
      <c r="G7" s="869"/>
      <c r="H7" s="870"/>
      <c r="I7" s="393"/>
      <c r="J7" s="837" t="s">
        <v>427</v>
      </c>
      <c r="K7" s="838"/>
      <c r="L7" s="837">
        <f>D7</f>
        <v>0</v>
      </c>
      <c r="M7" s="864"/>
      <c r="N7" s="864"/>
      <c r="O7" s="864"/>
      <c r="P7" s="838"/>
      <c r="Q7" s="393"/>
      <c r="R7" s="837" t="s">
        <v>427</v>
      </c>
      <c r="S7" s="838"/>
      <c r="T7" s="844">
        <f t="shared" si="0"/>
        <v>0</v>
      </c>
      <c r="U7" s="845"/>
      <c r="V7" s="845"/>
      <c r="W7" s="845"/>
      <c r="X7" s="846"/>
      <c r="Y7" s="393"/>
      <c r="Z7" s="837" t="s">
        <v>427</v>
      </c>
      <c r="AA7" s="838"/>
      <c r="AB7" s="844">
        <f t="shared" si="1"/>
        <v>0</v>
      </c>
      <c r="AC7" s="845"/>
      <c r="AD7" s="845"/>
      <c r="AE7" s="845"/>
      <c r="AF7" s="846"/>
      <c r="AG7" s="393"/>
      <c r="AH7" s="837" t="s">
        <v>427</v>
      </c>
      <c r="AI7" s="838"/>
      <c r="AJ7" s="844">
        <f t="shared" si="2"/>
        <v>0</v>
      </c>
      <c r="AK7" s="845"/>
      <c r="AL7" s="845"/>
      <c r="AM7" s="845"/>
      <c r="AN7" s="846"/>
      <c r="AO7" s="393"/>
      <c r="AP7" s="837" t="s">
        <v>427</v>
      </c>
      <c r="AQ7" s="838"/>
      <c r="AR7" s="844">
        <f t="shared" si="3"/>
        <v>0</v>
      </c>
      <c r="AS7" s="845"/>
      <c r="AT7" s="845"/>
      <c r="AU7" s="845"/>
      <c r="AV7" s="846"/>
      <c r="AW7" s="393"/>
      <c r="AX7" s="837" t="s">
        <v>427</v>
      </c>
      <c r="AY7" s="838"/>
      <c r="AZ7" s="844">
        <f t="shared" si="4"/>
        <v>0</v>
      </c>
      <c r="BA7" s="845"/>
      <c r="BB7" s="845"/>
      <c r="BC7" s="845"/>
      <c r="BD7" s="846"/>
      <c r="BE7" s="393"/>
      <c r="BF7" s="837" t="s">
        <v>427</v>
      </c>
      <c r="BG7" s="838"/>
      <c r="BH7" s="844">
        <f t="shared" si="5"/>
        <v>0</v>
      </c>
      <c r="BI7" s="845"/>
      <c r="BJ7" s="845"/>
      <c r="BK7" s="845"/>
      <c r="BL7" s="846"/>
      <c r="BM7" s="393"/>
      <c r="BN7" s="837" t="s">
        <v>427</v>
      </c>
      <c r="BO7" s="838"/>
      <c r="BP7" s="844">
        <f t="shared" si="6"/>
        <v>0</v>
      </c>
      <c r="BQ7" s="845"/>
      <c r="BR7" s="845"/>
      <c r="BS7" s="845"/>
      <c r="BT7" s="846"/>
      <c r="BU7" s="393"/>
    </row>
    <row r="8" spans="1:73" x14ac:dyDescent="0.3">
      <c r="A8" s="393"/>
      <c r="B8" s="847" t="str">
        <f>Cronograma!C9</f>
        <v>Actividad 1.1</v>
      </c>
      <c r="C8" s="848"/>
      <c r="D8" s="849">
        <f>Cronograma!D9</f>
        <v>0</v>
      </c>
      <c r="E8" s="850"/>
      <c r="F8" s="850"/>
      <c r="G8" s="850"/>
      <c r="H8" s="851"/>
      <c r="I8" s="393"/>
      <c r="J8" s="847" t="str">
        <f>Cronograma!C10</f>
        <v>Actividad 1.2</v>
      </c>
      <c r="K8" s="848"/>
      <c r="L8" s="849">
        <f>Cronograma!D10</f>
        <v>0</v>
      </c>
      <c r="M8" s="850"/>
      <c r="N8" s="850"/>
      <c r="O8" s="850"/>
      <c r="P8" s="851"/>
      <c r="Q8" s="393"/>
      <c r="R8" s="847" t="str">
        <f>Cronograma!C11</f>
        <v>Actividad 1.3</v>
      </c>
      <c r="S8" s="848"/>
      <c r="T8" s="849">
        <f>Cronograma!D11</f>
        <v>0</v>
      </c>
      <c r="U8" s="850"/>
      <c r="V8" s="850"/>
      <c r="W8" s="850"/>
      <c r="X8" s="851"/>
      <c r="Y8" s="393"/>
      <c r="Z8" s="847" t="str">
        <f>Cronograma!C12</f>
        <v>Actividad 1.4</v>
      </c>
      <c r="AA8" s="848"/>
      <c r="AB8" s="849">
        <f>Cronograma!D12</f>
        <v>0</v>
      </c>
      <c r="AC8" s="850"/>
      <c r="AD8" s="850"/>
      <c r="AE8" s="850"/>
      <c r="AF8" s="851"/>
      <c r="AG8" s="393"/>
      <c r="AH8" s="847" t="str">
        <f>Cronograma!C13</f>
        <v>Actividad 1.5</v>
      </c>
      <c r="AI8" s="848"/>
      <c r="AJ8" s="849">
        <f>Cronograma!D13</f>
        <v>0</v>
      </c>
      <c r="AK8" s="850"/>
      <c r="AL8" s="850"/>
      <c r="AM8" s="850"/>
      <c r="AN8" s="851"/>
      <c r="AO8" s="393"/>
      <c r="AP8" s="847" t="str">
        <f>Cronograma!C14</f>
        <v>Actividad 1.6</v>
      </c>
      <c r="AQ8" s="848"/>
      <c r="AR8" s="849">
        <f>Cronograma!D14</f>
        <v>0</v>
      </c>
      <c r="AS8" s="850"/>
      <c r="AT8" s="850"/>
      <c r="AU8" s="850"/>
      <c r="AV8" s="851"/>
      <c r="AW8" s="393"/>
      <c r="AX8" s="847" t="str">
        <f>Cronograma!C15</f>
        <v>Actividad 1.7</v>
      </c>
      <c r="AY8" s="848"/>
      <c r="AZ8" s="849">
        <f>Cronograma!D15</f>
        <v>0</v>
      </c>
      <c r="BA8" s="850"/>
      <c r="BB8" s="850"/>
      <c r="BC8" s="850"/>
      <c r="BD8" s="851"/>
      <c r="BE8" s="393"/>
      <c r="BF8" s="847" t="str">
        <f>Cronograma!C16</f>
        <v>Actividad 1.8</v>
      </c>
      <c r="BG8" s="848"/>
      <c r="BH8" s="849">
        <f>Cronograma!D16</f>
        <v>0</v>
      </c>
      <c r="BI8" s="850"/>
      <c r="BJ8" s="850"/>
      <c r="BK8" s="850"/>
      <c r="BL8" s="851"/>
      <c r="BM8" s="393"/>
      <c r="BN8" s="847" t="str">
        <f>Cronograma!C17</f>
        <v>Actividad 1.9</v>
      </c>
      <c r="BO8" s="848"/>
      <c r="BP8" s="849" t="str">
        <f>Cronograma!D17</f>
        <v xml:space="preserve"> </v>
      </c>
      <c r="BQ8" s="850"/>
      <c r="BR8" s="850"/>
      <c r="BS8" s="850"/>
      <c r="BT8" s="851"/>
      <c r="BU8" s="393"/>
    </row>
    <row r="9" spans="1:73" x14ac:dyDescent="0.3">
      <c r="A9" s="393"/>
      <c r="B9" s="837" t="s">
        <v>456</v>
      </c>
      <c r="C9" s="838"/>
      <c r="D9" s="852"/>
      <c r="E9" s="853"/>
      <c r="F9" s="853"/>
      <c r="G9" s="853"/>
      <c r="H9" s="854"/>
      <c r="I9" s="393"/>
      <c r="J9" s="837" t="s">
        <v>456</v>
      </c>
      <c r="K9" s="838"/>
      <c r="L9" s="889"/>
      <c r="M9" s="890"/>
      <c r="N9" s="890"/>
      <c r="O9" s="890"/>
      <c r="P9" s="891"/>
      <c r="Q9" s="393"/>
      <c r="R9" s="837" t="s">
        <v>456</v>
      </c>
      <c r="S9" s="838"/>
      <c r="T9" s="852"/>
      <c r="U9" s="853"/>
      <c r="V9" s="853"/>
      <c r="W9" s="853"/>
      <c r="X9" s="854"/>
      <c r="Y9" s="393"/>
      <c r="Z9" s="837" t="s">
        <v>456</v>
      </c>
      <c r="AA9" s="838"/>
      <c r="AB9" s="852"/>
      <c r="AC9" s="853"/>
      <c r="AD9" s="853"/>
      <c r="AE9" s="853"/>
      <c r="AF9" s="854"/>
      <c r="AG9" s="393"/>
      <c r="AH9" s="837" t="s">
        <v>456</v>
      </c>
      <c r="AI9" s="838"/>
      <c r="AJ9" s="852"/>
      <c r="AK9" s="853"/>
      <c r="AL9" s="853"/>
      <c r="AM9" s="853"/>
      <c r="AN9" s="854"/>
      <c r="AO9" s="393"/>
      <c r="AP9" s="837" t="s">
        <v>456</v>
      </c>
      <c r="AQ9" s="838"/>
      <c r="AR9" s="852"/>
      <c r="AS9" s="853"/>
      <c r="AT9" s="853"/>
      <c r="AU9" s="853"/>
      <c r="AV9" s="854"/>
      <c r="AW9" s="393"/>
      <c r="AX9" s="837" t="s">
        <v>456</v>
      </c>
      <c r="AY9" s="838"/>
      <c r="AZ9" s="852"/>
      <c r="BA9" s="853"/>
      <c r="BB9" s="853"/>
      <c r="BC9" s="853"/>
      <c r="BD9" s="854"/>
      <c r="BE9" s="393"/>
      <c r="BF9" s="837" t="s">
        <v>456</v>
      </c>
      <c r="BG9" s="838"/>
      <c r="BH9" s="852"/>
      <c r="BI9" s="853"/>
      <c r="BJ9" s="853"/>
      <c r="BK9" s="853"/>
      <c r="BL9" s="854"/>
      <c r="BM9" s="393"/>
      <c r="BN9" s="837" t="s">
        <v>456</v>
      </c>
      <c r="BO9" s="838"/>
      <c r="BP9" s="852"/>
      <c r="BQ9" s="853"/>
      <c r="BR9" s="853"/>
      <c r="BS9" s="853"/>
      <c r="BT9" s="854"/>
      <c r="BU9" s="393"/>
    </row>
    <row r="10" spans="1:73" x14ac:dyDescent="0.3">
      <c r="A10" s="393"/>
      <c r="B10" s="837" t="s">
        <v>441</v>
      </c>
      <c r="C10" s="838"/>
      <c r="D10" s="865"/>
      <c r="E10" s="866"/>
      <c r="F10" s="866"/>
      <c r="G10" s="866"/>
      <c r="H10" s="867"/>
      <c r="I10" s="393"/>
      <c r="J10" s="837" t="s">
        <v>441</v>
      </c>
      <c r="K10" s="838"/>
      <c r="L10" s="865"/>
      <c r="M10" s="866"/>
      <c r="N10" s="866"/>
      <c r="O10" s="866"/>
      <c r="P10" s="867"/>
      <c r="Q10" s="393"/>
      <c r="R10" s="837" t="s">
        <v>441</v>
      </c>
      <c r="S10" s="838"/>
      <c r="T10" s="839"/>
      <c r="U10" s="840"/>
      <c r="V10" s="840"/>
      <c r="W10" s="840"/>
      <c r="X10" s="841"/>
      <c r="Y10" s="393"/>
      <c r="Z10" s="837" t="s">
        <v>441</v>
      </c>
      <c r="AA10" s="838"/>
      <c r="AB10" s="839"/>
      <c r="AC10" s="840"/>
      <c r="AD10" s="840"/>
      <c r="AE10" s="840"/>
      <c r="AF10" s="841"/>
      <c r="AG10" s="393"/>
      <c r="AH10" s="837" t="s">
        <v>441</v>
      </c>
      <c r="AI10" s="838"/>
      <c r="AJ10" s="839"/>
      <c r="AK10" s="840"/>
      <c r="AL10" s="840"/>
      <c r="AM10" s="840"/>
      <c r="AN10" s="841"/>
      <c r="AO10" s="393"/>
      <c r="AP10" s="837" t="s">
        <v>441</v>
      </c>
      <c r="AQ10" s="838"/>
      <c r="AR10" s="839"/>
      <c r="AS10" s="840"/>
      <c r="AT10" s="840"/>
      <c r="AU10" s="840"/>
      <c r="AV10" s="841"/>
      <c r="AW10" s="393"/>
      <c r="AX10" s="837" t="s">
        <v>441</v>
      </c>
      <c r="AY10" s="838"/>
      <c r="AZ10" s="839"/>
      <c r="BA10" s="840"/>
      <c r="BB10" s="840"/>
      <c r="BC10" s="840"/>
      <c r="BD10" s="841"/>
      <c r="BE10" s="393"/>
      <c r="BF10" s="837" t="s">
        <v>441</v>
      </c>
      <c r="BG10" s="838"/>
      <c r="BH10" s="839"/>
      <c r="BI10" s="840"/>
      <c r="BJ10" s="840"/>
      <c r="BK10" s="840"/>
      <c r="BL10" s="841"/>
      <c r="BM10" s="393"/>
      <c r="BN10" s="837" t="s">
        <v>441</v>
      </c>
      <c r="BO10" s="838"/>
      <c r="BP10" s="839"/>
      <c r="BQ10" s="840"/>
      <c r="BR10" s="840"/>
      <c r="BS10" s="840"/>
      <c r="BT10" s="841"/>
      <c r="BU10" s="393"/>
    </row>
    <row r="11" spans="1:73" ht="14.4" customHeight="1" x14ac:dyDescent="0.3">
      <c r="A11" s="393"/>
      <c r="B11" s="837" t="s">
        <v>506</v>
      </c>
      <c r="C11" s="838"/>
      <c r="D11" s="623"/>
      <c r="E11" s="449" t="s">
        <v>419</v>
      </c>
      <c r="F11" s="625"/>
      <c r="G11" s="451" t="s">
        <v>417</v>
      </c>
      <c r="H11" s="626"/>
      <c r="I11" s="393"/>
      <c r="J11" s="837" t="s">
        <v>506</v>
      </c>
      <c r="K11" s="838"/>
      <c r="L11" s="623"/>
      <c r="M11" s="449" t="s">
        <v>419</v>
      </c>
      <c r="N11" s="625"/>
      <c r="O11" s="451" t="s">
        <v>417</v>
      </c>
      <c r="P11" s="626"/>
      <c r="Q11" s="393"/>
      <c r="R11" s="837" t="s">
        <v>506</v>
      </c>
      <c r="S11" s="838"/>
      <c r="T11" s="623"/>
      <c r="U11" s="449" t="s">
        <v>419</v>
      </c>
      <c r="V11" s="625"/>
      <c r="W11" s="451" t="s">
        <v>417</v>
      </c>
      <c r="X11" s="625"/>
      <c r="Y11" s="393"/>
      <c r="Z11" s="837" t="s">
        <v>506</v>
      </c>
      <c r="AA11" s="838"/>
      <c r="AB11" s="623"/>
      <c r="AC11" s="449" t="s">
        <v>419</v>
      </c>
      <c r="AD11" s="625"/>
      <c r="AE11" s="451" t="s">
        <v>417</v>
      </c>
      <c r="AF11" s="625"/>
      <c r="AG11" s="393"/>
      <c r="AH11" s="837" t="s">
        <v>506</v>
      </c>
      <c r="AI11" s="838"/>
      <c r="AJ11" s="623"/>
      <c r="AK11" s="449" t="s">
        <v>419</v>
      </c>
      <c r="AL11" s="625"/>
      <c r="AM11" s="451" t="s">
        <v>417</v>
      </c>
      <c r="AN11" s="625"/>
      <c r="AO11" s="393"/>
      <c r="AP11" s="837" t="s">
        <v>506</v>
      </c>
      <c r="AQ11" s="838"/>
      <c r="AR11" s="623"/>
      <c r="AS11" s="449" t="s">
        <v>419</v>
      </c>
      <c r="AT11" s="625"/>
      <c r="AU11" s="451" t="s">
        <v>417</v>
      </c>
      <c r="AV11" s="625"/>
      <c r="AW11" s="393"/>
      <c r="AX11" s="837" t="s">
        <v>506</v>
      </c>
      <c r="AY11" s="838"/>
      <c r="AZ11" s="623"/>
      <c r="BA11" s="449" t="s">
        <v>419</v>
      </c>
      <c r="BB11" s="625"/>
      <c r="BC11" s="451" t="s">
        <v>417</v>
      </c>
      <c r="BD11" s="625"/>
      <c r="BE11" s="393"/>
      <c r="BF11" s="837" t="s">
        <v>506</v>
      </c>
      <c r="BG11" s="838"/>
      <c r="BH11" s="623"/>
      <c r="BI11" s="449" t="s">
        <v>419</v>
      </c>
      <c r="BJ11" s="625"/>
      <c r="BK11" s="451" t="s">
        <v>417</v>
      </c>
      <c r="BL11" s="625"/>
      <c r="BM11" s="393"/>
      <c r="BN11" s="837" t="s">
        <v>506</v>
      </c>
      <c r="BO11" s="838"/>
      <c r="BP11" s="623"/>
      <c r="BQ11" s="449" t="s">
        <v>419</v>
      </c>
      <c r="BR11" s="625"/>
      <c r="BS11" s="451" t="s">
        <v>417</v>
      </c>
      <c r="BT11" s="625"/>
      <c r="BU11" s="393"/>
    </row>
    <row r="12" spans="1:73" x14ac:dyDescent="0.3">
      <c r="A12" s="393"/>
      <c r="B12" s="837" t="s">
        <v>425</v>
      </c>
      <c r="C12" s="838"/>
      <c r="D12" s="624"/>
      <c r="E12" s="450" t="s">
        <v>347</v>
      </c>
      <c r="F12" s="625"/>
      <c r="G12" s="452" t="s">
        <v>348</v>
      </c>
      <c r="H12" s="624"/>
      <c r="I12" s="393"/>
      <c r="J12" s="837" t="s">
        <v>425</v>
      </c>
      <c r="K12" s="838"/>
      <c r="L12" s="624"/>
      <c r="M12" s="453" t="s">
        <v>347</v>
      </c>
      <c r="N12" s="625"/>
      <c r="O12" s="452" t="s">
        <v>348</v>
      </c>
      <c r="P12" s="624"/>
      <c r="Q12" s="393"/>
      <c r="R12" s="837" t="s">
        <v>425</v>
      </c>
      <c r="S12" s="838"/>
      <c r="T12" s="624"/>
      <c r="U12" s="453" t="s">
        <v>347</v>
      </c>
      <c r="V12" s="625"/>
      <c r="W12" s="452" t="s">
        <v>348</v>
      </c>
      <c r="X12" s="624"/>
      <c r="Y12" s="393"/>
      <c r="Z12" s="837" t="s">
        <v>425</v>
      </c>
      <c r="AA12" s="838"/>
      <c r="AB12" s="624"/>
      <c r="AC12" s="453" t="s">
        <v>347</v>
      </c>
      <c r="AD12" s="625"/>
      <c r="AE12" s="452" t="s">
        <v>348</v>
      </c>
      <c r="AF12" s="624"/>
      <c r="AG12" s="393"/>
      <c r="AH12" s="837" t="s">
        <v>425</v>
      </c>
      <c r="AI12" s="838"/>
      <c r="AJ12" s="624"/>
      <c r="AK12" s="453" t="s">
        <v>347</v>
      </c>
      <c r="AL12" s="625"/>
      <c r="AM12" s="452" t="s">
        <v>348</v>
      </c>
      <c r="AN12" s="624"/>
      <c r="AO12" s="393"/>
      <c r="AP12" s="837" t="s">
        <v>425</v>
      </c>
      <c r="AQ12" s="838"/>
      <c r="AR12" s="624"/>
      <c r="AS12" s="453" t="s">
        <v>347</v>
      </c>
      <c r="AT12" s="625"/>
      <c r="AU12" s="452" t="s">
        <v>348</v>
      </c>
      <c r="AV12" s="624"/>
      <c r="AW12" s="393"/>
      <c r="AX12" s="837" t="s">
        <v>425</v>
      </c>
      <c r="AY12" s="838"/>
      <c r="AZ12" s="624"/>
      <c r="BA12" s="453" t="s">
        <v>347</v>
      </c>
      <c r="BB12" s="625"/>
      <c r="BC12" s="452" t="s">
        <v>348</v>
      </c>
      <c r="BD12" s="624"/>
      <c r="BE12" s="393"/>
      <c r="BF12" s="837" t="s">
        <v>425</v>
      </c>
      <c r="BG12" s="838"/>
      <c r="BH12" s="624"/>
      <c r="BI12" s="453" t="s">
        <v>347</v>
      </c>
      <c r="BJ12" s="625"/>
      <c r="BK12" s="452" t="s">
        <v>348</v>
      </c>
      <c r="BL12" s="624"/>
      <c r="BM12" s="393"/>
      <c r="BN12" s="837" t="s">
        <v>425</v>
      </c>
      <c r="BO12" s="838"/>
      <c r="BP12" s="624"/>
      <c r="BQ12" s="453" t="s">
        <v>347</v>
      </c>
      <c r="BR12" s="625"/>
      <c r="BS12" s="452" t="s">
        <v>348</v>
      </c>
      <c r="BT12" s="624"/>
      <c r="BU12" s="393"/>
    </row>
    <row r="13" spans="1:73" x14ac:dyDescent="0.3">
      <c r="A13" s="393"/>
      <c r="B13" s="837" t="s">
        <v>422</v>
      </c>
      <c r="C13" s="838"/>
      <c r="D13" s="839"/>
      <c r="E13" s="840"/>
      <c r="F13" s="840"/>
      <c r="G13" s="840"/>
      <c r="H13" s="841"/>
      <c r="I13" s="393"/>
      <c r="J13" s="837" t="s">
        <v>422</v>
      </c>
      <c r="K13" s="838"/>
      <c r="L13" s="839"/>
      <c r="M13" s="840"/>
      <c r="N13" s="840"/>
      <c r="O13" s="840"/>
      <c r="P13" s="841"/>
      <c r="Q13" s="393"/>
      <c r="R13" s="837" t="s">
        <v>422</v>
      </c>
      <c r="S13" s="838"/>
      <c r="T13" s="839"/>
      <c r="U13" s="840"/>
      <c r="V13" s="840"/>
      <c r="W13" s="840"/>
      <c r="X13" s="841"/>
      <c r="Y13" s="393"/>
      <c r="Z13" s="837" t="s">
        <v>422</v>
      </c>
      <c r="AA13" s="838"/>
      <c r="AB13" s="839"/>
      <c r="AC13" s="840"/>
      <c r="AD13" s="840"/>
      <c r="AE13" s="840"/>
      <c r="AF13" s="841"/>
      <c r="AG13" s="393"/>
      <c r="AH13" s="837" t="s">
        <v>422</v>
      </c>
      <c r="AI13" s="838"/>
      <c r="AJ13" s="839"/>
      <c r="AK13" s="840"/>
      <c r="AL13" s="840"/>
      <c r="AM13" s="840"/>
      <c r="AN13" s="841"/>
      <c r="AO13" s="393"/>
      <c r="AP13" s="837" t="s">
        <v>422</v>
      </c>
      <c r="AQ13" s="838"/>
      <c r="AR13" s="839"/>
      <c r="AS13" s="840"/>
      <c r="AT13" s="840"/>
      <c r="AU13" s="840"/>
      <c r="AV13" s="841"/>
      <c r="AW13" s="393"/>
      <c r="AX13" s="837" t="s">
        <v>422</v>
      </c>
      <c r="AY13" s="838"/>
      <c r="AZ13" s="839"/>
      <c r="BA13" s="840"/>
      <c r="BB13" s="840"/>
      <c r="BC13" s="840"/>
      <c r="BD13" s="841"/>
      <c r="BE13" s="393"/>
      <c r="BF13" s="837" t="s">
        <v>422</v>
      </c>
      <c r="BG13" s="838"/>
      <c r="BH13" s="839"/>
      <c r="BI13" s="840"/>
      <c r="BJ13" s="840"/>
      <c r="BK13" s="840"/>
      <c r="BL13" s="841"/>
      <c r="BM13" s="393"/>
      <c r="BN13" s="837" t="s">
        <v>422</v>
      </c>
      <c r="BO13" s="838"/>
      <c r="BP13" s="839"/>
      <c r="BQ13" s="840"/>
      <c r="BR13" s="840"/>
      <c r="BS13" s="840"/>
      <c r="BT13" s="841"/>
      <c r="BU13" s="393"/>
    </row>
    <row r="14" spans="1:73" x14ac:dyDescent="0.3">
      <c r="A14" s="393"/>
      <c r="B14" s="842" t="s">
        <v>346</v>
      </c>
      <c r="C14" s="842"/>
      <c r="D14" s="842"/>
      <c r="E14" s="842"/>
      <c r="F14" s="842"/>
      <c r="G14" s="842"/>
      <c r="H14" s="842"/>
      <c r="I14" s="393"/>
      <c r="J14" s="842" t="s">
        <v>346</v>
      </c>
      <c r="K14" s="842"/>
      <c r="L14" s="842"/>
      <c r="M14" s="842"/>
      <c r="N14" s="842"/>
      <c r="O14" s="842"/>
      <c r="P14" s="842"/>
      <c r="Q14" s="393"/>
      <c r="R14" s="842" t="s">
        <v>346</v>
      </c>
      <c r="S14" s="842"/>
      <c r="T14" s="842"/>
      <c r="U14" s="842"/>
      <c r="V14" s="842"/>
      <c r="W14" s="842"/>
      <c r="X14" s="842"/>
      <c r="Y14" s="393"/>
      <c r="Z14" s="842" t="s">
        <v>346</v>
      </c>
      <c r="AA14" s="842"/>
      <c r="AB14" s="842"/>
      <c r="AC14" s="842"/>
      <c r="AD14" s="842"/>
      <c r="AE14" s="842"/>
      <c r="AF14" s="842"/>
      <c r="AG14" s="393"/>
      <c r="AH14" s="842" t="s">
        <v>346</v>
      </c>
      <c r="AI14" s="842"/>
      <c r="AJ14" s="842"/>
      <c r="AK14" s="842"/>
      <c r="AL14" s="842"/>
      <c r="AM14" s="842"/>
      <c r="AN14" s="842"/>
      <c r="AO14" s="393"/>
      <c r="AP14" s="842" t="s">
        <v>346</v>
      </c>
      <c r="AQ14" s="842"/>
      <c r="AR14" s="842"/>
      <c r="AS14" s="842"/>
      <c r="AT14" s="842"/>
      <c r="AU14" s="842"/>
      <c r="AV14" s="842"/>
      <c r="AW14" s="393"/>
      <c r="AX14" s="842" t="s">
        <v>346</v>
      </c>
      <c r="AY14" s="842"/>
      <c r="AZ14" s="842"/>
      <c r="BA14" s="842"/>
      <c r="BB14" s="842"/>
      <c r="BC14" s="842"/>
      <c r="BD14" s="842"/>
      <c r="BE14" s="393"/>
      <c r="BF14" s="842" t="s">
        <v>346</v>
      </c>
      <c r="BG14" s="842"/>
      <c r="BH14" s="842"/>
      <c r="BI14" s="842"/>
      <c r="BJ14" s="842"/>
      <c r="BK14" s="842"/>
      <c r="BL14" s="842"/>
      <c r="BM14" s="393"/>
      <c r="BN14" s="842" t="s">
        <v>346</v>
      </c>
      <c r="BO14" s="842"/>
      <c r="BP14" s="842"/>
      <c r="BQ14" s="842"/>
      <c r="BR14" s="842"/>
      <c r="BS14" s="842"/>
      <c r="BT14" s="842"/>
      <c r="BU14" s="393"/>
    </row>
    <row r="15" spans="1:73" x14ac:dyDescent="0.3">
      <c r="A15" s="393"/>
      <c r="B15" s="450" t="s">
        <v>345</v>
      </c>
      <c r="C15" s="843" t="s">
        <v>6730</v>
      </c>
      <c r="D15" s="843"/>
      <c r="E15" s="843" t="s">
        <v>449</v>
      </c>
      <c r="F15" s="843"/>
      <c r="G15" s="843"/>
      <c r="H15" s="454" t="s">
        <v>448</v>
      </c>
      <c r="I15" s="393"/>
      <c r="J15" s="450" t="s">
        <v>345</v>
      </c>
      <c r="K15" s="843" t="s">
        <v>6730</v>
      </c>
      <c r="L15" s="843"/>
      <c r="M15" s="843" t="s">
        <v>449</v>
      </c>
      <c r="N15" s="843"/>
      <c r="O15" s="843"/>
      <c r="P15" s="454" t="s">
        <v>448</v>
      </c>
      <c r="Q15" s="393"/>
      <c r="R15" s="450" t="s">
        <v>345</v>
      </c>
      <c r="S15" s="843" t="s">
        <v>6730</v>
      </c>
      <c r="T15" s="843"/>
      <c r="U15" s="843" t="s">
        <v>449</v>
      </c>
      <c r="V15" s="843"/>
      <c r="W15" s="843"/>
      <c r="X15" s="454" t="s">
        <v>448</v>
      </c>
      <c r="Y15" s="393"/>
      <c r="Z15" s="450" t="s">
        <v>345</v>
      </c>
      <c r="AA15" s="843" t="s">
        <v>6730</v>
      </c>
      <c r="AB15" s="843"/>
      <c r="AC15" s="843" t="s">
        <v>449</v>
      </c>
      <c r="AD15" s="843"/>
      <c r="AE15" s="843"/>
      <c r="AF15" s="454" t="s">
        <v>448</v>
      </c>
      <c r="AG15" s="393"/>
      <c r="AH15" s="450" t="s">
        <v>345</v>
      </c>
      <c r="AI15" s="843" t="s">
        <v>6730</v>
      </c>
      <c r="AJ15" s="843"/>
      <c r="AK15" s="843" t="s">
        <v>449</v>
      </c>
      <c r="AL15" s="843"/>
      <c r="AM15" s="843"/>
      <c r="AN15" s="454" t="s">
        <v>448</v>
      </c>
      <c r="AO15" s="393"/>
      <c r="AP15" s="450" t="s">
        <v>345</v>
      </c>
      <c r="AQ15" s="843" t="s">
        <v>6730</v>
      </c>
      <c r="AR15" s="843"/>
      <c r="AS15" s="843" t="s">
        <v>449</v>
      </c>
      <c r="AT15" s="843"/>
      <c r="AU15" s="843"/>
      <c r="AV15" s="454" t="s">
        <v>448</v>
      </c>
      <c r="AW15" s="393"/>
      <c r="AX15" s="450" t="s">
        <v>345</v>
      </c>
      <c r="AY15" s="843" t="s">
        <v>6730</v>
      </c>
      <c r="AZ15" s="843"/>
      <c r="BA15" s="843" t="s">
        <v>449</v>
      </c>
      <c r="BB15" s="843"/>
      <c r="BC15" s="843"/>
      <c r="BD15" s="454" t="s">
        <v>448</v>
      </c>
      <c r="BE15" s="393"/>
      <c r="BF15" s="450" t="s">
        <v>345</v>
      </c>
      <c r="BG15" s="843" t="s">
        <v>6730</v>
      </c>
      <c r="BH15" s="843"/>
      <c r="BI15" s="843" t="s">
        <v>449</v>
      </c>
      <c r="BJ15" s="843"/>
      <c r="BK15" s="843"/>
      <c r="BL15" s="454" t="s">
        <v>448</v>
      </c>
      <c r="BM15" s="393"/>
      <c r="BN15" s="450" t="s">
        <v>345</v>
      </c>
      <c r="BO15" s="843" t="s">
        <v>6730</v>
      </c>
      <c r="BP15" s="843"/>
      <c r="BQ15" s="843" t="s">
        <v>449</v>
      </c>
      <c r="BR15" s="843"/>
      <c r="BS15" s="843"/>
      <c r="BT15" s="454" t="s">
        <v>448</v>
      </c>
      <c r="BU15" s="393"/>
    </row>
    <row r="16" spans="1:73" s="37" customFormat="1" x14ac:dyDescent="0.25">
      <c r="A16" s="448"/>
      <c r="B16" s="627"/>
      <c r="C16" s="876"/>
      <c r="D16" s="875"/>
      <c r="E16" s="883"/>
      <c r="F16" s="884"/>
      <c r="G16" s="885"/>
      <c r="H16" s="628"/>
      <c r="I16" s="448"/>
      <c r="J16" s="627"/>
      <c r="K16" s="876"/>
      <c r="L16" s="875"/>
      <c r="M16" s="883"/>
      <c r="N16" s="884"/>
      <c r="O16" s="885"/>
      <c r="P16" s="628"/>
      <c r="Q16" s="448"/>
      <c r="R16" s="633"/>
      <c r="S16" s="834"/>
      <c r="T16" s="835"/>
      <c r="U16" s="836"/>
      <c r="V16" s="836"/>
      <c r="W16" s="836"/>
      <c r="X16" s="631"/>
      <c r="Y16" s="448"/>
      <c r="Z16" s="633"/>
      <c r="AA16" s="834"/>
      <c r="AB16" s="835"/>
      <c r="AC16" s="836"/>
      <c r="AD16" s="836"/>
      <c r="AE16" s="836"/>
      <c r="AF16" s="631"/>
      <c r="AG16" s="448"/>
      <c r="AH16" s="633"/>
      <c r="AI16" s="834"/>
      <c r="AJ16" s="835"/>
      <c r="AK16" s="836"/>
      <c r="AL16" s="836"/>
      <c r="AM16" s="836"/>
      <c r="AN16" s="631"/>
      <c r="AO16" s="448"/>
      <c r="AP16" s="633"/>
      <c r="AQ16" s="834"/>
      <c r="AR16" s="835"/>
      <c r="AS16" s="836"/>
      <c r="AT16" s="836"/>
      <c r="AU16" s="836"/>
      <c r="AV16" s="631"/>
      <c r="AW16" s="448"/>
      <c r="AX16" s="633"/>
      <c r="AY16" s="834"/>
      <c r="AZ16" s="835"/>
      <c r="BA16" s="836"/>
      <c r="BB16" s="836"/>
      <c r="BC16" s="836"/>
      <c r="BD16" s="631"/>
      <c r="BE16" s="448"/>
      <c r="BF16" s="633"/>
      <c r="BG16" s="834"/>
      <c r="BH16" s="835"/>
      <c r="BI16" s="836"/>
      <c r="BJ16" s="836"/>
      <c r="BK16" s="836"/>
      <c r="BL16" s="631"/>
      <c r="BM16" s="448"/>
      <c r="BN16" s="633"/>
      <c r="BO16" s="834"/>
      <c r="BP16" s="835"/>
      <c r="BQ16" s="836"/>
      <c r="BR16" s="836"/>
      <c r="BS16" s="836"/>
      <c r="BT16" s="631"/>
      <c r="BU16" s="448"/>
    </row>
    <row r="17" spans="1:73" s="37" customFormat="1" x14ac:dyDescent="0.3">
      <c r="A17" s="448"/>
      <c r="B17" s="627"/>
      <c r="C17" s="876"/>
      <c r="D17" s="875"/>
      <c r="E17" s="871"/>
      <c r="F17" s="872"/>
      <c r="G17" s="873"/>
      <c r="H17" s="629"/>
      <c r="I17" s="448"/>
      <c r="J17" s="627"/>
      <c r="K17" s="876"/>
      <c r="L17" s="875"/>
      <c r="M17" s="871"/>
      <c r="N17" s="872"/>
      <c r="O17" s="873"/>
      <c r="P17" s="629"/>
      <c r="Q17" s="448"/>
      <c r="R17" s="633"/>
      <c r="S17" s="834"/>
      <c r="T17" s="835"/>
      <c r="U17" s="836"/>
      <c r="V17" s="836"/>
      <c r="W17" s="836"/>
      <c r="X17" s="631"/>
      <c r="Y17" s="448"/>
      <c r="Z17" s="633"/>
      <c r="AA17" s="834"/>
      <c r="AB17" s="835"/>
      <c r="AC17" s="836"/>
      <c r="AD17" s="836"/>
      <c r="AE17" s="836"/>
      <c r="AF17" s="631"/>
      <c r="AG17" s="448"/>
      <c r="AH17" s="633"/>
      <c r="AI17" s="834"/>
      <c r="AJ17" s="835"/>
      <c r="AK17" s="836"/>
      <c r="AL17" s="836"/>
      <c r="AM17" s="836"/>
      <c r="AN17" s="631"/>
      <c r="AO17" s="448"/>
      <c r="AP17" s="633"/>
      <c r="AQ17" s="834"/>
      <c r="AR17" s="835"/>
      <c r="AS17" s="836"/>
      <c r="AT17" s="836"/>
      <c r="AU17" s="836"/>
      <c r="AV17" s="631"/>
      <c r="AW17" s="448"/>
      <c r="AX17" s="633"/>
      <c r="AY17" s="834"/>
      <c r="AZ17" s="835"/>
      <c r="BA17" s="836"/>
      <c r="BB17" s="836"/>
      <c r="BC17" s="836"/>
      <c r="BD17" s="631"/>
      <c r="BE17" s="448"/>
      <c r="BF17" s="633"/>
      <c r="BG17" s="834"/>
      <c r="BH17" s="835"/>
      <c r="BI17" s="836"/>
      <c r="BJ17" s="836"/>
      <c r="BK17" s="836"/>
      <c r="BL17" s="631"/>
      <c r="BM17" s="448"/>
      <c r="BN17" s="633"/>
      <c r="BO17" s="834"/>
      <c r="BP17" s="835"/>
      <c r="BQ17" s="836"/>
      <c r="BR17" s="836"/>
      <c r="BS17" s="836"/>
      <c r="BT17" s="631"/>
      <c r="BU17" s="448"/>
    </row>
    <row r="18" spans="1:73" s="37" customFormat="1" x14ac:dyDescent="0.3">
      <c r="A18" s="448"/>
      <c r="B18" s="627"/>
      <c r="C18" s="874"/>
      <c r="D18" s="875"/>
      <c r="E18" s="871"/>
      <c r="F18" s="872"/>
      <c r="G18" s="873"/>
      <c r="H18" s="628"/>
      <c r="I18" s="448"/>
      <c r="J18" s="627"/>
      <c r="K18" s="894"/>
      <c r="L18" s="878"/>
      <c r="M18" s="871"/>
      <c r="N18" s="872"/>
      <c r="O18" s="873"/>
      <c r="P18" s="628"/>
      <c r="Q18" s="448"/>
      <c r="R18" s="633"/>
      <c r="S18" s="834"/>
      <c r="T18" s="835"/>
      <c r="U18" s="836"/>
      <c r="V18" s="836"/>
      <c r="W18" s="836"/>
      <c r="X18" s="631"/>
      <c r="Y18" s="448"/>
      <c r="Z18" s="633"/>
      <c r="AA18" s="834"/>
      <c r="AB18" s="835"/>
      <c r="AC18" s="836"/>
      <c r="AD18" s="836"/>
      <c r="AE18" s="836"/>
      <c r="AF18" s="631"/>
      <c r="AG18" s="448"/>
      <c r="AH18" s="633"/>
      <c r="AI18" s="834"/>
      <c r="AJ18" s="835"/>
      <c r="AK18" s="836"/>
      <c r="AL18" s="836"/>
      <c r="AM18" s="836"/>
      <c r="AN18" s="631"/>
      <c r="AO18" s="448"/>
      <c r="AP18" s="633"/>
      <c r="AQ18" s="834"/>
      <c r="AR18" s="835"/>
      <c r="AS18" s="836"/>
      <c r="AT18" s="836"/>
      <c r="AU18" s="836"/>
      <c r="AV18" s="631"/>
      <c r="AW18" s="448"/>
      <c r="AX18" s="633"/>
      <c r="AY18" s="834"/>
      <c r="AZ18" s="835"/>
      <c r="BA18" s="836"/>
      <c r="BB18" s="836"/>
      <c r="BC18" s="836"/>
      <c r="BD18" s="631"/>
      <c r="BE18" s="448"/>
      <c r="BF18" s="633"/>
      <c r="BG18" s="834"/>
      <c r="BH18" s="835"/>
      <c r="BI18" s="836"/>
      <c r="BJ18" s="836"/>
      <c r="BK18" s="836"/>
      <c r="BL18" s="631"/>
      <c r="BM18" s="448"/>
      <c r="BN18" s="633"/>
      <c r="BO18" s="834"/>
      <c r="BP18" s="835"/>
      <c r="BQ18" s="836"/>
      <c r="BR18" s="836"/>
      <c r="BS18" s="836"/>
      <c r="BT18" s="631"/>
      <c r="BU18" s="448"/>
    </row>
    <row r="19" spans="1:73" s="37" customFormat="1" x14ac:dyDescent="0.3">
      <c r="A19" s="448"/>
      <c r="B19" s="627"/>
      <c r="C19" s="876"/>
      <c r="D19" s="875"/>
      <c r="E19" s="871"/>
      <c r="F19" s="872"/>
      <c r="G19" s="873"/>
      <c r="H19" s="628"/>
      <c r="I19" s="448"/>
      <c r="J19" s="627"/>
      <c r="K19" s="877"/>
      <c r="L19" s="878"/>
      <c r="M19" s="871"/>
      <c r="N19" s="872"/>
      <c r="O19" s="873"/>
      <c r="P19" s="628"/>
      <c r="Q19" s="448"/>
      <c r="R19" s="633"/>
      <c r="S19" s="834"/>
      <c r="T19" s="835"/>
      <c r="U19" s="836"/>
      <c r="V19" s="836"/>
      <c r="W19" s="836"/>
      <c r="X19" s="631"/>
      <c r="Y19" s="448"/>
      <c r="Z19" s="633"/>
      <c r="AA19" s="834"/>
      <c r="AB19" s="835"/>
      <c r="AC19" s="836"/>
      <c r="AD19" s="836"/>
      <c r="AE19" s="836"/>
      <c r="AF19" s="631"/>
      <c r="AG19" s="448"/>
      <c r="AH19" s="633"/>
      <c r="AI19" s="834"/>
      <c r="AJ19" s="835"/>
      <c r="AK19" s="836"/>
      <c r="AL19" s="836"/>
      <c r="AM19" s="836"/>
      <c r="AN19" s="631"/>
      <c r="AO19" s="448"/>
      <c r="AP19" s="633"/>
      <c r="AQ19" s="834"/>
      <c r="AR19" s="835"/>
      <c r="AS19" s="836"/>
      <c r="AT19" s="836"/>
      <c r="AU19" s="836"/>
      <c r="AV19" s="631"/>
      <c r="AW19" s="448"/>
      <c r="AX19" s="633"/>
      <c r="AY19" s="834"/>
      <c r="AZ19" s="835"/>
      <c r="BA19" s="836"/>
      <c r="BB19" s="836"/>
      <c r="BC19" s="836"/>
      <c r="BD19" s="631"/>
      <c r="BE19" s="448"/>
      <c r="BF19" s="633"/>
      <c r="BG19" s="834"/>
      <c r="BH19" s="835"/>
      <c r="BI19" s="836"/>
      <c r="BJ19" s="836"/>
      <c r="BK19" s="836"/>
      <c r="BL19" s="631"/>
      <c r="BM19" s="448"/>
      <c r="BN19" s="633"/>
      <c r="BO19" s="834"/>
      <c r="BP19" s="835"/>
      <c r="BQ19" s="836"/>
      <c r="BR19" s="836"/>
      <c r="BS19" s="836"/>
      <c r="BT19" s="631"/>
      <c r="BU19" s="448"/>
    </row>
    <row r="20" spans="1:73" s="37" customFormat="1" x14ac:dyDescent="0.3">
      <c r="A20" s="448"/>
      <c r="B20" s="627"/>
      <c r="C20" s="876"/>
      <c r="D20" s="875"/>
      <c r="E20" s="871"/>
      <c r="F20" s="872"/>
      <c r="G20" s="873"/>
      <c r="H20" s="628"/>
      <c r="I20" s="448"/>
      <c r="J20" s="627"/>
      <c r="K20" s="877"/>
      <c r="L20" s="878"/>
      <c r="M20" s="871"/>
      <c r="N20" s="872"/>
      <c r="O20" s="873"/>
      <c r="P20" s="628"/>
      <c r="Q20" s="448"/>
      <c r="R20" s="633"/>
      <c r="S20" s="834"/>
      <c r="T20" s="835"/>
      <c r="U20" s="836"/>
      <c r="V20" s="836"/>
      <c r="W20" s="836"/>
      <c r="X20" s="631"/>
      <c r="Y20" s="448"/>
      <c r="Z20" s="633"/>
      <c r="AA20" s="834"/>
      <c r="AB20" s="835"/>
      <c r="AC20" s="836"/>
      <c r="AD20" s="836"/>
      <c r="AE20" s="836"/>
      <c r="AF20" s="631"/>
      <c r="AG20" s="448"/>
      <c r="AH20" s="633"/>
      <c r="AI20" s="834"/>
      <c r="AJ20" s="835"/>
      <c r="AK20" s="836"/>
      <c r="AL20" s="836"/>
      <c r="AM20" s="836"/>
      <c r="AN20" s="631"/>
      <c r="AO20" s="448"/>
      <c r="AP20" s="633"/>
      <c r="AQ20" s="834"/>
      <c r="AR20" s="835"/>
      <c r="AS20" s="836"/>
      <c r="AT20" s="836"/>
      <c r="AU20" s="836"/>
      <c r="AV20" s="631"/>
      <c r="AW20" s="448"/>
      <c r="AX20" s="633"/>
      <c r="AY20" s="834"/>
      <c r="AZ20" s="835"/>
      <c r="BA20" s="836"/>
      <c r="BB20" s="836"/>
      <c r="BC20" s="836"/>
      <c r="BD20" s="631"/>
      <c r="BE20" s="448"/>
      <c r="BF20" s="633"/>
      <c r="BG20" s="834"/>
      <c r="BH20" s="835"/>
      <c r="BI20" s="836"/>
      <c r="BJ20" s="836"/>
      <c r="BK20" s="836"/>
      <c r="BL20" s="631"/>
      <c r="BM20" s="448"/>
      <c r="BN20" s="633"/>
      <c r="BO20" s="834"/>
      <c r="BP20" s="835"/>
      <c r="BQ20" s="836"/>
      <c r="BR20" s="836"/>
      <c r="BS20" s="836"/>
      <c r="BT20" s="631"/>
      <c r="BU20" s="448"/>
    </row>
    <row r="21" spans="1:73" s="37" customFormat="1" x14ac:dyDescent="0.3">
      <c r="A21" s="448"/>
      <c r="B21" s="627"/>
      <c r="C21" s="877"/>
      <c r="D21" s="878"/>
      <c r="E21" s="871"/>
      <c r="F21" s="872"/>
      <c r="G21" s="873"/>
      <c r="H21" s="628"/>
      <c r="I21" s="448"/>
      <c r="J21" s="627"/>
      <c r="K21" s="877"/>
      <c r="L21" s="878"/>
      <c r="M21" s="871"/>
      <c r="N21" s="872"/>
      <c r="O21" s="873"/>
      <c r="P21" s="628"/>
      <c r="Q21" s="448"/>
      <c r="R21" s="633"/>
      <c r="S21" s="834"/>
      <c r="T21" s="835"/>
      <c r="U21" s="836"/>
      <c r="V21" s="836"/>
      <c r="W21" s="836"/>
      <c r="X21" s="631"/>
      <c r="Y21" s="448"/>
      <c r="Z21" s="633"/>
      <c r="AA21" s="834"/>
      <c r="AB21" s="835"/>
      <c r="AC21" s="836"/>
      <c r="AD21" s="836"/>
      <c r="AE21" s="836"/>
      <c r="AF21" s="631"/>
      <c r="AG21" s="448"/>
      <c r="AH21" s="633"/>
      <c r="AI21" s="834"/>
      <c r="AJ21" s="835"/>
      <c r="AK21" s="836"/>
      <c r="AL21" s="836"/>
      <c r="AM21" s="836"/>
      <c r="AN21" s="631"/>
      <c r="AO21" s="448"/>
      <c r="AP21" s="633"/>
      <c r="AQ21" s="834"/>
      <c r="AR21" s="835"/>
      <c r="AS21" s="836"/>
      <c r="AT21" s="836"/>
      <c r="AU21" s="836"/>
      <c r="AV21" s="631"/>
      <c r="AW21" s="448"/>
      <c r="AX21" s="633"/>
      <c r="AY21" s="834"/>
      <c r="AZ21" s="835"/>
      <c r="BA21" s="836"/>
      <c r="BB21" s="836"/>
      <c r="BC21" s="836"/>
      <c r="BD21" s="631"/>
      <c r="BE21" s="448"/>
      <c r="BF21" s="633"/>
      <c r="BG21" s="834"/>
      <c r="BH21" s="835"/>
      <c r="BI21" s="836"/>
      <c r="BJ21" s="836"/>
      <c r="BK21" s="836"/>
      <c r="BL21" s="631"/>
      <c r="BM21" s="448"/>
      <c r="BN21" s="633"/>
      <c r="BO21" s="834"/>
      <c r="BP21" s="835"/>
      <c r="BQ21" s="836"/>
      <c r="BR21" s="836"/>
      <c r="BS21" s="836"/>
      <c r="BT21" s="631"/>
      <c r="BU21" s="448"/>
    </row>
    <row r="22" spans="1:73" s="37" customFormat="1" x14ac:dyDescent="0.3">
      <c r="A22" s="448"/>
      <c r="B22" s="627"/>
      <c r="C22" s="876"/>
      <c r="D22" s="875"/>
      <c r="E22" s="871"/>
      <c r="F22" s="872"/>
      <c r="G22" s="873"/>
      <c r="H22" s="628"/>
      <c r="I22" s="448"/>
      <c r="J22" s="627"/>
      <c r="K22" s="892"/>
      <c r="L22" s="893"/>
      <c r="M22" s="871"/>
      <c r="N22" s="872"/>
      <c r="O22" s="873"/>
      <c r="P22" s="628"/>
      <c r="Q22" s="448"/>
      <c r="R22" s="633"/>
      <c r="S22" s="834"/>
      <c r="T22" s="835"/>
      <c r="U22" s="836"/>
      <c r="V22" s="836"/>
      <c r="W22" s="836"/>
      <c r="X22" s="631"/>
      <c r="Y22" s="448"/>
      <c r="Z22" s="633"/>
      <c r="AA22" s="834"/>
      <c r="AB22" s="835"/>
      <c r="AC22" s="836"/>
      <c r="AD22" s="836"/>
      <c r="AE22" s="836"/>
      <c r="AF22" s="631"/>
      <c r="AG22" s="448"/>
      <c r="AH22" s="633"/>
      <c r="AI22" s="834"/>
      <c r="AJ22" s="835"/>
      <c r="AK22" s="836"/>
      <c r="AL22" s="836"/>
      <c r="AM22" s="836"/>
      <c r="AN22" s="631"/>
      <c r="AO22" s="448"/>
      <c r="AP22" s="633"/>
      <c r="AQ22" s="834"/>
      <c r="AR22" s="835"/>
      <c r="AS22" s="836"/>
      <c r="AT22" s="836"/>
      <c r="AU22" s="836"/>
      <c r="AV22" s="631"/>
      <c r="AW22" s="448"/>
      <c r="AX22" s="633"/>
      <c r="AY22" s="834"/>
      <c r="AZ22" s="835"/>
      <c r="BA22" s="836"/>
      <c r="BB22" s="836"/>
      <c r="BC22" s="836"/>
      <c r="BD22" s="631"/>
      <c r="BE22" s="448"/>
      <c r="BF22" s="633"/>
      <c r="BG22" s="834"/>
      <c r="BH22" s="835"/>
      <c r="BI22" s="836"/>
      <c r="BJ22" s="836"/>
      <c r="BK22" s="836"/>
      <c r="BL22" s="631"/>
      <c r="BM22" s="448"/>
      <c r="BN22" s="633"/>
      <c r="BO22" s="834"/>
      <c r="BP22" s="835"/>
      <c r="BQ22" s="836"/>
      <c r="BR22" s="836"/>
      <c r="BS22" s="836"/>
      <c r="BT22" s="631"/>
      <c r="BU22" s="448"/>
    </row>
    <row r="23" spans="1:73" s="37" customFormat="1" ht="41.25" customHeight="1" x14ac:dyDescent="0.3">
      <c r="A23" s="448"/>
      <c r="B23" s="627"/>
      <c r="C23" s="879"/>
      <c r="D23" s="880"/>
      <c r="E23" s="871"/>
      <c r="F23" s="872"/>
      <c r="G23" s="873"/>
      <c r="H23" s="628"/>
      <c r="I23" s="448"/>
      <c r="J23" s="627"/>
      <c r="K23" s="877"/>
      <c r="L23" s="878"/>
      <c r="M23" s="871"/>
      <c r="N23" s="872"/>
      <c r="O23" s="873"/>
      <c r="P23" s="629"/>
      <c r="Q23" s="448"/>
      <c r="R23" s="633"/>
      <c r="S23" s="834"/>
      <c r="T23" s="835"/>
      <c r="U23" s="836"/>
      <c r="V23" s="836"/>
      <c r="W23" s="836"/>
      <c r="X23" s="631"/>
      <c r="Y23" s="448"/>
      <c r="Z23" s="633"/>
      <c r="AA23" s="834"/>
      <c r="AB23" s="835"/>
      <c r="AC23" s="836"/>
      <c r="AD23" s="836"/>
      <c r="AE23" s="836"/>
      <c r="AF23" s="631"/>
      <c r="AG23" s="448"/>
      <c r="AH23" s="633"/>
      <c r="AI23" s="834"/>
      <c r="AJ23" s="835"/>
      <c r="AK23" s="836"/>
      <c r="AL23" s="836"/>
      <c r="AM23" s="836"/>
      <c r="AN23" s="631"/>
      <c r="AO23" s="448"/>
      <c r="AP23" s="633"/>
      <c r="AQ23" s="834"/>
      <c r="AR23" s="835"/>
      <c r="AS23" s="836"/>
      <c r="AT23" s="836"/>
      <c r="AU23" s="836"/>
      <c r="AV23" s="631"/>
      <c r="AW23" s="448"/>
      <c r="AX23" s="633"/>
      <c r="AY23" s="834"/>
      <c r="AZ23" s="835"/>
      <c r="BA23" s="836"/>
      <c r="BB23" s="836"/>
      <c r="BC23" s="836"/>
      <c r="BD23" s="631"/>
      <c r="BE23" s="448"/>
      <c r="BF23" s="633"/>
      <c r="BG23" s="834"/>
      <c r="BH23" s="835"/>
      <c r="BI23" s="836"/>
      <c r="BJ23" s="836"/>
      <c r="BK23" s="836"/>
      <c r="BL23" s="631"/>
      <c r="BM23" s="448"/>
      <c r="BN23" s="633"/>
      <c r="BO23" s="834"/>
      <c r="BP23" s="835"/>
      <c r="BQ23" s="836"/>
      <c r="BR23" s="836"/>
      <c r="BS23" s="836"/>
      <c r="BT23" s="631"/>
      <c r="BU23" s="448"/>
    </row>
    <row r="24" spans="1:73" s="37" customFormat="1" x14ac:dyDescent="0.3">
      <c r="A24" s="448"/>
      <c r="B24" s="627"/>
      <c r="C24" s="881"/>
      <c r="D24" s="882"/>
      <c r="E24" s="871"/>
      <c r="F24" s="872"/>
      <c r="G24" s="873"/>
      <c r="H24" s="628"/>
      <c r="I24" s="448"/>
      <c r="J24" s="627"/>
      <c r="K24" s="876"/>
      <c r="L24" s="875"/>
      <c r="M24" s="871"/>
      <c r="N24" s="872"/>
      <c r="O24" s="873"/>
      <c r="P24" s="629"/>
      <c r="Q24" s="448"/>
      <c r="R24" s="633"/>
      <c r="S24" s="834"/>
      <c r="T24" s="835"/>
      <c r="U24" s="836"/>
      <c r="V24" s="836"/>
      <c r="W24" s="836"/>
      <c r="X24" s="631"/>
      <c r="Y24" s="448"/>
      <c r="Z24" s="633"/>
      <c r="AA24" s="834"/>
      <c r="AB24" s="835"/>
      <c r="AC24" s="836"/>
      <c r="AD24" s="836"/>
      <c r="AE24" s="836"/>
      <c r="AF24" s="631"/>
      <c r="AG24" s="448"/>
      <c r="AH24" s="633"/>
      <c r="AI24" s="834"/>
      <c r="AJ24" s="835"/>
      <c r="AK24" s="836"/>
      <c r="AL24" s="836"/>
      <c r="AM24" s="836"/>
      <c r="AN24" s="631"/>
      <c r="AO24" s="448"/>
      <c r="AP24" s="633"/>
      <c r="AQ24" s="834"/>
      <c r="AR24" s="835"/>
      <c r="AS24" s="836"/>
      <c r="AT24" s="836"/>
      <c r="AU24" s="836"/>
      <c r="AV24" s="631"/>
      <c r="AW24" s="448"/>
      <c r="AX24" s="633"/>
      <c r="AY24" s="834"/>
      <c r="AZ24" s="835"/>
      <c r="BA24" s="836"/>
      <c r="BB24" s="836"/>
      <c r="BC24" s="836"/>
      <c r="BD24" s="631"/>
      <c r="BE24" s="448"/>
      <c r="BF24" s="633"/>
      <c r="BG24" s="834"/>
      <c r="BH24" s="835"/>
      <c r="BI24" s="836"/>
      <c r="BJ24" s="836"/>
      <c r="BK24" s="836"/>
      <c r="BL24" s="631"/>
      <c r="BM24" s="448"/>
      <c r="BN24" s="633"/>
      <c r="BO24" s="834"/>
      <c r="BP24" s="835"/>
      <c r="BQ24" s="836"/>
      <c r="BR24" s="836"/>
      <c r="BS24" s="836"/>
      <c r="BT24" s="631"/>
      <c r="BU24" s="448"/>
    </row>
    <row r="25" spans="1:73" s="37" customFormat="1" x14ac:dyDescent="0.3">
      <c r="A25" s="448"/>
      <c r="B25" s="627"/>
      <c r="C25" s="871"/>
      <c r="D25" s="873"/>
      <c r="E25" s="871"/>
      <c r="F25" s="872"/>
      <c r="G25" s="873"/>
      <c r="H25" s="628"/>
      <c r="I25" s="448"/>
      <c r="J25" s="633"/>
      <c r="K25" s="834"/>
      <c r="L25" s="835"/>
      <c r="M25" s="836"/>
      <c r="N25" s="836"/>
      <c r="O25" s="836"/>
      <c r="P25" s="631"/>
      <c r="Q25" s="448"/>
      <c r="R25" s="633"/>
      <c r="S25" s="834"/>
      <c r="T25" s="835"/>
      <c r="U25" s="836"/>
      <c r="V25" s="836"/>
      <c r="W25" s="836"/>
      <c r="X25" s="631"/>
      <c r="Y25" s="448"/>
      <c r="Z25" s="633"/>
      <c r="AA25" s="834"/>
      <c r="AB25" s="835"/>
      <c r="AC25" s="836"/>
      <c r="AD25" s="836"/>
      <c r="AE25" s="836"/>
      <c r="AF25" s="631"/>
      <c r="AG25" s="448"/>
      <c r="AH25" s="633"/>
      <c r="AI25" s="834"/>
      <c r="AJ25" s="835"/>
      <c r="AK25" s="836"/>
      <c r="AL25" s="836"/>
      <c r="AM25" s="836"/>
      <c r="AN25" s="631"/>
      <c r="AO25" s="448"/>
      <c r="AP25" s="633"/>
      <c r="AQ25" s="834"/>
      <c r="AR25" s="835"/>
      <c r="AS25" s="836"/>
      <c r="AT25" s="836"/>
      <c r="AU25" s="836"/>
      <c r="AV25" s="631"/>
      <c r="AW25" s="448"/>
      <c r="AX25" s="633"/>
      <c r="AY25" s="834"/>
      <c r="AZ25" s="835"/>
      <c r="BA25" s="836"/>
      <c r="BB25" s="836"/>
      <c r="BC25" s="836"/>
      <c r="BD25" s="631"/>
      <c r="BE25" s="448"/>
      <c r="BF25" s="633"/>
      <c r="BG25" s="834"/>
      <c r="BH25" s="835"/>
      <c r="BI25" s="836"/>
      <c r="BJ25" s="836"/>
      <c r="BK25" s="836"/>
      <c r="BL25" s="631"/>
      <c r="BM25" s="448"/>
      <c r="BN25" s="633"/>
      <c r="BO25" s="834"/>
      <c r="BP25" s="835"/>
      <c r="BQ25" s="836"/>
      <c r="BR25" s="836"/>
      <c r="BS25" s="836"/>
      <c r="BT25" s="631"/>
      <c r="BU25" s="448"/>
    </row>
    <row r="26" spans="1:73" s="37" customFormat="1" x14ac:dyDescent="0.3">
      <c r="A26" s="448"/>
      <c r="B26" s="630"/>
      <c r="C26" s="834"/>
      <c r="D26" s="835"/>
      <c r="E26" s="836"/>
      <c r="F26" s="836"/>
      <c r="G26" s="836"/>
      <c r="H26" s="631"/>
      <c r="I26" s="448"/>
      <c r="J26" s="633"/>
      <c r="K26" s="834"/>
      <c r="L26" s="835"/>
      <c r="M26" s="836"/>
      <c r="N26" s="836"/>
      <c r="O26" s="836"/>
      <c r="P26" s="631"/>
      <c r="Q26" s="448"/>
      <c r="R26" s="633"/>
      <c r="S26" s="834"/>
      <c r="T26" s="835"/>
      <c r="U26" s="836"/>
      <c r="V26" s="836"/>
      <c r="W26" s="836"/>
      <c r="X26" s="631"/>
      <c r="Y26" s="448"/>
      <c r="Z26" s="633"/>
      <c r="AA26" s="834"/>
      <c r="AB26" s="835"/>
      <c r="AC26" s="836"/>
      <c r="AD26" s="836"/>
      <c r="AE26" s="836"/>
      <c r="AF26" s="631"/>
      <c r="AG26" s="448"/>
      <c r="AH26" s="633"/>
      <c r="AI26" s="834"/>
      <c r="AJ26" s="835"/>
      <c r="AK26" s="836"/>
      <c r="AL26" s="836"/>
      <c r="AM26" s="836"/>
      <c r="AN26" s="631"/>
      <c r="AO26" s="448"/>
      <c r="AP26" s="633"/>
      <c r="AQ26" s="834"/>
      <c r="AR26" s="835"/>
      <c r="AS26" s="836"/>
      <c r="AT26" s="836"/>
      <c r="AU26" s="836"/>
      <c r="AV26" s="631"/>
      <c r="AW26" s="448"/>
      <c r="AX26" s="633"/>
      <c r="AY26" s="834"/>
      <c r="AZ26" s="835"/>
      <c r="BA26" s="836"/>
      <c r="BB26" s="836"/>
      <c r="BC26" s="836"/>
      <c r="BD26" s="631"/>
      <c r="BE26" s="448"/>
      <c r="BF26" s="633"/>
      <c r="BG26" s="834"/>
      <c r="BH26" s="835"/>
      <c r="BI26" s="836"/>
      <c r="BJ26" s="836"/>
      <c r="BK26" s="836"/>
      <c r="BL26" s="631"/>
      <c r="BM26" s="448"/>
      <c r="BN26" s="633"/>
      <c r="BO26" s="834"/>
      <c r="BP26" s="835"/>
      <c r="BQ26" s="836"/>
      <c r="BR26" s="836"/>
      <c r="BS26" s="836"/>
      <c r="BT26" s="631"/>
      <c r="BU26" s="448"/>
    </row>
    <row r="27" spans="1:73" s="37" customFormat="1" x14ac:dyDescent="0.3">
      <c r="A27" s="448"/>
      <c r="B27" s="630"/>
      <c r="C27" s="834"/>
      <c r="D27" s="835"/>
      <c r="E27" s="836"/>
      <c r="F27" s="836"/>
      <c r="G27" s="836"/>
      <c r="H27" s="631"/>
      <c r="I27" s="448"/>
      <c r="J27" s="633"/>
      <c r="K27" s="834"/>
      <c r="L27" s="835"/>
      <c r="M27" s="836"/>
      <c r="N27" s="836"/>
      <c r="O27" s="836"/>
      <c r="P27" s="631"/>
      <c r="Q27" s="448"/>
      <c r="R27" s="633"/>
      <c r="S27" s="834"/>
      <c r="T27" s="835"/>
      <c r="U27" s="836"/>
      <c r="V27" s="836"/>
      <c r="W27" s="836"/>
      <c r="X27" s="631"/>
      <c r="Y27" s="448"/>
      <c r="Z27" s="633"/>
      <c r="AA27" s="834"/>
      <c r="AB27" s="835"/>
      <c r="AC27" s="836"/>
      <c r="AD27" s="836"/>
      <c r="AE27" s="836"/>
      <c r="AF27" s="631"/>
      <c r="AG27" s="448"/>
      <c r="AH27" s="633"/>
      <c r="AI27" s="834"/>
      <c r="AJ27" s="835"/>
      <c r="AK27" s="836"/>
      <c r="AL27" s="836"/>
      <c r="AM27" s="836"/>
      <c r="AN27" s="631"/>
      <c r="AO27" s="448"/>
      <c r="AP27" s="633"/>
      <c r="AQ27" s="834"/>
      <c r="AR27" s="835"/>
      <c r="AS27" s="836"/>
      <c r="AT27" s="836"/>
      <c r="AU27" s="836"/>
      <c r="AV27" s="631"/>
      <c r="AW27" s="448"/>
      <c r="AX27" s="633"/>
      <c r="AY27" s="834"/>
      <c r="AZ27" s="835"/>
      <c r="BA27" s="836"/>
      <c r="BB27" s="836"/>
      <c r="BC27" s="836"/>
      <c r="BD27" s="631"/>
      <c r="BE27" s="448"/>
      <c r="BF27" s="633"/>
      <c r="BG27" s="834"/>
      <c r="BH27" s="835"/>
      <c r="BI27" s="836"/>
      <c r="BJ27" s="836"/>
      <c r="BK27" s="836"/>
      <c r="BL27" s="631"/>
      <c r="BM27" s="448"/>
      <c r="BN27" s="633"/>
      <c r="BO27" s="834"/>
      <c r="BP27" s="835"/>
      <c r="BQ27" s="836"/>
      <c r="BR27" s="836"/>
      <c r="BS27" s="836"/>
      <c r="BT27" s="631"/>
      <c r="BU27" s="448"/>
    </row>
    <row r="28" spans="1:73" x14ac:dyDescent="0.3">
      <c r="A28" s="393"/>
      <c r="B28" s="393"/>
      <c r="C28" s="393"/>
      <c r="D28" s="447"/>
      <c r="E28" s="447"/>
      <c r="F28" s="447"/>
      <c r="G28" s="447"/>
      <c r="H28" s="393"/>
      <c r="I28" s="393"/>
      <c r="J28" s="393"/>
      <c r="K28" s="393"/>
      <c r="L28" s="393"/>
      <c r="M28" s="393"/>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3"/>
      <c r="AO28" s="393"/>
      <c r="AP28" s="393"/>
      <c r="AQ28" s="393"/>
      <c r="AR28" s="393"/>
      <c r="AS28" s="393"/>
      <c r="AT28" s="393"/>
      <c r="AU28" s="393"/>
      <c r="AV28" s="393"/>
      <c r="AW28" s="393"/>
      <c r="AX28" s="393"/>
      <c r="AY28" s="393"/>
      <c r="AZ28" s="393"/>
      <c r="BA28" s="393"/>
      <c r="BB28" s="393"/>
      <c r="BC28" s="393"/>
      <c r="BD28" s="393"/>
      <c r="BE28" s="393"/>
      <c r="BF28" s="393"/>
      <c r="BG28" s="393"/>
      <c r="BH28" s="393"/>
      <c r="BI28" s="393"/>
      <c r="BJ28" s="393"/>
      <c r="BK28" s="393"/>
      <c r="BL28" s="393"/>
      <c r="BM28" s="393"/>
      <c r="BN28" s="393"/>
      <c r="BO28" s="393"/>
      <c r="BP28" s="393"/>
      <c r="BQ28" s="393"/>
      <c r="BR28" s="393"/>
      <c r="BS28" s="393"/>
      <c r="BT28" s="393"/>
      <c r="BU28" s="393"/>
    </row>
    <row r="29" spans="1:73" x14ac:dyDescent="0.3">
      <c r="A29" s="393"/>
      <c r="B29" s="393"/>
      <c r="C29" s="393"/>
      <c r="D29" s="393"/>
      <c r="E29" s="393"/>
      <c r="F29" s="393"/>
      <c r="G29" s="393"/>
      <c r="H29" s="393"/>
      <c r="I29" s="393"/>
      <c r="J29" s="393"/>
      <c r="K29" s="393"/>
      <c r="L29" s="393"/>
      <c r="M29" s="393"/>
      <c r="N29" s="393"/>
      <c r="O29" s="393"/>
      <c r="P29" s="393"/>
      <c r="Q29" s="393"/>
      <c r="R29" s="393"/>
      <c r="S29" s="393"/>
      <c r="T29" s="393"/>
      <c r="U29" s="393"/>
      <c r="V29" s="393"/>
      <c r="W29" s="393"/>
      <c r="X29" s="393"/>
      <c r="Y29" s="393"/>
      <c r="Z29" s="393"/>
      <c r="AA29" s="393"/>
      <c r="AB29" s="393"/>
      <c r="AC29" s="393"/>
      <c r="AD29" s="393"/>
      <c r="AE29" s="393"/>
      <c r="AF29" s="393"/>
      <c r="AG29" s="393"/>
      <c r="AH29" s="393"/>
      <c r="AI29" s="393"/>
      <c r="AJ29" s="393"/>
      <c r="AK29" s="393"/>
      <c r="AL29" s="393"/>
      <c r="AM29" s="393"/>
      <c r="AN29" s="393"/>
      <c r="AO29" s="393"/>
      <c r="AP29" s="393"/>
      <c r="AQ29" s="393"/>
      <c r="AR29" s="393"/>
      <c r="AS29" s="393"/>
      <c r="AT29" s="393"/>
      <c r="AU29" s="393"/>
      <c r="AV29" s="393"/>
      <c r="AW29" s="393"/>
      <c r="AX29" s="393"/>
      <c r="AY29" s="393"/>
      <c r="AZ29" s="393"/>
      <c r="BA29" s="393"/>
      <c r="BB29" s="393"/>
      <c r="BC29" s="393"/>
      <c r="BD29" s="393"/>
      <c r="BE29" s="393"/>
      <c r="BF29" s="393"/>
      <c r="BG29" s="393"/>
      <c r="BH29" s="393"/>
      <c r="BI29" s="393"/>
      <c r="BJ29" s="393"/>
      <c r="BK29" s="393"/>
      <c r="BL29" s="393"/>
      <c r="BM29" s="393"/>
      <c r="BN29" s="393"/>
      <c r="BO29" s="393"/>
      <c r="BP29" s="393"/>
      <c r="BQ29" s="393"/>
      <c r="BR29" s="393"/>
      <c r="BS29" s="393"/>
      <c r="BT29" s="393"/>
      <c r="BU29" s="393"/>
    </row>
    <row r="30" spans="1:73" x14ac:dyDescent="0.3">
      <c r="A30" s="393"/>
      <c r="B30" s="855"/>
      <c r="C30" s="856"/>
      <c r="D30" s="856"/>
      <c r="E30" s="856"/>
      <c r="F30" s="856"/>
      <c r="G30" s="856"/>
      <c r="H30" s="857"/>
      <c r="I30" s="393"/>
      <c r="J30" s="393"/>
      <c r="K30" s="393"/>
      <c r="L30" s="393"/>
      <c r="M30" s="393"/>
      <c r="N30" s="393"/>
      <c r="O30" s="393"/>
      <c r="P30" s="393"/>
      <c r="Q30" s="393"/>
      <c r="R30" s="393"/>
      <c r="S30" s="393"/>
      <c r="T30" s="393"/>
      <c r="U30" s="393"/>
      <c r="V30" s="393"/>
      <c r="W30" s="393"/>
      <c r="X30" s="393"/>
      <c r="Y30" s="393"/>
      <c r="Z30" s="393"/>
      <c r="AA30" s="393"/>
      <c r="AB30" s="393"/>
      <c r="AC30" s="393"/>
      <c r="AD30" s="393"/>
      <c r="AE30" s="393"/>
      <c r="AF30" s="393"/>
      <c r="AG30" s="393"/>
      <c r="AH30" s="393"/>
      <c r="AI30" s="393"/>
      <c r="AJ30" s="393"/>
      <c r="AK30" s="393"/>
      <c r="AL30" s="393"/>
      <c r="AM30" s="393"/>
      <c r="AN30" s="393"/>
      <c r="AO30" s="393"/>
      <c r="AP30" s="393"/>
      <c r="AQ30" s="393"/>
      <c r="AR30" s="393"/>
      <c r="AS30" s="393"/>
      <c r="AT30" s="393"/>
      <c r="AU30" s="393"/>
      <c r="AV30" s="393"/>
      <c r="AW30" s="393"/>
      <c r="AX30" s="393"/>
      <c r="AY30" s="393"/>
      <c r="AZ30" s="393"/>
      <c r="BA30" s="393"/>
      <c r="BB30" s="393"/>
      <c r="BC30" s="393"/>
      <c r="BD30" s="393"/>
      <c r="BE30" s="393"/>
      <c r="BF30" s="393"/>
      <c r="BG30" s="393"/>
      <c r="BH30" s="393"/>
      <c r="BI30" s="393"/>
      <c r="BJ30" s="393"/>
      <c r="BK30" s="393"/>
      <c r="BL30" s="393"/>
      <c r="BM30" s="393"/>
      <c r="BN30" s="393"/>
      <c r="BO30" s="393"/>
      <c r="BP30" s="393"/>
      <c r="BQ30" s="393"/>
      <c r="BR30" s="393"/>
      <c r="BS30" s="393"/>
      <c r="BT30" s="393"/>
      <c r="BU30" s="393"/>
    </row>
    <row r="31" spans="1:73" ht="25.8" x14ac:dyDescent="0.3">
      <c r="A31" s="393"/>
      <c r="B31" s="858" t="s">
        <v>418</v>
      </c>
      <c r="C31" s="859"/>
      <c r="D31" s="859"/>
      <c r="E31" s="859"/>
      <c r="F31" s="859"/>
      <c r="G31" s="859"/>
      <c r="H31" s="860"/>
      <c r="I31" s="393"/>
      <c r="J31" s="393"/>
      <c r="K31" s="393"/>
      <c r="L31" s="393"/>
      <c r="M31" s="393"/>
      <c r="N31" s="393"/>
      <c r="O31" s="393"/>
      <c r="P31" s="393"/>
      <c r="Q31" s="393"/>
      <c r="R31" s="393"/>
      <c r="S31" s="393"/>
      <c r="T31" s="393"/>
      <c r="U31" s="393"/>
      <c r="V31" s="393"/>
      <c r="W31" s="393"/>
      <c r="X31" s="393"/>
      <c r="Y31" s="393"/>
      <c r="Z31" s="393"/>
      <c r="AA31" s="393"/>
      <c r="AB31" s="393"/>
      <c r="AC31" s="393"/>
      <c r="AD31" s="393"/>
      <c r="AE31" s="393"/>
      <c r="AF31" s="393"/>
      <c r="AG31" s="393"/>
      <c r="AH31" s="393"/>
      <c r="AI31" s="393"/>
      <c r="AJ31" s="393"/>
      <c r="AK31" s="393"/>
      <c r="AL31" s="393"/>
      <c r="AM31" s="393"/>
      <c r="AN31" s="393"/>
      <c r="AO31" s="393"/>
      <c r="AP31" s="393"/>
      <c r="AQ31" s="393"/>
      <c r="AR31" s="393"/>
      <c r="AS31" s="393"/>
      <c r="AT31" s="393"/>
      <c r="AU31" s="393"/>
      <c r="AV31" s="393"/>
      <c r="AW31" s="393"/>
      <c r="AX31" s="393"/>
      <c r="AY31" s="393"/>
      <c r="AZ31" s="393"/>
      <c r="BA31" s="393"/>
      <c r="BB31" s="393"/>
      <c r="BC31" s="393"/>
      <c r="BD31" s="393"/>
      <c r="BE31" s="393"/>
      <c r="BF31" s="393"/>
      <c r="BG31" s="393"/>
      <c r="BH31" s="393"/>
      <c r="BI31" s="393"/>
      <c r="BJ31" s="393"/>
      <c r="BK31" s="393"/>
      <c r="BL31" s="393"/>
      <c r="BM31" s="393"/>
      <c r="BN31" s="393"/>
      <c r="BO31" s="393"/>
      <c r="BP31" s="393"/>
      <c r="BQ31" s="393"/>
      <c r="BR31" s="393"/>
      <c r="BS31" s="393"/>
      <c r="BT31" s="393"/>
      <c r="BU31" s="393"/>
    </row>
    <row r="32" spans="1:73" x14ac:dyDescent="0.3">
      <c r="A32" s="393"/>
      <c r="B32" s="861"/>
      <c r="C32" s="862"/>
      <c r="D32" s="862"/>
      <c r="E32" s="862"/>
      <c r="F32" s="862"/>
      <c r="G32" s="862"/>
      <c r="H32" s="863"/>
      <c r="I32" s="393"/>
      <c r="J32" s="393"/>
      <c r="K32" s="393"/>
      <c r="L32" s="393"/>
      <c r="M32" s="393"/>
      <c r="N32" s="393"/>
      <c r="O32" s="393"/>
      <c r="P32" s="393"/>
      <c r="Q32" s="393"/>
      <c r="R32" s="393"/>
      <c r="S32" s="393"/>
      <c r="T32" s="393"/>
      <c r="U32" s="393"/>
      <c r="V32" s="393"/>
      <c r="W32" s="393"/>
      <c r="X32" s="393"/>
      <c r="Y32" s="393"/>
      <c r="Z32" s="393"/>
      <c r="AA32" s="393"/>
      <c r="AB32" s="393"/>
      <c r="AC32" s="393"/>
      <c r="AD32" s="393"/>
      <c r="AE32" s="393"/>
      <c r="AF32" s="393"/>
      <c r="AG32" s="393"/>
      <c r="AH32" s="393"/>
      <c r="AI32" s="393"/>
      <c r="AJ32" s="393"/>
      <c r="AK32" s="393"/>
      <c r="AL32" s="393"/>
      <c r="AM32" s="393"/>
      <c r="AN32" s="393"/>
      <c r="AO32" s="393"/>
      <c r="AP32" s="393"/>
      <c r="AQ32" s="393"/>
      <c r="AR32" s="393"/>
      <c r="AS32" s="393"/>
      <c r="AT32" s="393"/>
      <c r="AU32" s="393"/>
      <c r="AV32" s="393"/>
      <c r="AW32" s="393"/>
      <c r="AX32" s="393"/>
      <c r="AY32" s="393"/>
      <c r="AZ32" s="393"/>
      <c r="BA32" s="393"/>
      <c r="BB32" s="393"/>
      <c r="BC32" s="393"/>
      <c r="BD32" s="393"/>
      <c r="BE32" s="393"/>
      <c r="BF32" s="393"/>
      <c r="BG32" s="393"/>
      <c r="BH32" s="393"/>
      <c r="BI32" s="393"/>
      <c r="BJ32" s="393"/>
      <c r="BK32" s="393"/>
      <c r="BL32" s="393"/>
      <c r="BM32" s="393"/>
      <c r="BN32" s="393"/>
      <c r="BO32" s="393"/>
      <c r="BP32" s="393"/>
      <c r="BQ32" s="393"/>
      <c r="BR32" s="393"/>
      <c r="BS32" s="393"/>
      <c r="BT32" s="393"/>
      <c r="BU32" s="393"/>
    </row>
    <row r="33" spans="1:73" ht="14.4" customHeight="1" x14ac:dyDescent="0.3">
      <c r="A33" s="393"/>
      <c r="B33" s="837" t="s">
        <v>420</v>
      </c>
      <c r="C33" s="838"/>
      <c r="D33" s="844">
        <f>D4</f>
        <v>0</v>
      </c>
      <c r="E33" s="845"/>
      <c r="F33" s="845"/>
      <c r="G33" s="845"/>
      <c r="H33" s="846"/>
      <c r="I33" s="393"/>
      <c r="J33" s="393"/>
      <c r="K33" s="393"/>
      <c r="L33" s="393"/>
      <c r="M33" s="393"/>
      <c r="N33" s="393"/>
      <c r="O33" s="393"/>
      <c r="P33" s="393"/>
      <c r="Q33" s="393"/>
      <c r="R33" s="393"/>
      <c r="S33" s="393"/>
      <c r="T33" s="393"/>
      <c r="U33" s="393"/>
      <c r="V33" s="393"/>
      <c r="W33" s="393"/>
      <c r="X33" s="393"/>
      <c r="Y33" s="393"/>
      <c r="Z33" s="393"/>
      <c r="AA33" s="393"/>
      <c r="AB33" s="393"/>
      <c r="AC33" s="393"/>
      <c r="AD33" s="393"/>
      <c r="AE33" s="393"/>
      <c r="AF33" s="393"/>
      <c r="AG33" s="393"/>
      <c r="AH33" s="393"/>
      <c r="AI33" s="393"/>
      <c r="AJ33" s="393"/>
      <c r="AK33" s="393"/>
      <c r="AL33" s="393"/>
      <c r="AM33" s="393"/>
      <c r="AN33" s="393"/>
      <c r="AO33" s="393"/>
      <c r="AP33" s="393"/>
      <c r="AQ33" s="393"/>
      <c r="AR33" s="393"/>
      <c r="AS33" s="393"/>
      <c r="AT33" s="393"/>
      <c r="AU33" s="393"/>
      <c r="AV33" s="393"/>
      <c r="AW33" s="393"/>
      <c r="AX33" s="393"/>
      <c r="AY33" s="393"/>
      <c r="AZ33" s="393"/>
      <c r="BA33" s="393"/>
      <c r="BB33" s="393"/>
      <c r="BC33" s="393"/>
      <c r="BD33" s="393"/>
      <c r="BE33" s="393"/>
      <c r="BF33" s="393"/>
      <c r="BG33" s="393"/>
      <c r="BH33" s="393"/>
      <c r="BI33" s="393"/>
      <c r="BJ33" s="393"/>
      <c r="BK33" s="393"/>
      <c r="BL33" s="393"/>
      <c r="BM33" s="393"/>
      <c r="BN33" s="393"/>
      <c r="BO33" s="393"/>
      <c r="BP33" s="393"/>
      <c r="BQ33" s="393"/>
      <c r="BR33" s="393"/>
      <c r="BS33" s="393"/>
      <c r="BT33" s="393"/>
      <c r="BU33" s="393"/>
    </row>
    <row r="34" spans="1:73" x14ac:dyDescent="0.3">
      <c r="A34" s="393"/>
      <c r="B34" s="837" t="s">
        <v>421</v>
      </c>
      <c r="C34" s="838"/>
      <c r="D34" s="844">
        <f t="shared" ref="D34:D36" si="7">D5</f>
        <v>0</v>
      </c>
      <c r="E34" s="845"/>
      <c r="F34" s="845"/>
      <c r="G34" s="845"/>
      <c r="H34" s="846"/>
      <c r="I34" s="393"/>
      <c r="J34" s="393"/>
      <c r="K34" s="393"/>
      <c r="L34" s="393"/>
      <c r="M34" s="393"/>
      <c r="N34" s="393"/>
      <c r="O34" s="393"/>
      <c r="P34" s="393"/>
      <c r="Q34" s="393"/>
      <c r="R34" s="393"/>
      <c r="S34" s="393"/>
      <c r="T34" s="393"/>
      <c r="U34" s="393"/>
      <c r="V34" s="393"/>
      <c r="W34" s="393"/>
      <c r="X34" s="393"/>
      <c r="Y34" s="393"/>
      <c r="Z34" s="393"/>
      <c r="AA34" s="393"/>
      <c r="AB34" s="393"/>
      <c r="AC34" s="393"/>
      <c r="AD34" s="393"/>
      <c r="AE34" s="393"/>
      <c r="AF34" s="393"/>
      <c r="AG34" s="393"/>
      <c r="AH34" s="393"/>
      <c r="AI34" s="393"/>
      <c r="AJ34" s="393"/>
      <c r="AK34" s="393"/>
      <c r="AL34" s="393"/>
      <c r="AM34" s="393"/>
      <c r="AN34" s="393"/>
      <c r="AO34" s="393"/>
      <c r="AP34" s="393"/>
      <c r="AQ34" s="393"/>
      <c r="AR34" s="393"/>
      <c r="AS34" s="393"/>
      <c r="AT34" s="393"/>
      <c r="AU34" s="393"/>
      <c r="AV34" s="393"/>
      <c r="AW34" s="393"/>
      <c r="AX34" s="393"/>
      <c r="AY34" s="393"/>
      <c r="AZ34" s="393"/>
      <c r="BA34" s="393"/>
      <c r="BB34" s="393"/>
      <c r="BC34" s="393"/>
      <c r="BD34" s="393"/>
      <c r="BE34" s="393"/>
      <c r="BF34" s="393"/>
      <c r="BG34" s="393"/>
      <c r="BH34" s="393"/>
      <c r="BI34" s="393"/>
      <c r="BJ34" s="393"/>
      <c r="BK34" s="393"/>
      <c r="BL34" s="393"/>
      <c r="BM34" s="393"/>
      <c r="BN34" s="393"/>
      <c r="BO34" s="393"/>
      <c r="BP34" s="393"/>
      <c r="BQ34" s="393"/>
      <c r="BR34" s="393"/>
      <c r="BS34" s="393"/>
      <c r="BT34" s="393"/>
      <c r="BU34" s="393"/>
    </row>
    <row r="35" spans="1:73" x14ac:dyDescent="0.3">
      <c r="A35" s="393"/>
      <c r="B35" s="837" t="s">
        <v>426</v>
      </c>
      <c r="C35" s="838"/>
      <c r="D35" s="844">
        <f t="shared" si="7"/>
        <v>0</v>
      </c>
      <c r="E35" s="845"/>
      <c r="F35" s="845"/>
      <c r="G35" s="845"/>
      <c r="H35" s="846"/>
      <c r="I35" s="393"/>
      <c r="J35" s="393"/>
      <c r="K35" s="393"/>
      <c r="L35" s="393"/>
      <c r="M35" s="393"/>
      <c r="N35" s="393"/>
      <c r="O35" s="393"/>
      <c r="P35" s="393"/>
      <c r="Q35" s="393"/>
      <c r="R35" s="393"/>
      <c r="S35" s="393"/>
      <c r="T35" s="393"/>
      <c r="U35" s="393"/>
      <c r="V35" s="393"/>
      <c r="W35" s="393"/>
      <c r="X35" s="393"/>
      <c r="Y35" s="393"/>
      <c r="Z35" s="393"/>
      <c r="AA35" s="393"/>
      <c r="AB35" s="393"/>
      <c r="AC35" s="393"/>
      <c r="AD35" s="393"/>
      <c r="AE35" s="393"/>
      <c r="AF35" s="393"/>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c r="BR35" s="393"/>
      <c r="BS35" s="393"/>
      <c r="BT35" s="393"/>
      <c r="BU35" s="393"/>
    </row>
    <row r="36" spans="1:73" x14ac:dyDescent="0.3">
      <c r="A36" s="393"/>
      <c r="B36" s="837" t="s">
        <v>427</v>
      </c>
      <c r="C36" s="838"/>
      <c r="D36" s="844">
        <f t="shared" si="7"/>
        <v>0</v>
      </c>
      <c r="E36" s="845"/>
      <c r="F36" s="845"/>
      <c r="G36" s="845"/>
      <c r="H36" s="846"/>
      <c r="I36" s="393"/>
      <c r="J36" s="393"/>
      <c r="K36" s="393"/>
      <c r="L36" s="393"/>
      <c r="M36" s="393"/>
      <c r="N36" s="393"/>
      <c r="O36" s="393"/>
      <c r="P36" s="393"/>
      <c r="Q36" s="393"/>
      <c r="R36" s="393"/>
      <c r="S36" s="393"/>
      <c r="T36" s="393"/>
      <c r="U36" s="393"/>
      <c r="V36" s="393"/>
      <c r="W36" s="393"/>
      <c r="X36" s="393"/>
      <c r="Y36" s="393"/>
      <c r="Z36" s="393"/>
      <c r="AA36" s="393"/>
      <c r="AB36" s="393"/>
      <c r="AC36" s="393"/>
      <c r="AD36" s="393"/>
      <c r="AE36" s="393"/>
      <c r="AF36" s="393"/>
      <c r="AG36" s="393"/>
      <c r="AH36" s="393"/>
      <c r="AI36" s="393"/>
      <c r="AJ36" s="393"/>
      <c r="AK36" s="393"/>
      <c r="AL36" s="393"/>
      <c r="AM36" s="393"/>
      <c r="AN36" s="393"/>
      <c r="AO36" s="393"/>
      <c r="AP36" s="393"/>
      <c r="AQ36" s="393"/>
      <c r="AR36" s="393"/>
      <c r="AS36" s="393"/>
      <c r="AT36" s="393"/>
      <c r="AU36" s="393"/>
      <c r="AV36" s="393"/>
      <c r="AW36" s="393"/>
      <c r="AX36" s="393"/>
      <c r="AY36" s="393"/>
      <c r="AZ36" s="393"/>
      <c r="BA36" s="393"/>
      <c r="BB36" s="393"/>
      <c r="BC36" s="393"/>
      <c r="BD36" s="393"/>
      <c r="BE36" s="393"/>
      <c r="BF36" s="393"/>
      <c r="BG36" s="393"/>
      <c r="BH36" s="393"/>
      <c r="BI36" s="393"/>
      <c r="BJ36" s="393"/>
      <c r="BK36" s="393"/>
      <c r="BL36" s="393"/>
      <c r="BM36" s="393"/>
      <c r="BN36" s="393"/>
      <c r="BO36" s="393"/>
      <c r="BP36" s="393"/>
      <c r="BQ36" s="393"/>
      <c r="BR36" s="393"/>
      <c r="BS36" s="393"/>
      <c r="BT36" s="393"/>
      <c r="BU36" s="393"/>
    </row>
    <row r="37" spans="1:73" ht="14.4" customHeight="1" x14ac:dyDescent="0.3">
      <c r="A37" s="393"/>
      <c r="B37" s="847" t="str">
        <f>Cronograma!C9</f>
        <v>Actividad 1.1</v>
      </c>
      <c r="C37" s="848"/>
      <c r="D37" s="849">
        <f>Cronograma!D9</f>
        <v>0</v>
      </c>
      <c r="E37" s="850"/>
      <c r="F37" s="850"/>
      <c r="G37" s="850"/>
      <c r="H37" s="851"/>
      <c r="I37" s="393"/>
      <c r="J37" s="393"/>
      <c r="K37" s="393"/>
      <c r="L37" s="393"/>
      <c r="M37" s="393"/>
      <c r="N37" s="393"/>
      <c r="O37" s="393"/>
      <c r="P37" s="393"/>
      <c r="Q37" s="393"/>
      <c r="R37" s="393"/>
      <c r="S37" s="393"/>
      <c r="T37" s="393"/>
      <c r="U37" s="393"/>
      <c r="V37" s="393"/>
      <c r="W37" s="393"/>
      <c r="X37" s="393"/>
      <c r="Y37" s="393"/>
      <c r="Z37" s="393"/>
      <c r="AA37" s="393"/>
      <c r="AB37" s="393"/>
      <c r="AC37" s="393"/>
      <c r="AD37" s="393"/>
      <c r="AE37" s="393"/>
      <c r="AF37" s="393"/>
      <c r="AG37" s="393"/>
      <c r="AH37" s="393"/>
      <c r="AI37" s="393"/>
      <c r="AJ37" s="393"/>
      <c r="AK37" s="393"/>
      <c r="AL37" s="393"/>
      <c r="AM37" s="393"/>
      <c r="AN37" s="393"/>
      <c r="AO37" s="393"/>
      <c r="AP37" s="393"/>
      <c r="AQ37" s="393"/>
      <c r="AR37" s="393"/>
      <c r="AS37" s="393"/>
      <c r="AT37" s="393"/>
      <c r="AU37" s="393"/>
      <c r="AV37" s="393"/>
      <c r="AW37" s="393"/>
      <c r="AX37" s="393"/>
      <c r="AY37" s="393"/>
      <c r="AZ37" s="393"/>
      <c r="BA37" s="393"/>
      <c r="BB37" s="393"/>
      <c r="BC37" s="393"/>
      <c r="BD37" s="393"/>
      <c r="BE37" s="393"/>
      <c r="BF37" s="393"/>
      <c r="BG37" s="393"/>
      <c r="BH37" s="393"/>
      <c r="BI37" s="393"/>
      <c r="BJ37" s="393"/>
      <c r="BK37" s="393"/>
      <c r="BL37" s="393"/>
      <c r="BM37" s="393"/>
      <c r="BN37" s="393"/>
      <c r="BO37" s="393"/>
      <c r="BP37" s="393"/>
      <c r="BQ37" s="393"/>
      <c r="BR37" s="393"/>
      <c r="BS37" s="393"/>
      <c r="BT37" s="393"/>
      <c r="BU37" s="393"/>
    </row>
    <row r="38" spans="1:73" ht="14.4" customHeight="1" x14ac:dyDescent="0.3">
      <c r="A38" s="393"/>
      <c r="B38" s="837" t="s">
        <v>456</v>
      </c>
      <c r="C38" s="838"/>
      <c r="D38" s="852"/>
      <c r="E38" s="853"/>
      <c r="F38" s="853"/>
      <c r="G38" s="853"/>
      <c r="H38" s="854"/>
      <c r="I38" s="393"/>
      <c r="J38" s="393"/>
      <c r="K38" s="393"/>
      <c r="L38" s="393"/>
      <c r="M38" s="393"/>
      <c r="N38" s="393"/>
      <c r="O38" s="393"/>
      <c r="P38" s="393"/>
      <c r="Q38" s="393"/>
      <c r="R38" s="393"/>
      <c r="S38" s="393"/>
      <c r="T38" s="393"/>
      <c r="U38" s="393"/>
      <c r="V38" s="393"/>
      <c r="W38" s="393"/>
      <c r="X38" s="393"/>
      <c r="Y38" s="393"/>
      <c r="Z38" s="393"/>
      <c r="AA38" s="393"/>
      <c r="AB38" s="393"/>
      <c r="AC38" s="393"/>
      <c r="AD38" s="393"/>
      <c r="AE38" s="393"/>
      <c r="AF38" s="393"/>
      <c r="AG38" s="393"/>
      <c r="AH38" s="393"/>
      <c r="AI38" s="393"/>
      <c r="AJ38" s="393"/>
      <c r="AK38" s="393"/>
      <c r="AL38" s="393"/>
      <c r="AM38" s="393"/>
      <c r="AN38" s="393"/>
      <c r="AO38" s="393"/>
      <c r="AP38" s="393"/>
      <c r="AQ38" s="393"/>
      <c r="AR38" s="393"/>
      <c r="AS38" s="393"/>
      <c r="AT38" s="393"/>
      <c r="AU38" s="393"/>
      <c r="AV38" s="393"/>
      <c r="AW38" s="393"/>
      <c r="AX38" s="393"/>
      <c r="AY38" s="393"/>
      <c r="AZ38" s="393"/>
      <c r="BA38" s="393"/>
      <c r="BB38" s="393"/>
      <c r="BC38" s="393"/>
      <c r="BD38" s="393"/>
      <c r="BE38" s="393"/>
      <c r="BF38" s="393"/>
      <c r="BG38" s="393"/>
      <c r="BH38" s="393"/>
      <c r="BI38" s="393"/>
      <c r="BJ38" s="393"/>
      <c r="BK38" s="393"/>
      <c r="BL38" s="393"/>
      <c r="BM38" s="393"/>
      <c r="BN38" s="393"/>
      <c r="BO38" s="393"/>
      <c r="BP38" s="393"/>
      <c r="BQ38" s="393"/>
      <c r="BR38" s="393"/>
      <c r="BS38" s="393"/>
      <c r="BT38" s="393"/>
      <c r="BU38" s="393"/>
    </row>
    <row r="39" spans="1:73" x14ac:dyDescent="0.3">
      <c r="A39" s="393"/>
      <c r="B39" s="837" t="s">
        <v>441</v>
      </c>
      <c r="C39" s="838"/>
      <c r="D39" s="839"/>
      <c r="E39" s="840"/>
      <c r="F39" s="840"/>
      <c r="G39" s="840"/>
      <c r="H39" s="841"/>
      <c r="I39" s="393"/>
      <c r="J39" s="393"/>
      <c r="K39" s="393"/>
      <c r="L39" s="393"/>
      <c r="M39" s="393"/>
      <c r="N39" s="393"/>
      <c r="O39" s="393"/>
      <c r="P39" s="393"/>
      <c r="Q39" s="393"/>
      <c r="R39" s="393"/>
      <c r="S39" s="393"/>
      <c r="T39" s="393"/>
      <c r="U39" s="393"/>
      <c r="V39" s="393"/>
      <c r="W39" s="393"/>
      <c r="X39" s="393"/>
      <c r="Y39" s="393"/>
      <c r="Z39" s="393"/>
      <c r="AA39" s="393"/>
      <c r="AB39" s="393"/>
      <c r="AC39" s="393"/>
      <c r="AD39" s="393"/>
      <c r="AE39" s="393"/>
      <c r="AF39" s="393"/>
      <c r="AG39" s="393"/>
      <c r="AH39" s="393"/>
      <c r="AI39" s="393"/>
      <c r="AJ39" s="393"/>
      <c r="AK39" s="393"/>
      <c r="AL39" s="393"/>
      <c r="AM39" s="393"/>
      <c r="AN39" s="393"/>
      <c r="AO39" s="393"/>
      <c r="AP39" s="393"/>
      <c r="AQ39" s="393"/>
      <c r="AR39" s="393"/>
      <c r="AS39" s="393"/>
      <c r="AT39" s="393"/>
      <c r="AU39" s="393"/>
      <c r="AV39" s="393"/>
      <c r="AW39" s="393"/>
      <c r="AX39" s="393"/>
      <c r="AY39" s="393"/>
      <c r="AZ39" s="393"/>
      <c r="BA39" s="393"/>
      <c r="BB39" s="393"/>
      <c r="BC39" s="393"/>
      <c r="BD39" s="393"/>
      <c r="BE39" s="393"/>
      <c r="BF39" s="393"/>
      <c r="BG39" s="393"/>
      <c r="BH39" s="393"/>
      <c r="BI39" s="393"/>
      <c r="BJ39" s="393"/>
      <c r="BK39" s="393"/>
      <c r="BL39" s="393"/>
      <c r="BM39" s="393"/>
      <c r="BN39" s="393"/>
      <c r="BO39" s="393"/>
      <c r="BP39" s="393"/>
      <c r="BQ39" s="393"/>
      <c r="BR39" s="393"/>
      <c r="BS39" s="393"/>
      <c r="BT39" s="393"/>
      <c r="BU39" s="393"/>
    </row>
    <row r="40" spans="1:73" x14ac:dyDescent="0.3">
      <c r="A40" s="393"/>
      <c r="B40" s="837" t="s">
        <v>506</v>
      </c>
      <c r="C40" s="838"/>
      <c r="D40" s="623"/>
      <c r="E40" s="449" t="s">
        <v>419</v>
      </c>
      <c r="F40" s="625"/>
      <c r="G40" s="451" t="s">
        <v>417</v>
      </c>
      <c r="H40" s="625"/>
      <c r="I40" s="393"/>
      <c r="J40" s="393"/>
      <c r="K40" s="393"/>
      <c r="L40" s="393"/>
      <c r="M40" s="393"/>
      <c r="N40" s="393"/>
      <c r="O40" s="393"/>
      <c r="P40" s="393"/>
      <c r="Q40" s="393"/>
      <c r="R40" s="393"/>
      <c r="S40" s="393"/>
      <c r="T40" s="393"/>
      <c r="U40" s="393"/>
      <c r="V40" s="393"/>
      <c r="W40" s="393"/>
      <c r="X40" s="393"/>
      <c r="Y40" s="393"/>
      <c r="Z40" s="393"/>
      <c r="AA40" s="393"/>
      <c r="AB40" s="393"/>
      <c r="AC40" s="393"/>
      <c r="AD40" s="393"/>
      <c r="AE40" s="393"/>
      <c r="AF40" s="393"/>
      <c r="AG40" s="393"/>
      <c r="AH40" s="393"/>
      <c r="AI40" s="393"/>
      <c r="AJ40" s="393"/>
      <c r="AK40" s="393"/>
      <c r="AL40" s="393"/>
      <c r="AM40" s="393"/>
      <c r="AN40" s="393"/>
      <c r="AO40" s="393"/>
      <c r="AP40" s="393"/>
      <c r="AQ40" s="393"/>
      <c r="AR40" s="393"/>
      <c r="AS40" s="393"/>
      <c r="AT40" s="393"/>
      <c r="AU40" s="393"/>
      <c r="AV40" s="393"/>
      <c r="AW40" s="393"/>
      <c r="AX40" s="393"/>
      <c r="AY40" s="393"/>
      <c r="AZ40" s="393"/>
      <c r="BA40" s="393"/>
      <c r="BB40" s="393"/>
      <c r="BC40" s="393"/>
      <c r="BD40" s="393"/>
      <c r="BE40" s="393"/>
      <c r="BF40" s="393"/>
      <c r="BG40" s="393"/>
      <c r="BH40" s="393"/>
      <c r="BI40" s="393"/>
      <c r="BJ40" s="393"/>
      <c r="BK40" s="393"/>
      <c r="BL40" s="393"/>
      <c r="BM40" s="393"/>
      <c r="BN40" s="393"/>
      <c r="BO40" s="393"/>
      <c r="BP40" s="393"/>
      <c r="BQ40" s="393"/>
      <c r="BR40" s="393"/>
      <c r="BS40" s="393"/>
      <c r="BT40" s="393"/>
      <c r="BU40" s="393"/>
    </row>
    <row r="41" spans="1:73" x14ac:dyDescent="0.3">
      <c r="A41" s="393"/>
      <c r="B41" s="837" t="s">
        <v>425</v>
      </c>
      <c r="C41" s="838"/>
      <c r="D41" s="624"/>
      <c r="E41" s="450" t="s">
        <v>347</v>
      </c>
      <c r="F41" s="625"/>
      <c r="G41" s="452" t="s">
        <v>348</v>
      </c>
      <c r="H41" s="624"/>
      <c r="I41" s="393"/>
      <c r="J41" s="393"/>
      <c r="K41" s="393"/>
      <c r="L41" s="393"/>
      <c r="M41" s="393"/>
      <c r="N41" s="393"/>
      <c r="O41" s="393"/>
      <c r="P41" s="393"/>
      <c r="Q41" s="393"/>
      <c r="R41" s="393"/>
      <c r="S41" s="393"/>
      <c r="T41" s="393"/>
      <c r="U41" s="393"/>
      <c r="V41" s="393"/>
      <c r="W41" s="393"/>
      <c r="X41" s="393"/>
      <c r="Y41" s="393"/>
      <c r="Z41" s="393"/>
      <c r="AA41" s="393"/>
      <c r="AB41" s="393"/>
      <c r="AC41" s="393"/>
      <c r="AD41" s="393"/>
      <c r="AE41" s="393"/>
      <c r="AF41" s="393"/>
      <c r="AG41" s="393"/>
      <c r="AH41" s="393"/>
      <c r="AI41" s="393"/>
      <c r="AJ41" s="393"/>
      <c r="AK41" s="393"/>
      <c r="AL41" s="393"/>
      <c r="AM41" s="393"/>
      <c r="AN41" s="393"/>
      <c r="AO41" s="393"/>
      <c r="AP41" s="393"/>
      <c r="AQ41" s="393"/>
      <c r="AR41" s="393"/>
      <c r="AS41" s="393"/>
      <c r="AT41" s="393"/>
      <c r="AU41" s="393"/>
      <c r="AV41" s="393"/>
      <c r="AW41" s="393"/>
      <c r="AX41" s="393"/>
      <c r="AY41" s="393"/>
      <c r="AZ41" s="393"/>
      <c r="BA41" s="393"/>
      <c r="BB41" s="393"/>
      <c r="BC41" s="393"/>
      <c r="BD41" s="393"/>
      <c r="BE41" s="393"/>
      <c r="BF41" s="393"/>
      <c r="BG41" s="393"/>
      <c r="BH41" s="393"/>
      <c r="BI41" s="393"/>
      <c r="BJ41" s="393"/>
      <c r="BK41" s="393"/>
      <c r="BL41" s="393"/>
      <c r="BM41" s="393"/>
      <c r="BN41" s="393"/>
      <c r="BO41" s="393"/>
      <c r="BP41" s="393"/>
      <c r="BQ41" s="393"/>
      <c r="BR41" s="393"/>
      <c r="BS41" s="393"/>
      <c r="BT41" s="393"/>
      <c r="BU41" s="393"/>
    </row>
    <row r="42" spans="1:73" x14ac:dyDescent="0.3">
      <c r="A42" s="393"/>
      <c r="B42" s="837" t="s">
        <v>422</v>
      </c>
      <c r="C42" s="838"/>
      <c r="D42" s="839"/>
      <c r="E42" s="840"/>
      <c r="F42" s="840"/>
      <c r="G42" s="840"/>
      <c r="H42" s="841"/>
      <c r="I42" s="393"/>
      <c r="J42" s="393"/>
      <c r="K42" s="393"/>
      <c r="L42" s="393"/>
      <c r="M42" s="393"/>
      <c r="N42" s="393"/>
      <c r="O42" s="393"/>
      <c r="P42" s="393"/>
      <c r="Q42" s="393"/>
      <c r="R42" s="393"/>
      <c r="S42" s="393"/>
      <c r="T42" s="393"/>
      <c r="U42" s="393"/>
      <c r="V42" s="393"/>
      <c r="W42" s="393"/>
      <c r="X42" s="393"/>
      <c r="Y42" s="393"/>
      <c r="Z42" s="393"/>
      <c r="AA42" s="393"/>
      <c r="AB42" s="393"/>
      <c r="AC42" s="393"/>
      <c r="AD42" s="393"/>
      <c r="AE42" s="393"/>
      <c r="AF42" s="393"/>
      <c r="AG42" s="393"/>
      <c r="AH42" s="393"/>
      <c r="AI42" s="393"/>
      <c r="AJ42" s="393"/>
      <c r="AK42" s="393"/>
      <c r="AL42" s="393"/>
      <c r="AM42" s="393"/>
      <c r="AN42" s="393"/>
      <c r="AO42" s="393"/>
      <c r="AP42" s="393"/>
      <c r="AQ42" s="393"/>
      <c r="AR42" s="393"/>
      <c r="AS42" s="393"/>
      <c r="AT42" s="393"/>
      <c r="AU42" s="393"/>
      <c r="AV42" s="393"/>
      <c r="AW42" s="393"/>
      <c r="AX42" s="393"/>
      <c r="AY42" s="393"/>
      <c r="AZ42" s="393"/>
      <c r="BA42" s="393"/>
      <c r="BB42" s="393"/>
      <c r="BC42" s="393"/>
      <c r="BD42" s="393"/>
      <c r="BE42" s="393"/>
      <c r="BF42" s="393"/>
      <c r="BG42" s="393"/>
      <c r="BH42" s="393"/>
      <c r="BI42" s="393"/>
      <c r="BJ42" s="393"/>
      <c r="BK42" s="393"/>
      <c r="BL42" s="393"/>
      <c r="BM42" s="393"/>
      <c r="BN42" s="393"/>
      <c r="BO42" s="393"/>
      <c r="BP42" s="393"/>
      <c r="BQ42" s="393"/>
      <c r="BR42" s="393"/>
      <c r="BS42" s="393"/>
      <c r="BT42" s="393"/>
      <c r="BU42" s="393"/>
    </row>
    <row r="43" spans="1:73" ht="14.4" customHeight="1" x14ac:dyDescent="0.3">
      <c r="A43" s="393"/>
      <c r="B43" s="842" t="s">
        <v>346</v>
      </c>
      <c r="C43" s="842"/>
      <c r="D43" s="842"/>
      <c r="E43" s="842"/>
      <c r="F43" s="842"/>
      <c r="G43" s="842"/>
      <c r="H43" s="842"/>
      <c r="I43" s="393"/>
      <c r="J43" s="393"/>
      <c r="K43" s="393"/>
      <c r="L43" s="393"/>
      <c r="M43" s="393"/>
      <c r="N43" s="393"/>
      <c r="O43" s="393"/>
      <c r="P43" s="393"/>
      <c r="Q43" s="393"/>
      <c r="R43" s="393"/>
      <c r="S43" s="393"/>
      <c r="T43" s="393"/>
      <c r="U43" s="393"/>
      <c r="V43" s="393"/>
      <c r="W43" s="393"/>
      <c r="X43" s="393"/>
      <c r="Y43" s="393"/>
      <c r="Z43" s="393"/>
      <c r="AA43" s="393"/>
      <c r="AB43" s="393"/>
      <c r="AC43" s="393"/>
      <c r="AD43" s="393"/>
      <c r="AE43" s="393"/>
      <c r="AF43" s="393"/>
      <c r="AG43" s="393"/>
      <c r="AH43" s="393"/>
      <c r="AI43" s="393"/>
      <c r="AJ43" s="393"/>
      <c r="AK43" s="393"/>
      <c r="AL43" s="393"/>
      <c r="AM43" s="393"/>
      <c r="AN43" s="393"/>
      <c r="AO43" s="393"/>
      <c r="AP43" s="393"/>
      <c r="AQ43" s="393"/>
      <c r="AR43" s="393"/>
      <c r="AS43" s="393"/>
      <c r="AT43" s="393"/>
      <c r="AU43" s="393"/>
      <c r="AV43" s="393"/>
      <c r="AW43" s="393"/>
      <c r="AX43" s="393"/>
      <c r="AY43" s="393"/>
      <c r="AZ43" s="393"/>
      <c r="BA43" s="393"/>
      <c r="BB43" s="393"/>
      <c r="BC43" s="393"/>
      <c r="BD43" s="393"/>
      <c r="BE43" s="393"/>
      <c r="BF43" s="393"/>
      <c r="BG43" s="393"/>
      <c r="BH43" s="393"/>
      <c r="BI43" s="393"/>
      <c r="BJ43" s="393"/>
      <c r="BK43" s="393"/>
      <c r="BL43" s="393"/>
      <c r="BM43" s="393"/>
      <c r="BN43" s="393"/>
      <c r="BO43" s="393"/>
      <c r="BP43" s="393"/>
      <c r="BQ43" s="393"/>
      <c r="BR43" s="393"/>
      <c r="BS43" s="393"/>
      <c r="BT43" s="393"/>
      <c r="BU43" s="393"/>
    </row>
    <row r="44" spans="1:73" ht="14.4" customHeight="1" x14ac:dyDescent="0.3">
      <c r="A44" s="393"/>
      <c r="B44" s="450" t="s">
        <v>345</v>
      </c>
      <c r="C44" s="843" t="s">
        <v>6730</v>
      </c>
      <c r="D44" s="843"/>
      <c r="E44" s="843" t="s">
        <v>449</v>
      </c>
      <c r="F44" s="843"/>
      <c r="G44" s="843"/>
      <c r="H44" s="454" t="s">
        <v>448</v>
      </c>
      <c r="I44" s="393"/>
      <c r="J44" s="393"/>
      <c r="K44" s="393"/>
      <c r="L44" s="393"/>
      <c r="M44" s="393"/>
      <c r="N44" s="393"/>
      <c r="O44" s="393"/>
      <c r="P44" s="393"/>
      <c r="Q44" s="393"/>
      <c r="R44" s="393"/>
      <c r="S44" s="393"/>
      <c r="T44" s="393"/>
      <c r="U44" s="393"/>
      <c r="V44" s="393"/>
      <c r="W44" s="393"/>
      <c r="X44" s="393"/>
      <c r="Y44" s="393"/>
      <c r="Z44" s="393"/>
      <c r="AA44" s="393"/>
      <c r="AB44" s="393"/>
      <c r="AC44" s="393"/>
      <c r="AD44" s="393"/>
      <c r="AE44" s="393"/>
      <c r="AF44" s="393"/>
      <c r="AG44" s="393"/>
      <c r="AH44" s="393"/>
      <c r="AI44" s="393"/>
      <c r="AJ44" s="393"/>
      <c r="AK44" s="393"/>
      <c r="AL44" s="393"/>
      <c r="AM44" s="393"/>
      <c r="AN44" s="393"/>
      <c r="AO44" s="393"/>
      <c r="AP44" s="393"/>
      <c r="AQ44" s="393"/>
      <c r="AR44" s="393"/>
      <c r="AS44" s="393"/>
      <c r="AT44" s="393"/>
      <c r="AU44" s="393"/>
      <c r="AV44" s="393"/>
      <c r="AW44" s="393"/>
      <c r="AX44" s="393"/>
      <c r="AY44" s="393"/>
      <c r="AZ44" s="393"/>
      <c r="BA44" s="393"/>
      <c r="BB44" s="393"/>
      <c r="BC44" s="393"/>
      <c r="BD44" s="393"/>
      <c r="BE44" s="393"/>
      <c r="BF44" s="393"/>
      <c r="BG44" s="393"/>
      <c r="BH44" s="393"/>
      <c r="BI44" s="393"/>
      <c r="BJ44" s="393"/>
      <c r="BK44" s="393"/>
      <c r="BL44" s="393"/>
      <c r="BM44" s="393"/>
      <c r="BN44" s="393"/>
      <c r="BO44" s="393"/>
      <c r="BP44" s="393"/>
      <c r="BQ44" s="393"/>
      <c r="BR44" s="393"/>
      <c r="BS44" s="393"/>
      <c r="BT44" s="393"/>
      <c r="BU44" s="393"/>
    </row>
    <row r="45" spans="1:73" ht="14.4" customHeight="1" x14ac:dyDescent="0.3">
      <c r="A45" s="393"/>
      <c r="B45" s="632"/>
      <c r="C45" s="834"/>
      <c r="D45" s="835"/>
      <c r="E45" s="836"/>
      <c r="F45" s="836"/>
      <c r="G45" s="836"/>
      <c r="H45" s="631"/>
      <c r="I45" s="393"/>
      <c r="J45" s="393"/>
      <c r="K45" s="393"/>
      <c r="L45" s="393"/>
      <c r="M45" s="393"/>
      <c r="N45" s="393"/>
      <c r="O45" s="393"/>
      <c r="P45" s="393"/>
      <c r="Q45" s="393"/>
      <c r="R45" s="393"/>
      <c r="S45" s="393"/>
      <c r="T45" s="393"/>
      <c r="U45" s="393"/>
      <c r="V45" s="393"/>
      <c r="W45" s="393"/>
      <c r="X45" s="393"/>
      <c r="Y45" s="393"/>
      <c r="Z45" s="393"/>
      <c r="AA45" s="393"/>
      <c r="AB45" s="393"/>
      <c r="AC45" s="393"/>
      <c r="AD45" s="393"/>
      <c r="AE45" s="393"/>
      <c r="AF45" s="393"/>
      <c r="AG45" s="393"/>
      <c r="AH45" s="393"/>
      <c r="AI45" s="393"/>
      <c r="AJ45" s="393"/>
      <c r="AK45" s="393"/>
      <c r="AL45" s="393"/>
      <c r="AM45" s="393"/>
      <c r="AN45" s="393"/>
      <c r="AO45" s="393"/>
      <c r="AP45" s="393"/>
      <c r="AQ45" s="393"/>
      <c r="AR45" s="393"/>
      <c r="AS45" s="393"/>
      <c r="AT45" s="393"/>
      <c r="AU45" s="393"/>
      <c r="AV45" s="393"/>
      <c r="AW45" s="393"/>
      <c r="AX45" s="393"/>
      <c r="AY45" s="393"/>
      <c r="AZ45" s="393"/>
      <c r="BA45" s="393"/>
      <c r="BB45" s="393"/>
      <c r="BC45" s="393"/>
      <c r="BD45" s="393"/>
      <c r="BE45" s="393"/>
      <c r="BF45" s="393"/>
      <c r="BG45" s="393"/>
      <c r="BH45" s="393"/>
      <c r="BI45" s="393"/>
      <c r="BJ45" s="393"/>
      <c r="BK45" s="393"/>
      <c r="BL45" s="393"/>
      <c r="BM45" s="393"/>
      <c r="BN45" s="393"/>
      <c r="BO45" s="393"/>
      <c r="BP45" s="393"/>
      <c r="BQ45" s="393"/>
      <c r="BR45" s="393"/>
      <c r="BS45" s="393"/>
      <c r="BT45" s="393"/>
      <c r="BU45" s="393"/>
    </row>
    <row r="46" spans="1:73" ht="14.4" customHeight="1" x14ac:dyDescent="0.3">
      <c r="A46" s="393"/>
      <c r="B46" s="632"/>
      <c r="C46" s="834"/>
      <c r="D46" s="835"/>
      <c r="E46" s="836"/>
      <c r="F46" s="836"/>
      <c r="G46" s="836"/>
      <c r="H46" s="631"/>
      <c r="I46" s="393"/>
      <c r="J46" s="393"/>
      <c r="K46" s="393"/>
      <c r="L46" s="393"/>
      <c r="M46" s="393"/>
      <c r="N46" s="393"/>
      <c r="O46" s="393"/>
      <c r="P46" s="393"/>
      <c r="Q46" s="393"/>
      <c r="R46" s="393"/>
      <c r="S46" s="393"/>
      <c r="T46" s="393"/>
      <c r="U46" s="393"/>
      <c r="V46" s="393"/>
      <c r="W46" s="393"/>
      <c r="X46" s="393"/>
      <c r="Y46" s="393"/>
      <c r="Z46" s="393"/>
      <c r="AA46" s="393"/>
      <c r="AB46" s="393"/>
      <c r="AC46" s="393"/>
      <c r="AD46" s="393"/>
      <c r="AE46" s="393"/>
      <c r="AF46" s="393"/>
      <c r="AG46" s="393"/>
      <c r="AH46" s="393"/>
      <c r="AI46" s="393"/>
      <c r="AJ46" s="393"/>
      <c r="AK46" s="393"/>
      <c r="AL46" s="393"/>
      <c r="AM46" s="393"/>
      <c r="AN46" s="393"/>
      <c r="AO46" s="393"/>
      <c r="AP46" s="393"/>
      <c r="AQ46" s="393"/>
      <c r="AR46" s="393"/>
      <c r="AS46" s="393"/>
      <c r="AT46" s="393"/>
      <c r="AU46" s="393"/>
      <c r="AV46" s="393"/>
      <c r="AW46" s="393"/>
      <c r="AX46" s="393"/>
      <c r="AY46" s="393"/>
      <c r="AZ46" s="393"/>
      <c r="BA46" s="393"/>
      <c r="BB46" s="393"/>
      <c r="BC46" s="393"/>
      <c r="BD46" s="393"/>
      <c r="BE46" s="393"/>
      <c r="BF46" s="393"/>
      <c r="BG46" s="393"/>
      <c r="BH46" s="393"/>
      <c r="BI46" s="393"/>
      <c r="BJ46" s="393"/>
      <c r="BK46" s="393"/>
      <c r="BL46" s="393"/>
      <c r="BM46" s="393"/>
      <c r="BN46" s="393"/>
      <c r="BO46" s="393"/>
      <c r="BP46" s="393"/>
      <c r="BQ46" s="393"/>
      <c r="BR46" s="393"/>
      <c r="BS46" s="393"/>
      <c r="BT46" s="393"/>
      <c r="BU46" s="393"/>
    </row>
    <row r="47" spans="1:73" ht="60" customHeight="1" x14ac:dyDescent="0.3">
      <c r="A47" s="393"/>
      <c r="B47" s="632"/>
      <c r="C47" s="834"/>
      <c r="D47" s="835"/>
      <c r="E47" s="836"/>
      <c r="F47" s="836"/>
      <c r="G47" s="836"/>
      <c r="H47" s="631"/>
      <c r="I47" s="393"/>
      <c r="J47" s="393"/>
      <c r="K47" s="393"/>
      <c r="L47" s="393"/>
      <c r="M47" s="393"/>
      <c r="N47" s="393"/>
      <c r="O47" s="393"/>
      <c r="P47" s="393"/>
      <c r="Q47" s="393"/>
      <c r="R47" s="393"/>
      <c r="S47" s="393"/>
      <c r="T47" s="393"/>
      <c r="U47" s="393"/>
      <c r="V47" s="393"/>
      <c r="W47" s="393"/>
      <c r="X47" s="393"/>
      <c r="Y47" s="393"/>
      <c r="Z47" s="393"/>
      <c r="AA47" s="393"/>
      <c r="AB47" s="393"/>
      <c r="AC47" s="393"/>
      <c r="AD47" s="393"/>
      <c r="AE47" s="393"/>
      <c r="AF47" s="393"/>
      <c r="AG47" s="393"/>
      <c r="AH47" s="393"/>
      <c r="AI47" s="393"/>
      <c r="AJ47" s="393"/>
      <c r="AK47" s="393"/>
      <c r="AL47" s="393"/>
      <c r="AM47" s="393"/>
      <c r="AN47" s="393"/>
      <c r="AO47" s="393"/>
      <c r="AP47" s="393"/>
      <c r="AQ47" s="393"/>
      <c r="AR47" s="393"/>
      <c r="AS47" s="393"/>
      <c r="AT47" s="393"/>
      <c r="AU47" s="393"/>
      <c r="AV47" s="393"/>
      <c r="AW47" s="393"/>
      <c r="AX47" s="393"/>
      <c r="AY47" s="393"/>
      <c r="AZ47" s="393"/>
      <c r="BA47" s="393"/>
      <c r="BB47" s="393"/>
      <c r="BC47" s="393"/>
      <c r="BD47" s="393"/>
      <c r="BE47" s="393"/>
      <c r="BF47" s="393"/>
      <c r="BG47" s="393"/>
      <c r="BH47" s="393"/>
      <c r="BI47" s="393"/>
      <c r="BJ47" s="393"/>
      <c r="BK47" s="393"/>
      <c r="BL47" s="393"/>
      <c r="BM47" s="393"/>
      <c r="BN47" s="393"/>
      <c r="BO47" s="393"/>
      <c r="BP47" s="393"/>
      <c r="BQ47" s="393"/>
      <c r="BR47" s="393"/>
      <c r="BS47" s="393"/>
      <c r="BT47" s="393"/>
      <c r="BU47" s="393"/>
    </row>
    <row r="48" spans="1:73" ht="60" customHeight="1" x14ac:dyDescent="0.3">
      <c r="A48" s="393"/>
      <c r="B48" s="632"/>
      <c r="C48" s="834"/>
      <c r="D48" s="835"/>
      <c r="E48" s="836"/>
      <c r="F48" s="836"/>
      <c r="G48" s="836"/>
      <c r="H48" s="631"/>
      <c r="I48" s="393"/>
      <c r="J48" s="393"/>
      <c r="K48" s="393"/>
      <c r="L48" s="393"/>
      <c r="M48" s="393"/>
      <c r="N48" s="393"/>
      <c r="O48" s="393"/>
      <c r="P48" s="393"/>
      <c r="Q48" s="393"/>
      <c r="R48" s="393"/>
      <c r="S48" s="393"/>
      <c r="T48" s="393"/>
      <c r="U48" s="393"/>
      <c r="V48" s="393"/>
      <c r="W48" s="393"/>
      <c r="X48" s="393"/>
      <c r="Y48" s="393"/>
      <c r="Z48" s="393"/>
      <c r="AA48" s="393"/>
      <c r="AB48" s="393"/>
      <c r="AC48" s="393"/>
      <c r="AD48" s="393"/>
      <c r="AE48" s="393"/>
      <c r="AF48" s="393"/>
      <c r="AG48" s="393"/>
      <c r="AH48" s="393"/>
      <c r="AI48" s="393"/>
      <c r="AJ48" s="393"/>
      <c r="AK48" s="393"/>
      <c r="AL48" s="393"/>
      <c r="AM48" s="393"/>
      <c r="AN48" s="393"/>
      <c r="AO48" s="393"/>
      <c r="AP48" s="393"/>
      <c r="AQ48" s="393"/>
      <c r="AR48" s="393"/>
      <c r="AS48" s="393"/>
      <c r="AT48" s="393"/>
      <c r="AU48" s="393"/>
      <c r="AV48" s="393"/>
      <c r="AW48" s="393"/>
      <c r="AX48" s="393"/>
      <c r="AY48" s="393"/>
      <c r="AZ48" s="393"/>
      <c r="BA48" s="393"/>
      <c r="BB48" s="393"/>
      <c r="BC48" s="393"/>
      <c r="BD48" s="393"/>
      <c r="BE48" s="393"/>
      <c r="BF48" s="393"/>
      <c r="BG48" s="393"/>
      <c r="BH48" s="393"/>
      <c r="BI48" s="393"/>
      <c r="BJ48" s="393"/>
      <c r="BK48" s="393"/>
      <c r="BL48" s="393"/>
      <c r="BM48" s="393"/>
      <c r="BN48" s="393"/>
      <c r="BO48" s="393"/>
      <c r="BP48" s="393"/>
      <c r="BQ48" s="393"/>
      <c r="BR48" s="393"/>
      <c r="BS48" s="393"/>
      <c r="BT48" s="393"/>
      <c r="BU48" s="393"/>
    </row>
    <row r="49" spans="1:73" ht="14.4" customHeight="1" x14ac:dyDescent="0.3">
      <c r="A49" s="393"/>
      <c r="B49" s="632"/>
      <c r="C49" s="834"/>
      <c r="D49" s="835"/>
      <c r="E49" s="836"/>
      <c r="F49" s="836"/>
      <c r="G49" s="836"/>
      <c r="H49" s="631"/>
      <c r="I49" s="393"/>
      <c r="J49" s="393"/>
      <c r="K49" s="393"/>
      <c r="L49" s="393"/>
      <c r="M49" s="393"/>
      <c r="N49" s="393"/>
      <c r="O49" s="393"/>
      <c r="P49" s="393"/>
      <c r="Q49" s="393"/>
      <c r="R49" s="393"/>
      <c r="S49" s="393"/>
      <c r="T49" s="393"/>
      <c r="U49" s="393"/>
      <c r="V49" s="393"/>
      <c r="W49" s="393"/>
      <c r="X49" s="393"/>
      <c r="Y49" s="393"/>
      <c r="Z49" s="393"/>
      <c r="AA49" s="393"/>
      <c r="AB49" s="393"/>
      <c r="AC49" s="393"/>
      <c r="AD49" s="393"/>
      <c r="AE49" s="393"/>
      <c r="AF49" s="393"/>
      <c r="AG49" s="393"/>
      <c r="AH49" s="393"/>
      <c r="AI49" s="393"/>
      <c r="AJ49" s="393"/>
      <c r="AK49" s="393"/>
      <c r="AL49" s="393"/>
      <c r="AM49" s="393"/>
      <c r="AN49" s="393"/>
      <c r="AO49" s="393"/>
      <c r="AP49" s="393"/>
      <c r="AQ49" s="393"/>
      <c r="AR49" s="393"/>
      <c r="AS49" s="393"/>
      <c r="AT49" s="393"/>
      <c r="AU49" s="393"/>
      <c r="AV49" s="393"/>
      <c r="AW49" s="393"/>
      <c r="AX49" s="393"/>
      <c r="AY49" s="393"/>
      <c r="AZ49" s="393"/>
      <c r="BA49" s="393"/>
      <c r="BB49" s="393"/>
      <c r="BC49" s="393"/>
      <c r="BD49" s="393"/>
      <c r="BE49" s="393"/>
      <c r="BF49" s="393"/>
      <c r="BG49" s="393"/>
      <c r="BH49" s="393"/>
      <c r="BI49" s="393"/>
      <c r="BJ49" s="393"/>
      <c r="BK49" s="393"/>
      <c r="BL49" s="393"/>
      <c r="BM49" s="393"/>
      <c r="BN49" s="393"/>
      <c r="BO49" s="393"/>
      <c r="BP49" s="393"/>
      <c r="BQ49" s="393"/>
      <c r="BR49" s="393"/>
      <c r="BS49" s="393"/>
      <c r="BT49" s="393"/>
      <c r="BU49" s="393"/>
    </row>
    <row r="50" spans="1:73" ht="36" customHeight="1" x14ac:dyDescent="0.3">
      <c r="A50" s="393"/>
      <c r="B50" s="632"/>
      <c r="C50" s="834"/>
      <c r="D50" s="835"/>
      <c r="E50" s="836"/>
      <c r="F50" s="836"/>
      <c r="G50" s="836"/>
      <c r="H50" s="631"/>
      <c r="I50" s="393"/>
      <c r="J50" s="393"/>
      <c r="K50" s="393"/>
      <c r="L50" s="393"/>
      <c r="M50" s="393"/>
      <c r="N50" s="393"/>
      <c r="O50" s="393"/>
      <c r="P50" s="393"/>
      <c r="Q50" s="393"/>
      <c r="R50" s="393"/>
      <c r="S50" s="393"/>
      <c r="T50" s="393"/>
      <c r="U50" s="393"/>
      <c r="V50" s="393"/>
      <c r="W50" s="393"/>
      <c r="X50" s="393"/>
      <c r="Y50" s="393"/>
      <c r="Z50" s="393"/>
      <c r="AA50" s="393"/>
      <c r="AB50" s="393"/>
      <c r="AC50" s="393"/>
      <c r="AD50" s="393"/>
      <c r="AE50" s="393"/>
      <c r="AF50" s="393"/>
      <c r="AG50" s="393"/>
      <c r="AH50" s="393"/>
      <c r="AI50" s="393"/>
      <c r="AJ50" s="393"/>
      <c r="AK50" s="393"/>
      <c r="AL50" s="393"/>
      <c r="AM50" s="393"/>
      <c r="AN50" s="393"/>
      <c r="AO50" s="393"/>
      <c r="AP50" s="393"/>
      <c r="AQ50" s="393"/>
      <c r="AR50" s="393"/>
      <c r="AS50" s="393"/>
      <c r="AT50" s="393"/>
      <c r="AU50" s="393"/>
      <c r="AV50" s="393"/>
      <c r="AW50" s="393"/>
      <c r="AX50" s="393"/>
      <c r="AY50" s="393"/>
      <c r="AZ50" s="393"/>
      <c r="BA50" s="393"/>
      <c r="BB50" s="393"/>
      <c r="BC50" s="393"/>
      <c r="BD50" s="393"/>
      <c r="BE50" s="393"/>
      <c r="BF50" s="393"/>
      <c r="BG50" s="393"/>
      <c r="BH50" s="393"/>
      <c r="BI50" s="393"/>
      <c r="BJ50" s="393"/>
      <c r="BK50" s="393"/>
      <c r="BL50" s="393"/>
      <c r="BM50" s="393"/>
      <c r="BN50" s="393"/>
      <c r="BO50" s="393"/>
      <c r="BP50" s="393"/>
      <c r="BQ50" s="393"/>
      <c r="BR50" s="393"/>
      <c r="BS50" s="393"/>
      <c r="BT50" s="393"/>
      <c r="BU50" s="393"/>
    </row>
    <row r="51" spans="1:73" ht="48" customHeight="1" x14ac:dyDescent="0.3">
      <c r="A51" s="393"/>
      <c r="B51" s="632"/>
      <c r="C51" s="834"/>
      <c r="D51" s="835"/>
      <c r="E51" s="836"/>
      <c r="F51" s="836"/>
      <c r="G51" s="836"/>
      <c r="H51" s="631"/>
      <c r="I51" s="393"/>
      <c r="J51" s="393"/>
      <c r="K51" s="393"/>
      <c r="L51" s="393"/>
      <c r="M51" s="393"/>
      <c r="N51" s="393"/>
      <c r="O51" s="393"/>
      <c r="P51" s="393"/>
      <c r="Q51" s="393"/>
      <c r="R51" s="393"/>
      <c r="S51" s="393"/>
      <c r="T51" s="393"/>
      <c r="U51" s="393"/>
      <c r="V51" s="393"/>
      <c r="W51" s="393"/>
      <c r="X51" s="393"/>
      <c r="Y51" s="393"/>
      <c r="Z51" s="393"/>
      <c r="AA51" s="393"/>
      <c r="AB51" s="393"/>
      <c r="AC51" s="393"/>
      <c r="AD51" s="393"/>
      <c r="AE51" s="393"/>
      <c r="AF51" s="393"/>
      <c r="AG51" s="393"/>
      <c r="AH51" s="393"/>
      <c r="AI51" s="393"/>
      <c r="AJ51" s="393"/>
      <c r="AK51" s="393"/>
      <c r="AL51" s="393"/>
      <c r="AM51" s="393"/>
      <c r="AN51" s="393"/>
      <c r="AO51" s="393"/>
      <c r="AP51" s="393"/>
      <c r="AQ51" s="393"/>
      <c r="AR51" s="393"/>
      <c r="AS51" s="393"/>
      <c r="AT51" s="393"/>
      <c r="AU51" s="393"/>
      <c r="AV51" s="393"/>
      <c r="AW51" s="393"/>
      <c r="AX51" s="393"/>
      <c r="AY51" s="393"/>
      <c r="AZ51" s="393"/>
      <c r="BA51" s="393"/>
      <c r="BB51" s="393"/>
      <c r="BC51" s="393"/>
      <c r="BD51" s="393"/>
      <c r="BE51" s="393"/>
      <c r="BF51" s="393"/>
      <c r="BG51" s="393"/>
      <c r="BH51" s="393"/>
      <c r="BI51" s="393"/>
      <c r="BJ51" s="393"/>
      <c r="BK51" s="393"/>
      <c r="BL51" s="393"/>
      <c r="BM51" s="393"/>
      <c r="BN51" s="393"/>
      <c r="BO51" s="393"/>
      <c r="BP51" s="393"/>
      <c r="BQ51" s="393"/>
      <c r="BR51" s="393"/>
      <c r="BS51" s="393"/>
      <c r="BT51" s="393"/>
      <c r="BU51" s="393"/>
    </row>
    <row r="52" spans="1:73" ht="14.4" customHeight="1" x14ac:dyDescent="0.3">
      <c r="A52" s="393"/>
      <c r="B52" s="632"/>
      <c r="C52" s="834"/>
      <c r="D52" s="835"/>
      <c r="E52" s="836"/>
      <c r="F52" s="836"/>
      <c r="G52" s="836"/>
      <c r="H52" s="631"/>
      <c r="I52" s="393"/>
      <c r="J52" s="393"/>
      <c r="K52" s="393"/>
      <c r="L52" s="393"/>
      <c r="M52" s="393"/>
      <c r="N52" s="393"/>
      <c r="O52" s="393"/>
      <c r="P52" s="393"/>
      <c r="Q52" s="393"/>
      <c r="R52" s="393"/>
      <c r="S52" s="393"/>
      <c r="T52" s="393"/>
      <c r="U52" s="393"/>
      <c r="V52" s="393"/>
      <c r="W52" s="393"/>
      <c r="X52" s="393"/>
      <c r="Y52" s="393"/>
      <c r="Z52" s="393"/>
      <c r="AA52" s="393"/>
      <c r="AB52" s="393"/>
      <c r="AC52" s="393"/>
      <c r="AD52" s="393"/>
      <c r="AE52" s="393"/>
      <c r="AF52" s="393"/>
      <c r="AG52" s="393"/>
      <c r="AH52" s="393"/>
      <c r="AI52" s="393"/>
      <c r="AJ52" s="393"/>
      <c r="AK52" s="393"/>
      <c r="AL52" s="393"/>
      <c r="AM52" s="393"/>
      <c r="AN52" s="393"/>
      <c r="AO52" s="393"/>
      <c r="AP52" s="393"/>
      <c r="AQ52" s="393"/>
      <c r="AR52" s="393"/>
      <c r="AS52" s="393"/>
      <c r="AT52" s="393"/>
      <c r="AU52" s="393"/>
      <c r="AV52" s="393"/>
      <c r="AW52" s="393"/>
      <c r="AX52" s="393"/>
      <c r="AY52" s="393"/>
      <c r="AZ52" s="393"/>
      <c r="BA52" s="393"/>
      <c r="BB52" s="393"/>
      <c r="BC52" s="393"/>
      <c r="BD52" s="393"/>
      <c r="BE52" s="393"/>
      <c r="BF52" s="393"/>
      <c r="BG52" s="393"/>
      <c r="BH52" s="393"/>
      <c r="BI52" s="393"/>
      <c r="BJ52" s="393"/>
      <c r="BK52" s="393"/>
      <c r="BL52" s="393"/>
      <c r="BM52" s="393"/>
      <c r="BN52" s="393"/>
      <c r="BO52" s="393"/>
      <c r="BP52" s="393"/>
      <c r="BQ52" s="393"/>
      <c r="BR52" s="393"/>
      <c r="BS52" s="393"/>
      <c r="BT52" s="393"/>
      <c r="BU52" s="393"/>
    </row>
    <row r="53" spans="1:73" ht="28.95" customHeight="1" x14ac:dyDescent="0.3">
      <c r="A53" s="393"/>
      <c r="B53" s="632"/>
      <c r="C53" s="834"/>
      <c r="D53" s="835"/>
      <c r="E53" s="836"/>
      <c r="F53" s="836"/>
      <c r="G53" s="836"/>
      <c r="H53" s="631"/>
      <c r="I53" s="393"/>
      <c r="J53" s="393"/>
      <c r="K53" s="393"/>
      <c r="L53" s="393"/>
      <c r="M53" s="393"/>
      <c r="N53" s="393"/>
      <c r="O53" s="393"/>
      <c r="P53" s="393"/>
      <c r="Q53" s="393"/>
      <c r="R53" s="393"/>
      <c r="S53" s="393"/>
      <c r="T53" s="393"/>
      <c r="U53" s="393"/>
      <c r="V53" s="393"/>
      <c r="W53" s="393"/>
      <c r="X53" s="393"/>
      <c r="Y53" s="393"/>
      <c r="Z53" s="393"/>
      <c r="AA53" s="393"/>
      <c r="AB53" s="393"/>
      <c r="AC53" s="393"/>
      <c r="AD53" s="393"/>
      <c r="AE53" s="393"/>
      <c r="AF53" s="393"/>
      <c r="AG53" s="393"/>
      <c r="AH53" s="393"/>
      <c r="AI53" s="393"/>
      <c r="AJ53" s="393"/>
      <c r="AK53" s="393"/>
      <c r="AL53" s="393"/>
      <c r="AM53" s="393"/>
      <c r="AN53" s="393"/>
      <c r="AO53" s="393"/>
      <c r="AP53" s="393"/>
      <c r="AQ53" s="393"/>
      <c r="AR53" s="393"/>
      <c r="AS53" s="393"/>
      <c r="AT53" s="393"/>
      <c r="AU53" s="393"/>
      <c r="AV53" s="393"/>
      <c r="AW53" s="393"/>
      <c r="AX53" s="393"/>
      <c r="AY53" s="393"/>
      <c r="AZ53" s="393"/>
      <c r="BA53" s="393"/>
      <c r="BB53" s="393"/>
      <c r="BC53" s="393"/>
      <c r="BD53" s="393"/>
      <c r="BE53" s="393"/>
      <c r="BF53" s="393"/>
      <c r="BG53" s="393"/>
      <c r="BH53" s="393"/>
      <c r="BI53" s="393"/>
      <c r="BJ53" s="393"/>
      <c r="BK53" s="393"/>
      <c r="BL53" s="393"/>
      <c r="BM53" s="393"/>
      <c r="BN53" s="393"/>
      <c r="BO53" s="393"/>
      <c r="BP53" s="393"/>
      <c r="BQ53" s="393"/>
      <c r="BR53" s="393"/>
      <c r="BS53" s="393"/>
      <c r="BT53" s="393"/>
      <c r="BU53" s="393"/>
    </row>
    <row r="54" spans="1:73" x14ac:dyDescent="0.3">
      <c r="A54" s="393"/>
      <c r="B54" s="632"/>
      <c r="C54" s="834"/>
      <c r="D54" s="835"/>
      <c r="E54" s="836"/>
      <c r="F54" s="836"/>
      <c r="G54" s="836"/>
      <c r="H54" s="631"/>
      <c r="I54" s="393"/>
      <c r="J54" s="393"/>
      <c r="K54" s="393"/>
      <c r="L54" s="393"/>
      <c r="M54" s="393"/>
      <c r="N54" s="393"/>
      <c r="O54" s="393"/>
      <c r="P54" s="393"/>
      <c r="Q54" s="393"/>
      <c r="R54" s="393"/>
      <c r="S54" s="393"/>
      <c r="T54" s="393"/>
      <c r="U54" s="393"/>
      <c r="V54" s="393"/>
      <c r="W54" s="393"/>
      <c r="X54" s="393"/>
      <c r="Y54" s="393"/>
      <c r="Z54" s="393"/>
      <c r="AA54" s="393"/>
      <c r="AB54" s="393"/>
      <c r="AC54" s="393"/>
      <c r="AD54" s="393"/>
      <c r="AE54" s="393"/>
      <c r="AF54" s="393"/>
      <c r="AG54" s="393"/>
      <c r="AH54" s="393"/>
      <c r="AI54" s="393"/>
      <c r="AJ54" s="393"/>
      <c r="AK54" s="393"/>
      <c r="AL54" s="393"/>
      <c r="AM54" s="393"/>
      <c r="AN54" s="393"/>
      <c r="AO54" s="393"/>
      <c r="AP54" s="393"/>
      <c r="AQ54" s="393"/>
      <c r="AR54" s="393"/>
      <c r="AS54" s="393"/>
      <c r="AT54" s="393"/>
      <c r="AU54" s="393"/>
      <c r="AV54" s="393"/>
      <c r="AW54" s="393"/>
      <c r="AX54" s="393"/>
      <c r="AY54" s="393"/>
      <c r="AZ54" s="393"/>
      <c r="BA54" s="393"/>
      <c r="BB54" s="393"/>
      <c r="BC54" s="393"/>
      <c r="BD54" s="393"/>
      <c r="BE54" s="393"/>
      <c r="BF54" s="393"/>
      <c r="BG54" s="393"/>
      <c r="BH54" s="393"/>
      <c r="BI54" s="393"/>
      <c r="BJ54" s="393"/>
      <c r="BK54" s="393"/>
      <c r="BL54" s="393"/>
      <c r="BM54" s="393"/>
      <c r="BN54" s="393"/>
      <c r="BO54" s="393"/>
      <c r="BP54" s="393"/>
      <c r="BQ54" s="393"/>
      <c r="BR54" s="393"/>
      <c r="BS54" s="393"/>
      <c r="BT54" s="393"/>
      <c r="BU54" s="393"/>
    </row>
    <row r="55" spans="1:73" x14ac:dyDescent="0.3">
      <c r="A55" s="393"/>
      <c r="B55" s="632"/>
      <c r="C55" s="834"/>
      <c r="D55" s="835"/>
      <c r="E55" s="836"/>
      <c r="F55" s="836"/>
      <c r="G55" s="836"/>
      <c r="H55" s="631"/>
      <c r="I55" s="393"/>
      <c r="J55" s="393"/>
      <c r="K55" s="393"/>
      <c r="L55" s="393"/>
      <c r="M55" s="393"/>
      <c r="N55" s="393"/>
      <c r="O55" s="393"/>
      <c r="P55" s="393"/>
      <c r="Q55" s="393"/>
      <c r="R55" s="393"/>
      <c r="S55" s="393"/>
      <c r="T55" s="393"/>
      <c r="U55" s="393"/>
      <c r="V55" s="393"/>
      <c r="W55" s="393"/>
      <c r="X55" s="393"/>
      <c r="Y55" s="393"/>
      <c r="Z55" s="393"/>
      <c r="AA55" s="393"/>
      <c r="AB55" s="393"/>
      <c r="AC55" s="393"/>
      <c r="AD55" s="393"/>
      <c r="AE55" s="393"/>
      <c r="AF55" s="393"/>
      <c r="AG55" s="393"/>
      <c r="AH55" s="393"/>
      <c r="AI55" s="393"/>
      <c r="AJ55" s="393"/>
      <c r="AK55" s="393"/>
      <c r="AL55" s="393"/>
      <c r="AM55" s="393"/>
      <c r="AN55" s="393"/>
      <c r="AO55" s="393"/>
      <c r="AP55" s="393"/>
      <c r="AQ55" s="393"/>
      <c r="AR55" s="393"/>
      <c r="AS55" s="393"/>
      <c r="AT55" s="393"/>
      <c r="AU55" s="393"/>
      <c r="AV55" s="393"/>
      <c r="AW55" s="393"/>
      <c r="AX55" s="393"/>
      <c r="AY55" s="393"/>
      <c r="AZ55" s="393"/>
      <c r="BA55" s="393"/>
      <c r="BB55" s="393"/>
      <c r="BC55" s="393"/>
      <c r="BD55" s="393"/>
      <c r="BE55" s="393"/>
      <c r="BF55" s="393"/>
      <c r="BG55" s="393"/>
      <c r="BH55" s="393"/>
      <c r="BI55" s="393"/>
      <c r="BJ55" s="393"/>
      <c r="BK55" s="393"/>
      <c r="BL55" s="393"/>
      <c r="BM55" s="393"/>
      <c r="BN55" s="393"/>
      <c r="BO55" s="393"/>
      <c r="BP55" s="393"/>
      <c r="BQ55" s="393"/>
      <c r="BR55" s="393"/>
      <c r="BS55" s="393"/>
      <c r="BT55" s="393"/>
      <c r="BU55" s="393"/>
    </row>
    <row r="56" spans="1:73" x14ac:dyDescent="0.3">
      <c r="A56" s="393"/>
      <c r="B56" s="632"/>
      <c r="C56" s="834"/>
      <c r="D56" s="835"/>
      <c r="E56" s="836"/>
      <c r="F56" s="836"/>
      <c r="G56" s="836"/>
      <c r="H56" s="631"/>
      <c r="I56" s="393"/>
      <c r="J56" s="393"/>
      <c r="K56" s="393"/>
      <c r="L56" s="393"/>
      <c r="M56" s="393"/>
      <c r="N56" s="393"/>
      <c r="O56" s="393"/>
      <c r="P56" s="393"/>
      <c r="Q56" s="393"/>
      <c r="R56" s="393"/>
      <c r="S56" s="393"/>
      <c r="T56" s="393"/>
      <c r="U56" s="393"/>
      <c r="V56" s="393"/>
      <c r="W56" s="393"/>
      <c r="X56" s="393"/>
      <c r="Y56" s="393"/>
      <c r="Z56" s="393"/>
      <c r="AA56" s="393"/>
      <c r="AB56" s="393"/>
      <c r="AC56" s="393"/>
      <c r="AD56" s="393"/>
      <c r="AE56" s="393"/>
      <c r="AF56" s="393"/>
      <c r="AG56" s="393"/>
      <c r="AH56" s="393"/>
      <c r="AI56" s="393"/>
      <c r="AJ56" s="393"/>
      <c r="AK56" s="393"/>
      <c r="AL56" s="393"/>
      <c r="AM56" s="393"/>
      <c r="AN56" s="393"/>
      <c r="AO56" s="393"/>
      <c r="AP56" s="393"/>
      <c r="AQ56" s="393"/>
      <c r="AR56" s="393"/>
      <c r="AS56" s="393"/>
      <c r="AT56" s="393"/>
      <c r="AU56" s="393"/>
      <c r="AV56" s="393"/>
      <c r="AW56" s="393"/>
      <c r="AX56" s="393"/>
      <c r="AY56" s="393"/>
      <c r="AZ56" s="393"/>
      <c r="BA56" s="393"/>
      <c r="BB56" s="393"/>
      <c r="BC56" s="393"/>
      <c r="BD56" s="393"/>
      <c r="BE56" s="393"/>
      <c r="BF56" s="393"/>
      <c r="BG56" s="393"/>
      <c r="BH56" s="393"/>
      <c r="BI56" s="393"/>
      <c r="BJ56" s="393"/>
      <c r="BK56" s="393"/>
      <c r="BL56" s="393"/>
      <c r="BM56" s="393"/>
      <c r="BN56" s="393"/>
      <c r="BO56" s="393"/>
      <c r="BP56" s="393"/>
      <c r="BQ56" s="393"/>
      <c r="BR56" s="393"/>
      <c r="BS56" s="393"/>
      <c r="BT56" s="393"/>
      <c r="BU56" s="393"/>
    </row>
    <row r="57" spans="1:73" x14ac:dyDescent="0.3">
      <c r="A57" s="393"/>
      <c r="B57" s="393"/>
      <c r="C57" s="393"/>
      <c r="D57" s="393"/>
      <c r="E57" s="393"/>
      <c r="F57" s="393"/>
      <c r="G57" s="393"/>
      <c r="H57" s="393"/>
      <c r="I57" s="393"/>
      <c r="J57" s="393"/>
      <c r="K57" s="393"/>
      <c r="L57" s="393"/>
      <c r="M57" s="393"/>
      <c r="N57" s="393"/>
      <c r="O57" s="393"/>
      <c r="P57" s="393"/>
      <c r="Q57" s="393"/>
      <c r="R57" s="393"/>
      <c r="S57" s="393"/>
      <c r="T57" s="393"/>
      <c r="U57" s="393"/>
      <c r="V57" s="393"/>
      <c r="W57" s="393"/>
      <c r="X57" s="393"/>
      <c r="Y57" s="393"/>
      <c r="Z57" s="393"/>
      <c r="AA57" s="393"/>
      <c r="AB57" s="393"/>
      <c r="AC57" s="393"/>
      <c r="AD57" s="393"/>
      <c r="AE57" s="393"/>
      <c r="AF57" s="393"/>
      <c r="AG57" s="393"/>
      <c r="AH57" s="393"/>
      <c r="AI57" s="393"/>
      <c r="AJ57" s="393"/>
      <c r="AK57" s="393"/>
      <c r="AL57" s="393"/>
      <c r="AM57" s="393"/>
      <c r="AN57" s="393"/>
      <c r="AO57" s="393"/>
      <c r="AP57" s="393"/>
      <c r="AQ57" s="393"/>
      <c r="AR57" s="393"/>
      <c r="AS57" s="393"/>
      <c r="AT57" s="393"/>
      <c r="AU57" s="393"/>
      <c r="AV57" s="393"/>
      <c r="AW57" s="393"/>
      <c r="AX57" s="393"/>
      <c r="AY57" s="393"/>
      <c r="AZ57" s="393"/>
      <c r="BA57" s="393"/>
      <c r="BB57" s="393"/>
      <c r="BC57" s="393"/>
      <c r="BD57" s="393"/>
      <c r="BE57" s="393"/>
      <c r="BF57" s="393"/>
      <c r="BG57" s="393"/>
      <c r="BH57" s="393"/>
      <c r="BI57" s="393"/>
      <c r="BJ57" s="393"/>
      <c r="BK57" s="393"/>
      <c r="BL57" s="393"/>
      <c r="BM57" s="393"/>
      <c r="BN57" s="393"/>
      <c r="BO57" s="393"/>
      <c r="BP57" s="393"/>
      <c r="BQ57" s="393"/>
      <c r="BR57" s="393"/>
      <c r="BS57" s="393"/>
      <c r="BT57" s="393"/>
      <c r="BU57" s="393"/>
    </row>
    <row r="58" spans="1:73" x14ac:dyDescent="0.3">
      <c r="A58" s="393"/>
    </row>
  </sheetData>
  <sheetProtection formatCells="0" formatColumns="0" formatRows="0"/>
  <mergeCells count="480">
    <mergeCell ref="AA27:AB27"/>
    <mergeCell ref="AC27:AE27"/>
    <mergeCell ref="AA26:AB26"/>
    <mergeCell ref="AC26:AE26"/>
    <mergeCell ref="S27:T27"/>
    <mergeCell ref="U27:W27"/>
    <mergeCell ref="K23:L23"/>
    <mergeCell ref="M23:O23"/>
    <mergeCell ref="AI23:AJ23"/>
    <mergeCell ref="AK23:AM23"/>
    <mergeCell ref="AI24:AJ24"/>
    <mergeCell ref="AK24:AM24"/>
    <mergeCell ref="AI25:AJ25"/>
    <mergeCell ref="AK25:AM25"/>
    <mergeCell ref="AI26:AJ26"/>
    <mergeCell ref="AK26:AM26"/>
    <mergeCell ref="AI27:AJ27"/>
    <mergeCell ref="AK27:AM27"/>
    <mergeCell ref="AI18:AJ18"/>
    <mergeCell ref="AK18:AM18"/>
    <mergeCell ref="AI19:AJ19"/>
    <mergeCell ref="AK19:AM19"/>
    <mergeCell ref="AI20:AJ20"/>
    <mergeCell ref="AK20:AM20"/>
    <mergeCell ref="AI21:AJ21"/>
    <mergeCell ref="AK21:AM21"/>
    <mergeCell ref="AI22:AJ22"/>
    <mergeCell ref="AK22:AM22"/>
    <mergeCell ref="AH12:AI12"/>
    <mergeCell ref="AH13:AI13"/>
    <mergeCell ref="AJ13:AN13"/>
    <mergeCell ref="AH14:AN14"/>
    <mergeCell ref="AI15:AJ15"/>
    <mergeCell ref="AK15:AM15"/>
    <mergeCell ref="AI16:AJ16"/>
    <mergeCell ref="AK16:AM16"/>
    <mergeCell ref="AI17:AJ17"/>
    <mergeCell ref="AK17:AM17"/>
    <mergeCell ref="AH7:AI7"/>
    <mergeCell ref="AJ7:AN7"/>
    <mergeCell ref="AH8:AI8"/>
    <mergeCell ref="AJ8:AN8"/>
    <mergeCell ref="AH9:AI9"/>
    <mergeCell ref="AJ9:AN9"/>
    <mergeCell ref="AH10:AI10"/>
    <mergeCell ref="AJ10:AN10"/>
    <mergeCell ref="AH1:AN1"/>
    <mergeCell ref="AH2:AN2"/>
    <mergeCell ref="AH3:AN3"/>
    <mergeCell ref="AH4:AI4"/>
    <mergeCell ref="AJ4:AN4"/>
    <mergeCell ref="AH5:AI5"/>
    <mergeCell ref="AJ5:AN5"/>
    <mergeCell ref="AH6:AI6"/>
    <mergeCell ref="AJ6:AN6"/>
    <mergeCell ref="AH11:AI11"/>
    <mergeCell ref="AA22:AB22"/>
    <mergeCell ref="AC22:AE22"/>
    <mergeCell ref="AA23:AB23"/>
    <mergeCell ref="AC23:AE23"/>
    <mergeCell ref="AA24:AB24"/>
    <mergeCell ref="AC24:AE24"/>
    <mergeCell ref="AA25:AB25"/>
    <mergeCell ref="AC25:AE25"/>
    <mergeCell ref="AA17:AB17"/>
    <mergeCell ref="AC17:AE17"/>
    <mergeCell ref="AA18:AB18"/>
    <mergeCell ref="AC18:AE18"/>
    <mergeCell ref="AA19:AB19"/>
    <mergeCell ref="AC19:AE19"/>
    <mergeCell ref="AA20:AB20"/>
    <mergeCell ref="AC20:AE20"/>
    <mergeCell ref="AA21:AB21"/>
    <mergeCell ref="AC21:AE21"/>
    <mergeCell ref="Z11:AA11"/>
    <mergeCell ref="Z12:AA12"/>
    <mergeCell ref="Z13:AA13"/>
    <mergeCell ref="AB13:AF13"/>
    <mergeCell ref="Z14:AF14"/>
    <mergeCell ref="AA15:AB15"/>
    <mergeCell ref="AC15:AE15"/>
    <mergeCell ref="AA16:AB16"/>
    <mergeCell ref="AC16:AE16"/>
    <mergeCell ref="Z7:AA7"/>
    <mergeCell ref="AB7:AF7"/>
    <mergeCell ref="Z8:AA8"/>
    <mergeCell ref="AB8:AF8"/>
    <mergeCell ref="Z9:AA9"/>
    <mergeCell ref="AB9:AF9"/>
    <mergeCell ref="Z10:AA10"/>
    <mergeCell ref="AB10:AF10"/>
    <mergeCell ref="R1:X1"/>
    <mergeCell ref="Z1:AF1"/>
    <mergeCell ref="Z2:AF2"/>
    <mergeCell ref="Z3:AF3"/>
    <mergeCell ref="Z4:AA4"/>
    <mergeCell ref="AB4:AF4"/>
    <mergeCell ref="Z5:AA5"/>
    <mergeCell ref="AB5:AF5"/>
    <mergeCell ref="Z6:AA6"/>
    <mergeCell ref="AB6:AF6"/>
    <mergeCell ref="R2:X2"/>
    <mergeCell ref="R3:X3"/>
    <mergeCell ref="R4:S4"/>
    <mergeCell ref="T4:X4"/>
    <mergeCell ref="R5:S5"/>
    <mergeCell ref="T5:X5"/>
    <mergeCell ref="C56:D56"/>
    <mergeCell ref="E56:G56"/>
    <mergeCell ref="C53:D53"/>
    <mergeCell ref="E53:G53"/>
    <mergeCell ref="C54:D54"/>
    <mergeCell ref="E54:G54"/>
    <mergeCell ref="C55:D55"/>
    <mergeCell ref="E55:G55"/>
    <mergeCell ref="C50:D50"/>
    <mergeCell ref="E50:G50"/>
    <mergeCell ref="C51:D51"/>
    <mergeCell ref="E51:G51"/>
    <mergeCell ref="C52:D52"/>
    <mergeCell ref="E52:G52"/>
    <mergeCell ref="C47:D47"/>
    <mergeCell ref="E47:G47"/>
    <mergeCell ref="C48:D48"/>
    <mergeCell ref="E48:G48"/>
    <mergeCell ref="C49:D49"/>
    <mergeCell ref="E49:G49"/>
    <mergeCell ref="C44:D44"/>
    <mergeCell ref="E44:G44"/>
    <mergeCell ref="C45:D45"/>
    <mergeCell ref="E45:G45"/>
    <mergeCell ref="C46:D46"/>
    <mergeCell ref="E46:G46"/>
    <mergeCell ref="B40:C40"/>
    <mergeCell ref="B41:C41"/>
    <mergeCell ref="B42:C42"/>
    <mergeCell ref="D42:H42"/>
    <mergeCell ref="B43:H43"/>
    <mergeCell ref="B38:C38"/>
    <mergeCell ref="D38:H38"/>
    <mergeCell ref="B39:C39"/>
    <mergeCell ref="D39:H39"/>
    <mergeCell ref="B35:C35"/>
    <mergeCell ref="D35:H35"/>
    <mergeCell ref="B36:C36"/>
    <mergeCell ref="D36:H36"/>
    <mergeCell ref="B37:C37"/>
    <mergeCell ref="D37:H37"/>
    <mergeCell ref="B32:H32"/>
    <mergeCell ref="B33:C33"/>
    <mergeCell ref="D33:H33"/>
    <mergeCell ref="B34:C34"/>
    <mergeCell ref="D34:H34"/>
    <mergeCell ref="B31:H31"/>
    <mergeCell ref="C27:D27"/>
    <mergeCell ref="E27:G27"/>
    <mergeCell ref="S24:T24"/>
    <mergeCell ref="U24:W24"/>
    <mergeCell ref="S25:T25"/>
    <mergeCell ref="U25:W25"/>
    <mergeCell ref="S26:T26"/>
    <mergeCell ref="U26:W26"/>
    <mergeCell ref="K26:L26"/>
    <mergeCell ref="M26:O26"/>
    <mergeCell ref="K27:L27"/>
    <mergeCell ref="M27:O27"/>
    <mergeCell ref="K24:L24"/>
    <mergeCell ref="M24:O24"/>
    <mergeCell ref="K25:L25"/>
    <mergeCell ref="M25:O25"/>
    <mergeCell ref="C26:D26"/>
    <mergeCell ref="E26:G26"/>
    <mergeCell ref="B30:H30"/>
    <mergeCell ref="S21:T21"/>
    <mergeCell ref="U21:W21"/>
    <mergeCell ref="S22:T22"/>
    <mergeCell ref="U22:W22"/>
    <mergeCell ref="S23:T23"/>
    <mergeCell ref="U23:W23"/>
    <mergeCell ref="S18:T18"/>
    <mergeCell ref="U18:W18"/>
    <mergeCell ref="S19:T19"/>
    <mergeCell ref="U19:W19"/>
    <mergeCell ref="S20:T20"/>
    <mergeCell ref="U20:W20"/>
    <mergeCell ref="S15:T15"/>
    <mergeCell ref="U15:W15"/>
    <mergeCell ref="S16:T16"/>
    <mergeCell ref="U16:W16"/>
    <mergeCell ref="S17:T17"/>
    <mergeCell ref="U17:W17"/>
    <mergeCell ref="R11:S11"/>
    <mergeCell ref="R12:S12"/>
    <mergeCell ref="R13:S13"/>
    <mergeCell ref="T13:X13"/>
    <mergeCell ref="R14:X14"/>
    <mergeCell ref="R9:S9"/>
    <mergeCell ref="T9:X9"/>
    <mergeCell ref="R10:S10"/>
    <mergeCell ref="T10:X10"/>
    <mergeCell ref="R6:S6"/>
    <mergeCell ref="T6:X6"/>
    <mergeCell ref="R7:S7"/>
    <mergeCell ref="T7:X7"/>
    <mergeCell ref="R8:S8"/>
    <mergeCell ref="T8:X8"/>
    <mergeCell ref="K20:L20"/>
    <mergeCell ref="M20:O20"/>
    <mergeCell ref="K21:L21"/>
    <mergeCell ref="M21:O21"/>
    <mergeCell ref="K22:L22"/>
    <mergeCell ref="M22:O22"/>
    <mergeCell ref="K17:L17"/>
    <mergeCell ref="M17:O17"/>
    <mergeCell ref="K18:L18"/>
    <mergeCell ref="M18:O18"/>
    <mergeCell ref="K19:L19"/>
    <mergeCell ref="M19:O19"/>
    <mergeCell ref="J14:P14"/>
    <mergeCell ref="K15:L15"/>
    <mergeCell ref="M15:O15"/>
    <mergeCell ref="K16:L16"/>
    <mergeCell ref="M16:O16"/>
    <mergeCell ref="J11:K11"/>
    <mergeCell ref="J12:K12"/>
    <mergeCell ref="J13:K13"/>
    <mergeCell ref="L13:P13"/>
    <mergeCell ref="L8:P8"/>
    <mergeCell ref="J9:K9"/>
    <mergeCell ref="L9:P9"/>
    <mergeCell ref="J10:K10"/>
    <mergeCell ref="L10:P10"/>
    <mergeCell ref="J5:K5"/>
    <mergeCell ref="L5:P5"/>
    <mergeCell ref="J6:K6"/>
    <mergeCell ref="L6:P6"/>
    <mergeCell ref="J7:K7"/>
    <mergeCell ref="L7:P7"/>
    <mergeCell ref="J1:P1"/>
    <mergeCell ref="J2:P2"/>
    <mergeCell ref="J3:P3"/>
    <mergeCell ref="J4:K4"/>
    <mergeCell ref="L4:P4"/>
    <mergeCell ref="C24:D24"/>
    <mergeCell ref="E16:G16"/>
    <mergeCell ref="E17:G17"/>
    <mergeCell ref="C25:D25"/>
    <mergeCell ref="D6:H6"/>
    <mergeCell ref="D7:H7"/>
    <mergeCell ref="C15:D15"/>
    <mergeCell ref="E15:G15"/>
    <mergeCell ref="C16:D16"/>
    <mergeCell ref="C17:D17"/>
    <mergeCell ref="B3:H3"/>
    <mergeCell ref="D4:H4"/>
    <mergeCell ref="B11:C11"/>
    <mergeCell ref="B12:C12"/>
    <mergeCell ref="B13:C13"/>
    <mergeCell ref="D13:H13"/>
    <mergeCell ref="B1:H1"/>
    <mergeCell ref="B10:C10"/>
    <mergeCell ref="J8:K8"/>
    <mergeCell ref="E18:G18"/>
    <mergeCell ref="E19:G19"/>
    <mergeCell ref="E25:G25"/>
    <mergeCell ref="E20:G20"/>
    <mergeCell ref="E21:G21"/>
    <mergeCell ref="E22:G22"/>
    <mergeCell ref="E23:G23"/>
    <mergeCell ref="E24:G24"/>
    <mergeCell ref="C18:D18"/>
    <mergeCell ref="C19:D19"/>
    <mergeCell ref="C20:D20"/>
    <mergeCell ref="C21:D21"/>
    <mergeCell ref="C22:D22"/>
    <mergeCell ref="C23:D23"/>
    <mergeCell ref="B2:H2"/>
    <mergeCell ref="B14:H14"/>
    <mergeCell ref="D10:H10"/>
    <mergeCell ref="D8:H8"/>
    <mergeCell ref="B4:C4"/>
    <mergeCell ref="B5:C5"/>
    <mergeCell ref="B6:C6"/>
    <mergeCell ref="B7:C7"/>
    <mergeCell ref="B8:C8"/>
    <mergeCell ref="D5:H5"/>
    <mergeCell ref="B9:C9"/>
    <mergeCell ref="D9:H9"/>
    <mergeCell ref="AP1:AV1"/>
    <mergeCell ref="AP2:AV2"/>
    <mergeCell ref="AP3:AV3"/>
    <mergeCell ref="AP4:AQ4"/>
    <mergeCell ref="AR4:AV4"/>
    <mergeCell ref="AP5:AQ5"/>
    <mergeCell ref="AR5:AV5"/>
    <mergeCell ref="AP6:AQ6"/>
    <mergeCell ref="AR6:AV6"/>
    <mergeCell ref="AP7:AQ7"/>
    <mergeCell ref="AR7:AV7"/>
    <mergeCell ref="AP8:AQ8"/>
    <mergeCell ref="AR8:AV8"/>
    <mergeCell ref="AP9:AQ9"/>
    <mergeCell ref="AR9:AV9"/>
    <mergeCell ref="AP10:AQ10"/>
    <mergeCell ref="AR10:AV10"/>
    <mergeCell ref="AP11:AQ11"/>
    <mergeCell ref="AP12:AQ12"/>
    <mergeCell ref="AP13:AQ13"/>
    <mergeCell ref="AR13:AV13"/>
    <mergeCell ref="AP14:AV14"/>
    <mergeCell ref="AQ15:AR15"/>
    <mergeCell ref="AS15:AU15"/>
    <mergeCell ref="AQ16:AR16"/>
    <mergeCell ref="AS16:AU16"/>
    <mergeCell ref="AQ17:AR17"/>
    <mergeCell ref="AS17:AU17"/>
    <mergeCell ref="AQ18:AR18"/>
    <mergeCell ref="AS18:AU18"/>
    <mergeCell ref="AQ19:AR19"/>
    <mergeCell ref="AS19:AU19"/>
    <mergeCell ref="AQ20:AR20"/>
    <mergeCell ref="AS20:AU20"/>
    <mergeCell ref="AQ21:AR21"/>
    <mergeCell ref="AS21:AU21"/>
    <mergeCell ref="AQ22:AR22"/>
    <mergeCell ref="AS22:AU22"/>
    <mergeCell ref="AQ23:AR23"/>
    <mergeCell ref="AS23:AU23"/>
    <mergeCell ref="AQ24:AR24"/>
    <mergeCell ref="AS24:AU24"/>
    <mergeCell ref="AQ25:AR25"/>
    <mergeCell ref="AS25:AU25"/>
    <mergeCell ref="AQ26:AR26"/>
    <mergeCell ref="AS26:AU26"/>
    <mergeCell ref="AQ27:AR27"/>
    <mergeCell ref="AS27:AU27"/>
    <mergeCell ref="AX1:BD1"/>
    <mergeCell ref="AX2:BD2"/>
    <mergeCell ref="AX3:BD3"/>
    <mergeCell ref="AX4:AY4"/>
    <mergeCell ref="AZ4:BD4"/>
    <mergeCell ref="AX5:AY5"/>
    <mergeCell ref="AZ5:BD5"/>
    <mergeCell ref="AX6:AY6"/>
    <mergeCell ref="AZ6:BD6"/>
    <mergeCell ref="AX7:AY7"/>
    <mergeCell ref="AZ7:BD7"/>
    <mergeCell ref="AX8:AY8"/>
    <mergeCell ref="AZ8:BD8"/>
    <mergeCell ref="AX9:AY9"/>
    <mergeCell ref="AZ9:BD9"/>
    <mergeCell ref="AX10:AY10"/>
    <mergeCell ref="AZ10:BD10"/>
    <mergeCell ref="AX11:AY11"/>
    <mergeCell ref="AX12:AY12"/>
    <mergeCell ref="AX13:AY13"/>
    <mergeCell ref="AZ13:BD13"/>
    <mergeCell ref="AX14:BD14"/>
    <mergeCell ref="AY15:AZ15"/>
    <mergeCell ref="BA15:BC15"/>
    <mergeCell ref="AY16:AZ16"/>
    <mergeCell ref="BA16:BC16"/>
    <mergeCell ref="AY17:AZ17"/>
    <mergeCell ref="BA17:BC17"/>
    <mergeCell ref="AY18:AZ18"/>
    <mergeCell ref="BA18:BC18"/>
    <mergeCell ref="AY19:AZ19"/>
    <mergeCell ref="BA19:BC19"/>
    <mergeCell ref="AY20:AZ20"/>
    <mergeCell ref="BA20:BC20"/>
    <mergeCell ref="AY21:AZ21"/>
    <mergeCell ref="BA21:BC21"/>
    <mergeCell ref="AY22:AZ22"/>
    <mergeCell ref="BA22:BC22"/>
    <mergeCell ref="AY23:AZ23"/>
    <mergeCell ref="BA23:BC23"/>
    <mergeCell ref="AY24:AZ24"/>
    <mergeCell ref="BA24:BC24"/>
    <mergeCell ref="AY25:AZ25"/>
    <mergeCell ref="BA25:BC25"/>
    <mergeCell ref="AY26:AZ26"/>
    <mergeCell ref="BA26:BC26"/>
    <mergeCell ref="AY27:AZ27"/>
    <mergeCell ref="BA27:BC27"/>
    <mergeCell ref="BF1:BL1"/>
    <mergeCell ref="BF2:BL2"/>
    <mergeCell ref="BF3:BL3"/>
    <mergeCell ref="BF4:BG4"/>
    <mergeCell ref="BH4:BL4"/>
    <mergeCell ref="BF5:BG5"/>
    <mergeCell ref="BH5:BL5"/>
    <mergeCell ref="BF6:BG6"/>
    <mergeCell ref="BH6:BL6"/>
    <mergeCell ref="BF7:BG7"/>
    <mergeCell ref="BH7:BL7"/>
    <mergeCell ref="BF8:BG8"/>
    <mergeCell ref="BH8:BL8"/>
    <mergeCell ref="BF9:BG9"/>
    <mergeCell ref="BH9:BL9"/>
    <mergeCell ref="BF10:BG10"/>
    <mergeCell ref="BH10:BL10"/>
    <mergeCell ref="BF11:BG11"/>
    <mergeCell ref="BF12:BG12"/>
    <mergeCell ref="BF13:BG13"/>
    <mergeCell ref="BH13:BL13"/>
    <mergeCell ref="BF14:BL14"/>
    <mergeCell ref="BG15:BH15"/>
    <mergeCell ref="BI15:BK15"/>
    <mergeCell ref="BG16:BH16"/>
    <mergeCell ref="BI16:BK16"/>
    <mergeCell ref="BG17:BH17"/>
    <mergeCell ref="BI17:BK17"/>
    <mergeCell ref="BG18:BH18"/>
    <mergeCell ref="BI18:BK18"/>
    <mergeCell ref="BG19:BH19"/>
    <mergeCell ref="BI19:BK19"/>
    <mergeCell ref="BG20:BH20"/>
    <mergeCell ref="BI20:BK20"/>
    <mergeCell ref="BG21:BH21"/>
    <mergeCell ref="BI21:BK21"/>
    <mergeCell ref="BG22:BH22"/>
    <mergeCell ref="BI22:BK22"/>
    <mergeCell ref="BG23:BH23"/>
    <mergeCell ref="BI23:BK23"/>
    <mergeCell ref="BG24:BH24"/>
    <mergeCell ref="BI24:BK24"/>
    <mergeCell ref="BG25:BH25"/>
    <mergeCell ref="BI25:BK25"/>
    <mergeCell ref="BG26:BH26"/>
    <mergeCell ref="BI26:BK26"/>
    <mergeCell ref="BG27:BH27"/>
    <mergeCell ref="BI27:BK27"/>
    <mergeCell ref="BN1:BT1"/>
    <mergeCell ref="BN2:BT2"/>
    <mergeCell ref="BN3:BT3"/>
    <mergeCell ref="BN4:BO4"/>
    <mergeCell ref="BP4:BT4"/>
    <mergeCell ref="BN5:BO5"/>
    <mergeCell ref="BP5:BT5"/>
    <mergeCell ref="BN6:BO6"/>
    <mergeCell ref="BP6:BT6"/>
    <mergeCell ref="BN7:BO7"/>
    <mergeCell ref="BP7:BT7"/>
    <mergeCell ref="BN8:BO8"/>
    <mergeCell ref="BP8:BT8"/>
    <mergeCell ref="BN9:BO9"/>
    <mergeCell ref="BP9:BT9"/>
    <mergeCell ref="BN10:BO10"/>
    <mergeCell ref="BP10:BT10"/>
    <mergeCell ref="BN11:BO11"/>
    <mergeCell ref="BN12:BO12"/>
    <mergeCell ref="BN13:BO13"/>
    <mergeCell ref="BP13:BT13"/>
    <mergeCell ref="BN14:BT14"/>
    <mergeCell ref="BO15:BP15"/>
    <mergeCell ref="BQ15:BS15"/>
    <mergeCell ref="BO16:BP16"/>
    <mergeCell ref="BQ16:BS16"/>
    <mergeCell ref="BO17:BP17"/>
    <mergeCell ref="BQ17:BS17"/>
    <mergeCell ref="BO18:BP18"/>
    <mergeCell ref="BQ18:BS18"/>
    <mergeCell ref="BO19:BP19"/>
    <mergeCell ref="BQ19:BS19"/>
    <mergeCell ref="BO20:BP20"/>
    <mergeCell ref="BQ20:BS20"/>
    <mergeCell ref="BO21:BP21"/>
    <mergeCell ref="BQ21:BS21"/>
    <mergeCell ref="BO22:BP22"/>
    <mergeCell ref="BQ22:BS22"/>
    <mergeCell ref="BO23:BP23"/>
    <mergeCell ref="BQ23:BS23"/>
    <mergeCell ref="BO24:BP24"/>
    <mergeCell ref="BQ24:BS24"/>
    <mergeCell ref="BO25:BP25"/>
    <mergeCell ref="BQ25:BS25"/>
    <mergeCell ref="BO26:BP26"/>
    <mergeCell ref="BQ26:BS26"/>
    <mergeCell ref="BO27:BP27"/>
    <mergeCell ref="BQ27:BS27"/>
  </mergeCells>
  <pageMargins left="0.70866141732283472" right="0.63" top="0.39370078740157483" bottom="0.39370078740157483" header="0.31496062992125984" footer="0.31496062992125984"/>
  <pageSetup paperSize="9" scale="90" orientation="portrait" horizontalDpi="4294967294" verticalDpi="300" r:id="rId1"/>
  <rowBreaks count="1" manualBreakCount="1">
    <brk id="2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56080-994A-4177-A4EA-9E18562B5D1F}">
  <sheetPr>
    <tabColor rgb="FF00B050"/>
  </sheetPr>
  <dimension ref="A1:BT38"/>
  <sheetViews>
    <sheetView tabSelected="1" zoomScale="70" zoomScaleNormal="70" workbookViewId="0">
      <selection activeCell="M24" sqref="M24"/>
    </sheetView>
  </sheetViews>
  <sheetFormatPr baseColWidth="10" defaultColWidth="11.5546875" defaultRowHeight="14.4" x14ac:dyDescent="0.3"/>
  <cols>
    <col min="1" max="1" width="1.44140625" style="31" customWidth="1"/>
    <col min="2" max="2" width="11.33203125" style="31" customWidth="1"/>
    <col min="3" max="3" width="10.33203125" style="31" customWidth="1"/>
    <col min="4" max="4" width="12.33203125" style="31" customWidth="1"/>
    <col min="5" max="6" width="15.33203125" style="31" customWidth="1"/>
    <col min="7" max="7" width="8.88671875" style="31" customWidth="1"/>
    <col min="8" max="8" width="12.109375" style="31" customWidth="1"/>
    <col min="9" max="9" width="6.88671875" style="31" customWidth="1"/>
    <col min="10" max="10" width="12.33203125" style="31" customWidth="1"/>
    <col min="11" max="11" width="13.6640625" style="31" customWidth="1"/>
    <col min="12" max="12" width="11.5546875" style="31"/>
    <col min="13" max="13" width="13.109375" style="31" customWidth="1"/>
    <col min="14" max="15" width="11.5546875" style="31"/>
    <col min="16" max="16" width="14" style="31" customWidth="1"/>
    <col min="17" max="17" width="6.44140625" style="31" customWidth="1"/>
    <col min="18" max="18" width="11.5546875" style="31"/>
    <col min="19" max="19" width="14.6640625" style="31" customWidth="1"/>
    <col min="20" max="20" width="11.5546875" style="31"/>
    <col min="21" max="21" width="14.6640625" style="31" customWidth="1"/>
    <col min="22" max="24" width="11.5546875" style="31"/>
    <col min="25" max="25" width="6.109375" style="31" customWidth="1"/>
    <col min="26" max="28" width="11.5546875" style="31"/>
    <col min="29" max="29" width="14.33203125" style="31" customWidth="1"/>
    <col min="30" max="32" width="11.5546875" style="31"/>
    <col min="33" max="33" width="7.5546875" style="31" customWidth="1"/>
    <col min="34" max="36" width="11.5546875" style="31"/>
    <col min="37" max="37" width="14.88671875" style="31" customWidth="1"/>
    <col min="38" max="40" width="11.5546875" style="31"/>
    <col min="41" max="41" width="7.5546875" style="31" customWidth="1"/>
    <col min="42" max="44" width="11.5546875" style="31"/>
    <col min="45" max="45" width="15.109375" style="31" customWidth="1"/>
    <col min="46" max="48" width="11.5546875" style="31"/>
    <col min="49" max="49" width="7.5546875" style="31" customWidth="1"/>
    <col min="50" max="52" width="11.5546875" style="31"/>
    <col min="53" max="53" width="14.5546875" style="31" customWidth="1"/>
    <col min="54" max="56" width="11.5546875" style="31"/>
    <col min="57" max="57" width="7.5546875" style="31" customWidth="1"/>
    <col min="58" max="60" width="11.5546875" style="31"/>
    <col min="61" max="61" width="14.5546875" style="31" customWidth="1"/>
    <col min="62" max="64" width="11.5546875" style="31"/>
    <col min="65" max="65" width="7.5546875" style="31" customWidth="1"/>
    <col min="66" max="68" width="11.5546875" style="31"/>
    <col min="69" max="69" width="14.44140625" style="31" customWidth="1"/>
    <col min="70" max="16384" width="11.5546875" style="31"/>
  </cols>
  <sheetData>
    <row r="1" spans="1:72" x14ac:dyDescent="0.3">
      <c r="A1" s="393"/>
      <c r="B1" s="855"/>
      <c r="C1" s="856"/>
      <c r="D1" s="856"/>
      <c r="E1" s="856"/>
      <c r="F1" s="856"/>
      <c r="G1" s="856"/>
      <c r="H1" s="857"/>
      <c r="I1" s="393"/>
      <c r="J1" s="855"/>
      <c r="K1" s="856"/>
      <c r="L1" s="856"/>
      <c r="M1" s="856"/>
      <c r="N1" s="856"/>
      <c r="O1" s="856"/>
      <c r="P1" s="857"/>
      <c r="Q1" s="393"/>
      <c r="R1" s="855"/>
      <c r="S1" s="856"/>
      <c r="T1" s="856"/>
      <c r="U1" s="856"/>
      <c r="V1" s="856"/>
      <c r="W1" s="856"/>
      <c r="X1" s="857"/>
      <c r="Y1" s="393"/>
      <c r="Z1" s="855"/>
      <c r="AA1" s="856"/>
      <c r="AB1" s="856"/>
      <c r="AC1" s="856"/>
      <c r="AD1" s="856"/>
      <c r="AE1" s="856"/>
      <c r="AF1" s="857"/>
      <c r="AG1" s="393"/>
      <c r="AH1" s="855"/>
      <c r="AI1" s="856"/>
      <c r="AJ1" s="856"/>
      <c r="AK1" s="856"/>
      <c r="AL1" s="856"/>
      <c r="AM1" s="856"/>
      <c r="AN1" s="857"/>
      <c r="AO1" s="393"/>
      <c r="AP1" s="855"/>
      <c r="AQ1" s="856"/>
      <c r="AR1" s="856"/>
      <c r="AS1" s="856"/>
      <c r="AT1" s="856"/>
      <c r="AU1" s="856"/>
      <c r="AV1" s="857"/>
      <c r="AW1" s="393"/>
      <c r="AX1" s="855"/>
      <c r="AY1" s="856"/>
      <c r="AZ1" s="856"/>
      <c r="BA1" s="856"/>
      <c r="BB1" s="856"/>
      <c r="BC1" s="856"/>
      <c r="BD1" s="857"/>
      <c r="BE1" s="393"/>
      <c r="BF1" s="855"/>
      <c r="BG1" s="856"/>
      <c r="BH1" s="856"/>
      <c r="BI1" s="856"/>
      <c r="BJ1" s="856"/>
      <c r="BK1" s="856"/>
      <c r="BL1" s="857"/>
      <c r="BM1" s="393"/>
      <c r="BN1" s="855"/>
      <c r="BO1" s="856"/>
      <c r="BP1" s="856"/>
      <c r="BQ1" s="856"/>
      <c r="BR1" s="856"/>
      <c r="BS1" s="856"/>
      <c r="BT1" s="857"/>
    </row>
    <row r="2" spans="1:72" ht="25.8" x14ac:dyDescent="0.3">
      <c r="A2" s="393"/>
      <c r="B2" s="858" t="s">
        <v>428</v>
      </c>
      <c r="C2" s="859"/>
      <c r="D2" s="859"/>
      <c r="E2" s="859"/>
      <c r="F2" s="859"/>
      <c r="G2" s="859"/>
      <c r="H2" s="860"/>
      <c r="I2" s="393"/>
      <c r="J2" s="858" t="s">
        <v>428</v>
      </c>
      <c r="K2" s="859"/>
      <c r="L2" s="859"/>
      <c r="M2" s="859"/>
      <c r="N2" s="859"/>
      <c r="O2" s="859"/>
      <c r="P2" s="860"/>
      <c r="Q2" s="393"/>
      <c r="R2" s="858" t="s">
        <v>428</v>
      </c>
      <c r="S2" s="859"/>
      <c r="T2" s="859"/>
      <c r="U2" s="859"/>
      <c r="V2" s="859"/>
      <c r="W2" s="859"/>
      <c r="X2" s="860"/>
      <c r="Y2" s="393"/>
      <c r="Z2" s="858" t="s">
        <v>428</v>
      </c>
      <c r="AA2" s="859"/>
      <c r="AB2" s="859"/>
      <c r="AC2" s="859"/>
      <c r="AD2" s="859"/>
      <c r="AE2" s="859"/>
      <c r="AF2" s="860"/>
      <c r="AG2" s="393"/>
      <c r="AH2" s="858" t="s">
        <v>428</v>
      </c>
      <c r="AI2" s="859"/>
      <c r="AJ2" s="859"/>
      <c r="AK2" s="859"/>
      <c r="AL2" s="859"/>
      <c r="AM2" s="859"/>
      <c r="AN2" s="860"/>
      <c r="AO2" s="393"/>
      <c r="AP2" s="858" t="s">
        <v>428</v>
      </c>
      <c r="AQ2" s="859"/>
      <c r="AR2" s="859"/>
      <c r="AS2" s="859"/>
      <c r="AT2" s="859"/>
      <c r="AU2" s="859"/>
      <c r="AV2" s="860"/>
      <c r="AW2" s="393"/>
      <c r="AX2" s="858" t="s">
        <v>428</v>
      </c>
      <c r="AY2" s="859"/>
      <c r="AZ2" s="859"/>
      <c r="BA2" s="859"/>
      <c r="BB2" s="859"/>
      <c r="BC2" s="859"/>
      <c r="BD2" s="860"/>
      <c r="BE2" s="393"/>
      <c r="BF2" s="858" t="s">
        <v>428</v>
      </c>
      <c r="BG2" s="859"/>
      <c r="BH2" s="859"/>
      <c r="BI2" s="859"/>
      <c r="BJ2" s="859"/>
      <c r="BK2" s="859"/>
      <c r="BL2" s="860"/>
      <c r="BM2" s="393"/>
      <c r="BN2" s="858" t="s">
        <v>428</v>
      </c>
      <c r="BO2" s="859"/>
      <c r="BP2" s="859"/>
      <c r="BQ2" s="859"/>
      <c r="BR2" s="859"/>
      <c r="BS2" s="859"/>
      <c r="BT2" s="860"/>
    </row>
    <row r="3" spans="1:72" x14ac:dyDescent="0.3">
      <c r="A3" s="393"/>
      <c r="B3" s="861"/>
      <c r="C3" s="862"/>
      <c r="D3" s="862"/>
      <c r="E3" s="862"/>
      <c r="F3" s="862"/>
      <c r="G3" s="862"/>
      <c r="H3" s="863"/>
      <c r="I3" s="393"/>
      <c r="J3" s="861"/>
      <c r="K3" s="862"/>
      <c r="L3" s="862"/>
      <c r="M3" s="862"/>
      <c r="N3" s="862"/>
      <c r="O3" s="862"/>
      <c r="P3" s="863"/>
      <c r="Q3" s="393"/>
      <c r="R3" s="861"/>
      <c r="S3" s="862"/>
      <c r="T3" s="862"/>
      <c r="U3" s="862"/>
      <c r="V3" s="862"/>
      <c r="W3" s="862"/>
      <c r="X3" s="863"/>
      <c r="Y3" s="393"/>
      <c r="Z3" s="861"/>
      <c r="AA3" s="862"/>
      <c r="AB3" s="862"/>
      <c r="AC3" s="862"/>
      <c r="AD3" s="862"/>
      <c r="AE3" s="862"/>
      <c r="AF3" s="863"/>
      <c r="AG3" s="393"/>
      <c r="AH3" s="861"/>
      <c r="AI3" s="862"/>
      <c r="AJ3" s="862"/>
      <c r="AK3" s="862"/>
      <c r="AL3" s="862"/>
      <c r="AM3" s="862"/>
      <c r="AN3" s="863"/>
      <c r="AO3" s="393"/>
      <c r="AP3" s="861"/>
      <c r="AQ3" s="862"/>
      <c r="AR3" s="862"/>
      <c r="AS3" s="862"/>
      <c r="AT3" s="862"/>
      <c r="AU3" s="862"/>
      <c r="AV3" s="863"/>
      <c r="AW3" s="393"/>
      <c r="AX3" s="861"/>
      <c r="AY3" s="862"/>
      <c r="AZ3" s="862"/>
      <c r="BA3" s="862"/>
      <c r="BB3" s="862"/>
      <c r="BC3" s="862"/>
      <c r="BD3" s="863"/>
      <c r="BE3" s="393"/>
      <c r="BF3" s="861"/>
      <c r="BG3" s="862"/>
      <c r="BH3" s="862"/>
      <c r="BI3" s="862"/>
      <c r="BJ3" s="862"/>
      <c r="BK3" s="862"/>
      <c r="BL3" s="863"/>
      <c r="BM3" s="393"/>
      <c r="BN3" s="861"/>
      <c r="BO3" s="862"/>
      <c r="BP3" s="862"/>
      <c r="BQ3" s="862"/>
      <c r="BR3" s="862"/>
      <c r="BS3" s="862"/>
      <c r="BT3" s="863"/>
    </row>
    <row r="4" spans="1:72" ht="14.4" customHeight="1" x14ac:dyDescent="0.3">
      <c r="A4" s="393"/>
      <c r="B4" s="837" t="s">
        <v>420</v>
      </c>
      <c r="C4" s="838"/>
      <c r="D4" s="837">
        <f>'Plan CAP'!D4:H4</f>
        <v>0</v>
      </c>
      <c r="E4" s="864"/>
      <c r="F4" s="864"/>
      <c r="G4" s="864"/>
      <c r="H4" s="838"/>
      <c r="I4" s="393"/>
      <c r="J4" s="837" t="s">
        <v>420</v>
      </c>
      <c r="K4" s="838"/>
      <c r="L4" s="837">
        <f>'Plan CAP'!L4:P4</f>
        <v>0</v>
      </c>
      <c r="M4" s="864"/>
      <c r="N4" s="864"/>
      <c r="O4" s="864"/>
      <c r="P4" s="838"/>
      <c r="Q4" s="393"/>
      <c r="R4" s="837" t="s">
        <v>420</v>
      </c>
      <c r="S4" s="838"/>
      <c r="T4" s="837">
        <f>'Plan CAP'!T4:X4</f>
        <v>0</v>
      </c>
      <c r="U4" s="864"/>
      <c r="V4" s="864"/>
      <c r="W4" s="864"/>
      <c r="X4" s="838"/>
      <c r="Y4" s="393"/>
      <c r="Z4" s="837" t="s">
        <v>420</v>
      </c>
      <c r="AA4" s="838"/>
      <c r="AB4" s="837">
        <f>'Plan CAP'!AB4:AF4</f>
        <v>0</v>
      </c>
      <c r="AC4" s="864"/>
      <c r="AD4" s="864"/>
      <c r="AE4" s="864"/>
      <c r="AF4" s="838"/>
      <c r="AG4" s="393"/>
      <c r="AH4" s="837" t="s">
        <v>420</v>
      </c>
      <c r="AI4" s="838"/>
      <c r="AJ4" s="837">
        <f>'Plan CAP'!AJ4:AN4</f>
        <v>0</v>
      </c>
      <c r="AK4" s="864"/>
      <c r="AL4" s="864"/>
      <c r="AM4" s="864"/>
      <c r="AN4" s="838"/>
      <c r="AO4" s="393"/>
      <c r="AP4" s="837" t="s">
        <v>420</v>
      </c>
      <c r="AQ4" s="838"/>
      <c r="AR4" s="837">
        <f>'Plan CAP'!AR4:AV4</f>
        <v>0</v>
      </c>
      <c r="AS4" s="864"/>
      <c r="AT4" s="864"/>
      <c r="AU4" s="864"/>
      <c r="AV4" s="838"/>
      <c r="AW4" s="393"/>
      <c r="AX4" s="837" t="s">
        <v>420</v>
      </c>
      <c r="AY4" s="838"/>
      <c r="AZ4" s="837">
        <f>'Plan CAP'!AZ4:BD4</f>
        <v>0</v>
      </c>
      <c r="BA4" s="864"/>
      <c r="BB4" s="864"/>
      <c r="BC4" s="864"/>
      <c r="BD4" s="838"/>
      <c r="BE4" s="393"/>
      <c r="BF4" s="837" t="s">
        <v>420</v>
      </c>
      <c r="BG4" s="838"/>
      <c r="BH4" s="837">
        <f>'Plan CAP'!BH4:BL4</f>
        <v>0</v>
      </c>
      <c r="BI4" s="864"/>
      <c r="BJ4" s="864"/>
      <c r="BK4" s="864"/>
      <c r="BL4" s="838"/>
      <c r="BM4" s="393"/>
      <c r="BN4" s="837" t="s">
        <v>420</v>
      </c>
      <c r="BO4" s="838"/>
      <c r="BP4" s="837">
        <f>'Plan CAP'!BP4:BT4</f>
        <v>0</v>
      </c>
      <c r="BQ4" s="864"/>
      <c r="BR4" s="864"/>
      <c r="BS4" s="864"/>
      <c r="BT4" s="838"/>
    </row>
    <row r="5" spans="1:72" x14ac:dyDescent="0.3">
      <c r="A5" s="393"/>
      <c r="B5" s="837" t="s">
        <v>421</v>
      </c>
      <c r="C5" s="838"/>
      <c r="D5" s="837">
        <f>'Plan CAP'!D5:H5</f>
        <v>0</v>
      </c>
      <c r="E5" s="864"/>
      <c r="F5" s="864"/>
      <c r="G5" s="864"/>
      <c r="H5" s="838"/>
      <c r="I5" s="393"/>
      <c r="J5" s="837" t="s">
        <v>421</v>
      </c>
      <c r="K5" s="838"/>
      <c r="L5" s="837">
        <f>'Plan CAP'!L5:P5</f>
        <v>0</v>
      </c>
      <c r="M5" s="864"/>
      <c r="N5" s="864"/>
      <c r="O5" s="864"/>
      <c r="P5" s="838"/>
      <c r="Q5" s="393"/>
      <c r="R5" s="837" t="s">
        <v>421</v>
      </c>
      <c r="S5" s="838"/>
      <c r="T5" s="837">
        <f>'Plan CAP'!T5:X5</f>
        <v>0</v>
      </c>
      <c r="U5" s="864"/>
      <c r="V5" s="864"/>
      <c r="W5" s="864"/>
      <c r="X5" s="838"/>
      <c r="Y5" s="393"/>
      <c r="Z5" s="837" t="s">
        <v>421</v>
      </c>
      <c r="AA5" s="838"/>
      <c r="AB5" s="837">
        <f>'Plan CAP'!AB5:AF5</f>
        <v>0</v>
      </c>
      <c r="AC5" s="864"/>
      <c r="AD5" s="864"/>
      <c r="AE5" s="864"/>
      <c r="AF5" s="838"/>
      <c r="AG5" s="393"/>
      <c r="AH5" s="837" t="s">
        <v>421</v>
      </c>
      <c r="AI5" s="838"/>
      <c r="AJ5" s="837">
        <f>'Plan CAP'!AJ5:AN5</f>
        <v>0</v>
      </c>
      <c r="AK5" s="864"/>
      <c r="AL5" s="864"/>
      <c r="AM5" s="864"/>
      <c r="AN5" s="838"/>
      <c r="AO5" s="393"/>
      <c r="AP5" s="837" t="s">
        <v>421</v>
      </c>
      <c r="AQ5" s="838"/>
      <c r="AR5" s="837">
        <f>'Plan CAP'!AR5:AV5</f>
        <v>0</v>
      </c>
      <c r="AS5" s="864"/>
      <c r="AT5" s="864"/>
      <c r="AU5" s="864"/>
      <c r="AV5" s="838"/>
      <c r="AW5" s="393"/>
      <c r="AX5" s="837" t="s">
        <v>421</v>
      </c>
      <c r="AY5" s="838"/>
      <c r="AZ5" s="837">
        <f>'Plan CAP'!AZ5:BD5</f>
        <v>0</v>
      </c>
      <c r="BA5" s="864"/>
      <c r="BB5" s="864"/>
      <c r="BC5" s="864"/>
      <c r="BD5" s="838"/>
      <c r="BE5" s="393"/>
      <c r="BF5" s="837" t="s">
        <v>421</v>
      </c>
      <c r="BG5" s="838"/>
      <c r="BH5" s="837">
        <f>'Plan CAP'!BH5:BL5</f>
        <v>0</v>
      </c>
      <c r="BI5" s="864"/>
      <c r="BJ5" s="864"/>
      <c r="BK5" s="864"/>
      <c r="BL5" s="838"/>
      <c r="BM5" s="393"/>
      <c r="BN5" s="837" t="s">
        <v>421</v>
      </c>
      <c r="BO5" s="838"/>
      <c r="BP5" s="837">
        <f>'Plan CAP'!BP5:BT5</f>
        <v>0</v>
      </c>
      <c r="BQ5" s="864"/>
      <c r="BR5" s="864"/>
      <c r="BS5" s="864"/>
      <c r="BT5" s="838"/>
    </row>
    <row r="6" spans="1:72" x14ac:dyDescent="0.3">
      <c r="A6" s="393"/>
      <c r="B6" s="837" t="s">
        <v>426</v>
      </c>
      <c r="C6" s="838"/>
      <c r="D6" s="837">
        <f>'Plan CAP'!D6:H6</f>
        <v>0</v>
      </c>
      <c r="E6" s="864"/>
      <c r="F6" s="864"/>
      <c r="G6" s="864"/>
      <c r="H6" s="838"/>
      <c r="I6" s="393"/>
      <c r="J6" s="837" t="s">
        <v>426</v>
      </c>
      <c r="K6" s="838"/>
      <c r="L6" s="837">
        <f>'Plan CAP'!L6:P6</f>
        <v>0</v>
      </c>
      <c r="M6" s="864"/>
      <c r="N6" s="864"/>
      <c r="O6" s="864"/>
      <c r="P6" s="838"/>
      <c r="Q6" s="393"/>
      <c r="R6" s="837" t="s">
        <v>426</v>
      </c>
      <c r="S6" s="838"/>
      <c r="T6" s="837">
        <f>'Plan CAP'!T6:X6</f>
        <v>0</v>
      </c>
      <c r="U6" s="864"/>
      <c r="V6" s="864"/>
      <c r="W6" s="864"/>
      <c r="X6" s="838"/>
      <c r="Y6" s="393"/>
      <c r="Z6" s="837" t="s">
        <v>426</v>
      </c>
      <c r="AA6" s="838"/>
      <c r="AB6" s="837">
        <f>'Plan CAP'!AB6:AF6</f>
        <v>0</v>
      </c>
      <c r="AC6" s="864"/>
      <c r="AD6" s="864"/>
      <c r="AE6" s="864"/>
      <c r="AF6" s="838"/>
      <c r="AG6" s="393"/>
      <c r="AH6" s="837" t="s">
        <v>426</v>
      </c>
      <c r="AI6" s="838"/>
      <c r="AJ6" s="837">
        <f>'Plan CAP'!AJ6:AN6</f>
        <v>0</v>
      </c>
      <c r="AK6" s="864"/>
      <c r="AL6" s="864"/>
      <c r="AM6" s="864"/>
      <c r="AN6" s="838"/>
      <c r="AO6" s="393"/>
      <c r="AP6" s="837" t="s">
        <v>426</v>
      </c>
      <c r="AQ6" s="838"/>
      <c r="AR6" s="837">
        <f>'Plan CAP'!AR6:AV6</f>
        <v>0</v>
      </c>
      <c r="AS6" s="864"/>
      <c r="AT6" s="864"/>
      <c r="AU6" s="864"/>
      <c r="AV6" s="838"/>
      <c r="AW6" s="393"/>
      <c r="AX6" s="837" t="s">
        <v>426</v>
      </c>
      <c r="AY6" s="838"/>
      <c r="AZ6" s="837">
        <f>'Plan CAP'!AZ6:BD6</f>
        <v>0</v>
      </c>
      <c r="BA6" s="864"/>
      <c r="BB6" s="864"/>
      <c r="BC6" s="864"/>
      <c r="BD6" s="838"/>
      <c r="BE6" s="393"/>
      <c r="BF6" s="837" t="s">
        <v>426</v>
      </c>
      <c r="BG6" s="838"/>
      <c r="BH6" s="837">
        <f>'Plan CAP'!BH6:BL6</f>
        <v>0</v>
      </c>
      <c r="BI6" s="864"/>
      <c r="BJ6" s="864"/>
      <c r="BK6" s="864"/>
      <c r="BL6" s="838"/>
      <c r="BM6" s="393"/>
      <c r="BN6" s="837" t="s">
        <v>426</v>
      </c>
      <c r="BO6" s="838"/>
      <c r="BP6" s="837">
        <f>'Plan CAP'!BP6:BT6</f>
        <v>0</v>
      </c>
      <c r="BQ6" s="864"/>
      <c r="BR6" s="864"/>
      <c r="BS6" s="864"/>
      <c r="BT6" s="838"/>
    </row>
    <row r="7" spans="1:72" x14ac:dyDescent="0.3">
      <c r="A7" s="393"/>
      <c r="B7" s="837" t="s">
        <v>427</v>
      </c>
      <c r="C7" s="838"/>
      <c r="D7" s="837">
        <f>'Plan CAP'!D7:H7</f>
        <v>0</v>
      </c>
      <c r="E7" s="864"/>
      <c r="F7" s="864"/>
      <c r="G7" s="864"/>
      <c r="H7" s="838"/>
      <c r="I7" s="393"/>
      <c r="J7" s="837" t="s">
        <v>427</v>
      </c>
      <c r="K7" s="838"/>
      <c r="L7" s="837">
        <f>'Plan CAP'!L7:P7</f>
        <v>0</v>
      </c>
      <c r="M7" s="864"/>
      <c r="N7" s="864"/>
      <c r="O7" s="864"/>
      <c r="P7" s="838"/>
      <c r="Q7" s="393"/>
      <c r="R7" s="837" t="s">
        <v>427</v>
      </c>
      <c r="S7" s="838"/>
      <c r="T7" s="837">
        <f>'Plan CAP'!T7:X7</f>
        <v>0</v>
      </c>
      <c r="U7" s="864"/>
      <c r="V7" s="864"/>
      <c r="W7" s="864"/>
      <c r="X7" s="838"/>
      <c r="Y7" s="393"/>
      <c r="Z7" s="837" t="s">
        <v>427</v>
      </c>
      <c r="AA7" s="838"/>
      <c r="AB7" s="837">
        <f>'Plan CAP'!AB7:AF7</f>
        <v>0</v>
      </c>
      <c r="AC7" s="864"/>
      <c r="AD7" s="864"/>
      <c r="AE7" s="864"/>
      <c r="AF7" s="838"/>
      <c r="AG7" s="393"/>
      <c r="AH7" s="837" t="s">
        <v>427</v>
      </c>
      <c r="AI7" s="838"/>
      <c r="AJ7" s="837">
        <f>'Plan CAP'!AJ7:AN7</f>
        <v>0</v>
      </c>
      <c r="AK7" s="864"/>
      <c r="AL7" s="864"/>
      <c r="AM7" s="864"/>
      <c r="AN7" s="838"/>
      <c r="AO7" s="393"/>
      <c r="AP7" s="837" t="s">
        <v>427</v>
      </c>
      <c r="AQ7" s="838"/>
      <c r="AR7" s="837">
        <f>'Plan CAP'!AR7:AV7</f>
        <v>0</v>
      </c>
      <c r="AS7" s="864"/>
      <c r="AT7" s="864"/>
      <c r="AU7" s="864"/>
      <c r="AV7" s="838"/>
      <c r="AW7" s="393"/>
      <c r="AX7" s="837" t="s">
        <v>427</v>
      </c>
      <c r="AY7" s="838"/>
      <c r="AZ7" s="837">
        <f>'Plan CAP'!AZ7:BD7</f>
        <v>0</v>
      </c>
      <c r="BA7" s="864"/>
      <c r="BB7" s="864"/>
      <c r="BC7" s="864"/>
      <c r="BD7" s="838"/>
      <c r="BE7" s="393"/>
      <c r="BF7" s="837" t="s">
        <v>427</v>
      </c>
      <c r="BG7" s="838"/>
      <c r="BH7" s="837">
        <f>'Plan CAP'!BH7:BL7</f>
        <v>0</v>
      </c>
      <c r="BI7" s="864"/>
      <c r="BJ7" s="864"/>
      <c r="BK7" s="864"/>
      <c r="BL7" s="838"/>
      <c r="BM7" s="393"/>
      <c r="BN7" s="837" t="s">
        <v>427</v>
      </c>
      <c r="BO7" s="838"/>
      <c r="BP7" s="837">
        <f>'Plan CAP'!BP7:BT7</f>
        <v>0</v>
      </c>
      <c r="BQ7" s="864"/>
      <c r="BR7" s="864"/>
      <c r="BS7" s="864"/>
      <c r="BT7" s="838"/>
    </row>
    <row r="8" spans="1:72" x14ac:dyDescent="0.3">
      <c r="A8" s="393"/>
      <c r="B8" s="837" t="str">
        <f>Cronograma!C19</f>
        <v>Actividad 2.1</v>
      </c>
      <c r="C8" s="838"/>
      <c r="D8" s="904">
        <f>Cronograma!D19</f>
        <v>0</v>
      </c>
      <c r="E8" s="905"/>
      <c r="F8" s="905"/>
      <c r="G8" s="905"/>
      <c r="H8" s="906"/>
      <c r="I8" s="393"/>
      <c r="J8" s="837" t="str">
        <f>Cronograma!C20</f>
        <v>Actividad 2.2</v>
      </c>
      <c r="K8" s="838"/>
      <c r="L8" s="904">
        <f>Cronograma!D20</f>
        <v>0</v>
      </c>
      <c r="M8" s="905"/>
      <c r="N8" s="905"/>
      <c r="O8" s="905"/>
      <c r="P8" s="906"/>
      <c r="Q8" s="393"/>
      <c r="R8" s="837" t="str">
        <f>Cronograma!C21</f>
        <v>Actividad 2.3</v>
      </c>
      <c r="S8" s="838"/>
      <c r="T8" s="904">
        <f>Cronograma!D21</f>
        <v>0</v>
      </c>
      <c r="U8" s="905"/>
      <c r="V8" s="905"/>
      <c r="W8" s="905"/>
      <c r="X8" s="906"/>
      <c r="Y8" s="393"/>
      <c r="Z8" s="837" t="str">
        <f>Cronograma!C22</f>
        <v>Actividad 2.4</v>
      </c>
      <c r="AA8" s="838"/>
      <c r="AB8" s="904">
        <f>Cronograma!D22</f>
        <v>0</v>
      </c>
      <c r="AC8" s="905"/>
      <c r="AD8" s="905"/>
      <c r="AE8" s="905"/>
      <c r="AF8" s="906"/>
      <c r="AG8" s="393"/>
      <c r="AH8" s="837" t="str">
        <f>Cronograma!C23</f>
        <v>Actividad 2.5</v>
      </c>
      <c r="AI8" s="838"/>
      <c r="AJ8" s="904">
        <f>Cronograma!D23</f>
        <v>0</v>
      </c>
      <c r="AK8" s="905"/>
      <c r="AL8" s="905"/>
      <c r="AM8" s="905"/>
      <c r="AN8" s="906"/>
      <c r="AO8" s="393"/>
      <c r="AP8" s="837" t="str">
        <f>Cronograma!C24</f>
        <v>Actividad 2.6</v>
      </c>
      <c r="AQ8" s="838"/>
      <c r="AR8" s="904">
        <f>Cronograma!D24</f>
        <v>0</v>
      </c>
      <c r="AS8" s="905"/>
      <c r="AT8" s="905"/>
      <c r="AU8" s="905"/>
      <c r="AV8" s="906"/>
      <c r="AW8" s="393"/>
      <c r="AX8" s="837" t="str">
        <f>Cronograma!C25</f>
        <v>Actividad 2.7</v>
      </c>
      <c r="AY8" s="838"/>
      <c r="AZ8" s="904">
        <f>Cronograma!D25</f>
        <v>0</v>
      </c>
      <c r="BA8" s="905"/>
      <c r="BB8" s="905"/>
      <c r="BC8" s="905"/>
      <c r="BD8" s="906"/>
      <c r="BE8" s="393"/>
      <c r="BF8" s="837" t="str">
        <f>Cronograma!C26</f>
        <v>Actividad 2.8</v>
      </c>
      <c r="BG8" s="838"/>
      <c r="BH8" s="904">
        <f>Cronograma!D26</f>
        <v>0</v>
      </c>
      <c r="BI8" s="905"/>
      <c r="BJ8" s="905"/>
      <c r="BK8" s="905"/>
      <c r="BL8" s="906"/>
      <c r="BM8" s="393"/>
      <c r="BN8" s="837" t="str">
        <f>Cronograma!C27</f>
        <v>Actividad 2.9</v>
      </c>
      <c r="BO8" s="838"/>
      <c r="BP8" s="904">
        <f>Cronograma!D27</f>
        <v>0</v>
      </c>
      <c r="BQ8" s="905"/>
      <c r="BR8" s="905"/>
      <c r="BS8" s="905"/>
      <c r="BT8" s="906"/>
    </row>
    <row r="9" spans="1:72" ht="28.5" customHeight="1" x14ac:dyDescent="0.3">
      <c r="A9" s="393"/>
      <c r="B9" s="837" t="s">
        <v>441</v>
      </c>
      <c r="C9" s="838"/>
      <c r="D9" s="907"/>
      <c r="E9" s="908"/>
      <c r="F9" s="908"/>
      <c r="G9" s="908"/>
      <c r="H9" s="909"/>
      <c r="I9" s="393"/>
      <c r="J9" s="837" t="s">
        <v>441</v>
      </c>
      <c r="K9" s="838"/>
      <c r="L9" s="907"/>
      <c r="M9" s="908"/>
      <c r="N9" s="908"/>
      <c r="O9" s="908"/>
      <c r="P9" s="909"/>
      <c r="Q9" s="393"/>
      <c r="R9" s="837" t="s">
        <v>441</v>
      </c>
      <c r="S9" s="838"/>
      <c r="T9" s="839"/>
      <c r="U9" s="840"/>
      <c r="V9" s="840"/>
      <c r="W9" s="840"/>
      <c r="X9" s="841"/>
      <c r="Y9" s="393"/>
      <c r="Z9" s="837" t="s">
        <v>441</v>
      </c>
      <c r="AA9" s="838"/>
      <c r="AB9" s="839"/>
      <c r="AC9" s="840"/>
      <c r="AD9" s="840"/>
      <c r="AE9" s="840"/>
      <c r="AF9" s="841"/>
      <c r="AG9" s="393"/>
      <c r="AH9" s="837" t="s">
        <v>441</v>
      </c>
      <c r="AI9" s="838"/>
      <c r="AJ9" s="839"/>
      <c r="AK9" s="840"/>
      <c r="AL9" s="840"/>
      <c r="AM9" s="840"/>
      <c r="AN9" s="841"/>
      <c r="AO9" s="393"/>
      <c r="AP9" s="837" t="s">
        <v>441</v>
      </c>
      <c r="AQ9" s="838"/>
      <c r="AR9" s="839"/>
      <c r="AS9" s="840"/>
      <c r="AT9" s="840"/>
      <c r="AU9" s="840"/>
      <c r="AV9" s="841"/>
      <c r="AW9" s="393"/>
      <c r="AX9" s="837" t="s">
        <v>441</v>
      </c>
      <c r="AY9" s="838"/>
      <c r="AZ9" s="839"/>
      <c r="BA9" s="840"/>
      <c r="BB9" s="840"/>
      <c r="BC9" s="840"/>
      <c r="BD9" s="841"/>
      <c r="BE9" s="393"/>
      <c r="BF9" s="837" t="s">
        <v>441</v>
      </c>
      <c r="BG9" s="838"/>
      <c r="BH9" s="839"/>
      <c r="BI9" s="840"/>
      <c r="BJ9" s="840"/>
      <c r="BK9" s="840"/>
      <c r="BL9" s="841"/>
      <c r="BM9" s="393"/>
      <c r="BN9" s="837" t="s">
        <v>441</v>
      </c>
      <c r="BO9" s="838"/>
      <c r="BP9" s="839"/>
      <c r="BQ9" s="840"/>
      <c r="BR9" s="840"/>
      <c r="BS9" s="840"/>
      <c r="BT9" s="841"/>
    </row>
    <row r="10" spans="1:72" ht="26.25" customHeight="1" x14ac:dyDescent="0.3">
      <c r="A10" s="393"/>
      <c r="B10" s="837" t="s">
        <v>100</v>
      </c>
      <c r="C10" s="838"/>
      <c r="D10" s="623"/>
      <c r="E10" s="449" t="s">
        <v>419</v>
      </c>
      <c r="F10" s="625"/>
      <c r="G10" s="451" t="s">
        <v>417</v>
      </c>
      <c r="H10" s="634"/>
      <c r="I10" s="393"/>
      <c r="J10" s="837" t="s">
        <v>7139</v>
      </c>
      <c r="K10" s="838"/>
      <c r="L10" s="623"/>
      <c r="M10" s="449" t="s">
        <v>419</v>
      </c>
      <c r="N10" s="625"/>
      <c r="O10" s="451" t="s">
        <v>417</v>
      </c>
      <c r="P10" s="634"/>
      <c r="Q10" s="393"/>
      <c r="R10" s="837" t="s">
        <v>100</v>
      </c>
      <c r="S10" s="838"/>
      <c r="T10" s="623"/>
      <c r="U10" s="449" t="s">
        <v>419</v>
      </c>
      <c r="V10" s="625"/>
      <c r="W10" s="451" t="s">
        <v>417</v>
      </c>
      <c r="X10" s="625"/>
      <c r="Y10" s="393"/>
      <c r="Z10" s="837" t="s">
        <v>100</v>
      </c>
      <c r="AA10" s="838"/>
      <c r="AB10" s="623"/>
      <c r="AC10" s="449" t="s">
        <v>419</v>
      </c>
      <c r="AD10" s="625"/>
      <c r="AE10" s="451" t="s">
        <v>417</v>
      </c>
      <c r="AF10" s="625"/>
      <c r="AG10" s="393"/>
      <c r="AH10" s="837" t="s">
        <v>100</v>
      </c>
      <c r="AI10" s="838"/>
      <c r="AJ10" s="623"/>
      <c r="AK10" s="449" t="s">
        <v>419</v>
      </c>
      <c r="AL10" s="625"/>
      <c r="AM10" s="462" t="s">
        <v>417</v>
      </c>
      <c r="AN10" s="625"/>
      <c r="AO10" s="393"/>
      <c r="AP10" s="837" t="s">
        <v>100</v>
      </c>
      <c r="AQ10" s="838"/>
      <c r="AR10" s="623"/>
      <c r="AS10" s="449" t="s">
        <v>419</v>
      </c>
      <c r="AT10" s="625"/>
      <c r="AU10" s="451" t="s">
        <v>417</v>
      </c>
      <c r="AV10" s="625"/>
      <c r="AW10" s="393"/>
      <c r="AX10" s="837" t="s">
        <v>100</v>
      </c>
      <c r="AY10" s="838"/>
      <c r="AZ10" s="623"/>
      <c r="BA10" s="449" t="s">
        <v>419</v>
      </c>
      <c r="BB10" s="625"/>
      <c r="BC10" s="451" t="s">
        <v>417</v>
      </c>
      <c r="BD10" s="625"/>
      <c r="BE10" s="393"/>
      <c r="BF10" s="837" t="s">
        <v>100</v>
      </c>
      <c r="BG10" s="838"/>
      <c r="BH10" s="623"/>
      <c r="BI10" s="449" t="s">
        <v>419</v>
      </c>
      <c r="BJ10" s="625"/>
      <c r="BK10" s="451" t="s">
        <v>417</v>
      </c>
      <c r="BL10" s="625"/>
      <c r="BM10" s="393"/>
      <c r="BN10" s="837" t="s">
        <v>100</v>
      </c>
      <c r="BO10" s="838"/>
      <c r="BP10" s="623"/>
      <c r="BQ10" s="449" t="s">
        <v>419</v>
      </c>
      <c r="BR10" s="625"/>
      <c r="BS10" s="451" t="s">
        <v>417</v>
      </c>
      <c r="BT10" s="625"/>
    </row>
    <row r="11" spans="1:72" x14ac:dyDescent="0.3">
      <c r="A11" s="393"/>
      <c r="B11" s="837" t="s">
        <v>425</v>
      </c>
      <c r="C11" s="838"/>
      <c r="D11" s="624"/>
      <c r="E11" s="453" t="s">
        <v>347</v>
      </c>
      <c r="F11" s="625"/>
      <c r="G11" s="452" t="s">
        <v>348</v>
      </c>
      <c r="H11" s="624"/>
      <c r="I11" s="393"/>
      <c r="J11" s="837" t="s">
        <v>425</v>
      </c>
      <c r="K11" s="838"/>
      <c r="L11" s="624"/>
      <c r="M11" s="453" t="s">
        <v>347</v>
      </c>
      <c r="N11" s="625"/>
      <c r="O11" s="452" t="s">
        <v>348</v>
      </c>
      <c r="P11" s="624"/>
      <c r="Q11" s="393"/>
      <c r="R11" s="837" t="s">
        <v>425</v>
      </c>
      <c r="S11" s="838"/>
      <c r="T11" s="624"/>
      <c r="U11" s="453" t="s">
        <v>347</v>
      </c>
      <c r="V11" s="625"/>
      <c r="W11" s="452" t="s">
        <v>348</v>
      </c>
      <c r="X11" s="624"/>
      <c r="Y11" s="393"/>
      <c r="Z11" s="837" t="s">
        <v>425</v>
      </c>
      <c r="AA11" s="838"/>
      <c r="AB11" s="624"/>
      <c r="AC11" s="453" t="s">
        <v>347</v>
      </c>
      <c r="AD11" s="625"/>
      <c r="AE11" s="452" t="s">
        <v>348</v>
      </c>
      <c r="AF11" s="624"/>
      <c r="AG11" s="393"/>
      <c r="AH11" s="837" t="s">
        <v>425</v>
      </c>
      <c r="AI11" s="838"/>
      <c r="AJ11" s="624"/>
      <c r="AK11" s="453" t="s">
        <v>347</v>
      </c>
      <c r="AL11" s="625"/>
      <c r="AM11" s="463" t="s">
        <v>348</v>
      </c>
      <c r="AN11" s="624"/>
      <c r="AO11" s="393"/>
      <c r="AP11" s="837" t="s">
        <v>425</v>
      </c>
      <c r="AQ11" s="838"/>
      <c r="AR11" s="624"/>
      <c r="AS11" s="453" t="s">
        <v>347</v>
      </c>
      <c r="AT11" s="625"/>
      <c r="AU11" s="452" t="s">
        <v>348</v>
      </c>
      <c r="AV11" s="624"/>
      <c r="AW11" s="393"/>
      <c r="AX11" s="837" t="s">
        <v>425</v>
      </c>
      <c r="AY11" s="838"/>
      <c r="AZ11" s="624"/>
      <c r="BA11" s="453" t="s">
        <v>347</v>
      </c>
      <c r="BB11" s="625"/>
      <c r="BC11" s="452" t="s">
        <v>348</v>
      </c>
      <c r="BD11" s="624"/>
      <c r="BE11" s="393"/>
      <c r="BF11" s="837" t="s">
        <v>425</v>
      </c>
      <c r="BG11" s="838"/>
      <c r="BH11" s="624"/>
      <c r="BI11" s="453" t="s">
        <v>347</v>
      </c>
      <c r="BJ11" s="625"/>
      <c r="BK11" s="452" t="s">
        <v>348</v>
      </c>
      <c r="BL11" s="624"/>
      <c r="BM11" s="393"/>
      <c r="BN11" s="837" t="s">
        <v>425</v>
      </c>
      <c r="BO11" s="838"/>
      <c r="BP11" s="624"/>
      <c r="BQ11" s="453" t="s">
        <v>347</v>
      </c>
      <c r="BR11" s="625"/>
      <c r="BS11" s="452" t="s">
        <v>348</v>
      </c>
      <c r="BT11" s="624"/>
    </row>
    <row r="12" spans="1:72" x14ac:dyDescent="0.3">
      <c r="A12" s="393"/>
      <c r="B12" s="837" t="s">
        <v>422</v>
      </c>
      <c r="C12" s="838"/>
      <c r="D12" s="865"/>
      <c r="E12" s="866"/>
      <c r="F12" s="866"/>
      <c r="G12" s="866"/>
      <c r="H12" s="867"/>
      <c r="I12" s="393"/>
      <c r="J12" s="837" t="s">
        <v>422</v>
      </c>
      <c r="K12" s="838"/>
      <c r="L12" s="839"/>
      <c r="M12" s="840"/>
      <c r="N12" s="840"/>
      <c r="O12" s="840"/>
      <c r="P12" s="841"/>
      <c r="Q12" s="393"/>
      <c r="R12" s="837" t="s">
        <v>422</v>
      </c>
      <c r="S12" s="838"/>
      <c r="T12" s="839"/>
      <c r="U12" s="840"/>
      <c r="V12" s="840"/>
      <c r="W12" s="840"/>
      <c r="X12" s="841"/>
      <c r="Y12" s="393"/>
      <c r="Z12" s="837" t="s">
        <v>422</v>
      </c>
      <c r="AA12" s="838"/>
      <c r="AB12" s="839"/>
      <c r="AC12" s="840"/>
      <c r="AD12" s="840"/>
      <c r="AE12" s="840"/>
      <c r="AF12" s="841"/>
      <c r="AG12" s="393"/>
      <c r="AH12" s="837" t="s">
        <v>422</v>
      </c>
      <c r="AI12" s="838"/>
      <c r="AJ12" s="839"/>
      <c r="AK12" s="840"/>
      <c r="AL12" s="840"/>
      <c r="AM12" s="840"/>
      <c r="AN12" s="841"/>
      <c r="AO12" s="393"/>
      <c r="AP12" s="837" t="s">
        <v>422</v>
      </c>
      <c r="AQ12" s="838"/>
      <c r="AR12" s="839"/>
      <c r="AS12" s="840"/>
      <c r="AT12" s="840"/>
      <c r="AU12" s="840"/>
      <c r="AV12" s="841"/>
      <c r="AW12" s="393"/>
      <c r="AX12" s="837" t="s">
        <v>422</v>
      </c>
      <c r="AY12" s="838"/>
      <c r="AZ12" s="839"/>
      <c r="BA12" s="840"/>
      <c r="BB12" s="840"/>
      <c r="BC12" s="840"/>
      <c r="BD12" s="841"/>
      <c r="BE12" s="393"/>
      <c r="BF12" s="837" t="s">
        <v>422</v>
      </c>
      <c r="BG12" s="838"/>
      <c r="BH12" s="839"/>
      <c r="BI12" s="840"/>
      <c r="BJ12" s="840"/>
      <c r="BK12" s="840"/>
      <c r="BL12" s="841"/>
      <c r="BM12" s="393"/>
      <c r="BN12" s="837" t="s">
        <v>422</v>
      </c>
      <c r="BO12" s="838"/>
      <c r="BP12" s="839"/>
      <c r="BQ12" s="840"/>
      <c r="BR12" s="840"/>
      <c r="BS12" s="840"/>
      <c r="BT12" s="841"/>
    </row>
    <row r="13" spans="1:72" x14ac:dyDescent="0.3">
      <c r="A13" s="393"/>
      <c r="B13" s="842" t="s">
        <v>429</v>
      </c>
      <c r="C13" s="842"/>
      <c r="D13" s="842"/>
      <c r="E13" s="842"/>
      <c r="F13" s="842"/>
      <c r="G13" s="842"/>
      <c r="H13" s="842"/>
      <c r="I13" s="393"/>
      <c r="J13" s="842" t="s">
        <v>429</v>
      </c>
      <c r="K13" s="842"/>
      <c r="L13" s="842"/>
      <c r="M13" s="842"/>
      <c r="N13" s="842"/>
      <c r="O13" s="842"/>
      <c r="P13" s="842"/>
      <c r="Q13" s="393"/>
      <c r="R13" s="842" t="s">
        <v>429</v>
      </c>
      <c r="S13" s="842"/>
      <c r="T13" s="842"/>
      <c r="U13" s="842"/>
      <c r="V13" s="842"/>
      <c r="W13" s="842"/>
      <c r="X13" s="842"/>
      <c r="Y13" s="393"/>
      <c r="Z13" s="842" t="s">
        <v>429</v>
      </c>
      <c r="AA13" s="842"/>
      <c r="AB13" s="842"/>
      <c r="AC13" s="842"/>
      <c r="AD13" s="842"/>
      <c r="AE13" s="842"/>
      <c r="AF13" s="842"/>
      <c r="AG13" s="393"/>
      <c r="AH13" s="842" t="s">
        <v>429</v>
      </c>
      <c r="AI13" s="842"/>
      <c r="AJ13" s="842"/>
      <c r="AK13" s="842"/>
      <c r="AL13" s="842"/>
      <c r="AM13" s="842"/>
      <c r="AN13" s="842"/>
      <c r="AO13" s="393"/>
      <c r="AP13" s="842" t="s">
        <v>429</v>
      </c>
      <c r="AQ13" s="842"/>
      <c r="AR13" s="842"/>
      <c r="AS13" s="842"/>
      <c r="AT13" s="842"/>
      <c r="AU13" s="842"/>
      <c r="AV13" s="842"/>
      <c r="AW13" s="393"/>
      <c r="AX13" s="842" t="s">
        <v>429</v>
      </c>
      <c r="AY13" s="842"/>
      <c r="AZ13" s="842"/>
      <c r="BA13" s="842"/>
      <c r="BB13" s="842"/>
      <c r="BC13" s="842"/>
      <c r="BD13" s="842"/>
      <c r="BE13" s="393"/>
      <c r="BF13" s="842" t="s">
        <v>429</v>
      </c>
      <c r="BG13" s="842"/>
      <c r="BH13" s="842"/>
      <c r="BI13" s="842"/>
      <c r="BJ13" s="842"/>
      <c r="BK13" s="842"/>
      <c r="BL13" s="842"/>
      <c r="BM13" s="393"/>
      <c r="BN13" s="842" t="s">
        <v>429</v>
      </c>
      <c r="BO13" s="842"/>
      <c r="BP13" s="842"/>
      <c r="BQ13" s="842"/>
      <c r="BR13" s="842"/>
      <c r="BS13" s="842"/>
      <c r="BT13" s="842"/>
    </row>
    <row r="14" spans="1:72" ht="14.4" customHeight="1" x14ac:dyDescent="0.3">
      <c r="A14" s="393"/>
      <c r="B14" s="450" t="s">
        <v>345</v>
      </c>
      <c r="C14" s="900" t="s">
        <v>416</v>
      </c>
      <c r="D14" s="901"/>
      <c r="E14" s="901"/>
      <c r="F14" s="901"/>
      <c r="G14" s="902" t="s">
        <v>430</v>
      </c>
      <c r="H14" s="903"/>
      <c r="I14" s="393"/>
      <c r="J14" s="453" t="s">
        <v>345</v>
      </c>
      <c r="K14" s="900" t="s">
        <v>416</v>
      </c>
      <c r="L14" s="901"/>
      <c r="M14" s="901"/>
      <c r="N14" s="901"/>
      <c r="O14" s="912" t="s">
        <v>430</v>
      </c>
      <c r="P14" s="913"/>
      <c r="Q14" s="393"/>
      <c r="R14" s="453" t="s">
        <v>345</v>
      </c>
      <c r="S14" s="900" t="s">
        <v>416</v>
      </c>
      <c r="T14" s="901"/>
      <c r="U14" s="901"/>
      <c r="V14" s="901"/>
      <c r="W14" s="902" t="s">
        <v>430</v>
      </c>
      <c r="X14" s="903"/>
      <c r="Y14" s="393"/>
      <c r="Z14" s="450" t="s">
        <v>345</v>
      </c>
      <c r="AA14" s="900" t="s">
        <v>416</v>
      </c>
      <c r="AB14" s="901"/>
      <c r="AC14" s="901"/>
      <c r="AD14" s="901"/>
      <c r="AE14" s="902" t="s">
        <v>430</v>
      </c>
      <c r="AF14" s="903"/>
      <c r="AG14" s="393"/>
      <c r="AH14" s="453" t="s">
        <v>345</v>
      </c>
      <c r="AI14" s="900" t="s">
        <v>416</v>
      </c>
      <c r="AJ14" s="901"/>
      <c r="AK14" s="901"/>
      <c r="AL14" s="901"/>
      <c r="AM14" s="902" t="s">
        <v>430</v>
      </c>
      <c r="AN14" s="903"/>
      <c r="AO14" s="393"/>
      <c r="AP14" s="453" t="s">
        <v>345</v>
      </c>
      <c r="AQ14" s="900" t="s">
        <v>416</v>
      </c>
      <c r="AR14" s="901"/>
      <c r="AS14" s="901"/>
      <c r="AT14" s="901"/>
      <c r="AU14" s="902" t="s">
        <v>430</v>
      </c>
      <c r="AV14" s="903"/>
      <c r="AW14" s="393"/>
      <c r="AX14" s="453" t="s">
        <v>345</v>
      </c>
      <c r="AY14" s="900" t="s">
        <v>416</v>
      </c>
      <c r="AZ14" s="901"/>
      <c r="BA14" s="901"/>
      <c r="BB14" s="901"/>
      <c r="BC14" s="902" t="s">
        <v>430</v>
      </c>
      <c r="BD14" s="903"/>
      <c r="BE14" s="393"/>
      <c r="BF14" s="453" t="s">
        <v>345</v>
      </c>
      <c r="BG14" s="900" t="s">
        <v>416</v>
      </c>
      <c r="BH14" s="901"/>
      <c r="BI14" s="901"/>
      <c r="BJ14" s="901"/>
      <c r="BK14" s="902" t="s">
        <v>430</v>
      </c>
      <c r="BL14" s="903"/>
      <c r="BM14" s="393"/>
      <c r="BN14" s="453" t="s">
        <v>345</v>
      </c>
      <c r="BO14" s="900" t="s">
        <v>416</v>
      </c>
      <c r="BP14" s="901"/>
      <c r="BQ14" s="901"/>
      <c r="BR14" s="901"/>
      <c r="BS14" s="902" t="s">
        <v>430</v>
      </c>
      <c r="BT14" s="903"/>
    </row>
    <row r="15" spans="1:72" s="33" customFormat="1" ht="49.5" customHeight="1" x14ac:dyDescent="0.3">
      <c r="A15" s="398"/>
      <c r="B15" s="635"/>
      <c r="C15" s="911"/>
      <c r="D15" s="911"/>
      <c r="E15" s="911"/>
      <c r="F15" s="911"/>
      <c r="G15" s="910"/>
      <c r="H15" s="910"/>
      <c r="I15" s="398"/>
      <c r="J15" s="635"/>
      <c r="K15" s="871"/>
      <c r="L15" s="872"/>
      <c r="M15" s="872"/>
      <c r="N15" s="872"/>
      <c r="O15" s="911" t="s">
        <v>7242</v>
      </c>
      <c r="P15" s="911"/>
      <c r="Q15" s="455"/>
      <c r="R15" s="636"/>
      <c r="S15" s="895"/>
      <c r="T15" s="896"/>
      <c r="U15" s="896"/>
      <c r="V15" s="897"/>
      <c r="W15" s="898"/>
      <c r="X15" s="899"/>
      <c r="Y15" s="393"/>
      <c r="Z15" s="636"/>
      <c r="AA15" s="895"/>
      <c r="AB15" s="896"/>
      <c r="AC15" s="896"/>
      <c r="AD15" s="897"/>
      <c r="AE15" s="898"/>
      <c r="AF15" s="899"/>
      <c r="AG15" s="393"/>
      <c r="AH15" s="636"/>
      <c r="AI15" s="895"/>
      <c r="AJ15" s="896"/>
      <c r="AK15" s="896"/>
      <c r="AL15" s="897"/>
      <c r="AM15" s="898"/>
      <c r="AN15" s="899"/>
      <c r="AO15" s="393"/>
      <c r="AP15" s="636"/>
      <c r="AQ15" s="895"/>
      <c r="AR15" s="896"/>
      <c r="AS15" s="896"/>
      <c r="AT15" s="897"/>
      <c r="AU15" s="898"/>
      <c r="AV15" s="899"/>
      <c r="AW15" s="393"/>
      <c r="AX15" s="636"/>
      <c r="AY15" s="895"/>
      <c r="AZ15" s="896"/>
      <c r="BA15" s="896"/>
      <c r="BB15" s="897"/>
      <c r="BC15" s="898"/>
      <c r="BD15" s="899"/>
      <c r="BE15" s="393"/>
      <c r="BF15" s="636"/>
      <c r="BG15" s="895"/>
      <c r="BH15" s="896"/>
      <c r="BI15" s="896"/>
      <c r="BJ15" s="897"/>
      <c r="BK15" s="898"/>
      <c r="BL15" s="899"/>
      <c r="BM15" s="393"/>
      <c r="BN15" s="636"/>
      <c r="BO15" s="895"/>
      <c r="BP15" s="896"/>
      <c r="BQ15" s="896"/>
      <c r="BR15" s="897"/>
      <c r="BS15" s="898"/>
      <c r="BT15" s="899"/>
    </row>
    <row r="16" spans="1:72" x14ac:dyDescent="0.3">
      <c r="A16" s="393"/>
      <c r="B16" s="632"/>
      <c r="C16" s="895"/>
      <c r="D16" s="896"/>
      <c r="E16" s="896"/>
      <c r="F16" s="897"/>
      <c r="G16" s="898"/>
      <c r="H16" s="899"/>
      <c r="I16" s="393"/>
      <c r="J16" s="632"/>
      <c r="K16" s="895"/>
      <c r="L16" s="896"/>
      <c r="M16" s="896"/>
      <c r="N16" s="897"/>
      <c r="O16" s="914"/>
      <c r="P16" s="899"/>
      <c r="Q16" s="393"/>
      <c r="R16" s="632"/>
      <c r="S16" s="895"/>
      <c r="T16" s="896"/>
      <c r="U16" s="896"/>
      <c r="V16" s="897"/>
      <c r="W16" s="898"/>
      <c r="X16" s="899"/>
      <c r="Y16" s="393"/>
      <c r="Z16" s="632"/>
      <c r="AA16" s="895"/>
      <c r="AB16" s="896"/>
      <c r="AC16" s="896"/>
      <c r="AD16" s="897"/>
      <c r="AE16" s="898"/>
      <c r="AF16" s="899"/>
      <c r="AG16" s="393"/>
      <c r="AH16" s="632"/>
      <c r="AI16" s="895"/>
      <c r="AJ16" s="896"/>
      <c r="AK16" s="896"/>
      <c r="AL16" s="897"/>
      <c r="AM16" s="898"/>
      <c r="AN16" s="899"/>
      <c r="AO16" s="393"/>
      <c r="AP16" s="632"/>
      <c r="AQ16" s="895"/>
      <c r="AR16" s="896"/>
      <c r="AS16" s="896"/>
      <c r="AT16" s="897"/>
      <c r="AU16" s="898"/>
      <c r="AV16" s="899"/>
      <c r="AW16" s="393"/>
      <c r="AX16" s="632"/>
      <c r="AY16" s="895"/>
      <c r="AZ16" s="896"/>
      <c r="BA16" s="896"/>
      <c r="BB16" s="897"/>
      <c r="BC16" s="898"/>
      <c r="BD16" s="899"/>
      <c r="BE16" s="393"/>
      <c r="BF16" s="632"/>
      <c r="BG16" s="895"/>
      <c r="BH16" s="896"/>
      <c r="BI16" s="896"/>
      <c r="BJ16" s="897"/>
      <c r="BK16" s="898"/>
      <c r="BL16" s="899"/>
      <c r="BM16" s="393"/>
      <c r="BN16" s="632"/>
      <c r="BO16" s="895"/>
      <c r="BP16" s="896"/>
      <c r="BQ16" s="896"/>
      <c r="BR16" s="897"/>
      <c r="BS16" s="898"/>
      <c r="BT16" s="899"/>
    </row>
    <row r="17" spans="1:72" x14ac:dyDescent="0.3">
      <c r="A17" s="393"/>
      <c r="B17" s="632"/>
      <c r="C17" s="895"/>
      <c r="D17" s="896"/>
      <c r="E17" s="896"/>
      <c r="F17" s="897"/>
      <c r="G17" s="898"/>
      <c r="H17" s="899"/>
      <c r="I17" s="393"/>
      <c r="J17" s="632"/>
      <c r="K17" s="895"/>
      <c r="L17" s="896"/>
      <c r="M17" s="896"/>
      <c r="N17" s="897"/>
      <c r="O17" s="898"/>
      <c r="P17" s="899"/>
      <c r="Q17" s="393"/>
      <c r="R17" s="632"/>
      <c r="S17" s="895"/>
      <c r="T17" s="896"/>
      <c r="U17" s="896"/>
      <c r="V17" s="897"/>
      <c r="W17" s="898"/>
      <c r="X17" s="899"/>
      <c r="Y17" s="393"/>
      <c r="Z17" s="632"/>
      <c r="AA17" s="895"/>
      <c r="AB17" s="896"/>
      <c r="AC17" s="896"/>
      <c r="AD17" s="897"/>
      <c r="AE17" s="898"/>
      <c r="AF17" s="899"/>
      <c r="AG17" s="393"/>
      <c r="AH17" s="632"/>
      <c r="AI17" s="895"/>
      <c r="AJ17" s="896"/>
      <c r="AK17" s="896"/>
      <c r="AL17" s="897"/>
      <c r="AM17" s="898"/>
      <c r="AN17" s="899"/>
      <c r="AO17" s="393"/>
      <c r="AP17" s="632"/>
      <c r="AQ17" s="895"/>
      <c r="AR17" s="896"/>
      <c r="AS17" s="896"/>
      <c r="AT17" s="897"/>
      <c r="AU17" s="898"/>
      <c r="AV17" s="899"/>
      <c r="AW17" s="393"/>
      <c r="AX17" s="632"/>
      <c r="AY17" s="895"/>
      <c r="AZ17" s="896"/>
      <c r="BA17" s="896"/>
      <c r="BB17" s="897"/>
      <c r="BC17" s="898"/>
      <c r="BD17" s="899"/>
      <c r="BE17" s="393"/>
      <c r="BF17" s="632"/>
      <c r="BG17" s="895"/>
      <c r="BH17" s="896"/>
      <c r="BI17" s="896"/>
      <c r="BJ17" s="897"/>
      <c r="BK17" s="898"/>
      <c r="BL17" s="899"/>
      <c r="BM17" s="393"/>
      <c r="BN17" s="632"/>
      <c r="BO17" s="895"/>
      <c r="BP17" s="896"/>
      <c r="BQ17" s="896"/>
      <c r="BR17" s="897"/>
      <c r="BS17" s="898"/>
      <c r="BT17" s="899"/>
    </row>
    <row r="18" spans="1:72" x14ac:dyDescent="0.3">
      <c r="A18" s="393"/>
      <c r="B18" s="632"/>
      <c r="C18" s="895"/>
      <c r="D18" s="896"/>
      <c r="E18" s="896"/>
      <c r="F18" s="897"/>
      <c r="G18" s="898"/>
      <c r="H18" s="899"/>
      <c r="I18" s="393"/>
      <c r="J18" s="632"/>
      <c r="K18" s="895"/>
      <c r="L18" s="896"/>
      <c r="M18" s="896"/>
      <c r="N18" s="897"/>
      <c r="O18" s="898"/>
      <c r="P18" s="899"/>
      <c r="Q18" s="393"/>
      <c r="R18" s="632"/>
      <c r="S18" s="895"/>
      <c r="T18" s="896"/>
      <c r="U18" s="896"/>
      <c r="V18" s="897"/>
      <c r="W18" s="898"/>
      <c r="X18" s="899"/>
      <c r="Y18" s="393"/>
      <c r="Z18" s="632"/>
      <c r="AA18" s="895"/>
      <c r="AB18" s="896"/>
      <c r="AC18" s="896"/>
      <c r="AD18" s="897"/>
      <c r="AE18" s="898"/>
      <c r="AF18" s="899"/>
      <c r="AG18" s="393"/>
      <c r="AH18" s="632"/>
      <c r="AI18" s="895"/>
      <c r="AJ18" s="896"/>
      <c r="AK18" s="896"/>
      <c r="AL18" s="897"/>
      <c r="AM18" s="898"/>
      <c r="AN18" s="899"/>
      <c r="AO18" s="393"/>
      <c r="AP18" s="632"/>
      <c r="AQ18" s="895"/>
      <c r="AR18" s="896"/>
      <c r="AS18" s="896"/>
      <c r="AT18" s="897"/>
      <c r="AU18" s="898"/>
      <c r="AV18" s="899"/>
      <c r="AW18" s="393"/>
      <c r="AX18" s="632"/>
      <c r="AY18" s="895"/>
      <c r="AZ18" s="896"/>
      <c r="BA18" s="896"/>
      <c r="BB18" s="897"/>
      <c r="BC18" s="898"/>
      <c r="BD18" s="899"/>
      <c r="BE18" s="393"/>
      <c r="BF18" s="632"/>
      <c r="BG18" s="895"/>
      <c r="BH18" s="896"/>
      <c r="BI18" s="896"/>
      <c r="BJ18" s="897"/>
      <c r="BK18" s="898"/>
      <c r="BL18" s="899"/>
      <c r="BM18" s="393"/>
      <c r="BN18" s="632"/>
      <c r="BO18" s="895"/>
      <c r="BP18" s="896"/>
      <c r="BQ18" s="896"/>
      <c r="BR18" s="897"/>
      <c r="BS18" s="898"/>
      <c r="BT18" s="899"/>
    </row>
    <row r="19" spans="1:72" x14ac:dyDescent="0.3">
      <c r="A19" s="393"/>
      <c r="B19" s="632"/>
      <c r="C19" s="895"/>
      <c r="D19" s="896"/>
      <c r="E19" s="896"/>
      <c r="F19" s="897"/>
      <c r="G19" s="898"/>
      <c r="H19" s="899"/>
      <c r="I19" s="393"/>
      <c r="J19" s="632"/>
      <c r="K19" s="895"/>
      <c r="L19" s="896"/>
      <c r="M19" s="896"/>
      <c r="N19" s="897"/>
      <c r="O19" s="898"/>
      <c r="P19" s="899"/>
      <c r="Q19" s="393"/>
      <c r="R19" s="632"/>
      <c r="S19" s="895"/>
      <c r="T19" s="896"/>
      <c r="U19" s="896"/>
      <c r="V19" s="897"/>
      <c r="W19" s="898"/>
      <c r="X19" s="899"/>
      <c r="Y19" s="393"/>
      <c r="Z19" s="632"/>
      <c r="AA19" s="895"/>
      <c r="AB19" s="896"/>
      <c r="AC19" s="896"/>
      <c r="AD19" s="897"/>
      <c r="AE19" s="898"/>
      <c r="AF19" s="899"/>
      <c r="AG19" s="393"/>
      <c r="AH19" s="632"/>
      <c r="AI19" s="895"/>
      <c r="AJ19" s="896"/>
      <c r="AK19" s="896"/>
      <c r="AL19" s="897"/>
      <c r="AM19" s="898"/>
      <c r="AN19" s="899"/>
      <c r="AO19" s="393"/>
      <c r="AP19" s="632"/>
      <c r="AQ19" s="895"/>
      <c r="AR19" s="896"/>
      <c r="AS19" s="896"/>
      <c r="AT19" s="897"/>
      <c r="AU19" s="898"/>
      <c r="AV19" s="899"/>
      <c r="AW19" s="393"/>
      <c r="AX19" s="632"/>
      <c r="AY19" s="895"/>
      <c r="AZ19" s="896"/>
      <c r="BA19" s="896"/>
      <c r="BB19" s="897"/>
      <c r="BC19" s="898"/>
      <c r="BD19" s="899"/>
      <c r="BE19" s="393"/>
      <c r="BF19" s="632"/>
      <c r="BG19" s="895"/>
      <c r="BH19" s="896"/>
      <c r="BI19" s="896"/>
      <c r="BJ19" s="897"/>
      <c r="BK19" s="898"/>
      <c r="BL19" s="899"/>
      <c r="BM19" s="393"/>
      <c r="BN19" s="632"/>
      <c r="BO19" s="895"/>
      <c r="BP19" s="896"/>
      <c r="BQ19" s="896"/>
      <c r="BR19" s="897"/>
      <c r="BS19" s="898"/>
      <c r="BT19" s="899"/>
    </row>
    <row r="20" spans="1:72" x14ac:dyDescent="0.3">
      <c r="A20" s="393"/>
      <c r="B20" s="632"/>
      <c r="C20" s="895"/>
      <c r="D20" s="896"/>
      <c r="E20" s="896"/>
      <c r="F20" s="897"/>
      <c r="G20" s="898"/>
      <c r="H20" s="899"/>
      <c r="I20" s="393"/>
      <c r="J20" s="632"/>
      <c r="K20" s="895"/>
      <c r="L20" s="896"/>
      <c r="M20" s="896"/>
      <c r="N20" s="897"/>
      <c r="O20" s="898"/>
      <c r="P20" s="899"/>
      <c r="Q20" s="393"/>
      <c r="R20" s="632"/>
      <c r="S20" s="895"/>
      <c r="T20" s="896"/>
      <c r="U20" s="896"/>
      <c r="V20" s="897"/>
      <c r="W20" s="898"/>
      <c r="X20" s="899"/>
      <c r="Y20" s="393"/>
      <c r="Z20" s="632"/>
      <c r="AA20" s="895"/>
      <c r="AB20" s="896"/>
      <c r="AC20" s="896"/>
      <c r="AD20" s="897"/>
      <c r="AE20" s="898"/>
      <c r="AF20" s="899"/>
      <c r="AG20" s="393"/>
      <c r="AH20" s="632"/>
      <c r="AI20" s="895"/>
      <c r="AJ20" s="896"/>
      <c r="AK20" s="896"/>
      <c r="AL20" s="897"/>
      <c r="AM20" s="898"/>
      <c r="AN20" s="899"/>
      <c r="AO20" s="393"/>
      <c r="AP20" s="632"/>
      <c r="AQ20" s="895"/>
      <c r="AR20" s="896"/>
      <c r="AS20" s="896"/>
      <c r="AT20" s="897"/>
      <c r="AU20" s="898"/>
      <c r="AV20" s="899"/>
      <c r="AW20" s="393"/>
      <c r="AX20" s="632"/>
      <c r="AY20" s="895"/>
      <c r="AZ20" s="896"/>
      <c r="BA20" s="896"/>
      <c r="BB20" s="897"/>
      <c r="BC20" s="898"/>
      <c r="BD20" s="899"/>
      <c r="BE20" s="393"/>
      <c r="BF20" s="632"/>
      <c r="BG20" s="895"/>
      <c r="BH20" s="896"/>
      <c r="BI20" s="896"/>
      <c r="BJ20" s="897"/>
      <c r="BK20" s="898"/>
      <c r="BL20" s="899"/>
      <c r="BM20" s="393"/>
      <c r="BN20" s="632"/>
      <c r="BO20" s="895"/>
      <c r="BP20" s="896"/>
      <c r="BQ20" s="896"/>
      <c r="BR20" s="897"/>
      <c r="BS20" s="898"/>
      <c r="BT20" s="899"/>
    </row>
    <row r="21" spans="1:72" x14ac:dyDescent="0.3">
      <c r="A21" s="393"/>
      <c r="B21" s="393"/>
      <c r="C21" s="393"/>
      <c r="D21" s="393"/>
      <c r="E21" s="393"/>
      <c r="F21" s="393"/>
      <c r="G21" s="393"/>
      <c r="H21" s="393"/>
      <c r="I21" s="393"/>
      <c r="J21" s="393"/>
      <c r="K21" s="393"/>
      <c r="L21" s="393"/>
      <c r="M21" s="393"/>
      <c r="N21" s="393"/>
      <c r="O21" s="393"/>
      <c r="P21" s="393"/>
      <c r="Q21" s="393"/>
      <c r="R21" s="393"/>
      <c r="S21" s="393"/>
      <c r="T21" s="393"/>
      <c r="U21" s="393"/>
      <c r="V21" s="393"/>
      <c r="W21" s="393"/>
      <c r="X21" s="393"/>
      <c r="Y21" s="393"/>
      <c r="Z21" s="393"/>
      <c r="AA21" s="393"/>
      <c r="AB21" s="393"/>
      <c r="AC21" s="393"/>
      <c r="AD21" s="393"/>
      <c r="AE21" s="393"/>
      <c r="AF21" s="393"/>
      <c r="AG21" s="393"/>
      <c r="AH21" s="393"/>
      <c r="AI21" s="393"/>
      <c r="AJ21" s="393"/>
      <c r="AK21" s="393"/>
      <c r="AL21" s="393"/>
      <c r="AM21" s="393"/>
      <c r="AN21" s="393"/>
      <c r="AO21" s="393"/>
      <c r="AP21" s="393"/>
      <c r="AQ21" s="393"/>
      <c r="AR21" s="393"/>
      <c r="AS21" s="393"/>
      <c r="AT21" s="393"/>
      <c r="AU21" s="393"/>
      <c r="AV21" s="393"/>
      <c r="AW21" s="393"/>
      <c r="AX21" s="637"/>
      <c r="AY21" s="637"/>
      <c r="AZ21" s="637"/>
      <c r="BA21" s="637"/>
      <c r="BB21" s="637"/>
      <c r="BC21" s="637"/>
      <c r="BD21" s="637"/>
      <c r="BE21" s="393"/>
      <c r="BF21" s="393"/>
      <c r="BG21" s="393"/>
      <c r="BH21" s="393"/>
      <c r="BI21" s="393"/>
      <c r="BJ21" s="393"/>
      <c r="BK21" s="393"/>
      <c r="BL21" s="393"/>
      <c r="BM21" s="393"/>
      <c r="BN21" s="393"/>
      <c r="BO21" s="393"/>
      <c r="BP21" s="393"/>
      <c r="BQ21" s="393"/>
      <c r="BR21" s="393"/>
      <c r="BS21" s="393"/>
      <c r="BT21" s="393"/>
    </row>
    <row r="22" spans="1:72" x14ac:dyDescent="0.3">
      <c r="A22" s="393"/>
      <c r="B22" s="314"/>
      <c r="C22" s="314"/>
      <c r="D22" s="314"/>
      <c r="E22" s="314"/>
      <c r="F22" s="393"/>
      <c r="G22" s="393"/>
      <c r="H22" s="393"/>
      <c r="I22" s="393"/>
      <c r="J22" s="393"/>
      <c r="K22" s="393"/>
      <c r="L22" s="393"/>
      <c r="M22" s="393"/>
      <c r="N22" s="393"/>
      <c r="O22" s="393"/>
      <c r="P22" s="393"/>
      <c r="Q22" s="393"/>
      <c r="R22" s="393"/>
      <c r="S22" s="393"/>
      <c r="T22" s="393"/>
      <c r="U22" s="393"/>
      <c r="V22" s="393"/>
      <c r="W22" s="393"/>
      <c r="X22" s="393"/>
      <c r="Y22" s="393"/>
      <c r="Z22" s="393"/>
      <c r="AA22" s="393"/>
      <c r="AB22" s="393"/>
      <c r="AC22" s="393"/>
      <c r="AD22" s="393"/>
      <c r="AE22" s="393"/>
      <c r="AF22" s="393"/>
      <c r="AG22" s="393"/>
      <c r="AH22" s="393"/>
      <c r="AI22" s="393"/>
      <c r="AJ22" s="393"/>
      <c r="AK22" s="393"/>
      <c r="AL22" s="393"/>
      <c r="AM22" s="393"/>
      <c r="AN22" s="393"/>
      <c r="AO22" s="393"/>
      <c r="AP22" s="393"/>
      <c r="AQ22" s="393"/>
      <c r="AR22" s="393"/>
      <c r="AS22" s="393"/>
      <c r="AT22" s="393"/>
      <c r="AU22" s="393"/>
      <c r="AV22" s="393"/>
      <c r="AW22" s="393"/>
      <c r="AX22" s="393"/>
      <c r="AY22" s="393"/>
      <c r="AZ22" s="393"/>
      <c r="BA22" s="393"/>
      <c r="BB22" s="393"/>
      <c r="BC22" s="393"/>
      <c r="BD22" s="393"/>
      <c r="BE22" s="393"/>
      <c r="BF22" s="393"/>
      <c r="BG22" s="393"/>
      <c r="BH22" s="393"/>
      <c r="BI22" s="393"/>
      <c r="BJ22" s="393"/>
      <c r="BK22" s="393"/>
      <c r="BL22" s="393"/>
      <c r="BM22" s="393"/>
      <c r="BN22" s="393"/>
      <c r="BO22" s="393"/>
      <c r="BP22" s="393"/>
      <c r="BQ22" s="393"/>
      <c r="BR22" s="393"/>
      <c r="BS22" s="393"/>
      <c r="BT22" s="393"/>
    </row>
    <row r="23" spans="1:72" x14ac:dyDescent="0.3">
      <c r="A23" s="393"/>
      <c r="B23" s="314"/>
      <c r="C23" s="314"/>
      <c r="D23" s="314"/>
      <c r="E23" s="314"/>
      <c r="F23" s="393"/>
      <c r="G23" s="393"/>
      <c r="H23" s="393"/>
      <c r="I23" s="393"/>
      <c r="J23" s="393"/>
      <c r="K23" s="393"/>
      <c r="L23" s="393"/>
      <c r="M23" s="393"/>
      <c r="N23" s="393"/>
      <c r="O23" s="393"/>
      <c r="P23" s="393"/>
      <c r="Q23" s="393"/>
      <c r="R23" s="393"/>
      <c r="S23" s="393"/>
      <c r="T23" s="393"/>
      <c r="U23" s="393"/>
      <c r="V23" s="393"/>
      <c r="W23" s="393"/>
      <c r="X23" s="393"/>
      <c r="Y23" s="393"/>
      <c r="Z23" s="393"/>
      <c r="AA23" s="393"/>
      <c r="AB23" s="393"/>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393"/>
      <c r="AY23" s="393"/>
      <c r="AZ23" s="393"/>
      <c r="BA23" s="393"/>
      <c r="BB23" s="393"/>
      <c r="BC23" s="393"/>
      <c r="BD23" s="393"/>
      <c r="BE23" s="393"/>
      <c r="BF23" s="393"/>
      <c r="BG23" s="393"/>
      <c r="BH23" s="393"/>
      <c r="BI23" s="393"/>
      <c r="BJ23" s="393"/>
      <c r="BK23" s="393"/>
      <c r="BL23" s="393"/>
      <c r="BM23" s="393"/>
      <c r="BN23" s="393"/>
      <c r="BO23" s="393"/>
      <c r="BP23" s="393"/>
      <c r="BQ23" s="393"/>
      <c r="BR23" s="393"/>
      <c r="BS23" s="393"/>
      <c r="BT23" s="393"/>
    </row>
    <row r="32" spans="1:72" x14ac:dyDescent="0.3">
      <c r="Q32" s="456"/>
      <c r="R32" s="456"/>
      <c r="S32" s="456"/>
    </row>
    <row r="33" spans="17:19" x14ac:dyDescent="0.3">
      <c r="Q33" s="456"/>
      <c r="R33" s="456"/>
      <c r="S33" s="456"/>
    </row>
    <row r="34" spans="17:19" x14ac:dyDescent="0.3">
      <c r="Q34" s="456"/>
      <c r="R34" s="456"/>
      <c r="S34" s="456"/>
    </row>
    <row r="35" spans="17:19" x14ac:dyDescent="0.3">
      <c r="Q35" s="456"/>
      <c r="R35" s="456"/>
      <c r="S35" s="456"/>
    </row>
    <row r="36" spans="17:19" x14ac:dyDescent="0.3">
      <c r="Q36" s="456"/>
      <c r="R36" s="456"/>
      <c r="S36" s="456"/>
    </row>
    <row r="37" spans="17:19" x14ac:dyDescent="0.3">
      <c r="Q37" s="456"/>
      <c r="R37" s="456"/>
      <c r="S37" s="456"/>
    </row>
    <row r="38" spans="17:19" x14ac:dyDescent="0.3">
      <c r="Q38" s="456"/>
      <c r="R38" s="456"/>
      <c r="S38" s="456"/>
    </row>
  </sheetData>
  <mergeCells count="306">
    <mergeCell ref="S18:V18"/>
    <mergeCell ref="W18:X18"/>
    <mergeCell ref="S19:V19"/>
    <mergeCell ref="W19:X19"/>
    <mergeCell ref="S20:V20"/>
    <mergeCell ref="W20:X20"/>
    <mergeCell ref="S15:V15"/>
    <mergeCell ref="W15:X15"/>
    <mergeCell ref="S16:V16"/>
    <mergeCell ref="W16:X16"/>
    <mergeCell ref="S17:V17"/>
    <mergeCell ref="W17:X17"/>
    <mergeCell ref="R11:S11"/>
    <mergeCell ref="R12:S12"/>
    <mergeCell ref="T12:X12"/>
    <mergeCell ref="R13:X13"/>
    <mergeCell ref="S14:V14"/>
    <mergeCell ref="W14:X14"/>
    <mergeCell ref="R9:S9"/>
    <mergeCell ref="T9:X9"/>
    <mergeCell ref="R10:S10"/>
    <mergeCell ref="R1:X1"/>
    <mergeCell ref="R2:X2"/>
    <mergeCell ref="R3:X3"/>
    <mergeCell ref="R4:S4"/>
    <mergeCell ref="T4:X4"/>
    <mergeCell ref="R5:S5"/>
    <mergeCell ref="T5:X5"/>
    <mergeCell ref="R6:S6"/>
    <mergeCell ref="T6:X6"/>
    <mergeCell ref="R7:S7"/>
    <mergeCell ref="T7:X7"/>
    <mergeCell ref="R8:S8"/>
    <mergeCell ref="T8:X8"/>
    <mergeCell ref="K20:N20"/>
    <mergeCell ref="O20:P20"/>
    <mergeCell ref="K17:N17"/>
    <mergeCell ref="O17:P17"/>
    <mergeCell ref="K18:N18"/>
    <mergeCell ref="O18:P18"/>
    <mergeCell ref="K19:N19"/>
    <mergeCell ref="O19:P19"/>
    <mergeCell ref="K14:N14"/>
    <mergeCell ref="O14:P14"/>
    <mergeCell ref="K15:N15"/>
    <mergeCell ref="O15:P15"/>
    <mergeCell ref="K16:N16"/>
    <mergeCell ref="O16:P16"/>
    <mergeCell ref="J10:K10"/>
    <mergeCell ref="J11:K11"/>
    <mergeCell ref="J12:K12"/>
    <mergeCell ref="L12:P12"/>
    <mergeCell ref="J13:P13"/>
    <mergeCell ref="J8:K8"/>
    <mergeCell ref="L8:P8"/>
    <mergeCell ref="J9:K9"/>
    <mergeCell ref="L9:P9"/>
    <mergeCell ref="J5:K5"/>
    <mergeCell ref="L5:P5"/>
    <mergeCell ref="J6:K6"/>
    <mergeCell ref="L6:P6"/>
    <mergeCell ref="J7:K7"/>
    <mergeCell ref="L7:P7"/>
    <mergeCell ref="J1:P1"/>
    <mergeCell ref="J2:P2"/>
    <mergeCell ref="J3:P3"/>
    <mergeCell ref="J4:K4"/>
    <mergeCell ref="L4:P4"/>
    <mergeCell ref="C14:F14"/>
    <mergeCell ref="G20:H20"/>
    <mergeCell ref="G16:H16"/>
    <mergeCell ref="G17:H17"/>
    <mergeCell ref="G18:H18"/>
    <mergeCell ref="G19:H19"/>
    <mergeCell ref="G14:H14"/>
    <mergeCell ref="G15:H15"/>
    <mergeCell ref="C15:F15"/>
    <mergeCell ref="C16:F16"/>
    <mergeCell ref="C17:F17"/>
    <mergeCell ref="C18:F18"/>
    <mergeCell ref="C19:F19"/>
    <mergeCell ref="B10:C10"/>
    <mergeCell ref="B13:H13"/>
    <mergeCell ref="B12:C12"/>
    <mergeCell ref="D12:H12"/>
    <mergeCell ref="C20:F20"/>
    <mergeCell ref="B1:H1"/>
    <mergeCell ref="B2:H2"/>
    <mergeCell ref="B3:H3"/>
    <mergeCell ref="B4:C4"/>
    <mergeCell ref="D4:H4"/>
    <mergeCell ref="B5:C5"/>
    <mergeCell ref="D5:H5"/>
    <mergeCell ref="B11:C11"/>
    <mergeCell ref="B6:C6"/>
    <mergeCell ref="D6:H6"/>
    <mergeCell ref="B7:C7"/>
    <mergeCell ref="D7:H7"/>
    <mergeCell ref="B8:C8"/>
    <mergeCell ref="D8:H8"/>
    <mergeCell ref="B9:C9"/>
    <mergeCell ref="D9:H9"/>
    <mergeCell ref="Z1:AF1"/>
    <mergeCell ref="Z2:AF2"/>
    <mergeCell ref="Z3:AF3"/>
    <mergeCell ref="Z4:AA4"/>
    <mergeCell ref="AB4:AF4"/>
    <mergeCell ref="Z5:AA5"/>
    <mergeCell ref="AB5:AF5"/>
    <mergeCell ref="Z6:AA6"/>
    <mergeCell ref="AB6:AF6"/>
    <mergeCell ref="Z7:AA7"/>
    <mergeCell ref="AB7:AF7"/>
    <mergeCell ref="Z8:AA8"/>
    <mergeCell ref="AB8:AF8"/>
    <mergeCell ref="Z9:AA9"/>
    <mergeCell ref="AB9:AF9"/>
    <mergeCell ref="Z10:AA10"/>
    <mergeCell ref="Z11:AA11"/>
    <mergeCell ref="Z12:AA12"/>
    <mergeCell ref="AB12:AF12"/>
    <mergeCell ref="Z13:AF13"/>
    <mergeCell ref="AA14:AD14"/>
    <mergeCell ref="AE14:AF14"/>
    <mergeCell ref="AA15:AD15"/>
    <mergeCell ref="AE15:AF15"/>
    <mergeCell ref="AA16:AD16"/>
    <mergeCell ref="AE16:AF16"/>
    <mergeCell ref="AA17:AD17"/>
    <mergeCell ref="AE17:AF17"/>
    <mergeCell ref="AA18:AD18"/>
    <mergeCell ref="AE18:AF18"/>
    <mergeCell ref="AA19:AD19"/>
    <mergeCell ref="AE19:AF19"/>
    <mergeCell ref="AA20:AD20"/>
    <mergeCell ref="AE20:AF20"/>
    <mergeCell ref="AH1:AN1"/>
    <mergeCell ref="AH2:AN2"/>
    <mergeCell ref="AH3:AN3"/>
    <mergeCell ref="AH4:AI4"/>
    <mergeCell ref="AJ4:AN4"/>
    <mergeCell ref="AH5:AI5"/>
    <mergeCell ref="AJ5:AN5"/>
    <mergeCell ref="AH6:AI6"/>
    <mergeCell ref="AJ6:AN6"/>
    <mergeCell ref="AH7:AI7"/>
    <mergeCell ref="AJ7:AN7"/>
    <mergeCell ref="AH8:AI8"/>
    <mergeCell ref="AJ8:AN8"/>
    <mergeCell ref="AH9:AI9"/>
    <mergeCell ref="AJ9:AN9"/>
    <mergeCell ref="AH10:AI10"/>
    <mergeCell ref="AH11:AI11"/>
    <mergeCell ref="AH12:AI12"/>
    <mergeCell ref="AI18:AL18"/>
    <mergeCell ref="AM18:AN18"/>
    <mergeCell ref="AI19:AL19"/>
    <mergeCell ref="AM19:AN19"/>
    <mergeCell ref="AI20:AL20"/>
    <mergeCell ref="AM20:AN20"/>
    <mergeCell ref="AJ12:AN12"/>
    <mergeCell ref="AH13:AN13"/>
    <mergeCell ref="AI14:AL14"/>
    <mergeCell ref="AM14:AN14"/>
    <mergeCell ref="AI15:AL15"/>
    <mergeCell ref="AM15:AN15"/>
    <mergeCell ref="AI16:AL16"/>
    <mergeCell ref="AM16:AN16"/>
    <mergeCell ref="AI17:AL17"/>
    <mergeCell ref="AM17:AN17"/>
    <mergeCell ref="AP1:AV1"/>
    <mergeCell ref="AP2:AV2"/>
    <mergeCell ref="AP3:AV3"/>
    <mergeCell ref="AP4:AQ4"/>
    <mergeCell ref="AR4:AV4"/>
    <mergeCell ref="AP5:AQ5"/>
    <mergeCell ref="AR5:AV5"/>
    <mergeCell ref="AP6:AQ6"/>
    <mergeCell ref="AR6:AV6"/>
    <mergeCell ref="AP7:AQ7"/>
    <mergeCell ref="AR7:AV7"/>
    <mergeCell ref="AP8:AQ8"/>
    <mergeCell ref="AR8:AV8"/>
    <mergeCell ref="AP9:AQ9"/>
    <mergeCell ref="AR9:AV9"/>
    <mergeCell ref="AP10:AQ10"/>
    <mergeCell ref="AP11:AQ11"/>
    <mergeCell ref="AP12:AQ12"/>
    <mergeCell ref="AR12:AV12"/>
    <mergeCell ref="AP13:AV13"/>
    <mergeCell ref="AQ14:AT14"/>
    <mergeCell ref="AU14:AV14"/>
    <mergeCell ref="AQ15:AT15"/>
    <mergeCell ref="AU15:AV15"/>
    <mergeCell ref="AQ16:AT16"/>
    <mergeCell ref="AU16:AV16"/>
    <mergeCell ref="AQ17:AT17"/>
    <mergeCell ref="AU17:AV17"/>
    <mergeCell ref="AQ18:AT18"/>
    <mergeCell ref="AU18:AV18"/>
    <mergeCell ref="AQ19:AT19"/>
    <mergeCell ref="AU19:AV19"/>
    <mergeCell ref="AQ20:AT20"/>
    <mergeCell ref="AU20:AV20"/>
    <mergeCell ref="AX1:BD1"/>
    <mergeCell ref="AX2:BD2"/>
    <mergeCell ref="AX3:BD3"/>
    <mergeCell ref="AX4:AY4"/>
    <mergeCell ref="AZ4:BD4"/>
    <mergeCell ref="AX5:AY5"/>
    <mergeCell ref="AZ5:BD5"/>
    <mergeCell ref="AX6:AY6"/>
    <mergeCell ref="AZ6:BD6"/>
    <mergeCell ref="AX7:AY7"/>
    <mergeCell ref="AZ7:BD7"/>
    <mergeCell ref="AX8:AY8"/>
    <mergeCell ref="AZ8:BD8"/>
    <mergeCell ref="AX9:AY9"/>
    <mergeCell ref="AZ9:BD9"/>
    <mergeCell ref="AX10:AY10"/>
    <mergeCell ref="AX11:AY11"/>
    <mergeCell ref="AX12:AY12"/>
    <mergeCell ref="AZ12:BD12"/>
    <mergeCell ref="AX13:BD13"/>
    <mergeCell ref="AY14:BB14"/>
    <mergeCell ref="BC14:BD14"/>
    <mergeCell ref="AY15:BB15"/>
    <mergeCell ref="BC15:BD15"/>
    <mergeCell ref="AY16:BB16"/>
    <mergeCell ref="BC16:BD16"/>
    <mergeCell ref="AY17:BB17"/>
    <mergeCell ref="BC17:BD17"/>
    <mergeCell ref="AY18:BB18"/>
    <mergeCell ref="BC18:BD18"/>
    <mergeCell ref="AY19:BB19"/>
    <mergeCell ref="BC19:BD19"/>
    <mergeCell ref="AY20:BB20"/>
    <mergeCell ref="BC20:BD20"/>
    <mergeCell ref="BF1:BL1"/>
    <mergeCell ref="BF2:BL2"/>
    <mergeCell ref="BF3:BL3"/>
    <mergeCell ref="BF4:BG4"/>
    <mergeCell ref="BH4:BL4"/>
    <mergeCell ref="BF5:BG5"/>
    <mergeCell ref="BH5:BL5"/>
    <mergeCell ref="BF6:BG6"/>
    <mergeCell ref="BH6:BL6"/>
    <mergeCell ref="BF7:BG7"/>
    <mergeCell ref="BH7:BL7"/>
    <mergeCell ref="BF8:BG8"/>
    <mergeCell ref="BH8:BL8"/>
    <mergeCell ref="BF9:BG9"/>
    <mergeCell ref="BH9:BL9"/>
    <mergeCell ref="BF10:BG10"/>
    <mergeCell ref="BF11:BG11"/>
    <mergeCell ref="BF12:BG12"/>
    <mergeCell ref="BH12:BL12"/>
    <mergeCell ref="BF13:BL13"/>
    <mergeCell ref="BG14:BJ14"/>
    <mergeCell ref="BK14:BL14"/>
    <mergeCell ref="BG15:BJ15"/>
    <mergeCell ref="BK15:BL15"/>
    <mergeCell ref="BG16:BJ16"/>
    <mergeCell ref="BK16:BL16"/>
    <mergeCell ref="BG17:BJ17"/>
    <mergeCell ref="BK17:BL17"/>
    <mergeCell ref="BG18:BJ18"/>
    <mergeCell ref="BK18:BL18"/>
    <mergeCell ref="BG19:BJ19"/>
    <mergeCell ref="BK19:BL19"/>
    <mergeCell ref="BG20:BJ20"/>
    <mergeCell ref="BK20:BL20"/>
    <mergeCell ref="BN1:BT1"/>
    <mergeCell ref="BN2:BT2"/>
    <mergeCell ref="BN3:BT3"/>
    <mergeCell ref="BN4:BO4"/>
    <mergeCell ref="BP4:BT4"/>
    <mergeCell ref="BN5:BO5"/>
    <mergeCell ref="BP5:BT5"/>
    <mergeCell ref="BN6:BO6"/>
    <mergeCell ref="BP6:BT6"/>
    <mergeCell ref="BN7:BO7"/>
    <mergeCell ref="BP7:BT7"/>
    <mergeCell ref="BN8:BO8"/>
    <mergeCell ref="BP8:BT8"/>
    <mergeCell ref="BN9:BO9"/>
    <mergeCell ref="BP9:BT9"/>
    <mergeCell ref="BN10:BO10"/>
    <mergeCell ref="BN11:BO11"/>
    <mergeCell ref="BN12:BO12"/>
    <mergeCell ref="BO18:BR18"/>
    <mergeCell ref="BS18:BT18"/>
    <mergeCell ref="BO19:BR19"/>
    <mergeCell ref="BS19:BT19"/>
    <mergeCell ref="BO20:BR20"/>
    <mergeCell ref="BS20:BT20"/>
    <mergeCell ref="BP12:BT12"/>
    <mergeCell ref="BN13:BT13"/>
    <mergeCell ref="BO14:BR14"/>
    <mergeCell ref="BS14:BT14"/>
    <mergeCell ref="BO15:BR15"/>
    <mergeCell ref="BS15:BT15"/>
    <mergeCell ref="BO16:BR16"/>
    <mergeCell ref="BS16:BT16"/>
    <mergeCell ref="BO17:BR17"/>
    <mergeCell ref="BS17:BT17"/>
  </mergeCells>
  <pageMargins left="0.6" right="0.36" top="0.41" bottom="0.39" header="0.31496062992125984" footer="0.31496062992125984"/>
  <pageSetup paperSize="9" orientation="portrait" horizontalDpi="4294967294"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5DF34-D4A5-4DD4-8205-BF45BAABC4FB}">
  <sheetPr>
    <tabColor rgb="FF7030A0"/>
  </sheetPr>
  <dimension ref="B2:I37"/>
  <sheetViews>
    <sheetView topLeftCell="A18" zoomScale="85" zoomScaleNormal="85" workbookViewId="0">
      <selection activeCell="H21" sqref="H21"/>
    </sheetView>
  </sheetViews>
  <sheetFormatPr baseColWidth="10" defaultColWidth="11.5546875" defaultRowHeight="14.4" x14ac:dyDescent="0.3"/>
  <cols>
    <col min="1" max="1" width="2.88671875" style="328" customWidth="1"/>
    <col min="2" max="2" width="11.5546875" style="328"/>
    <col min="3" max="3" width="8.109375" style="44" customWidth="1"/>
    <col min="4" max="4" width="23.33203125" style="328" customWidth="1"/>
    <col min="5" max="5" width="9.33203125" style="44" customWidth="1"/>
    <col min="6" max="6" width="10.33203125" style="44" customWidth="1"/>
    <col min="7" max="7" width="41.6640625" style="328" customWidth="1"/>
    <col min="8" max="8" width="37.44140625" style="328" customWidth="1"/>
    <col min="9" max="9" width="20.44140625" style="328" customWidth="1"/>
    <col min="10" max="10" width="11.5546875" style="328"/>
    <col min="11" max="11" width="8" style="328" bestFit="1" customWidth="1"/>
    <col min="12" max="12" width="10.33203125" style="328" bestFit="1" customWidth="1"/>
    <col min="13" max="14" width="21.33203125" style="328" bestFit="1" customWidth="1"/>
    <col min="15" max="16384" width="11.5546875" style="328"/>
  </cols>
  <sheetData>
    <row r="2" spans="2:9" ht="21" x14ac:dyDescent="0.3">
      <c r="B2" s="916" t="s">
        <v>7106</v>
      </c>
      <c r="C2" s="916"/>
      <c r="D2" s="916"/>
      <c r="E2" s="916"/>
      <c r="F2" s="916"/>
      <c r="G2" s="916"/>
      <c r="H2" s="916"/>
      <c r="I2" s="916"/>
    </row>
    <row r="4" spans="2:9" ht="24" x14ac:dyDescent="0.3">
      <c r="B4" s="331" t="s">
        <v>124</v>
      </c>
      <c r="C4" s="329" t="s">
        <v>7013</v>
      </c>
      <c r="D4" s="331" t="s">
        <v>7014</v>
      </c>
      <c r="E4" s="329" t="s">
        <v>7015</v>
      </c>
      <c r="F4" s="329" t="s">
        <v>7016</v>
      </c>
      <c r="G4" s="331" t="s">
        <v>7017</v>
      </c>
      <c r="H4" s="331" t="s">
        <v>7018</v>
      </c>
      <c r="I4" s="331" t="s">
        <v>7019</v>
      </c>
    </row>
    <row r="5" spans="2:9" ht="60" x14ac:dyDescent="0.3">
      <c r="B5" s="925" t="s">
        <v>7020</v>
      </c>
      <c r="C5" s="918">
        <v>3</v>
      </c>
      <c r="D5" s="930" t="s">
        <v>7021</v>
      </c>
      <c r="E5" s="931">
        <v>2</v>
      </c>
      <c r="F5" s="310">
        <v>2</v>
      </c>
      <c r="G5" s="330" t="s">
        <v>7070</v>
      </c>
      <c r="H5" s="330" t="s">
        <v>7022</v>
      </c>
      <c r="I5" s="330" t="s">
        <v>7023</v>
      </c>
    </row>
    <row r="6" spans="2:9" ht="48" x14ac:dyDescent="0.3">
      <c r="B6" s="926"/>
      <c r="C6" s="919"/>
      <c r="D6" s="930"/>
      <c r="E6" s="931"/>
      <c r="F6" s="310">
        <v>1</v>
      </c>
      <c r="G6" s="330" t="s">
        <v>7071</v>
      </c>
      <c r="H6" s="330" t="s">
        <v>7072</v>
      </c>
      <c r="I6" s="330" t="s">
        <v>7023</v>
      </c>
    </row>
    <row r="7" spans="2:9" ht="48" x14ac:dyDescent="0.3">
      <c r="B7" s="926"/>
      <c r="C7" s="919"/>
      <c r="D7" s="930"/>
      <c r="E7" s="931"/>
      <c r="F7" s="310">
        <v>0</v>
      </c>
      <c r="G7" s="330" t="s">
        <v>7024</v>
      </c>
      <c r="H7" s="330" t="s">
        <v>7025</v>
      </c>
      <c r="I7" s="330" t="s">
        <v>7023</v>
      </c>
    </row>
    <row r="8" spans="2:9" ht="48" x14ac:dyDescent="0.3">
      <c r="B8" s="926"/>
      <c r="C8" s="919"/>
      <c r="D8" s="921" t="s">
        <v>7026</v>
      </c>
      <c r="E8" s="923">
        <v>1</v>
      </c>
      <c r="F8" s="310">
        <v>1</v>
      </c>
      <c r="G8" s="330" t="s">
        <v>7095</v>
      </c>
      <c r="H8" s="330" t="s">
        <v>7027</v>
      </c>
      <c r="I8" s="330" t="s">
        <v>7023</v>
      </c>
    </row>
    <row r="9" spans="2:9" ht="48" x14ac:dyDescent="0.3">
      <c r="B9" s="927"/>
      <c r="C9" s="920"/>
      <c r="D9" s="922"/>
      <c r="E9" s="924"/>
      <c r="F9" s="310">
        <v>0</v>
      </c>
      <c r="G9" s="330" t="s">
        <v>7094</v>
      </c>
      <c r="H9" s="330" t="s">
        <v>7028</v>
      </c>
      <c r="I9" s="330" t="s">
        <v>7023</v>
      </c>
    </row>
    <row r="10" spans="2:9" ht="60" x14ac:dyDescent="0.3">
      <c r="B10" s="917" t="s">
        <v>7029</v>
      </c>
      <c r="C10" s="918">
        <v>8</v>
      </c>
      <c r="D10" s="921" t="s">
        <v>7030</v>
      </c>
      <c r="E10" s="923">
        <v>2</v>
      </c>
      <c r="F10" s="310">
        <v>2</v>
      </c>
      <c r="G10" s="330" t="s">
        <v>7091</v>
      </c>
      <c r="H10" s="330" t="s">
        <v>7090</v>
      </c>
      <c r="I10" s="330" t="s">
        <v>7023</v>
      </c>
    </row>
    <row r="11" spans="2:9" ht="48" x14ac:dyDescent="0.3">
      <c r="B11" s="917"/>
      <c r="C11" s="919"/>
      <c r="D11" s="928"/>
      <c r="E11" s="929"/>
      <c r="F11" s="310">
        <v>1</v>
      </c>
      <c r="G11" s="330" t="s">
        <v>7096</v>
      </c>
      <c r="H11" s="330"/>
      <c r="I11" s="330" t="s">
        <v>7023</v>
      </c>
    </row>
    <row r="12" spans="2:9" ht="48" x14ac:dyDescent="0.3">
      <c r="B12" s="917"/>
      <c r="C12" s="919"/>
      <c r="D12" s="922"/>
      <c r="E12" s="924"/>
      <c r="F12" s="310">
        <v>0</v>
      </c>
      <c r="G12" s="330" t="s">
        <v>7092</v>
      </c>
      <c r="H12" s="330" t="s">
        <v>7093</v>
      </c>
      <c r="I12" s="330" t="s">
        <v>7023</v>
      </c>
    </row>
    <row r="13" spans="2:9" ht="72" customHeight="1" x14ac:dyDescent="0.3">
      <c r="B13" s="917"/>
      <c r="C13" s="919"/>
      <c r="D13" s="921" t="s">
        <v>7031</v>
      </c>
      <c r="E13" s="923">
        <v>2</v>
      </c>
      <c r="F13" s="310">
        <v>2</v>
      </c>
      <c r="G13" s="330" t="s">
        <v>7097</v>
      </c>
      <c r="H13" s="330" t="s">
        <v>7099</v>
      </c>
      <c r="I13" s="330" t="s">
        <v>7023</v>
      </c>
    </row>
    <row r="14" spans="2:9" ht="48" x14ac:dyDescent="0.3">
      <c r="B14" s="917"/>
      <c r="C14" s="919"/>
      <c r="D14" s="928"/>
      <c r="E14" s="929"/>
      <c r="F14" s="310">
        <v>1</v>
      </c>
      <c r="G14" s="330" t="s">
        <v>7100</v>
      </c>
      <c r="H14" s="330"/>
      <c r="I14" s="330" t="s">
        <v>7023</v>
      </c>
    </row>
    <row r="15" spans="2:9" ht="60" x14ac:dyDescent="0.3">
      <c r="B15" s="917"/>
      <c r="C15" s="919"/>
      <c r="D15" s="922"/>
      <c r="E15" s="924"/>
      <c r="F15" s="310">
        <v>0</v>
      </c>
      <c r="G15" s="330" t="s">
        <v>7098</v>
      </c>
      <c r="H15" s="330"/>
      <c r="I15" s="330" t="s">
        <v>7023</v>
      </c>
    </row>
    <row r="16" spans="2:9" ht="48" x14ac:dyDescent="0.3">
      <c r="B16" s="917"/>
      <c r="C16" s="919"/>
      <c r="D16" s="921" t="s">
        <v>7032</v>
      </c>
      <c r="E16" s="923">
        <v>3</v>
      </c>
      <c r="F16" s="310">
        <v>3</v>
      </c>
      <c r="G16" s="330" t="s">
        <v>7101</v>
      </c>
      <c r="H16" s="330" t="s">
        <v>7109</v>
      </c>
      <c r="I16" s="330" t="s">
        <v>7023</v>
      </c>
    </row>
    <row r="17" spans="2:9" ht="48" x14ac:dyDescent="0.3">
      <c r="B17" s="917"/>
      <c r="C17" s="919"/>
      <c r="D17" s="928"/>
      <c r="E17" s="929"/>
      <c r="F17" s="310">
        <v>2</v>
      </c>
      <c r="G17" s="330" t="s">
        <v>7102</v>
      </c>
      <c r="H17" s="330"/>
      <c r="I17" s="330" t="s">
        <v>7023</v>
      </c>
    </row>
    <row r="18" spans="2:9" ht="48" x14ac:dyDescent="0.3">
      <c r="B18" s="917"/>
      <c r="C18" s="919"/>
      <c r="D18" s="928"/>
      <c r="E18" s="929"/>
      <c r="F18" s="310">
        <v>1</v>
      </c>
      <c r="G18" s="330" t="s">
        <v>7103</v>
      </c>
      <c r="H18" s="330"/>
      <c r="I18" s="330" t="s">
        <v>7023</v>
      </c>
    </row>
    <row r="19" spans="2:9" ht="48" x14ac:dyDescent="0.3">
      <c r="B19" s="917"/>
      <c r="C19" s="919"/>
      <c r="D19" s="922"/>
      <c r="E19" s="924"/>
      <c r="F19" s="310">
        <v>0</v>
      </c>
      <c r="G19" s="330" t="s">
        <v>7104</v>
      </c>
      <c r="H19" s="330"/>
      <c r="I19" s="330" t="s">
        <v>7023</v>
      </c>
    </row>
    <row r="20" spans="2:9" ht="48" x14ac:dyDescent="0.3">
      <c r="B20" s="917"/>
      <c r="C20" s="919"/>
      <c r="D20" s="921" t="s">
        <v>7033</v>
      </c>
      <c r="E20" s="923">
        <v>1</v>
      </c>
      <c r="F20" s="310">
        <v>1</v>
      </c>
      <c r="G20" s="330" t="s">
        <v>7105</v>
      </c>
      <c r="H20" s="330" t="s">
        <v>7107</v>
      </c>
      <c r="I20" s="330" t="s">
        <v>7023</v>
      </c>
    </row>
    <row r="21" spans="2:9" ht="48" x14ac:dyDescent="0.3">
      <c r="B21" s="917"/>
      <c r="C21" s="920"/>
      <c r="D21" s="922"/>
      <c r="E21" s="924"/>
      <c r="F21" s="310">
        <v>0</v>
      </c>
      <c r="G21" s="330" t="s">
        <v>7104</v>
      </c>
      <c r="H21" s="330"/>
      <c r="I21" s="330" t="s">
        <v>7023</v>
      </c>
    </row>
    <row r="22" spans="2:9" ht="39.6" customHeight="1" x14ac:dyDescent="0.3">
      <c r="B22" s="925" t="s">
        <v>7034</v>
      </c>
      <c r="C22" s="918">
        <v>6</v>
      </c>
      <c r="D22" s="921" t="s">
        <v>7035</v>
      </c>
      <c r="E22" s="923">
        <v>2</v>
      </c>
      <c r="F22" s="310">
        <v>2</v>
      </c>
      <c r="G22" s="330" t="s">
        <v>7036</v>
      </c>
      <c r="H22" s="330" t="s">
        <v>7037</v>
      </c>
      <c r="I22" s="330" t="s">
        <v>7023</v>
      </c>
    </row>
    <row r="23" spans="2:9" ht="37.950000000000003" customHeight="1" x14ac:dyDescent="0.3">
      <c r="B23" s="926"/>
      <c r="C23" s="919"/>
      <c r="D23" s="928"/>
      <c r="E23" s="929"/>
      <c r="F23" s="310">
        <v>1</v>
      </c>
      <c r="G23" s="330" t="s">
        <v>7038</v>
      </c>
      <c r="H23" s="330" t="s">
        <v>7037</v>
      </c>
      <c r="I23" s="330" t="s">
        <v>7023</v>
      </c>
    </row>
    <row r="24" spans="2:9" ht="52.95" customHeight="1" x14ac:dyDescent="0.3">
      <c r="B24" s="926"/>
      <c r="C24" s="919"/>
      <c r="D24" s="922"/>
      <c r="E24" s="924"/>
      <c r="F24" s="310">
        <v>0</v>
      </c>
      <c r="G24" s="330" t="s">
        <v>7039</v>
      </c>
      <c r="H24" s="330" t="s">
        <v>7040</v>
      </c>
      <c r="I24" s="330" t="s">
        <v>7023</v>
      </c>
    </row>
    <row r="25" spans="2:9" ht="47.4" customHeight="1" x14ac:dyDescent="0.3">
      <c r="B25" s="926"/>
      <c r="C25" s="919"/>
      <c r="D25" s="921" t="s">
        <v>7041</v>
      </c>
      <c r="E25" s="923">
        <v>2</v>
      </c>
      <c r="F25" s="310">
        <v>2</v>
      </c>
      <c r="G25" s="330" t="s">
        <v>7042</v>
      </c>
      <c r="H25" s="330" t="s">
        <v>7043</v>
      </c>
      <c r="I25" s="330" t="s">
        <v>7023</v>
      </c>
    </row>
    <row r="26" spans="2:9" ht="48" x14ac:dyDescent="0.3">
      <c r="B26" s="926"/>
      <c r="C26" s="919"/>
      <c r="D26" s="928"/>
      <c r="E26" s="929"/>
      <c r="F26" s="310">
        <v>1</v>
      </c>
      <c r="G26" s="330" t="s">
        <v>7044</v>
      </c>
      <c r="H26" s="330" t="s">
        <v>7043</v>
      </c>
      <c r="I26" s="330" t="s">
        <v>7023</v>
      </c>
    </row>
    <row r="27" spans="2:9" ht="48" x14ac:dyDescent="0.3">
      <c r="B27" s="926"/>
      <c r="C27" s="919"/>
      <c r="D27" s="922"/>
      <c r="E27" s="924"/>
      <c r="F27" s="310">
        <v>0</v>
      </c>
      <c r="G27" s="330" t="s">
        <v>7045</v>
      </c>
      <c r="H27" s="330" t="s">
        <v>7046</v>
      </c>
      <c r="I27" s="330" t="s">
        <v>7023</v>
      </c>
    </row>
    <row r="28" spans="2:9" ht="48" x14ac:dyDescent="0.3">
      <c r="B28" s="926"/>
      <c r="C28" s="919"/>
      <c r="D28" s="921" t="s">
        <v>7047</v>
      </c>
      <c r="E28" s="923">
        <v>2</v>
      </c>
      <c r="F28" s="310">
        <v>2</v>
      </c>
      <c r="G28" s="330" t="s">
        <v>7048</v>
      </c>
      <c r="H28" s="330" t="s">
        <v>7049</v>
      </c>
      <c r="I28" s="330" t="s">
        <v>7023</v>
      </c>
    </row>
    <row r="29" spans="2:9" ht="48" x14ac:dyDescent="0.3">
      <c r="B29" s="926"/>
      <c r="C29" s="919"/>
      <c r="D29" s="928"/>
      <c r="E29" s="929"/>
      <c r="F29" s="310">
        <v>1</v>
      </c>
      <c r="G29" s="330" t="s">
        <v>7050</v>
      </c>
      <c r="H29" s="330" t="s">
        <v>7051</v>
      </c>
      <c r="I29" s="330" t="s">
        <v>7023</v>
      </c>
    </row>
    <row r="30" spans="2:9" ht="48" x14ac:dyDescent="0.3">
      <c r="B30" s="927"/>
      <c r="C30" s="920"/>
      <c r="D30" s="922"/>
      <c r="E30" s="924"/>
      <c r="F30" s="310">
        <v>0</v>
      </c>
      <c r="G30" s="330" t="s">
        <v>7052</v>
      </c>
      <c r="H30" s="330" t="s">
        <v>7053</v>
      </c>
      <c r="I30" s="330" t="s">
        <v>7023</v>
      </c>
    </row>
    <row r="31" spans="2:9" ht="36" customHeight="1" x14ac:dyDescent="0.3">
      <c r="B31" s="917" t="s">
        <v>7054</v>
      </c>
      <c r="C31" s="918">
        <v>3</v>
      </c>
      <c r="D31" s="921" t="s">
        <v>7055</v>
      </c>
      <c r="E31" s="923">
        <v>1</v>
      </c>
      <c r="F31" s="310">
        <v>1</v>
      </c>
      <c r="G31" s="330" t="s">
        <v>7056</v>
      </c>
      <c r="H31" s="330" t="s">
        <v>7057</v>
      </c>
      <c r="I31" s="330" t="s">
        <v>7023</v>
      </c>
    </row>
    <row r="32" spans="2:9" ht="48" x14ac:dyDescent="0.3">
      <c r="B32" s="917"/>
      <c r="C32" s="919"/>
      <c r="D32" s="922"/>
      <c r="E32" s="924"/>
      <c r="F32" s="310">
        <v>0</v>
      </c>
      <c r="G32" s="330" t="s">
        <v>7058</v>
      </c>
      <c r="H32" s="330" t="s">
        <v>7059</v>
      </c>
      <c r="I32" s="330" t="s">
        <v>7023</v>
      </c>
    </row>
    <row r="33" spans="2:9" ht="36" customHeight="1" x14ac:dyDescent="0.3">
      <c r="B33" s="917"/>
      <c r="C33" s="919"/>
      <c r="D33" s="921" t="s">
        <v>7060</v>
      </c>
      <c r="E33" s="923">
        <v>1</v>
      </c>
      <c r="F33" s="310">
        <v>1</v>
      </c>
      <c r="G33" s="330" t="s">
        <v>7061</v>
      </c>
      <c r="H33" s="330" t="s">
        <v>7062</v>
      </c>
      <c r="I33" s="330" t="s">
        <v>7023</v>
      </c>
    </row>
    <row r="34" spans="2:9" ht="48" x14ac:dyDescent="0.3">
      <c r="B34" s="917"/>
      <c r="C34" s="919"/>
      <c r="D34" s="922"/>
      <c r="E34" s="924"/>
      <c r="F34" s="310">
        <v>0</v>
      </c>
      <c r="G34" s="330" t="s">
        <v>7063</v>
      </c>
      <c r="H34" s="330" t="s">
        <v>7064</v>
      </c>
      <c r="I34" s="330" t="s">
        <v>7023</v>
      </c>
    </row>
    <row r="35" spans="2:9" ht="48" x14ac:dyDescent="0.3">
      <c r="B35" s="917"/>
      <c r="C35" s="919"/>
      <c r="D35" s="921" t="s">
        <v>7065</v>
      </c>
      <c r="E35" s="923">
        <v>1</v>
      </c>
      <c r="F35" s="310">
        <v>1</v>
      </c>
      <c r="G35" s="330" t="s">
        <v>7066</v>
      </c>
      <c r="H35" s="330" t="s">
        <v>7067</v>
      </c>
      <c r="I35" s="330" t="s">
        <v>7023</v>
      </c>
    </row>
    <row r="36" spans="2:9" ht="48" x14ac:dyDescent="0.3">
      <c r="B36" s="917"/>
      <c r="C36" s="920"/>
      <c r="D36" s="922"/>
      <c r="E36" s="924"/>
      <c r="F36" s="310">
        <v>0</v>
      </c>
      <c r="G36" s="330" t="s">
        <v>7068</v>
      </c>
      <c r="H36" s="330" t="s">
        <v>7069</v>
      </c>
      <c r="I36" s="330" t="s">
        <v>7023</v>
      </c>
    </row>
    <row r="37" spans="2:9" x14ac:dyDescent="0.3">
      <c r="B37" s="915" t="s">
        <v>110</v>
      </c>
      <c r="C37" s="915"/>
      <c r="D37" s="915"/>
      <c r="E37" s="329"/>
      <c r="F37" s="329"/>
      <c r="G37" s="331"/>
      <c r="H37" s="331"/>
      <c r="I37" s="331"/>
    </row>
  </sheetData>
  <sheetProtection algorithmName="SHA-512" hashValue="bfTvnKsxsShtXpt+V705fMKdNDu2gbNjWrAVucHkwG6zNaBA5QCTS/ljayMolYswiQADJyCtNfKnauZ/GEw+sA==" saltValue="Hzt5jf4MmYW/9DC/siqZMQ==" spinCount="100000" sheet="1" objects="1" scenarios="1"/>
  <mergeCells count="34">
    <mergeCell ref="B5:B9"/>
    <mergeCell ref="C5:C9"/>
    <mergeCell ref="D5:D7"/>
    <mergeCell ref="E5:E7"/>
    <mergeCell ref="D8:D9"/>
    <mergeCell ref="E8:E9"/>
    <mergeCell ref="D28:D30"/>
    <mergeCell ref="E28:E30"/>
    <mergeCell ref="B10:B21"/>
    <mergeCell ref="C10:C21"/>
    <mergeCell ref="D10:D12"/>
    <mergeCell ref="E10:E12"/>
    <mergeCell ref="D13:D15"/>
    <mergeCell ref="E13:E15"/>
    <mergeCell ref="D16:D19"/>
    <mergeCell ref="E16:E19"/>
    <mergeCell ref="D20:D21"/>
    <mergeCell ref="E20:E21"/>
    <mergeCell ref="B37:D37"/>
    <mergeCell ref="B2:I2"/>
    <mergeCell ref="B31:B36"/>
    <mergeCell ref="C31:C36"/>
    <mergeCell ref="D31:D32"/>
    <mergeCell ref="E31:E32"/>
    <mergeCell ref="D33:D34"/>
    <mergeCell ref="E33:E34"/>
    <mergeCell ref="D35:D36"/>
    <mergeCell ref="E35:E36"/>
    <mergeCell ref="B22:B30"/>
    <mergeCell ref="C22:C30"/>
    <mergeCell ref="D22:D24"/>
    <mergeCell ref="E22:E24"/>
    <mergeCell ref="D25:D27"/>
    <mergeCell ref="E25:E2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637FE-3326-4E8D-B57F-4102B0CBD319}">
  <sheetPr>
    <tabColor rgb="FF7030A0"/>
  </sheetPr>
  <dimension ref="A2:O35"/>
  <sheetViews>
    <sheetView zoomScale="70" zoomScaleNormal="70" workbookViewId="0">
      <selection activeCell="D6" sqref="D6"/>
    </sheetView>
  </sheetViews>
  <sheetFormatPr baseColWidth="10" defaultColWidth="11.5546875" defaultRowHeight="14.4" outlineLevelCol="1" x14ac:dyDescent="0.3"/>
  <cols>
    <col min="1" max="1" width="2.88671875" style="318" customWidth="1"/>
    <col min="2" max="2" width="11.5546875" style="308"/>
    <col min="3" max="3" width="9.33203125" style="308" customWidth="1"/>
    <col min="4" max="4" width="28" style="318" customWidth="1"/>
    <col min="5" max="5" width="9.33203125" style="308" customWidth="1"/>
    <col min="6" max="6" width="10.44140625" style="308" bestFit="1" customWidth="1"/>
    <col min="7" max="7" width="35.33203125" style="318" customWidth="1"/>
    <col min="8" max="8" width="11.5546875" style="318"/>
    <col min="9" max="9" width="10.6640625" style="318" hidden="1" customWidth="1" outlineLevel="1"/>
    <col min="10" max="10" width="20.88671875" style="318" hidden="1" customWidth="1" outlineLevel="1"/>
    <col min="11" max="11" width="10.6640625" style="318" hidden="1" customWidth="1" outlineLevel="1"/>
    <col min="12" max="12" width="20.88671875" style="318" hidden="1" customWidth="1" outlineLevel="1"/>
    <col min="13" max="13" width="10.6640625" style="318" hidden="1" customWidth="1" outlineLevel="1"/>
    <col min="14" max="14" width="20.88671875" style="318" hidden="1" customWidth="1" outlineLevel="1"/>
    <col min="15" max="15" width="11.5546875" style="318" collapsed="1"/>
    <col min="16" max="16384" width="11.5546875" style="318"/>
  </cols>
  <sheetData>
    <row r="2" spans="1:14" ht="21" x14ac:dyDescent="0.3">
      <c r="B2" s="932" t="s">
        <v>7073</v>
      </c>
      <c r="C2" s="932"/>
      <c r="D2" s="932"/>
      <c r="E2" s="932"/>
      <c r="F2" s="932"/>
      <c r="G2" s="932"/>
      <c r="I2" s="932" t="s">
        <v>7080</v>
      </c>
      <c r="J2" s="932"/>
      <c r="K2" s="932"/>
      <c r="L2" s="932"/>
      <c r="M2" s="932"/>
      <c r="N2" s="932"/>
    </row>
    <row r="3" spans="1:14" x14ac:dyDescent="0.3">
      <c r="I3" s="36" t="s">
        <v>7077</v>
      </c>
      <c r="J3" s="334"/>
      <c r="K3" s="36" t="s">
        <v>7078</v>
      </c>
      <c r="L3" s="334"/>
      <c r="M3" s="36" t="s">
        <v>7079</v>
      </c>
      <c r="N3" s="334"/>
    </row>
    <row r="4" spans="1:14" ht="24" x14ac:dyDescent="0.3">
      <c r="A4" s="332" t="s">
        <v>7076</v>
      </c>
      <c r="B4" s="329" t="s">
        <v>124</v>
      </c>
      <c r="C4" s="329" t="s">
        <v>7075</v>
      </c>
      <c r="D4" s="360" t="s">
        <v>7014</v>
      </c>
      <c r="E4" s="329" t="s">
        <v>7015</v>
      </c>
      <c r="F4" s="329" t="s">
        <v>7074</v>
      </c>
      <c r="G4" s="329" t="s">
        <v>7019</v>
      </c>
      <c r="I4" s="329" t="s">
        <v>7074</v>
      </c>
      <c r="J4" s="329" t="s">
        <v>7019</v>
      </c>
      <c r="K4" s="329" t="s">
        <v>7081</v>
      </c>
      <c r="L4" s="329" t="s">
        <v>7019</v>
      </c>
      <c r="M4" s="329" t="s">
        <v>7074</v>
      </c>
      <c r="N4" s="329" t="s">
        <v>7019</v>
      </c>
    </row>
    <row r="5" spans="1:14" ht="24" x14ac:dyDescent="0.3">
      <c r="A5" s="333">
        <v>3</v>
      </c>
      <c r="B5" s="918" t="s">
        <v>7020</v>
      </c>
      <c r="C5" s="918">
        <v>3</v>
      </c>
      <c r="D5" s="336" t="s">
        <v>7021</v>
      </c>
      <c r="E5" s="337">
        <v>2</v>
      </c>
      <c r="F5" s="361">
        <f>(I5+K5+M5)/3</f>
        <v>0</v>
      </c>
      <c r="G5" s="362"/>
      <c r="I5" s="310"/>
      <c r="J5" s="330"/>
      <c r="K5" s="310"/>
      <c r="L5" s="330"/>
      <c r="M5" s="310"/>
      <c r="N5" s="330"/>
    </row>
    <row r="6" spans="1:14" ht="36" x14ac:dyDescent="0.3">
      <c r="A6" s="333">
        <v>2</v>
      </c>
      <c r="B6" s="919"/>
      <c r="C6" s="919"/>
      <c r="D6" s="338" t="s">
        <v>7026</v>
      </c>
      <c r="E6" s="339">
        <v>1</v>
      </c>
      <c r="F6" s="361">
        <v>0</v>
      </c>
      <c r="G6" s="362"/>
      <c r="I6" s="310"/>
      <c r="J6" s="330"/>
      <c r="K6" s="310"/>
      <c r="L6" s="330"/>
      <c r="M6" s="310"/>
      <c r="N6" s="330"/>
    </row>
    <row r="7" spans="1:14" ht="36" x14ac:dyDescent="0.3">
      <c r="A7" s="333">
        <v>1</v>
      </c>
      <c r="B7" s="933" t="s">
        <v>7029</v>
      </c>
      <c r="C7" s="918">
        <v>8</v>
      </c>
      <c r="D7" s="338" t="s">
        <v>7030</v>
      </c>
      <c r="E7" s="339">
        <v>2</v>
      </c>
      <c r="F7" s="361">
        <f t="shared" ref="F7:F16" si="0">(I7+K7+M7)/3</f>
        <v>0</v>
      </c>
      <c r="G7" s="362"/>
      <c r="I7" s="310"/>
      <c r="J7" s="330"/>
      <c r="K7" s="310"/>
      <c r="L7" s="330"/>
      <c r="M7" s="310"/>
      <c r="N7" s="330"/>
    </row>
    <row r="8" spans="1:14" ht="48" x14ac:dyDescent="0.3">
      <c r="A8" s="333">
        <v>0</v>
      </c>
      <c r="B8" s="933"/>
      <c r="C8" s="919"/>
      <c r="D8" s="338" t="s">
        <v>7031</v>
      </c>
      <c r="E8" s="339">
        <v>2</v>
      </c>
      <c r="F8" s="361">
        <f t="shared" si="0"/>
        <v>0</v>
      </c>
      <c r="G8" s="362"/>
      <c r="I8" s="310"/>
      <c r="J8" s="330"/>
      <c r="K8" s="310"/>
      <c r="L8" s="330"/>
      <c r="M8" s="310"/>
      <c r="N8" s="330"/>
    </row>
    <row r="9" spans="1:14" ht="60" x14ac:dyDescent="0.3">
      <c r="B9" s="933"/>
      <c r="C9" s="919"/>
      <c r="D9" s="338" t="s">
        <v>7032</v>
      </c>
      <c r="E9" s="339">
        <v>3</v>
      </c>
      <c r="F9" s="361">
        <f t="shared" si="0"/>
        <v>0</v>
      </c>
      <c r="G9" s="362"/>
      <c r="I9" s="310"/>
      <c r="J9" s="330"/>
      <c r="K9" s="310"/>
      <c r="L9" s="330"/>
      <c r="M9" s="310"/>
      <c r="N9" s="330"/>
    </row>
    <row r="10" spans="1:14" ht="36" x14ac:dyDescent="0.3">
      <c r="B10" s="933"/>
      <c r="C10" s="919"/>
      <c r="D10" s="338" t="s">
        <v>7033</v>
      </c>
      <c r="E10" s="339">
        <v>1</v>
      </c>
      <c r="F10" s="361">
        <f t="shared" si="0"/>
        <v>0</v>
      </c>
      <c r="G10" s="362"/>
      <c r="I10" s="310"/>
      <c r="J10" s="330"/>
      <c r="K10" s="310"/>
      <c r="L10" s="330"/>
      <c r="M10" s="310"/>
      <c r="N10" s="330"/>
    </row>
    <row r="11" spans="1:14" ht="24" x14ac:dyDescent="0.3">
      <c r="B11" s="918" t="s">
        <v>7034</v>
      </c>
      <c r="C11" s="918">
        <v>6</v>
      </c>
      <c r="D11" s="338" t="s">
        <v>7035</v>
      </c>
      <c r="E11" s="339">
        <v>2</v>
      </c>
      <c r="F11" s="361">
        <f t="shared" si="0"/>
        <v>0</v>
      </c>
      <c r="G11" s="362"/>
      <c r="I11" s="310"/>
      <c r="J11" s="330"/>
      <c r="K11" s="310"/>
      <c r="L11" s="330"/>
      <c r="M11" s="310"/>
      <c r="N11" s="330"/>
    </row>
    <row r="12" spans="1:14" ht="24" x14ac:dyDescent="0.3">
      <c r="B12" s="919"/>
      <c r="C12" s="919"/>
      <c r="D12" s="338" t="s">
        <v>7041</v>
      </c>
      <c r="E12" s="339">
        <v>2</v>
      </c>
      <c r="F12" s="361">
        <f t="shared" si="0"/>
        <v>0</v>
      </c>
      <c r="G12" s="362"/>
      <c r="I12" s="310"/>
      <c r="J12" s="330"/>
      <c r="K12" s="310"/>
      <c r="L12" s="330"/>
      <c r="M12" s="310"/>
      <c r="N12" s="330"/>
    </row>
    <row r="13" spans="1:14" x14ac:dyDescent="0.3">
      <c r="B13" s="919"/>
      <c r="C13" s="919"/>
      <c r="D13" s="338" t="s">
        <v>7047</v>
      </c>
      <c r="E13" s="339">
        <v>2</v>
      </c>
      <c r="F13" s="361">
        <f t="shared" si="0"/>
        <v>0</v>
      </c>
      <c r="G13" s="362"/>
      <c r="I13" s="310"/>
      <c r="J13" s="330"/>
      <c r="K13" s="310"/>
      <c r="L13" s="330"/>
      <c r="M13" s="310"/>
      <c r="N13" s="330"/>
    </row>
    <row r="14" spans="1:14" ht="36" x14ac:dyDescent="0.3">
      <c r="B14" s="933" t="s">
        <v>7054</v>
      </c>
      <c r="C14" s="918">
        <v>3</v>
      </c>
      <c r="D14" s="338" t="s">
        <v>7055</v>
      </c>
      <c r="E14" s="339">
        <v>1</v>
      </c>
      <c r="F14" s="361">
        <f t="shared" si="0"/>
        <v>0</v>
      </c>
      <c r="G14" s="362"/>
      <c r="I14" s="310"/>
      <c r="J14" s="330"/>
      <c r="K14" s="310"/>
      <c r="L14" s="330"/>
      <c r="M14" s="310"/>
      <c r="N14" s="330"/>
    </row>
    <row r="15" spans="1:14" ht="36" x14ac:dyDescent="0.3">
      <c r="B15" s="933"/>
      <c r="C15" s="919"/>
      <c r="D15" s="338" t="s">
        <v>7060</v>
      </c>
      <c r="E15" s="339">
        <v>1</v>
      </c>
      <c r="F15" s="361">
        <f t="shared" si="0"/>
        <v>0</v>
      </c>
      <c r="G15" s="362"/>
      <c r="I15" s="310"/>
      <c r="J15" s="330"/>
      <c r="K15" s="310"/>
      <c r="L15" s="330"/>
      <c r="M15" s="310"/>
      <c r="N15" s="330"/>
    </row>
    <row r="16" spans="1:14" ht="36" x14ac:dyDescent="0.3">
      <c r="B16" s="933"/>
      <c r="C16" s="919"/>
      <c r="D16" s="338" t="s">
        <v>7065</v>
      </c>
      <c r="E16" s="339">
        <v>1</v>
      </c>
      <c r="F16" s="361">
        <f t="shared" si="0"/>
        <v>0</v>
      </c>
      <c r="G16" s="362"/>
      <c r="I16" s="310"/>
      <c r="J16" s="330"/>
      <c r="K16" s="310"/>
      <c r="L16" s="330"/>
      <c r="M16" s="310"/>
      <c r="N16" s="330"/>
    </row>
    <row r="17" spans="2:14" x14ac:dyDescent="0.3">
      <c r="B17" s="915" t="s">
        <v>110</v>
      </c>
      <c r="C17" s="915"/>
      <c r="D17" s="915"/>
      <c r="E17" s="329">
        <f>SUM(E5:E16)</f>
        <v>20</v>
      </c>
      <c r="F17" s="335">
        <f>SUM(F5:F16)</f>
        <v>0</v>
      </c>
      <c r="G17" s="331"/>
      <c r="I17" s="329">
        <f>SUM(I5:I16)</f>
        <v>0</v>
      </c>
      <c r="J17" s="331"/>
      <c r="K17" s="329">
        <f>SUM(K5:K16)</f>
        <v>0</v>
      </c>
      <c r="L17" s="331"/>
      <c r="M17" s="329">
        <f>SUM(M5:M16)</f>
        <v>0</v>
      </c>
      <c r="N17" s="331"/>
    </row>
    <row r="19" spans="2:14" x14ac:dyDescent="0.3">
      <c r="B19" s="308" t="s">
        <v>7084</v>
      </c>
      <c r="D19" s="327"/>
    </row>
    <row r="25" spans="2:14" x14ac:dyDescent="0.3">
      <c r="B25" s="328" t="s">
        <v>7085</v>
      </c>
    </row>
    <row r="30" spans="2:14" x14ac:dyDescent="0.3">
      <c r="B30" s="328" t="s">
        <v>7082</v>
      </c>
      <c r="C30" s="306"/>
      <c r="D30" s="306"/>
      <c r="E30" s="306"/>
      <c r="F30" s="306"/>
      <c r="G30" s="306"/>
      <c r="H30" s="306"/>
    </row>
    <row r="35" spans="2:2" x14ac:dyDescent="0.3">
      <c r="B35" s="328" t="s">
        <v>7083</v>
      </c>
    </row>
  </sheetData>
  <sheetProtection algorithmName="SHA-512" hashValue="9qY44vkfkNRmlY9OFIwwOoeMThi25d8dJH2OI8vENuXDCDtPdu6KjCZgEmoVAaYWTZNc5bIdECNkTxRz5jNYPw==" saltValue="dVAOA4+a+HKHCQzAbPwEIw==" spinCount="100000" sheet="1" objects="1" scenarios="1"/>
  <mergeCells count="11">
    <mergeCell ref="B17:D17"/>
    <mergeCell ref="B2:G2"/>
    <mergeCell ref="I2:N2"/>
    <mergeCell ref="B14:B16"/>
    <mergeCell ref="C14:C16"/>
    <mergeCell ref="B11:B13"/>
    <mergeCell ref="C11:C13"/>
    <mergeCell ref="B7:B10"/>
    <mergeCell ref="C7:C10"/>
    <mergeCell ref="B5:B6"/>
    <mergeCell ref="C5:C6"/>
  </mergeCells>
  <dataValidations count="3">
    <dataValidation type="list" allowBlank="1" showInputMessage="1" showErrorMessage="1" sqref="F5:F16 M11:M13 M7:M8 I5 I11:I13 I7:I8 K5 K11:K13 K7:K8 M5" xr:uid="{7C5CF816-035C-416C-B0DF-02898B90643F}">
      <formula1>$A$6:$A$8</formula1>
    </dataValidation>
    <dataValidation type="list" allowBlank="1" showInputMessage="1" showErrorMessage="1" sqref="M6 M14:M16 M10 I6 I14:I16 I10 K6 K14:K16 K10" xr:uid="{9AFE870C-124C-4BE8-827D-851924B7D265}">
      <formula1>$A$7:$A$8</formula1>
    </dataValidation>
    <dataValidation type="list" allowBlank="1" showInputMessage="1" showErrorMessage="1" sqref="M9 I9 K9" xr:uid="{51E3F002-C081-447B-8359-8A35D41D3BAB}">
      <formula1>$A$5:$A$8</formula1>
    </dataValidation>
  </dataValidations>
  <pageMargins left="0.70866141732283472" right="0.70866141732283472" top="0.74803149606299213" bottom="0.74803149606299213" header="0.31496062992125984" footer="0.31496062992125984"/>
  <pageSetup scale="80" orientation="portrait" horizontalDpi="4294967293" vertic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C712A-7596-4AA3-A008-8C2ECDC68C25}">
  <sheetPr>
    <tabColor rgb="FFFF0066"/>
  </sheetPr>
  <dimension ref="A1:J98"/>
  <sheetViews>
    <sheetView zoomScale="70" zoomScaleNormal="70" workbookViewId="0">
      <selection activeCell="B2" sqref="B2"/>
    </sheetView>
  </sheetViews>
  <sheetFormatPr baseColWidth="10" defaultColWidth="11.5546875" defaultRowHeight="14.4" x14ac:dyDescent="0.3"/>
  <cols>
    <col min="1" max="1" width="2.88671875" style="44" customWidth="1"/>
    <col min="2" max="2" width="16.109375" style="44" bestFit="1" customWidth="1"/>
    <col min="3" max="3" width="12.5546875" style="44" bestFit="1" customWidth="1"/>
    <col min="4" max="4" width="17.88671875" style="44" customWidth="1"/>
    <col min="5" max="5" width="9.88671875" style="44" bestFit="1" customWidth="1"/>
    <col min="6" max="6" width="8.6640625" style="44" bestFit="1" customWidth="1"/>
    <col min="7" max="7" width="15.33203125" style="44" customWidth="1"/>
    <col min="8" max="8" width="13.5546875" style="44" bestFit="1" customWidth="1"/>
    <col min="9" max="9" width="16.109375" style="44" bestFit="1" customWidth="1"/>
    <col min="10" max="16384" width="11.5546875" style="44"/>
  </cols>
  <sheetData>
    <row r="1" spans="1:10" x14ac:dyDescent="0.3">
      <c r="A1" s="117"/>
      <c r="B1" s="117"/>
      <c r="C1" s="117"/>
      <c r="D1" s="117"/>
      <c r="E1" s="117"/>
      <c r="F1" s="117"/>
      <c r="G1" s="117"/>
      <c r="H1" s="117"/>
      <c r="I1" s="117"/>
      <c r="J1" s="117"/>
    </row>
    <row r="2" spans="1:10" ht="21" x14ac:dyDescent="0.3">
      <c r="A2" s="117"/>
      <c r="B2" s="144" t="s">
        <v>510</v>
      </c>
      <c r="C2" s="117"/>
      <c r="D2" s="117"/>
      <c r="E2" s="117"/>
      <c r="F2" s="117"/>
      <c r="G2" s="117"/>
      <c r="H2" s="117"/>
      <c r="I2" s="117"/>
      <c r="J2" s="117"/>
    </row>
    <row r="3" spans="1:10" ht="21" x14ac:dyDescent="0.3">
      <c r="A3" s="117"/>
      <c r="B3" s="144"/>
      <c r="C3" s="117"/>
      <c r="D3" s="117"/>
      <c r="E3" s="117"/>
      <c r="F3" s="117"/>
      <c r="G3" s="117"/>
      <c r="H3" s="117"/>
      <c r="I3" s="117"/>
      <c r="J3" s="117"/>
    </row>
    <row r="4" spans="1:10" x14ac:dyDescent="0.3">
      <c r="A4" s="117"/>
      <c r="B4" s="122" t="s">
        <v>6727</v>
      </c>
      <c r="C4" s="247"/>
      <c r="D4" s="117"/>
      <c r="E4" s="117"/>
      <c r="F4" s="117"/>
      <c r="G4" s="117"/>
      <c r="H4" s="117"/>
      <c r="I4" s="117"/>
      <c r="J4" s="117"/>
    </row>
    <row r="5" spans="1:10" ht="14.4" customHeight="1" x14ac:dyDescent="0.3">
      <c r="A5" s="117"/>
      <c r="B5" s="136" t="s">
        <v>511</v>
      </c>
      <c r="C5" s="136" t="s">
        <v>512</v>
      </c>
      <c r="D5" s="136" t="s">
        <v>513</v>
      </c>
      <c r="E5" s="129" t="s">
        <v>514</v>
      </c>
      <c r="F5" s="129" t="s">
        <v>515</v>
      </c>
      <c r="G5" s="129" t="s">
        <v>6787</v>
      </c>
      <c r="H5" s="136" t="s">
        <v>6788</v>
      </c>
      <c r="I5" s="136" t="s">
        <v>6789</v>
      </c>
      <c r="J5" s="145" t="s">
        <v>516</v>
      </c>
    </row>
    <row r="6" spans="1:10" x14ac:dyDescent="0.3">
      <c r="A6" s="117"/>
      <c r="B6" s="122" t="s">
        <v>507</v>
      </c>
      <c r="C6" s="146">
        <f>C9</f>
        <v>0</v>
      </c>
      <c r="D6" s="120">
        <f>$C$6+I6-1</f>
        <v>-1</v>
      </c>
      <c r="E6" s="232">
        <f>'Ejecución Técnica Financiera'!G8</f>
        <v>0</v>
      </c>
      <c r="F6" s="232">
        <f>'Ejecución Técnica Financiera'!G18</f>
        <v>0</v>
      </c>
      <c r="G6" s="251"/>
      <c r="H6" s="147">
        <f>$H$9*G6</f>
        <v>0</v>
      </c>
      <c r="I6" s="247"/>
      <c r="J6" s="148">
        <f>C6+I6</f>
        <v>0</v>
      </c>
    </row>
    <row r="7" spans="1:10" x14ac:dyDescent="0.3">
      <c r="A7" s="117"/>
      <c r="B7" s="122" t="s">
        <v>508</v>
      </c>
      <c r="C7" s="120">
        <f>D6+1</f>
        <v>0</v>
      </c>
      <c r="D7" s="120">
        <f>C7+I7</f>
        <v>0</v>
      </c>
      <c r="E7" s="232">
        <f>'Ejecución Técnica Financiera'!M8</f>
        <v>0</v>
      </c>
      <c r="F7" s="232">
        <f>'Ejecución Técnica Financiera'!M18</f>
        <v>0</v>
      </c>
      <c r="G7" s="251"/>
      <c r="H7" s="147">
        <f t="shared" ref="H7:H8" si="0">$H$9*G7</f>
        <v>0</v>
      </c>
      <c r="I7" s="247"/>
      <c r="J7" s="148">
        <f t="shared" ref="J7:J8" si="1">C7+I7</f>
        <v>0</v>
      </c>
    </row>
    <row r="8" spans="1:10" x14ac:dyDescent="0.3">
      <c r="A8" s="117"/>
      <c r="B8" s="122" t="s">
        <v>509</v>
      </c>
      <c r="C8" s="120">
        <f>D7</f>
        <v>0</v>
      </c>
      <c r="D8" s="120">
        <f>C8+I8</f>
        <v>0</v>
      </c>
      <c r="E8" s="232">
        <f>'Ejecución Técnica Financiera'!S8</f>
        <v>0</v>
      </c>
      <c r="F8" s="232">
        <f>'Ejecución Técnica Financiera'!S18</f>
        <v>0</v>
      </c>
      <c r="G8" s="251"/>
      <c r="H8" s="147">
        <f t="shared" si="0"/>
        <v>0</v>
      </c>
      <c r="I8" s="247"/>
      <c r="J8" s="148">
        <f t="shared" si="1"/>
        <v>0</v>
      </c>
    </row>
    <row r="9" spans="1:10" x14ac:dyDescent="0.3">
      <c r="A9" s="117"/>
      <c r="B9" s="136" t="s">
        <v>107</v>
      </c>
      <c r="C9" s="149">
        <f>'Información General'!F35</f>
        <v>0</v>
      </c>
      <c r="D9" s="149">
        <f>'Información General'!F36</f>
        <v>0</v>
      </c>
      <c r="E9" s="231">
        <f>SUM(E6:E8)</f>
        <v>0</v>
      </c>
      <c r="F9" s="129">
        <f>SUM(F6:F8)</f>
        <v>0</v>
      </c>
      <c r="G9" s="150">
        <f>SUM(G6:G8)</f>
        <v>0</v>
      </c>
      <c r="H9" s="151">
        <v>32000</v>
      </c>
      <c r="I9" s="136">
        <f>SUM(I6:I8)</f>
        <v>0</v>
      </c>
      <c r="J9" s="145">
        <f>'Información General'!E38-I9</f>
        <v>0</v>
      </c>
    </row>
    <row r="10" spans="1:10" x14ac:dyDescent="0.3">
      <c r="A10" s="117"/>
      <c r="B10" s="117"/>
      <c r="C10" s="117"/>
      <c r="D10" s="117"/>
      <c r="E10" s="117"/>
      <c r="F10" s="117"/>
      <c r="G10" s="117"/>
      <c r="H10" s="117"/>
      <c r="I10" s="117"/>
      <c r="J10" s="117"/>
    </row>
    <row r="11" spans="1:10" x14ac:dyDescent="0.3">
      <c r="A11" s="117"/>
      <c r="B11" s="121" t="s">
        <v>6745</v>
      </c>
      <c r="C11" s="117"/>
      <c r="D11" s="753"/>
      <c r="E11" s="753"/>
      <c r="F11" s="117"/>
      <c r="G11" s="117"/>
      <c r="H11" s="117"/>
      <c r="I11" s="117"/>
      <c r="J11" s="117"/>
    </row>
    <row r="12" spans="1:10" x14ac:dyDescent="0.3">
      <c r="A12" s="117"/>
      <c r="B12" s="121" t="s">
        <v>6744</v>
      </c>
      <c r="C12" s="117"/>
      <c r="D12" s="753"/>
      <c r="E12" s="753"/>
      <c r="F12" s="117"/>
      <c r="G12" s="117"/>
      <c r="H12" s="117"/>
      <c r="I12" s="117"/>
      <c r="J12" s="117"/>
    </row>
    <row r="13" spans="1:10" x14ac:dyDescent="0.3">
      <c r="A13" s="117"/>
      <c r="B13" s="117"/>
      <c r="C13" s="117"/>
      <c r="D13" s="117"/>
      <c r="E13" s="117"/>
      <c r="F13" s="117"/>
      <c r="G13" s="117"/>
      <c r="H13" s="117"/>
      <c r="I13" s="117"/>
      <c r="J13" s="117"/>
    </row>
    <row r="15" spans="1:10" x14ac:dyDescent="0.3">
      <c r="C15" s="54">
        <f>C6</f>
        <v>0</v>
      </c>
    </row>
    <row r="16" spans="1:10" x14ac:dyDescent="0.3">
      <c r="C16" s="54">
        <f>C15+1</f>
        <v>1</v>
      </c>
    </row>
    <row r="17" spans="3:3" x14ac:dyDescent="0.3">
      <c r="C17" s="54">
        <f t="shared" ref="C17:C79" si="2">C16+1</f>
        <v>2</v>
      </c>
    </row>
    <row r="18" spans="3:3" x14ac:dyDescent="0.3">
      <c r="C18" s="54">
        <f t="shared" si="2"/>
        <v>3</v>
      </c>
    </row>
    <row r="19" spans="3:3" x14ac:dyDescent="0.3">
      <c r="C19" s="54">
        <f t="shared" si="2"/>
        <v>4</v>
      </c>
    </row>
    <row r="20" spans="3:3" x14ac:dyDescent="0.3">
      <c r="C20" s="54">
        <f t="shared" si="2"/>
        <v>5</v>
      </c>
    </row>
    <row r="21" spans="3:3" x14ac:dyDescent="0.3">
      <c r="C21" s="54">
        <f t="shared" si="2"/>
        <v>6</v>
      </c>
    </row>
    <row r="22" spans="3:3" x14ac:dyDescent="0.3">
      <c r="C22" s="54">
        <f t="shared" si="2"/>
        <v>7</v>
      </c>
    </row>
    <row r="23" spans="3:3" x14ac:dyDescent="0.3">
      <c r="C23" s="54">
        <f t="shared" si="2"/>
        <v>8</v>
      </c>
    </row>
    <row r="24" spans="3:3" x14ac:dyDescent="0.3">
      <c r="C24" s="54">
        <f t="shared" si="2"/>
        <v>9</v>
      </c>
    </row>
    <row r="25" spans="3:3" x14ac:dyDescent="0.3">
      <c r="C25" s="54">
        <f t="shared" si="2"/>
        <v>10</v>
      </c>
    </row>
    <row r="26" spans="3:3" x14ac:dyDescent="0.3">
      <c r="C26" s="54">
        <f t="shared" si="2"/>
        <v>11</v>
      </c>
    </row>
    <row r="27" spans="3:3" x14ac:dyDescent="0.3">
      <c r="C27" s="54">
        <f t="shared" si="2"/>
        <v>12</v>
      </c>
    </row>
    <row r="28" spans="3:3" x14ac:dyDescent="0.3">
      <c r="C28" s="54">
        <f t="shared" si="2"/>
        <v>13</v>
      </c>
    </row>
    <row r="29" spans="3:3" x14ac:dyDescent="0.3">
      <c r="C29" s="54">
        <f t="shared" si="2"/>
        <v>14</v>
      </c>
    </row>
    <row r="30" spans="3:3" x14ac:dyDescent="0.3">
      <c r="C30" s="54">
        <f t="shared" si="2"/>
        <v>15</v>
      </c>
    </row>
    <row r="31" spans="3:3" x14ac:dyDescent="0.3">
      <c r="C31" s="54">
        <f t="shared" si="2"/>
        <v>16</v>
      </c>
    </row>
    <row r="32" spans="3:3" x14ac:dyDescent="0.3">
      <c r="C32" s="54">
        <f t="shared" si="2"/>
        <v>17</v>
      </c>
    </row>
    <row r="33" spans="3:3" x14ac:dyDescent="0.3">
      <c r="C33" s="54">
        <f t="shared" si="2"/>
        <v>18</v>
      </c>
    </row>
    <row r="34" spans="3:3" x14ac:dyDescent="0.3">
      <c r="C34" s="54">
        <f t="shared" si="2"/>
        <v>19</v>
      </c>
    </row>
    <row r="35" spans="3:3" x14ac:dyDescent="0.3">
      <c r="C35" s="54">
        <f t="shared" si="2"/>
        <v>20</v>
      </c>
    </row>
    <row r="36" spans="3:3" x14ac:dyDescent="0.3">
      <c r="C36" s="54">
        <f t="shared" si="2"/>
        <v>21</v>
      </c>
    </row>
    <row r="37" spans="3:3" x14ac:dyDescent="0.3">
      <c r="C37" s="54">
        <f t="shared" si="2"/>
        <v>22</v>
      </c>
    </row>
    <row r="38" spans="3:3" x14ac:dyDescent="0.3">
      <c r="C38" s="54">
        <f t="shared" si="2"/>
        <v>23</v>
      </c>
    </row>
    <row r="39" spans="3:3" x14ac:dyDescent="0.3">
      <c r="C39" s="54">
        <f t="shared" si="2"/>
        <v>24</v>
      </c>
    </row>
    <row r="40" spans="3:3" x14ac:dyDescent="0.3">
      <c r="C40" s="54">
        <f t="shared" si="2"/>
        <v>25</v>
      </c>
    </row>
    <row r="41" spans="3:3" x14ac:dyDescent="0.3">
      <c r="C41" s="54">
        <f>C40+1</f>
        <v>26</v>
      </c>
    </row>
    <row r="42" spans="3:3" x14ac:dyDescent="0.3">
      <c r="C42" s="54">
        <f t="shared" si="2"/>
        <v>27</v>
      </c>
    </row>
    <row r="43" spans="3:3" x14ac:dyDescent="0.3">
      <c r="C43" s="54">
        <f t="shared" si="2"/>
        <v>28</v>
      </c>
    </row>
    <row r="44" spans="3:3" x14ac:dyDescent="0.3">
      <c r="C44" s="54">
        <f t="shared" si="2"/>
        <v>29</v>
      </c>
    </row>
    <row r="45" spans="3:3" x14ac:dyDescent="0.3">
      <c r="C45" s="54">
        <f t="shared" si="2"/>
        <v>30</v>
      </c>
    </row>
    <row r="46" spans="3:3" x14ac:dyDescent="0.3">
      <c r="C46" s="54">
        <f t="shared" si="2"/>
        <v>31</v>
      </c>
    </row>
    <row r="47" spans="3:3" x14ac:dyDescent="0.3">
      <c r="C47" s="54">
        <f t="shared" si="2"/>
        <v>32</v>
      </c>
    </row>
    <row r="48" spans="3:3" x14ac:dyDescent="0.3">
      <c r="C48" s="54">
        <f t="shared" si="2"/>
        <v>33</v>
      </c>
    </row>
    <row r="49" spans="3:3" x14ac:dyDescent="0.3">
      <c r="C49" s="54">
        <f t="shared" si="2"/>
        <v>34</v>
      </c>
    </row>
    <row r="50" spans="3:3" x14ac:dyDescent="0.3">
      <c r="C50" s="54">
        <f t="shared" si="2"/>
        <v>35</v>
      </c>
    </row>
    <row r="51" spans="3:3" x14ac:dyDescent="0.3">
      <c r="C51" s="54">
        <f t="shared" si="2"/>
        <v>36</v>
      </c>
    </row>
    <row r="52" spans="3:3" x14ac:dyDescent="0.3">
      <c r="C52" s="54">
        <f t="shared" si="2"/>
        <v>37</v>
      </c>
    </row>
    <row r="53" spans="3:3" x14ac:dyDescent="0.3">
      <c r="C53" s="54">
        <f t="shared" si="2"/>
        <v>38</v>
      </c>
    </row>
    <row r="54" spans="3:3" x14ac:dyDescent="0.3">
      <c r="C54" s="54">
        <f t="shared" si="2"/>
        <v>39</v>
      </c>
    </row>
    <row r="55" spans="3:3" x14ac:dyDescent="0.3">
      <c r="C55" s="54">
        <f t="shared" si="2"/>
        <v>40</v>
      </c>
    </row>
    <row r="56" spans="3:3" x14ac:dyDescent="0.3">
      <c r="C56" s="54">
        <f t="shared" si="2"/>
        <v>41</v>
      </c>
    </row>
    <row r="57" spans="3:3" x14ac:dyDescent="0.3">
      <c r="C57" s="54">
        <f t="shared" si="2"/>
        <v>42</v>
      </c>
    </row>
    <row r="58" spans="3:3" x14ac:dyDescent="0.3">
      <c r="C58" s="54">
        <f t="shared" si="2"/>
        <v>43</v>
      </c>
    </row>
    <row r="59" spans="3:3" x14ac:dyDescent="0.3">
      <c r="C59" s="54">
        <f t="shared" si="2"/>
        <v>44</v>
      </c>
    </row>
    <row r="60" spans="3:3" x14ac:dyDescent="0.3">
      <c r="C60" s="54">
        <f t="shared" si="2"/>
        <v>45</v>
      </c>
    </row>
    <row r="61" spans="3:3" x14ac:dyDescent="0.3">
      <c r="C61" s="54">
        <f t="shared" si="2"/>
        <v>46</v>
      </c>
    </row>
    <row r="62" spans="3:3" x14ac:dyDescent="0.3">
      <c r="C62" s="54">
        <f t="shared" si="2"/>
        <v>47</v>
      </c>
    </row>
    <row r="63" spans="3:3" x14ac:dyDescent="0.3">
      <c r="C63" s="54">
        <f t="shared" si="2"/>
        <v>48</v>
      </c>
    </row>
    <row r="64" spans="3:3" x14ac:dyDescent="0.3">
      <c r="C64" s="54">
        <f t="shared" si="2"/>
        <v>49</v>
      </c>
    </row>
    <row r="65" spans="3:3" x14ac:dyDescent="0.3">
      <c r="C65" s="54">
        <f t="shared" si="2"/>
        <v>50</v>
      </c>
    </row>
    <row r="66" spans="3:3" x14ac:dyDescent="0.3">
      <c r="C66" s="54">
        <f t="shared" si="2"/>
        <v>51</v>
      </c>
    </row>
    <row r="67" spans="3:3" x14ac:dyDescent="0.3">
      <c r="C67" s="54">
        <f t="shared" si="2"/>
        <v>52</v>
      </c>
    </row>
    <row r="68" spans="3:3" x14ac:dyDescent="0.3">
      <c r="C68" s="54">
        <f t="shared" si="2"/>
        <v>53</v>
      </c>
    </row>
    <row r="69" spans="3:3" x14ac:dyDescent="0.3">
      <c r="C69" s="54">
        <f t="shared" si="2"/>
        <v>54</v>
      </c>
    </row>
    <row r="70" spans="3:3" x14ac:dyDescent="0.3">
      <c r="C70" s="54">
        <f t="shared" si="2"/>
        <v>55</v>
      </c>
    </row>
    <row r="71" spans="3:3" x14ac:dyDescent="0.3">
      <c r="C71" s="54">
        <f t="shared" si="2"/>
        <v>56</v>
      </c>
    </row>
    <row r="72" spans="3:3" x14ac:dyDescent="0.3">
      <c r="C72" s="54">
        <f t="shared" si="2"/>
        <v>57</v>
      </c>
    </row>
    <row r="73" spans="3:3" x14ac:dyDescent="0.3">
      <c r="C73" s="54">
        <f t="shared" si="2"/>
        <v>58</v>
      </c>
    </row>
    <row r="74" spans="3:3" x14ac:dyDescent="0.3">
      <c r="C74" s="54">
        <f t="shared" si="2"/>
        <v>59</v>
      </c>
    </row>
    <row r="75" spans="3:3" x14ac:dyDescent="0.3">
      <c r="C75" s="54">
        <f t="shared" si="2"/>
        <v>60</v>
      </c>
    </row>
    <row r="76" spans="3:3" x14ac:dyDescent="0.3">
      <c r="C76" s="54">
        <f t="shared" si="2"/>
        <v>61</v>
      </c>
    </row>
    <row r="77" spans="3:3" x14ac:dyDescent="0.3">
      <c r="C77" s="54">
        <f t="shared" si="2"/>
        <v>62</v>
      </c>
    </row>
    <row r="78" spans="3:3" x14ac:dyDescent="0.3">
      <c r="C78" s="54">
        <f t="shared" si="2"/>
        <v>63</v>
      </c>
    </row>
    <row r="79" spans="3:3" x14ac:dyDescent="0.3">
      <c r="C79" s="54">
        <f t="shared" si="2"/>
        <v>64</v>
      </c>
    </row>
    <row r="80" spans="3:3" x14ac:dyDescent="0.3">
      <c r="C80" s="54"/>
    </row>
    <row r="81" spans="3:3" x14ac:dyDescent="0.3">
      <c r="C81" s="54"/>
    </row>
    <row r="82" spans="3:3" x14ac:dyDescent="0.3">
      <c r="C82" s="54"/>
    </row>
    <row r="83" spans="3:3" x14ac:dyDescent="0.3">
      <c r="C83" s="54"/>
    </row>
    <row r="84" spans="3:3" x14ac:dyDescent="0.3">
      <c r="C84" s="54"/>
    </row>
    <row r="85" spans="3:3" x14ac:dyDescent="0.3">
      <c r="C85" s="54"/>
    </row>
    <row r="86" spans="3:3" x14ac:dyDescent="0.3">
      <c r="C86" s="54"/>
    </row>
    <row r="87" spans="3:3" x14ac:dyDescent="0.3">
      <c r="C87" s="54"/>
    </row>
    <row r="88" spans="3:3" x14ac:dyDescent="0.3">
      <c r="C88" s="54"/>
    </row>
    <row r="89" spans="3:3" x14ac:dyDescent="0.3">
      <c r="C89" s="54"/>
    </row>
    <row r="90" spans="3:3" x14ac:dyDescent="0.3">
      <c r="C90" s="54"/>
    </row>
    <row r="91" spans="3:3" x14ac:dyDescent="0.3">
      <c r="C91" s="54"/>
    </row>
    <row r="92" spans="3:3" x14ac:dyDescent="0.3">
      <c r="C92" s="54"/>
    </row>
    <row r="93" spans="3:3" x14ac:dyDescent="0.3">
      <c r="C93" s="54"/>
    </row>
    <row r="94" spans="3:3" x14ac:dyDescent="0.3">
      <c r="C94" s="54"/>
    </row>
    <row r="95" spans="3:3" x14ac:dyDescent="0.3">
      <c r="C95" s="54"/>
    </row>
    <row r="96" spans="3:3" x14ac:dyDescent="0.3">
      <c r="C96" s="54"/>
    </row>
    <row r="97" spans="3:3" x14ac:dyDescent="0.3">
      <c r="C97" s="54"/>
    </row>
    <row r="98" spans="3:3" x14ac:dyDescent="0.3">
      <c r="C98" s="54"/>
    </row>
  </sheetData>
  <sheetProtection algorithmName="SHA-512" hashValue="GasNcOkSiq0F+WWfLNNHF2YRRBPV72/14SRq89VcYsY0DmNLnn2bsVJPGbxucnXYN1Is7zgMx5et7DabC+FDlQ==" saltValue="sgrXATY/TD4/gBicWliPXw==" spinCount="100000" sheet="1" formatCells="0" formatColumns="0" formatRows="0"/>
  <mergeCells count="2">
    <mergeCell ref="D11:E11"/>
    <mergeCell ref="D12:E12"/>
  </mergeCells>
  <pageMargins left="0.35" right="0.36" top="0.74803149606299213" bottom="0.74803149606299213" header="0.31496062992125984" footer="0.31496062992125984"/>
  <pageSetup scale="80" orientation="portrait" horizontalDpi="300" verticalDpi="300"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3EE458A2-0E89-41EB-A5AB-AF274C235F11}">
          <x14:formula1>
            <xm:f>Tablas!$L$3:$L$6</xm:f>
          </x14:formula1>
          <xm:sqref>D11</xm:sqref>
        </x14:dataValidation>
        <x14:dataValidation type="list" allowBlank="1" showInputMessage="1" showErrorMessage="1" xr:uid="{0F5FACBA-1201-4877-B4C4-111BD19BC467}">
          <x14:formula1>
            <xm:f>Tablas!$M$3:$M$13</xm:f>
          </x14:formula1>
          <xm:sqref>D12:E12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A66B6-A9B9-4558-A9CC-1EC846C5942B}">
  <sheetPr>
    <tabColor rgb="FFFF0066"/>
  </sheetPr>
  <dimension ref="A1:AG32"/>
  <sheetViews>
    <sheetView zoomScale="70" zoomScaleNormal="70" workbookViewId="0">
      <selection activeCell="K13" sqref="K13"/>
    </sheetView>
  </sheetViews>
  <sheetFormatPr baseColWidth="10" defaultColWidth="11.5546875" defaultRowHeight="14.4" outlineLevelCol="1" x14ac:dyDescent="0.3"/>
  <cols>
    <col min="1" max="1" width="1.109375" style="3" customWidth="1"/>
    <col min="2" max="2" width="6.109375" style="12" bestFit="1" customWidth="1"/>
    <col min="3" max="3" width="14.109375" style="3" customWidth="1"/>
    <col min="4" max="4" width="33.44140625" style="3" bestFit="1" customWidth="1"/>
    <col min="5" max="5" width="11.5546875" style="4"/>
    <col min="6" max="6" width="11.5546875" style="55"/>
    <col min="7" max="7" width="11.88671875" style="3" customWidth="1" outlineLevel="1"/>
    <col min="8" max="8" width="9.5546875" style="3" customWidth="1" outlineLevel="1"/>
    <col min="9" max="9" width="12.6640625" style="3" customWidth="1"/>
    <col min="10" max="10" width="11.6640625" style="3" customWidth="1" outlineLevel="1"/>
    <col min="11" max="11" width="9.5546875" style="3" customWidth="1" outlineLevel="1"/>
    <col min="12" max="12" width="9.5546875" style="3" customWidth="1"/>
    <col min="13" max="14" width="10.88671875" style="3" customWidth="1" outlineLevel="1"/>
    <col min="15" max="15" width="11.5546875" style="3" customWidth="1"/>
    <col min="16" max="17" width="11.5546875" style="3" customWidth="1" outlineLevel="1"/>
    <col min="18" max="18" width="11.5546875" style="3"/>
    <col min="19" max="20" width="11.5546875" style="3" customWidth="1" outlineLevel="1"/>
    <col min="21" max="21" width="11.5546875" style="3" customWidth="1"/>
    <col min="22" max="23" width="11.5546875" style="3" customWidth="1" outlineLevel="1"/>
    <col min="24" max="25" width="11.5546875" style="3"/>
    <col min="26" max="26" width="11.5546875" style="44" customWidth="1"/>
    <col min="27" max="29" width="11.5546875" style="3" customWidth="1"/>
    <col min="30" max="30" width="13.6640625" style="3" customWidth="1"/>
    <col min="31" max="31" width="15.5546875" style="3" customWidth="1"/>
    <col min="32" max="32" width="11.5546875" style="3" customWidth="1"/>
    <col min="33" max="16384" width="11.5546875" style="3"/>
  </cols>
  <sheetData>
    <row r="1" spans="1:33" x14ac:dyDescent="0.3">
      <c r="A1" s="46"/>
      <c r="B1" s="45"/>
      <c r="C1" s="46"/>
      <c r="D1" s="46"/>
      <c r="E1" s="47"/>
      <c r="F1" s="75"/>
      <c r="G1" s="46"/>
      <c r="H1" s="46"/>
      <c r="I1" s="46"/>
      <c r="J1" s="46"/>
      <c r="K1" s="46"/>
      <c r="L1" s="46"/>
      <c r="M1" s="46"/>
      <c r="N1" s="46"/>
      <c r="O1" s="46"/>
      <c r="P1" s="46"/>
      <c r="Q1" s="46"/>
      <c r="R1" s="46"/>
      <c r="S1" s="46"/>
      <c r="T1" s="46"/>
      <c r="U1" s="46"/>
      <c r="V1" s="46"/>
      <c r="W1" s="46"/>
      <c r="X1" s="46"/>
      <c r="Y1" s="46"/>
      <c r="Z1" s="47"/>
      <c r="AA1" s="46"/>
      <c r="AB1" s="46"/>
      <c r="AC1" s="46"/>
      <c r="AD1" s="46"/>
      <c r="AE1" s="46"/>
      <c r="AF1" s="46"/>
      <c r="AG1" s="46"/>
    </row>
    <row r="2" spans="1:33" ht="23.4" x14ac:dyDescent="0.3">
      <c r="A2" s="46"/>
      <c r="B2" s="48" t="s">
        <v>446</v>
      </c>
      <c r="C2" s="48"/>
      <c r="D2" s="48"/>
      <c r="E2" s="48"/>
      <c r="F2" s="76"/>
      <c r="G2" s="48"/>
      <c r="H2" s="48"/>
      <c r="I2" s="48"/>
      <c r="J2" s="48"/>
      <c r="K2" s="48"/>
      <c r="L2" s="48"/>
      <c r="M2" s="48"/>
      <c r="N2" s="48"/>
      <c r="O2" s="48"/>
      <c r="P2" s="48"/>
      <c r="Q2" s="48"/>
      <c r="R2" s="48"/>
      <c r="S2" s="48"/>
      <c r="T2" s="48"/>
      <c r="U2" s="48"/>
      <c r="V2" s="48"/>
      <c r="W2" s="48"/>
      <c r="X2" s="48"/>
      <c r="Y2" s="46"/>
      <c r="Z2" s="47"/>
      <c r="AA2" s="46"/>
      <c r="AB2" s="46"/>
      <c r="AC2" s="46"/>
      <c r="AD2" s="46"/>
      <c r="AE2" s="46"/>
      <c r="AF2" s="46"/>
      <c r="AG2" s="46"/>
    </row>
    <row r="3" spans="1:33" x14ac:dyDescent="0.3">
      <c r="A3" s="46"/>
      <c r="B3" s="45"/>
      <c r="C3" s="46"/>
      <c r="D3" s="46"/>
      <c r="E3" s="47"/>
      <c r="F3" s="75"/>
      <c r="G3" s="46"/>
      <c r="H3" s="46"/>
      <c r="I3" s="46"/>
      <c r="J3" s="46"/>
      <c r="K3" s="46"/>
      <c r="L3" s="46"/>
      <c r="M3" s="46"/>
      <c r="N3" s="46"/>
      <c r="O3" s="46"/>
      <c r="P3" s="46"/>
      <c r="Q3" s="46"/>
      <c r="R3" s="46"/>
      <c r="S3" s="46"/>
      <c r="T3" s="46"/>
      <c r="U3" s="46"/>
      <c r="V3" s="46"/>
      <c r="W3" s="46"/>
      <c r="X3" s="46"/>
      <c r="Y3" s="46"/>
      <c r="Z3" s="47"/>
      <c r="AA3" s="46"/>
      <c r="AB3" s="46"/>
      <c r="AC3" s="46"/>
      <c r="AD3" s="46"/>
      <c r="AE3" s="46"/>
      <c r="AF3" s="46"/>
      <c r="AG3" s="46"/>
    </row>
    <row r="4" spans="1:33" ht="14.4" customHeight="1" x14ac:dyDescent="0.3">
      <c r="A4" s="46"/>
      <c r="B4" s="45"/>
      <c r="C4" s="46"/>
      <c r="D4" s="46"/>
      <c r="E4" s="47"/>
      <c r="F4" s="75"/>
      <c r="G4" s="936" t="s">
        <v>352</v>
      </c>
      <c r="H4" s="937"/>
      <c r="I4" s="937"/>
      <c r="J4" s="937"/>
      <c r="K4" s="937"/>
      <c r="L4" s="938"/>
      <c r="M4" s="936" t="s">
        <v>353</v>
      </c>
      <c r="N4" s="937"/>
      <c r="O4" s="937"/>
      <c r="P4" s="937"/>
      <c r="Q4" s="937"/>
      <c r="R4" s="938"/>
      <c r="S4" s="936" t="s">
        <v>354</v>
      </c>
      <c r="T4" s="937"/>
      <c r="U4" s="937"/>
      <c r="V4" s="937"/>
      <c r="W4" s="937"/>
      <c r="X4" s="938"/>
      <c r="Y4" s="46"/>
      <c r="Z4" s="47"/>
      <c r="AA4" s="46"/>
      <c r="AB4" s="46"/>
      <c r="AC4" s="46"/>
      <c r="AD4" s="46"/>
      <c r="AE4" s="46"/>
      <c r="AF4" s="46"/>
      <c r="AG4" s="46"/>
    </row>
    <row r="5" spans="1:33" ht="14.4" customHeight="1" x14ac:dyDescent="0.3">
      <c r="A5" s="46"/>
      <c r="B5" s="45"/>
      <c r="C5" s="46"/>
      <c r="D5" s="46"/>
      <c r="E5" s="47"/>
      <c r="F5" s="75"/>
      <c r="G5" s="40"/>
      <c r="H5" s="41"/>
      <c r="I5" s="54">
        <f>OS!D6</f>
        <v>-1</v>
      </c>
      <c r="J5" s="41"/>
      <c r="K5" s="41"/>
      <c r="L5" s="42"/>
      <c r="M5" s="62"/>
      <c r="N5" s="62"/>
      <c r="O5" s="54">
        <f>OS!D7</f>
        <v>0</v>
      </c>
      <c r="P5" s="62"/>
      <c r="Q5" s="62"/>
      <c r="R5" s="62"/>
      <c r="S5" s="62"/>
      <c r="T5" s="62"/>
      <c r="U5" s="54">
        <f>OS!D8</f>
        <v>0</v>
      </c>
      <c r="V5" s="62"/>
      <c r="W5" s="62"/>
      <c r="X5" s="62"/>
      <c r="Y5" s="46"/>
      <c r="Z5" s="80"/>
      <c r="AA5" s="79"/>
      <c r="AB5" s="79"/>
      <c r="AC5" s="46"/>
      <c r="AD5" s="79"/>
      <c r="AE5" s="79"/>
      <c r="AF5" s="79"/>
      <c r="AG5" s="46"/>
    </row>
    <row r="6" spans="1:33" x14ac:dyDescent="0.3">
      <c r="A6" s="46"/>
      <c r="B6" s="45"/>
      <c r="C6" s="46"/>
      <c r="D6" s="46"/>
      <c r="E6" s="47"/>
      <c r="F6" s="75"/>
      <c r="G6" s="939" t="s">
        <v>356</v>
      </c>
      <c r="H6" s="939"/>
      <c r="I6" s="939"/>
      <c r="J6" s="935" t="s">
        <v>357</v>
      </c>
      <c r="K6" s="935"/>
      <c r="L6" s="935"/>
      <c r="M6" s="939" t="s">
        <v>356</v>
      </c>
      <c r="N6" s="939"/>
      <c r="O6" s="939"/>
      <c r="P6" s="935" t="s">
        <v>357</v>
      </c>
      <c r="Q6" s="935"/>
      <c r="R6" s="935"/>
      <c r="S6" s="939" t="s">
        <v>356</v>
      </c>
      <c r="T6" s="939"/>
      <c r="U6" s="939"/>
      <c r="V6" s="935" t="s">
        <v>357</v>
      </c>
      <c r="W6" s="935"/>
      <c r="X6" s="935"/>
      <c r="Y6" s="46"/>
      <c r="Z6" s="934" t="s">
        <v>518</v>
      </c>
      <c r="AA6" s="934"/>
      <c r="AB6" s="934"/>
      <c r="AC6" s="46"/>
      <c r="AD6" s="934" t="s">
        <v>519</v>
      </c>
      <c r="AE6" s="934"/>
      <c r="AF6" s="934"/>
      <c r="AG6" s="46"/>
    </row>
    <row r="7" spans="1:33" ht="28.8" x14ac:dyDescent="0.3">
      <c r="A7" s="46"/>
      <c r="B7" s="13" t="s">
        <v>80</v>
      </c>
      <c r="C7" s="8" t="s">
        <v>162</v>
      </c>
      <c r="D7" s="8" t="s">
        <v>102</v>
      </c>
      <c r="E7" s="7" t="s">
        <v>138</v>
      </c>
      <c r="F7" s="56" t="s">
        <v>100</v>
      </c>
      <c r="G7" s="40" t="s">
        <v>350</v>
      </c>
      <c r="H7" s="43" t="s">
        <v>349</v>
      </c>
      <c r="I7" s="43" t="s">
        <v>355</v>
      </c>
      <c r="J7" s="43" t="s">
        <v>350</v>
      </c>
      <c r="K7" s="43" t="s">
        <v>349</v>
      </c>
      <c r="L7" s="43" t="s">
        <v>355</v>
      </c>
      <c r="M7" s="43" t="s">
        <v>350</v>
      </c>
      <c r="N7" s="43" t="s">
        <v>349</v>
      </c>
      <c r="O7" s="43" t="s">
        <v>355</v>
      </c>
      <c r="P7" s="43" t="s">
        <v>350</v>
      </c>
      <c r="Q7" s="43" t="s">
        <v>349</v>
      </c>
      <c r="R7" s="43" t="s">
        <v>355</v>
      </c>
      <c r="S7" s="43" t="s">
        <v>350</v>
      </c>
      <c r="T7" s="43" t="s">
        <v>349</v>
      </c>
      <c r="U7" s="43" t="s">
        <v>355</v>
      </c>
      <c r="V7" s="43" t="s">
        <v>350</v>
      </c>
      <c r="W7" s="43" t="s">
        <v>349</v>
      </c>
      <c r="X7" s="43" t="s">
        <v>355</v>
      </c>
      <c r="Y7" s="46"/>
      <c r="Z7" s="80" t="s">
        <v>350</v>
      </c>
      <c r="AA7" s="80" t="s">
        <v>349</v>
      </c>
      <c r="AB7" s="80" t="s">
        <v>517</v>
      </c>
      <c r="AC7" s="46"/>
      <c r="AD7" s="80" t="s">
        <v>350</v>
      </c>
      <c r="AE7" s="80" t="s">
        <v>349</v>
      </c>
      <c r="AF7" s="80" t="s">
        <v>517</v>
      </c>
      <c r="AG7" s="46"/>
    </row>
    <row r="8" spans="1:33" x14ac:dyDescent="0.3">
      <c r="A8" s="46"/>
      <c r="B8" s="14">
        <v>1</v>
      </c>
      <c r="C8" s="9" t="s">
        <v>158</v>
      </c>
      <c r="D8" s="20">
        <f>Identificación!B68</f>
        <v>0</v>
      </c>
      <c r="E8" s="20">
        <f>Identificación!F68</f>
        <v>0</v>
      </c>
      <c r="F8" s="57">
        <f>Identificación!G68</f>
        <v>0</v>
      </c>
      <c r="G8" s="63">
        <f>SUMIFS(Cronograma!$G8:$DH8,Cronograma!$G$7:$DH$7,"&lt;"&amp;'Ejecución Técnica Financiera'!$I$5,Cronograma!$G$6:$DH$6,"&lt;"&amp;'Ejecución Técnica Financiera'!$I$5)</f>
        <v>0</v>
      </c>
      <c r="H8" s="69">
        <f>SUM(H9:H17)</f>
        <v>0</v>
      </c>
      <c r="I8" s="70" t="str">
        <f t="shared" ref="I8:I28" si="0">IFERROR(H8/G8,"-")</f>
        <v>-</v>
      </c>
      <c r="J8" s="97">
        <f>SUMIFS(Costos!$I8:$DJ8,Costos!$I$7:$DJ$7,"&lt;"&amp;'Ejecución Técnica Financiera'!$I$5,Costos!$I$6:$DJ$6,"&lt;"&amp;'Ejecución Técnica Financiera'!$I$5)</f>
        <v>0</v>
      </c>
      <c r="K8" s="69">
        <f>SUM(K9:K17)</f>
        <v>0</v>
      </c>
      <c r="L8" s="70" t="str">
        <f t="shared" ref="L8:L28" si="1">IFERROR(K8/J8,"-")</f>
        <v>-</v>
      </c>
      <c r="M8" s="69">
        <f>SUMIFS(Cronograma!$G8:$DH8,Cronograma!$G$7:$DH$7,"&lt;"&amp;'Ejecución Técnica Financiera'!$O$5,Cronograma!$G$6:$DH$6,"&lt;"&amp;'Ejecución Técnica Financiera'!$O$5)-G8</f>
        <v>0</v>
      </c>
      <c r="N8" s="69">
        <f>SUM(N9:N17)</f>
        <v>0</v>
      </c>
      <c r="O8" s="70" t="str">
        <f t="shared" ref="O8:O28" si="2">IFERROR(N8/M8,"-")</f>
        <v>-</v>
      </c>
      <c r="P8" s="97">
        <f>SUMIFS(Costos!$H8:$DI8,Costos!$H$7:$DI$7,"&lt;"&amp;'Ejecución Técnica Financiera'!$O$5,Costos!$H$6:$DI$6,"&lt;"&amp;'Ejecución Técnica Financiera'!$O$5)-J8</f>
        <v>0</v>
      </c>
      <c r="Q8" s="69">
        <f>SUM(Q9:Q17)</f>
        <v>0</v>
      </c>
      <c r="R8" s="70" t="str">
        <f t="shared" ref="R8:R28" si="3">IFERROR(Q8/P8,"-")</f>
        <v>-</v>
      </c>
      <c r="S8" s="69">
        <f>SUMIFS(Cronograma!$G8:$DH8,Cronograma!$G$7:$DH$7,"&lt;"&amp;'Ejecución Técnica Financiera'!$U$5,Cronograma!$G$6:$DH$6,"&lt;"&amp;'Ejecución Técnica Financiera'!$U$5)-G8-M8</f>
        <v>0</v>
      </c>
      <c r="T8" s="69">
        <f>SUM(T9:T17)</f>
        <v>0</v>
      </c>
      <c r="U8" s="70" t="str">
        <f t="shared" ref="U8:U28" si="4">IFERROR(T8/S8,"-")</f>
        <v>-</v>
      </c>
      <c r="V8" s="97">
        <f>SUMIFS(Costos!$H8:$DI8,Costos!$H$7:$DI$7,"&lt;"&amp;'Ejecución Técnica Financiera'!$U$5,Costos!$H$6:$DI$6,"&lt;"&amp;'Ejecución Técnica Financiera'!$U$5)-J8-P8</f>
        <v>0</v>
      </c>
      <c r="W8" s="69">
        <f>SUM(W9:W17)</f>
        <v>0</v>
      </c>
      <c r="X8" s="70" t="str">
        <f t="shared" ref="X8:X28" si="5">IFERROR(W8/V8,"-")</f>
        <v>-</v>
      </c>
      <c r="Y8" s="46"/>
      <c r="Z8" s="69">
        <f>SUMIFS(Cronograma!$G8:$DH8,Cronograma!$G$7:$DH$7,"&lt;"&amp;'Ejecución Técnica Financiera'!$U$5,Cronograma!$G$6:$DH$6,"&lt;"&amp;'Ejecución Técnica Financiera'!$U$5)</f>
        <v>0</v>
      </c>
      <c r="AA8" s="71">
        <f>H8+N8+T8</f>
        <v>0</v>
      </c>
      <c r="AB8" s="70" t="str">
        <f t="shared" ref="AB8:AB28" si="6">IFERROR(AA8/Z8,"-")</f>
        <v>-</v>
      </c>
      <c r="AC8" s="46"/>
      <c r="AD8" s="97">
        <f>SUMIFS(Costos!$H8:$DI8,Costos!$H$7:$DI$7,"&lt;"&amp;'Ejecución Técnica Financiera'!$U$5,Costos!$H$6:$DI$6,"&lt;"&amp;'Ejecución Técnica Financiera'!$U$5)</f>
        <v>0</v>
      </c>
      <c r="AE8" s="98">
        <f>K8+Q8+W8</f>
        <v>0</v>
      </c>
      <c r="AF8" s="70" t="str">
        <f t="shared" ref="AF8:AF28" si="7">IFERROR(AE8/AD8,"-")</f>
        <v>-</v>
      </c>
      <c r="AG8" s="46"/>
    </row>
    <row r="9" spans="1:33" ht="28.8" x14ac:dyDescent="0.3">
      <c r="A9" s="46"/>
      <c r="B9" s="15">
        <v>1.1000000000000001</v>
      </c>
      <c r="C9" s="10" t="s">
        <v>140</v>
      </c>
      <c r="D9" s="11">
        <f>Identificación!C72</f>
        <v>0</v>
      </c>
      <c r="E9" s="22">
        <f>Identificación!F72</f>
        <v>0</v>
      </c>
      <c r="F9" s="58">
        <f>Identificación!G72</f>
        <v>0</v>
      </c>
      <c r="G9" s="66">
        <f>SUMIFS(Cronograma!$G9:$DH9,Cronograma!$G$7:$DH$7,"&lt;"&amp;'Ejecución Técnica Financiera'!$I$5,Cronograma!$G$6:$DH$6,"&lt;"&amp;'Ejecución Técnica Financiera'!$I$5)</f>
        <v>0</v>
      </c>
      <c r="H9" s="252"/>
      <c r="I9" s="74" t="str">
        <f t="shared" si="0"/>
        <v>-</v>
      </c>
      <c r="J9" s="95">
        <f>SUMIFS(Costos!$H9:$DI9,Costos!$H$7:$DI$7,"&lt;"&amp;'Ejecución Técnica Financiera'!$I$5,Costos!$H$6:$DI$6,"&lt;"&amp;'Ejecución Técnica Financiera'!$I$5)</f>
        <v>0</v>
      </c>
      <c r="K9" s="253"/>
      <c r="L9" s="74" t="str">
        <f t="shared" si="1"/>
        <v>-</v>
      </c>
      <c r="M9" s="72">
        <f>SUMIFS(Cronograma!$G9:$DH9,Cronograma!$G$7:$DH$7,"&lt;"&amp;'Ejecución Técnica Financiera'!$O$5,Cronograma!$G$6:$DH$6,"&lt;"&amp;'Ejecución Técnica Financiera'!$O$5)-G9</f>
        <v>0</v>
      </c>
      <c r="N9" s="252"/>
      <c r="O9" s="74" t="str">
        <f t="shared" si="2"/>
        <v>-</v>
      </c>
      <c r="P9" s="95">
        <f>SUMIFS(Costos!$H9:$DI9,Costos!$H$7:$DI$7,"&lt;"&amp;'Ejecución Técnica Financiera'!$O$5,Costos!$H$6:$DI$6,"&lt;"&amp;'Ejecución Técnica Financiera'!$O$5)-J9</f>
        <v>0</v>
      </c>
      <c r="Q9" s="253"/>
      <c r="R9" s="74" t="str">
        <f t="shared" si="3"/>
        <v>-</v>
      </c>
      <c r="S9" s="72">
        <f>SUMIFS(Cronograma!$G9:$DH9,Cronograma!$G$7:$DH$7,"&lt;"&amp;'Ejecución Técnica Financiera'!$U$5,Cronograma!$G$6:$DH$6,"&lt;"&amp;'Ejecución Técnica Financiera'!$U$5)-G9-M9</f>
        <v>0</v>
      </c>
      <c r="T9" s="254"/>
      <c r="U9" s="74" t="str">
        <f t="shared" si="4"/>
        <v>-</v>
      </c>
      <c r="V9" s="95">
        <f>SUMIFS(Costos!$H9:$DI9,Costos!$H$7:$DI$7,"&lt;"&amp;'Ejecución Técnica Financiera'!$U$5,Costos!$H$6:$DI$6,"&lt;"&amp;'Ejecución Técnica Financiera'!$U$5)-J9-P9</f>
        <v>0</v>
      </c>
      <c r="W9" s="253"/>
      <c r="X9" s="74" t="str">
        <f t="shared" si="5"/>
        <v>-</v>
      </c>
      <c r="Y9" s="46"/>
      <c r="Z9" s="72">
        <f>SUMIFS(Cronograma!$G9:$DH9,Cronograma!$G$7:$DH$7,"&lt;"&amp;'Ejecución Técnica Financiera'!$U$5,Cronograma!$G$6:$DH$6,"&lt;"&amp;'Ejecución Técnica Financiera'!$U$5)</f>
        <v>0</v>
      </c>
      <c r="AA9" s="73">
        <f t="shared" ref="AA9:AA28" si="8">H9+N9+T9</f>
        <v>0</v>
      </c>
      <c r="AB9" s="74" t="str">
        <f t="shared" si="6"/>
        <v>-</v>
      </c>
      <c r="AC9" s="46"/>
      <c r="AD9" s="95">
        <f>SUMIFS(Costos!$H9:$DI9,Costos!$H$7:$DI$7,"&lt;"&amp;'Ejecución Técnica Financiera'!$U$5,Costos!$H$6:$DI$6,"&lt;"&amp;'Ejecución Técnica Financiera'!$U$5)</f>
        <v>0</v>
      </c>
      <c r="AE9" s="99">
        <f t="shared" ref="AE9:AE28" si="9">K9+Q9+W9</f>
        <v>0</v>
      </c>
      <c r="AF9" s="74" t="str">
        <f t="shared" si="7"/>
        <v>-</v>
      </c>
      <c r="AG9" s="46"/>
    </row>
    <row r="10" spans="1:33" ht="57.6" x14ac:dyDescent="0.3">
      <c r="A10" s="46"/>
      <c r="B10" s="16">
        <v>1.2</v>
      </c>
      <c r="C10" s="10" t="s">
        <v>141</v>
      </c>
      <c r="D10" s="11">
        <f>Identificación!C73</f>
        <v>0</v>
      </c>
      <c r="E10" s="22">
        <f>Identificación!F73</f>
        <v>0</v>
      </c>
      <c r="F10" s="58">
        <f>Identificación!G73</f>
        <v>0</v>
      </c>
      <c r="G10" s="66">
        <f>SUMIFS(Cronograma!$G10:$DH10,Cronograma!$G$7:$DH$7,"&lt;"&amp;'Ejecución Técnica Financiera'!$I$5,Cronograma!$G$6:$DH$6,"&lt;"&amp;'Ejecución Técnica Financiera'!$I$5)</f>
        <v>0</v>
      </c>
      <c r="H10" s="252"/>
      <c r="I10" s="74" t="str">
        <f t="shared" si="0"/>
        <v>-</v>
      </c>
      <c r="J10" s="95">
        <f>SUMIFS(Costos!$H20:$DI20,Costos!$H$7:$DI$7,"&lt;"&amp;'Ejecución Técnica Financiera'!$I$5,Costos!$H$6:$DI$6,"&lt;"&amp;'Ejecución Técnica Financiera'!$I$5)</f>
        <v>0</v>
      </c>
      <c r="K10" s="253"/>
      <c r="L10" s="74" t="str">
        <f t="shared" si="1"/>
        <v>-</v>
      </c>
      <c r="M10" s="72">
        <f>SUMIFS(Cronograma!$G10:$DH10,Cronograma!$G$7:$DH$7,"&lt;"&amp;'Ejecución Técnica Financiera'!$O$5,Cronograma!$G$6:$DH$6,"&lt;"&amp;'Ejecución Técnica Financiera'!$O$5)-G10</f>
        <v>0</v>
      </c>
      <c r="N10" s="252"/>
      <c r="O10" s="74" t="str">
        <f t="shared" si="2"/>
        <v>-</v>
      </c>
      <c r="P10" s="95">
        <f>SUMIFS(Costos!$H20:$DI20,Costos!$H$7:$DI$7,"&lt;"&amp;'Ejecución Técnica Financiera'!$O$5,Costos!$H$6:$DI$6,"&lt;"&amp;'Ejecución Técnica Financiera'!$O$5)-J10</f>
        <v>0</v>
      </c>
      <c r="Q10" s="253"/>
      <c r="R10" s="74" t="str">
        <f t="shared" si="3"/>
        <v>-</v>
      </c>
      <c r="S10" s="72">
        <f>SUMIFS(Cronograma!$G10:$DH10,Cronograma!$G$7:$DH$7,"&lt;"&amp;'Ejecución Técnica Financiera'!$U$5,Cronograma!$G$6:$DH$6,"&lt;"&amp;'Ejecución Técnica Financiera'!$U$5)-G10-M10</f>
        <v>0</v>
      </c>
      <c r="T10" s="254"/>
      <c r="U10" s="74" t="str">
        <f t="shared" si="4"/>
        <v>-</v>
      </c>
      <c r="V10" s="95">
        <f>SUMIFS(Costos!$H20:$DI20,Costos!$H$7:$DI$7,"&lt;"&amp;'Ejecución Técnica Financiera'!$U$5,Costos!$H$6:$DI$6,"&lt;"&amp;'Ejecución Técnica Financiera'!$U$5)-J10-P10</f>
        <v>0</v>
      </c>
      <c r="W10" s="253"/>
      <c r="X10" s="74" t="str">
        <f t="shared" si="5"/>
        <v>-</v>
      </c>
      <c r="Y10" s="46"/>
      <c r="Z10" s="81">
        <f>SUMIFS(Cronograma!$G10:$DH10,Cronograma!$G$7:$DH$7,"&lt;"&amp;'Ejecución Técnica Financiera'!$U$5,Cronograma!$G$6:$DH$6,"&lt;"&amp;'Ejecución Técnica Financiera'!$U$5)</f>
        <v>0</v>
      </c>
      <c r="AA10" s="73">
        <f t="shared" si="8"/>
        <v>0</v>
      </c>
      <c r="AB10" s="74" t="str">
        <f t="shared" si="6"/>
        <v>-</v>
      </c>
      <c r="AC10" s="46"/>
      <c r="AD10" s="95">
        <f>SUMIFS(Costos!$H20:$DI20,Costos!$H$7:$DI$7,"&lt;"&amp;'Ejecución Técnica Financiera'!$U$5,Costos!$H$6:$DI$6,"&lt;"&amp;'Ejecución Técnica Financiera'!$U$5)</f>
        <v>0</v>
      </c>
      <c r="AE10" s="99">
        <f t="shared" si="9"/>
        <v>0</v>
      </c>
      <c r="AF10" s="74" t="str">
        <f t="shared" si="7"/>
        <v>-</v>
      </c>
      <c r="AG10" s="46"/>
    </row>
    <row r="11" spans="1:33" ht="28.8" x14ac:dyDescent="0.3">
      <c r="A11" s="46"/>
      <c r="B11" s="16">
        <v>1.3</v>
      </c>
      <c r="C11" s="10" t="s">
        <v>142</v>
      </c>
      <c r="D11" s="11">
        <f>Identificación!C74</f>
        <v>0</v>
      </c>
      <c r="E11" s="22">
        <f>Identificación!F74</f>
        <v>0</v>
      </c>
      <c r="F11" s="58">
        <f>Identificación!G74</f>
        <v>0</v>
      </c>
      <c r="G11" s="66">
        <f>SUMIFS(Cronograma!$G11:$DH11,Cronograma!$G$7:$DH$7,"&lt;"&amp;'Ejecución Técnica Financiera'!$I$5,Cronograma!$G$6:$DH$6,"&lt;"&amp;'Ejecución Técnica Financiera'!$I$5)</f>
        <v>0</v>
      </c>
      <c r="H11" s="252"/>
      <c r="I11" s="74" t="str">
        <f t="shared" si="0"/>
        <v>-</v>
      </c>
      <c r="J11" s="95">
        <f>SUMIFS(Costos!$H31:$DI31,Costos!$H$7:$DI$7,"&lt;"&amp;'Ejecución Técnica Financiera'!$I$5,Costos!$H$6:$DI$6,"&lt;"&amp;'Ejecución Técnica Financiera'!$I$5)</f>
        <v>0</v>
      </c>
      <c r="K11" s="253"/>
      <c r="L11" s="74" t="str">
        <f t="shared" si="1"/>
        <v>-</v>
      </c>
      <c r="M11" s="72">
        <f>SUMIFS(Cronograma!$G11:$DH11,Cronograma!$G$7:$DH$7,"&lt;"&amp;'Ejecución Técnica Financiera'!$O$5,Cronograma!$G$6:$DH$6,"&lt;"&amp;'Ejecución Técnica Financiera'!$O$5)-G11</f>
        <v>0</v>
      </c>
      <c r="N11" s="252"/>
      <c r="O11" s="74" t="str">
        <f t="shared" si="2"/>
        <v>-</v>
      </c>
      <c r="P11" s="95">
        <f>SUMIFS(Costos!$H31:$DI31,Costos!$H$7:$DI$7,"&lt;"&amp;'Ejecución Técnica Financiera'!$O$5,Costos!$H$6:$DI$6,"&lt;"&amp;'Ejecución Técnica Financiera'!$O$5)-J11</f>
        <v>0</v>
      </c>
      <c r="Q11" s="253"/>
      <c r="R11" s="74" t="str">
        <f t="shared" si="3"/>
        <v>-</v>
      </c>
      <c r="S11" s="72">
        <f>SUMIFS(Cronograma!$G11:$DH11,Cronograma!$G$7:$DH$7,"&lt;"&amp;'Ejecución Técnica Financiera'!$U$5,Cronograma!$G$6:$DH$6,"&lt;"&amp;'Ejecución Técnica Financiera'!$U$5)-G11-M11</f>
        <v>0</v>
      </c>
      <c r="T11" s="254"/>
      <c r="U11" s="74" t="str">
        <f t="shared" si="4"/>
        <v>-</v>
      </c>
      <c r="V11" s="95">
        <f>SUMIFS(Costos!$H31:$DI31,Costos!$H$7:$DI$7,"&lt;"&amp;'Ejecución Técnica Financiera'!$U$5,Costos!$H$6:$DI$6,"&lt;"&amp;'Ejecución Técnica Financiera'!$U$5)-J11-P11</f>
        <v>0</v>
      </c>
      <c r="W11" s="253"/>
      <c r="X11" s="74" t="str">
        <f t="shared" si="5"/>
        <v>-</v>
      </c>
      <c r="Y11" s="46"/>
      <c r="Z11" s="81">
        <f>SUMIFS(Cronograma!$G11:$DH11,Cronograma!$G$7:$DH$7,"&lt;"&amp;'Ejecución Técnica Financiera'!$U$5,Cronograma!$G$6:$DH$6,"&lt;"&amp;'Ejecución Técnica Financiera'!$U$5)</f>
        <v>0</v>
      </c>
      <c r="AA11" s="73">
        <f t="shared" si="8"/>
        <v>0</v>
      </c>
      <c r="AB11" s="74" t="str">
        <f t="shared" si="6"/>
        <v>-</v>
      </c>
      <c r="AC11" s="46"/>
      <c r="AD11" s="95">
        <f>SUMIFS(Costos!$H31:$DI31,Costos!$H$7:$DI$7,"&lt;"&amp;'Ejecución Técnica Financiera'!$U$5,Costos!$H$6:$DI$6,"&lt;"&amp;'Ejecución Técnica Financiera'!$U$5)</f>
        <v>0</v>
      </c>
      <c r="AE11" s="99">
        <f t="shared" si="9"/>
        <v>0</v>
      </c>
      <c r="AF11" s="74" t="str">
        <f t="shared" si="7"/>
        <v>-</v>
      </c>
      <c r="AG11" s="46"/>
    </row>
    <row r="12" spans="1:33" ht="28.8" x14ac:dyDescent="0.3">
      <c r="A12" s="46"/>
      <c r="B12" s="16">
        <v>1.4</v>
      </c>
      <c r="C12" s="10" t="s">
        <v>143</v>
      </c>
      <c r="D12" s="11">
        <f>Identificación!C75</f>
        <v>0</v>
      </c>
      <c r="E12" s="22">
        <f>Identificación!F75</f>
        <v>0</v>
      </c>
      <c r="F12" s="58">
        <f>Identificación!G75</f>
        <v>0</v>
      </c>
      <c r="G12" s="66">
        <f>SUMIFS(Cronograma!$G12:$DH12,Cronograma!$G$7:$DH$7,"&lt;"&amp;'Ejecución Técnica Financiera'!$I$5,Cronograma!$G$6:$DH$6,"&lt;"&amp;'Ejecución Técnica Financiera'!$I$5)</f>
        <v>0</v>
      </c>
      <c r="H12" s="252"/>
      <c r="I12" s="74" t="str">
        <f t="shared" si="0"/>
        <v>-</v>
      </c>
      <c r="J12" s="95">
        <f>SUMIFS(Costos!$H42:$DI42,Costos!$H$7:$DI$7,"&lt;"&amp;'Ejecución Técnica Financiera'!$I$5,Costos!$H$6:$DI$6,"&lt;"&amp;'Ejecución Técnica Financiera'!$I$5)</f>
        <v>0</v>
      </c>
      <c r="K12" s="253"/>
      <c r="L12" s="74" t="str">
        <f t="shared" si="1"/>
        <v>-</v>
      </c>
      <c r="M12" s="72">
        <f>SUMIFS(Cronograma!$G12:$DH12,Cronograma!$G$7:$DH$7,"&lt;"&amp;'Ejecución Técnica Financiera'!$O$5,Cronograma!$G$6:$DH$6,"&lt;"&amp;'Ejecución Técnica Financiera'!$O$5)-G12</f>
        <v>0</v>
      </c>
      <c r="N12" s="252"/>
      <c r="O12" s="74" t="str">
        <f t="shared" si="2"/>
        <v>-</v>
      </c>
      <c r="P12" s="95">
        <f>SUMIFS(Costos!$H42:$DI42,Costos!$H$7:$DI$7,"&lt;"&amp;'Ejecución Técnica Financiera'!$O$5,Costos!$H$6:$DI$6,"&lt;"&amp;'Ejecución Técnica Financiera'!$O$5)-J12</f>
        <v>0</v>
      </c>
      <c r="Q12" s="253"/>
      <c r="R12" s="74" t="str">
        <f t="shared" si="3"/>
        <v>-</v>
      </c>
      <c r="S12" s="72">
        <f>SUMIFS(Cronograma!$G12:$DH12,Cronograma!$G$7:$DH$7,"&lt;"&amp;'Ejecución Técnica Financiera'!$U$5,Cronograma!$G$6:$DH$6,"&lt;"&amp;'Ejecución Técnica Financiera'!$U$5)-G12-M12</f>
        <v>0</v>
      </c>
      <c r="T12" s="254"/>
      <c r="U12" s="74" t="str">
        <f t="shared" si="4"/>
        <v>-</v>
      </c>
      <c r="V12" s="95">
        <f>SUMIFS(Costos!$H42:$DI42,Costos!$H$7:$DI$7,"&lt;"&amp;'Ejecución Técnica Financiera'!$U$5,Costos!$H$6:$DI$6,"&lt;"&amp;'Ejecución Técnica Financiera'!$U$5)-J12-P12</f>
        <v>0</v>
      </c>
      <c r="W12" s="253"/>
      <c r="X12" s="74" t="str">
        <f t="shared" si="5"/>
        <v>-</v>
      </c>
      <c r="Y12" s="46"/>
      <c r="Z12" s="81">
        <f>SUMIFS(Cronograma!$G12:$DH12,Cronograma!$G$7:$DH$7,"&lt;"&amp;'Ejecución Técnica Financiera'!$U$5,Cronograma!$G$6:$DH$6,"&lt;"&amp;'Ejecución Técnica Financiera'!$U$5)</f>
        <v>0</v>
      </c>
      <c r="AA12" s="73">
        <f t="shared" si="8"/>
        <v>0</v>
      </c>
      <c r="AB12" s="74" t="str">
        <f t="shared" si="6"/>
        <v>-</v>
      </c>
      <c r="AC12" s="46"/>
      <c r="AD12" s="95">
        <f>SUMIFS(Costos!$H42:$DI42,Costos!$H$7:$DI$7,"&lt;"&amp;'Ejecución Técnica Financiera'!$U$5,Costos!$H$6:$DI$6,"&lt;"&amp;'Ejecución Técnica Financiera'!$U$5)</f>
        <v>0</v>
      </c>
      <c r="AE12" s="99">
        <f t="shared" si="9"/>
        <v>0</v>
      </c>
      <c r="AF12" s="74" t="str">
        <f t="shared" si="7"/>
        <v>-</v>
      </c>
      <c r="AG12" s="46"/>
    </row>
    <row r="13" spans="1:33" ht="28.8" x14ac:dyDescent="0.3">
      <c r="A13" s="46"/>
      <c r="B13" s="16">
        <v>1.5</v>
      </c>
      <c r="C13" s="10" t="s">
        <v>144</v>
      </c>
      <c r="D13" s="11">
        <f>Identificación!C76</f>
        <v>0</v>
      </c>
      <c r="E13" s="22">
        <f>Identificación!F76</f>
        <v>0</v>
      </c>
      <c r="F13" s="58">
        <f>Identificación!G76</f>
        <v>0</v>
      </c>
      <c r="G13" s="66">
        <f>SUMIFS(Cronograma!$G13:$DH13,Cronograma!$G$7:$DH$7,"&lt;"&amp;'Ejecución Técnica Financiera'!$I$5,Cronograma!$G$6:$DH$6,"&lt;"&amp;'Ejecución Técnica Financiera'!$I$5)</f>
        <v>0</v>
      </c>
      <c r="H13" s="252"/>
      <c r="I13" s="74" t="str">
        <f t="shared" si="0"/>
        <v>-</v>
      </c>
      <c r="J13" s="95">
        <f>SUMIFS(Costos!$H53:$DI53,Costos!$H$7:$DI$7,"&lt;"&amp;'Ejecución Técnica Financiera'!$I$5,Costos!$H$6:$DI$6,"&lt;"&amp;'Ejecución Técnica Financiera'!$I$5)</f>
        <v>0</v>
      </c>
      <c r="K13" s="253"/>
      <c r="L13" s="74" t="str">
        <f t="shared" si="1"/>
        <v>-</v>
      </c>
      <c r="M13" s="72">
        <f>SUMIFS(Cronograma!$G13:$DH13,Cronograma!$G$7:$DH$7,"&lt;"&amp;'Ejecución Técnica Financiera'!$O$5,Cronograma!$G$6:$DH$6,"&lt;"&amp;'Ejecución Técnica Financiera'!$O$5)-G13</f>
        <v>0</v>
      </c>
      <c r="N13" s="252"/>
      <c r="O13" s="74" t="str">
        <f t="shared" si="2"/>
        <v>-</v>
      </c>
      <c r="P13" s="95">
        <f>SUMIFS(Costos!$H53:$DI53,Costos!$H$7:$DI$7,"&lt;"&amp;'Ejecución Técnica Financiera'!$O$5,Costos!$H$6:$DI$6,"&lt;"&amp;'Ejecución Técnica Financiera'!$O$5)-J13</f>
        <v>0</v>
      </c>
      <c r="Q13" s="253"/>
      <c r="R13" s="74" t="str">
        <f t="shared" si="3"/>
        <v>-</v>
      </c>
      <c r="S13" s="72">
        <f>SUMIFS(Cronograma!$G13:$DH13,Cronograma!$G$7:$DH$7,"&lt;"&amp;'Ejecución Técnica Financiera'!$U$5,Cronograma!$G$6:$DH$6,"&lt;"&amp;'Ejecución Técnica Financiera'!$U$5)-G13-M13</f>
        <v>0</v>
      </c>
      <c r="T13" s="254"/>
      <c r="U13" s="74" t="str">
        <f t="shared" si="4"/>
        <v>-</v>
      </c>
      <c r="V13" s="95">
        <f>SUMIFS(Costos!$H53:$DI53,Costos!$H$7:$DI$7,"&lt;"&amp;'Ejecución Técnica Financiera'!$U$5,Costos!$H$6:$DI$6,"&lt;"&amp;'Ejecución Técnica Financiera'!$U$5)-J13-P13</f>
        <v>0</v>
      </c>
      <c r="W13" s="253"/>
      <c r="X13" s="74" t="str">
        <f t="shared" si="5"/>
        <v>-</v>
      </c>
      <c r="Y13" s="46"/>
      <c r="Z13" s="81">
        <f>SUMIFS(Cronograma!$G13:$DH13,Cronograma!$G$7:$DH$7,"&lt;"&amp;'Ejecución Técnica Financiera'!$U$5,Cronograma!$G$6:$DH$6,"&lt;"&amp;'Ejecución Técnica Financiera'!$U$5)</f>
        <v>0</v>
      </c>
      <c r="AA13" s="73">
        <f t="shared" si="8"/>
        <v>0</v>
      </c>
      <c r="AB13" s="74" t="str">
        <f t="shared" si="6"/>
        <v>-</v>
      </c>
      <c r="AC13" s="46"/>
      <c r="AD13" s="95">
        <f>SUMIFS(Costos!$H53:$DI53,Costos!$H$7:$DI$7,"&lt;"&amp;'Ejecución Técnica Financiera'!$U$5,Costos!$H$6:$DI$6,"&lt;"&amp;'Ejecución Técnica Financiera'!$U$5)</f>
        <v>0</v>
      </c>
      <c r="AE13" s="99">
        <f t="shared" si="9"/>
        <v>0</v>
      </c>
      <c r="AF13" s="74" t="str">
        <f t="shared" si="7"/>
        <v>-</v>
      </c>
      <c r="AG13" s="46"/>
    </row>
    <row r="14" spans="1:33" x14ac:dyDescent="0.3">
      <c r="A14" s="46"/>
      <c r="B14" s="16">
        <v>1.6</v>
      </c>
      <c r="C14" s="10" t="s">
        <v>145</v>
      </c>
      <c r="D14" s="11">
        <f>Identificación!C77</f>
        <v>0</v>
      </c>
      <c r="E14" s="22">
        <f>Identificación!F77</f>
        <v>0</v>
      </c>
      <c r="F14" s="58">
        <f>Identificación!G77</f>
        <v>0</v>
      </c>
      <c r="G14" s="66">
        <f>SUMIFS(Cronograma!$G14:$DH14,Cronograma!$G$7:$DH$7,"&lt;"&amp;'Ejecución Técnica Financiera'!$I$5,Cronograma!$G$6:$DH$6,"&lt;"&amp;'Ejecución Técnica Financiera'!$I$5)</f>
        <v>0</v>
      </c>
      <c r="H14" s="252"/>
      <c r="I14" s="74" t="str">
        <f t="shared" si="0"/>
        <v>-</v>
      </c>
      <c r="J14" s="95">
        <f>SUMIFS(Costos!$H64:$DI64,Costos!$H$7:$DI$7,"&lt;"&amp;'Ejecución Técnica Financiera'!$I$5,Costos!$H$6:$DI$6,"&lt;"&amp;'Ejecución Técnica Financiera'!$I$5)</f>
        <v>0</v>
      </c>
      <c r="K14" s="253"/>
      <c r="L14" s="74" t="str">
        <f t="shared" si="1"/>
        <v>-</v>
      </c>
      <c r="M14" s="72">
        <f>SUMIFS(Cronograma!$G14:$DH14,Cronograma!$G$7:$DH$7,"&lt;"&amp;'Ejecución Técnica Financiera'!$O$5,Cronograma!$G$6:$DH$6,"&lt;"&amp;'Ejecución Técnica Financiera'!$O$5)-G14</f>
        <v>0</v>
      </c>
      <c r="N14" s="252"/>
      <c r="O14" s="74" t="str">
        <f t="shared" si="2"/>
        <v>-</v>
      </c>
      <c r="P14" s="95">
        <f>SUMIFS(Costos!$H64:$DI64,Costos!$H$7:$DI$7,"&lt;"&amp;'Ejecución Técnica Financiera'!$O$5,Costos!$H$6:$DI$6,"&lt;"&amp;'Ejecución Técnica Financiera'!$O$5)-J14</f>
        <v>0</v>
      </c>
      <c r="Q14" s="253"/>
      <c r="R14" s="74" t="str">
        <f t="shared" si="3"/>
        <v>-</v>
      </c>
      <c r="S14" s="72">
        <f>SUMIFS(Cronograma!$G14:$DH14,Cronograma!$G$7:$DH$7,"&lt;"&amp;'Ejecución Técnica Financiera'!$U$5,Cronograma!$G$6:$DH$6,"&lt;"&amp;'Ejecución Técnica Financiera'!$U$5)-G14-M14</f>
        <v>0</v>
      </c>
      <c r="T14" s="254"/>
      <c r="U14" s="74" t="str">
        <f t="shared" si="4"/>
        <v>-</v>
      </c>
      <c r="V14" s="95">
        <f>SUMIFS(Costos!$H64:$DI64,Costos!$H$7:$DI$7,"&lt;"&amp;'Ejecución Técnica Financiera'!$U$5,Costos!$H$6:$DI$6,"&lt;"&amp;'Ejecución Técnica Financiera'!$U$5)-J14-P14</f>
        <v>0</v>
      </c>
      <c r="W14" s="253"/>
      <c r="X14" s="74" t="str">
        <f t="shared" si="5"/>
        <v>-</v>
      </c>
      <c r="Y14" s="46"/>
      <c r="Z14" s="81">
        <f>SUMIFS(Cronograma!$G14:$DH14,Cronograma!$G$7:$DH$7,"&lt;"&amp;'Ejecución Técnica Financiera'!$U$5,Cronograma!$G$6:$DH$6,"&lt;"&amp;'Ejecución Técnica Financiera'!$U$5)</f>
        <v>0</v>
      </c>
      <c r="AA14" s="73">
        <f t="shared" si="8"/>
        <v>0</v>
      </c>
      <c r="AB14" s="74" t="str">
        <f t="shared" si="6"/>
        <v>-</v>
      </c>
      <c r="AC14" s="46"/>
      <c r="AD14" s="95">
        <f>SUMIFS(Costos!$H64:$DI64,Costos!$H$7:$DI$7,"&lt;"&amp;'Ejecución Técnica Financiera'!$U$5,Costos!$H$6:$DI$6,"&lt;"&amp;'Ejecución Técnica Financiera'!$U$5)</f>
        <v>0</v>
      </c>
      <c r="AE14" s="99">
        <f t="shared" si="9"/>
        <v>0</v>
      </c>
      <c r="AF14" s="74" t="str">
        <f t="shared" si="7"/>
        <v>-</v>
      </c>
      <c r="AG14" s="46"/>
    </row>
    <row r="15" spans="1:33" x14ac:dyDescent="0.3">
      <c r="A15" s="46"/>
      <c r="B15" s="16">
        <v>1.7</v>
      </c>
      <c r="C15" s="10" t="s">
        <v>146</v>
      </c>
      <c r="D15" s="11">
        <f>Identificación!C78</f>
        <v>0</v>
      </c>
      <c r="E15" s="22">
        <f>Identificación!F78</f>
        <v>0</v>
      </c>
      <c r="F15" s="58">
        <f>Identificación!G78</f>
        <v>0</v>
      </c>
      <c r="G15" s="66">
        <f>SUMIFS(Cronograma!$G15:$DH15,Cronograma!$G$7:$DH$7,"&lt;"&amp;'Ejecución Técnica Financiera'!$I$5,Cronograma!$G$6:$DH$6,"&lt;"&amp;'Ejecución Técnica Financiera'!$I$5)</f>
        <v>0</v>
      </c>
      <c r="H15" s="252"/>
      <c r="I15" s="74" t="str">
        <f t="shared" si="0"/>
        <v>-</v>
      </c>
      <c r="J15" s="95">
        <f>SUMIFS(Costos!$H75:$DI75,Costos!$H$7:$DI$7,"&lt;"&amp;'Ejecución Técnica Financiera'!$I$5,Costos!$H$6:$DI$6,"&lt;"&amp;'Ejecución Técnica Financiera'!$I$5)</f>
        <v>0</v>
      </c>
      <c r="K15" s="253"/>
      <c r="L15" s="74" t="str">
        <f t="shared" si="1"/>
        <v>-</v>
      </c>
      <c r="M15" s="72">
        <f>SUMIFS(Cronograma!$G15:$DH15,Cronograma!$G$7:$DH$7,"&lt;"&amp;'Ejecución Técnica Financiera'!$O$5,Cronograma!$G$6:$DH$6,"&lt;"&amp;'Ejecución Técnica Financiera'!$O$5)-G15</f>
        <v>0</v>
      </c>
      <c r="N15" s="252"/>
      <c r="O15" s="74" t="str">
        <f t="shared" si="2"/>
        <v>-</v>
      </c>
      <c r="P15" s="95">
        <f>SUMIFS(Costos!$H75:$DI75,Costos!$H$7:$DI$7,"&lt;"&amp;'Ejecución Técnica Financiera'!$O$5,Costos!$H$6:$DI$6,"&lt;"&amp;'Ejecución Técnica Financiera'!$O$5)-J15</f>
        <v>0</v>
      </c>
      <c r="Q15" s="253"/>
      <c r="R15" s="74" t="str">
        <f t="shared" si="3"/>
        <v>-</v>
      </c>
      <c r="S15" s="72">
        <f>SUMIFS(Cronograma!$G15:$DH15,Cronograma!$G$7:$DH$7,"&lt;"&amp;'Ejecución Técnica Financiera'!$U$5,Cronograma!$G$6:$DH$6,"&lt;"&amp;'Ejecución Técnica Financiera'!$U$5)-G15-M15</f>
        <v>0</v>
      </c>
      <c r="T15" s="254"/>
      <c r="U15" s="74" t="str">
        <f t="shared" si="4"/>
        <v>-</v>
      </c>
      <c r="V15" s="95">
        <f>SUMIFS(Costos!$H75:$DI75,Costos!$H$7:$DI$7,"&lt;"&amp;'Ejecución Técnica Financiera'!$U$5,Costos!$H$6:$DI$6,"&lt;"&amp;'Ejecución Técnica Financiera'!$U$5)-J15-P15</f>
        <v>0</v>
      </c>
      <c r="W15" s="253"/>
      <c r="X15" s="74" t="str">
        <f t="shared" si="5"/>
        <v>-</v>
      </c>
      <c r="Y15" s="46"/>
      <c r="Z15" s="81">
        <f>SUMIFS(Cronograma!$G15:$DH15,Cronograma!$G$7:$DH$7,"&lt;"&amp;'Ejecución Técnica Financiera'!$U$5,Cronograma!$G$6:$DH$6,"&lt;"&amp;'Ejecución Técnica Financiera'!$U$5)</f>
        <v>0</v>
      </c>
      <c r="AA15" s="73">
        <f t="shared" si="8"/>
        <v>0</v>
      </c>
      <c r="AB15" s="74" t="str">
        <f t="shared" si="6"/>
        <v>-</v>
      </c>
      <c r="AC15" s="46"/>
      <c r="AD15" s="95">
        <f>SUMIFS(Costos!$H75:$DI75,Costos!$H$7:$DI$7,"&lt;"&amp;'Ejecución Técnica Financiera'!$U$5,Costos!$H$6:$DI$6,"&lt;"&amp;'Ejecución Técnica Financiera'!$U$5)</f>
        <v>0</v>
      </c>
      <c r="AE15" s="99">
        <f t="shared" si="9"/>
        <v>0</v>
      </c>
      <c r="AF15" s="74" t="str">
        <f t="shared" si="7"/>
        <v>-</v>
      </c>
      <c r="AG15" s="46"/>
    </row>
    <row r="16" spans="1:33" x14ac:dyDescent="0.3">
      <c r="A16" s="46"/>
      <c r="B16" s="16">
        <v>1.8</v>
      </c>
      <c r="C16" s="10" t="s">
        <v>147</v>
      </c>
      <c r="D16" s="11">
        <f>Identificación!C79</f>
        <v>0</v>
      </c>
      <c r="E16" s="22">
        <f>Identificación!F79</f>
        <v>0</v>
      </c>
      <c r="F16" s="58">
        <f>Identificación!G79</f>
        <v>0</v>
      </c>
      <c r="G16" s="66">
        <f>SUMIFS(Cronograma!$G16:$DH16,Cronograma!$G$7:$DH$7,"&lt;"&amp;'Ejecución Técnica Financiera'!$I$5,Cronograma!$G$6:$DH$6,"&lt;"&amp;'Ejecución Técnica Financiera'!$I$5)</f>
        <v>0</v>
      </c>
      <c r="H16" s="252"/>
      <c r="I16" s="74" t="str">
        <f t="shared" si="0"/>
        <v>-</v>
      </c>
      <c r="J16" s="95">
        <f>SUMIFS(Costos!$H86:$DI86,Costos!$H$7:$DI$7,"&lt;"&amp;'Ejecución Técnica Financiera'!$I$5,Costos!$H$6:$DI$6,"&lt;"&amp;'Ejecución Técnica Financiera'!$I$5)</f>
        <v>0</v>
      </c>
      <c r="K16" s="253"/>
      <c r="L16" s="74" t="str">
        <f t="shared" si="1"/>
        <v>-</v>
      </c>
      <c r="M16" s="72">
        <f>SUMIFS(Cronograma!$G16:$DH16,Cronograma!$G$7:$DH$7,"&lt;"&amp;'Ejecución Técnica Financiera'!$O$5,Cronograma!$G$6:$DH$6,"&lt;"&amp;'Ejecución Técnica Financiera'!$O$5)-G16</f>
        <v>0</v>
      </c>
      <c r="N16" s="252"/>
      <c r="O16" s="74" t="str">
        <f t="shared" si="2"/>
        <v>-</v>
      </c>
      <c r="P16" s="95">
        <f>SUMIFS(Costos!$H86:$DI86,Costos!$H$7:$DI$7,"&lt;"&amp;'Ejecución Técnica Financiera'!$O$5,Costos!$H$6:$DI$6,"&lt;"&amp;'Ejecución Técnica Financiera'!$O$5)-J16</f>
        <v>0</v>
      </c>
      <c r="Q16" s="253"/>
      <c r="R16" s="74" t="str">
        <f t="shared" si="3"/>
        <v>-</v>
      </c>
      <c r="S16" s="72">
        <f>SUMIFS(Cronograma!$G16:$DH16,Cronograma!$G$7:$DH$7,"&lt;"&amp;'Ejecución Técnica Financiera'!$U$5,Cronograma!$G$6:$DH$6,"&lt;"&amp;'Ejecución Técnica Financiera'!$U$5)-G16-M16</f>
        <v>0</v>
      </c>
      <c r="T16" s="254"/>
      <c r="U16" s="74" t="str">
        <f t="shared" si="4"/>
        <v>-</v>
      </c>
      <c r="V16" s="95">
        <f>SUMIFS(Costos!$H86:$DI86,Costos!$H$7:$DI$7,"&lt;"&amp;'Ejecución Técnica Financiera'!$U$5,Costos!$H$6:$DI$6,"&lt;"&amp;'Ejecución Técnica Financiera'!$U$5)-J16-P16</f>
        <v>0</v>
      </c>
      <c r="W16" s="253"/>
      <c r="X16" s="74" t="str">
        <f t="shared" si="5"/>
        <v>-</v>
      </c>
      <c r="Y16" s="46"/>
      <c r="Z16" s="81">
        <f>SUMIFS(Cronograma!$G16:$DH16,Cronograma!$G$7:$DH$7,"&lt;"&amp;'Ejecución Técnica Financiera'!$U$5,Cronograma!$G$6:$DH$6,"&lt;"&amp;'Ejecución Técnica Financiera'!$U$5)</f>
        <v>0</v>
      </c>
      <c r="AA16" s="73">
        <f t="shared" si="8"/>
        <v>0</v>
      </c>
      <c r="AB16" s="74" t="str">
        <f t="shared" si="6"/>
        <v>-</v>
      </c>
      <c r="AC16" s="46"/>
      <c r="AD16" s="95">
        <f>SUMIFS(Costos!$H86:$DI86,Costos!$H$7:$DI$7,"&lt;"&amp;'Ejecución Técnica Financiera'!$U$5,Costos!$H$6:$DI$6,"&lt;"&amp;'Ejecución Técnica Financiera'!$U$5)</f>
        <v>0</v>
      </c>
      <c r="AE16" s="99">
        <f t="shared" si="9"/>
        <v>0</v>
      </c>
      <c r="AF16" s="74" t="str">
        <f t="shared" si="7"/>
        <v>-</v>
      </c>
      <c r="AG16" s="46"/>
    </row>
    <row r="17" spans="1:33" x14ac:dyDescent="0.3">
      <c r="A17" s="46"/>
      <c r="B17" s="16">
        <v>1.9</v>
      </c>
      <c r="C17" s="10" t="s">
        <v>148</v>
      </c>
      <c r="D17" s="11" t="str">
        <f>Identificación!C80</f>
        <v xml:space="preserve"> </v>
      </c>
      <c r="E17" s="22">
        <f>Identificación!F80</f>
        <v>0</v>
      </c>
      <c r="F17" s="58">
        <f>Identificación!G80</f>
        <v>0</v>
      </c>
      <c r="G17" s="66">
        <f>SUMIFS(Cronograma!$G17:$DH17,Cronograma!$G$7:$DH$7,"&lt;"&amp;'Ejecución Técnica Financiera'!$I$5,Cronograma!$G$6:$DH$6,"&lt;"&amp;'Ejecución Técnica Financiera'!$I$5)</f>
        <v>0</v>
      </c>
      <c r="H17" s="252">
        <v>0</v>
      </c>
      <c r="I17" s="74" t="str">
        <f t="shared" si="0"/>
        <v>-</v>
      </c>
      <c r="J17" s="95">
        <f>SUMIFS(Costos!$H97:$DI97,Costos!$H$7:$DI$7,"&lt;"&amp;'Ejecución Técnica Financiera'!$I$5,Costos!$H$6:$DI$6,"&lt;"&amp;'Ejecución Técnica Financiera'!$I$5)</f>
        <v>0</v>
      </c>
      <c r="K17" s="253"/>
      <c r="L17" s="74" t="str">
        <f t="shared" si="1"/>
        <v>-</v>
      </c>
      <c r="M17" s="72">
        <f>SUMIFS(Cronograma!$G17:$DH17,Cronograma!$G$7:$DH$7,"&lt;"&amp;'Ejecución Técnica Financiera'!$O$5,Cronograma!$G$6:$DH$6,"&lt;"&amp;'Ejecución Técnica Financiera'!$O$5)-G17</f>
        <v>0</v>
      </c>
      <c r="N17" s="252"/>
      <c r="O17" s="74" t="str">
        <f t="shared" si="2"/>
        <v>-</v>
      </c>
      <c r="P17" s="95">
        <f>SUMIFS(Costos!$H97:$DI97,Costos!$H$7:$DI$7,"&lt;"&amp;'Ejecución Técnica Financiera'!$O$5,Costos!$H$6:$DI$6,"&lt;"&amp;'Ejecución Técnica Financiera'!$O$5)-J17</f>
        <v>0</v>
      </c>
      <c r="Q17" s="253"/>
      <c r="R17" s="74" t="str">
        <f t="shared" si="3"/>
        <v>-</v>
      </c>
      <c r="S17" s="72">
        <f>SUMIFS(Cronograma!$G17:$DH17,Cronograma!$G$7:$DH$7,"&lt;"&amp;'Ejecución Técnica Financiera'!$U$5,Cronograma!$G$6:$DH$6,"&lt;"&amp;'Ejecución Técnica Financiera'!$U$5)-G17-M17</f>
        <v>0</v>
      </c>
      <c r="T17" s="254"/>
      <c r="U17" s="74" t="str">
        <f t="shared" si="4"/>
        <v>-</v>
      </c>
      <c r="V17" s="95">
        <f>SUMIFS(Costos!$H97:$DI97,Costos!$H$7:$DI$7,"&lt;"&amp;'Ejecución Técnica Financiera'!$U$5,Costos!$H$6:$DI$6,"&lt;"&amp;'Ejecución Técnica Financiera'!$U$5)-J17-P17</f>
        <v>0</v>
      </c>
      <c r="W17" s="253"/>
      <c r="X17" s="74" t="str">
        <f t="shared" si="5"/>
        <v>-</v>
      </c>
      <c r="Y17" s="46"/>
      <c r="Z17" s="81">
        <f>SUMIFS(Cronograma!$G17:$DH17,Cronograma!$G$7:$DH$7,"&lt;"&amp;'Ejecución Técnica Financiera'!$U$5,Cronograma!$G$6:$DH$6,"&lt;"&amp;'Ejecución Técnica Financiera'!$U$5)</f>
        <v>0</v>
      </c>
      <c r="AA17" s="73">
        <f t="shared" si="8"/>
        <v>0</v>
      </c>
      <c r="AB17" s="74" t="str">
        <f t="shared" si="6"/>
        <v>-</v>
      </c>
      <c r="AC17" s="46"/>
      <c r="AD17" s="95">
        <f>SUMIFS(Costos!$H97:$DI97,Costos!$H$7:$DI$7,"&lt;"&amp;'Ejecución Técnica Financiera'!$U$5,Costos!$H$6:$DI$6,"&lt;"&amp;'Ejecución Técnica Financiera'!$U$5)</f>
        <v>0</v>
      </c>
      <c r="AE17" s="99">
        <f t="shared" si="9"/>
        <v>0</v>
      </c>
      <c r="AF17" s="74" t="str">
        <f t="shared" si="7"/>
        <v>-</v>
      </c>
      <c r="AG17" s="46"/>
    </row>
    <row r="18" spans="1:33" x14ac:dyDescent="0.3">
      <c r="A18" s="46"/>
      <c r="B18" s="14">
        <v>2</v>
      </c>
      <c r="C18" s="9" t="s">
        <v>159</v>
      </c>
      <c r="D18" s="20">
        <f>Identificación!B82</f>
        <v>0</v>
      </c>
      <c r="E18" s="21">
        <f>Identificación!F82</f>
        <v>0</v>
      </c>
      <c r="F18" s="59">
        <f>Identificación!G82</f>
        <v>0</v>
      </c>
      <c r="G18" s="63">
        <f>SUMIFS(Cronograma!$G18:$DH18,Cronograma!$G$7:$DH$7,"&lt;"&amp;'Ejecución Técnica Financiera'!$I$5,Cronograma!$G$6:$DH$6,"&lt;"&amp;'Ejecución Técnica Financiera'!$I$5)</f>
        <v>0</v>
      </c>
      <c r="H18" s="69">
        <f>SUM(H19:H27)</f>
        <v>0</v>
      </c>
      <c r="I18" s="70" t="str">
        <f t="shared" si="0"/>
        <v>-</v>
      </c>
      <c r="J18" s="97">
        <f>SUMIFS(Costos!$I108:$DJ108,Costos!$I$7:$DJ$7,"&lt;"&amp;'Ejecución Técnica Financiera'!$I$5,Costos!$I$6:$DJ$6,"&lt;"&amp;'Ejecución Técnica Financiera'!$I$5)</f>
        <v>0</v>
      </c>
      <c r="K18" s="69">
        <f>SUM(K19:K27)</f>
        <v>0</v>
      </c>
      <c r="L18" s="70" t="str">
        <f t="shared" si="1"/>
        <v>-</v>
      </c>
      <c r="M18" s="69">
        <f>SUMIFS(Cronograma!$G18:$DH18,Cronograma!$G$7:$DH$7,"&lt;"&amp;'Ejecución Técnica Financiera'!$O$5,Cronograma!$G$6:$DH$6,"&lt;"&amp;'Ejecución Técnica Financiera'!$O$5)-G18</f>
        <v>0</v>
      </c>
      <c r="N18" s="69">
        <f>SUM(N19:N27)</f>
        <v>0</v>
      </c>
      <c r="O18" s="70" t="str">
        <f t="shared" si="2"/>
        <v>-</v>
      </c>
      <c r="P18" s="97">
        <f>SUMIFS(Costos!$H108:$DI108,Costos!$H$7:$DI$7,"&lt;"&amp;'Ejecución Técnica Financiera'!$O$5,Costos!$H$6:$DI$6,"&lt;"&amp;'Ejecución Técnica Financiera'!$O$5)-J18</f>
        <v>0</v>
      </c>
      <c r="Q18" s="69">
        <f>SUM(Q19:Q27)</f>
        <v>0</v>
      </c>
      <c r="R18" s="70" t="str">
        <f t="shared" si="3"/>
        <v>-</v>
      </c>
      <c r="S18" s="69">
        <f>SUMIFS(Cronograma!$G18:$DH18,Cronograma!$G$7:$DH$7,"&lt;"&amp;'Ejecución Técnica Financiera'!$U$5,Cronograma!$G$6:$DH$6,"&lt;"&amp;'Ejecución Técnica Financiera'!$U$5)-G18-M18</f>
        <v>0</v>
      </c>
      <c r="T18" s="69">
        <f>SUM(T19:T27)</f>
        <v>0</v>
      </c>
      <c r="U18" s="70" t="str">
        <f t="shared" si="4"/>
        <v>-</v>
      </c>
      <c r="V18" s="97">
        <f>SUMIFS(Costos!$H108:$DI108,Costos!$H$7:$DI$7,"&lt;"&amp;'Ejecución Técnica Financiera'!$U$5,Costos!$H$6:$DI$6,"&lt;"&amp;'Ejecución Técnica Financiera'!$U$5)-J18-P18</f>
        <v>0</v>
      </c>
      <c r="W18" s="69">
        <f>SUM(W19:W27)</f>
        <v>0</v>
      </c>
      <c r="X18" s="70" t="str">
        <f t="shared" si="5"/>
        <v>-</v>
      </c>
      <c r="Y18" s="46"/>
      <c r="Z18" s="82">
        <f>SUMIFS(Cronograma!$G18:$DH18,Cronograma!$G$7:$DH$7,"&lt;"&amp;'Ejecución Técnica Financiera'!$U$5,Cronograma!$G$6:$DH$6,"&lt;"&amp;'Ejecución Técnica Financiera'!$U$5)</f>
        <v>0</v>
      </c>
      <c r="AA18" s="71">
        <f t="shared" si="8"/>
        <v>0</v>
      </c>
      <c r="AB18" s="70" t="str">
        <f t="shared" si="6"/>
        <v>-</v>
      </c>
      <c r="AC18" s="46"/>
      <c r="AD18" s="97">
        <f>SUMIFS(Costos!$H108:$DI108,Costos!$H$7:$DI$7,"&lt;"&amp;'Ejecución Técnica Financiera'!$U$5,Costos!$H$6:$DI$6,"&lt;"&amp;'Ejecución Técnica Financiera'!$U$5)</f>
        <v>0</v>
      </c>
      <c r="AE18" s="98">
        <f t="shared" si="9"/>
        <v>0</v>
      </c>
      <c r="AF18" s="70" t="str">
        <f t="shared" si="7"/>
        <v>-</v>
      </c>
      <c r="AG18" s="46"/>
    </row>
    <row r="19" spans="1:33" ht="28.8" x14ac:dyDescent="0.3">
      <c r="A19" s="46"/>
      <c r="B19" s="15">
        <v>2.1</v>
      </c>
      <c r="C19" s="10" t="s">
        <v>149</v>
      </c>
      <c r="D19" s="11">
        <f>Identificación!C86</f>
        <v>0</v>
      </c>
      <c r="E19" s="22">
        <f>Identificación!F86</f>
        <v>0</v>
      </c>
      <c r="F19" s="58">
        <f>Identificación!G86</f>
        <v>0</v>
      </c>
      <c r="G19" s="66">
        <f>SUMIFS(Cronograma!$G19:$DH19,Cronograma!$G$7:$DH$7,"&lt;"&amp;'Ejecución Técnica Financiera'!$I$5,Cronograma!$G$6:$DH$6,"&lt;"&amp;'Ejecución Técnica Financiera'!$I$5)</f>
        <v>0</v>
      </c>
      <c r="H19" s="252"/>
      <c r="I19" s="74" t="str">
        <f t="shared" si="0"/>
        <v>-</v>
      </c>
      <c r="J19" s="95">
        <f>SUMIFS(Costos!$H109:$DI109,Costos!$H$7:$DI$7,"&lt;"&amp;'Ejecución Técnica Financiera'!$I$5,Costos!$H$6:$DI$6,"&lt;"&amp;'Ejecución Técnica Financiera'!$I$5)</f>
        <v>0</v>
      </c>
      <c r="K19" s="253"/>
      <c r="L19" s="74" t="str">
        <f t="shared" si="1"/>
        <v>-</v>
      </c>
      <c r="M19" s="72">
        <f>SUMIFS(Cronograma!$G19:$DH19,Cronograma!$G$7:$DH$7,"&lt;"&amp;'Ejecución Técnica Financiera'!$O$5,Cronograma!$G$6:$DH$6,"&lt;"&amp;'Ejecución Técnica Financiera'!$O$5)-G19</f>
        <v>0</v>
      </c>
      <c r="N19" s="252"/>
      <c r="O19" s="74" t="str">
        <f t="shared" si="2"/>
        <v>-</v>
      </c>
      <c r="P19" s="95">
        <f>SUMIFS(Costos!$H109:$DI109,Costos!$H$7:$DI$7,"&lt;"&amp;'Ejecución Técnica Financiera'!$O$5,Costos!$H$6:$DI$6,"&lt;"&amp;'Ejecución Técnica Financiera'!$O$5)-J19</f>
        <v>0</v>
      </c>
      <c r="Q19" s="253"/>
      <c r="R19" s="74" t="str">
        <f t="shared" si="3"/>
        <v>-</v>
      </c>
      <c r="S19" s="72">
        <f>SUMIFS(Cronograma!$G19:$DH19,Cronograma!$G$7:$DH$7,"&lt;"&amp;'Ejecución Técnica Financiera'!$U$5,Cronograma!$G$6:$DH$6,"&lt;"&amp;'Ejecución Técnica Financiera'!$U$5)-G19-M19</f>
        <v>0</v>
      </c>
      <c r="T19" s="254"/>
      <c r="U19" s="74" t="str">
        <f t="shared" si="4"/>
        <v>-</v>
      </c>
      <c r="V19" s="95">
        <f>SUMIFS(Costos!$H109:$DI109,Costos!$H$7:$DI$7,"&lt;"&amp;'Ejecución Técnica Financiera'!$U$5,Costos!$H$6:$DI$6,"&lt;"&amp;'Ejecución Técnica Financiera'!$U$5)-J19-P19</f>
        <v>0</v>
      </c>
      <c r="W19" s="253"/>
      <c r="X19" s="74" t="str">
        <f t="shared" si="5"/>
        <v>-</v>
      </c>
      <c r="Y19" s="46"/>
      <c r="Z19" s="81">
        <f>SUMIFS(Cronograma!$G19:$DH19,Cronograma!$G$7:$DH$7,"&lt;"&amp;'Ejecución Técnica Financiera'!$U$5,Cronograma!$G$6:$DH$6,"&lt;"&amp;'Ejecución Técnica Financiera'!$U$5)</f>
        <v>0</v>
      </c>
      <c r="AA19" s="73">
        <f t="shared" si="8"/>
        <v>0</v>
      </c>
      <c r="AB19" s="74" t="str">
        <f t="shared" si="6"/>
        <v>-</v>
      </c>
      <c r="AC19" s="46"/>
      <c r="AD19" s="95">
        <f>SUMIFS(Costos!$H109:$DI109,Costos!$H$7:$DI$7,"&lt;"&amp;'Ejecución Técnica Financiera'!$U$5,Costos!$H$6:$DI$6,"&lt;"&amp;'Ejecución Técnica Financiera'!$U$5)</f>
        <v>0</v>
      </c>
      <c r="AE19" s="99">
        <f t="shared" si="9"/>
        <v>0</v>
      </c>
      <c r="AF19" s="74" t="str">
        <f t="shared" si="7"/>
        <v>-</v>
      </c>
      <c r="AG19" s="46"/>
    </row>
    <row r="20" spans="1:33" ht="28.8" x14ac:dyDescent="0.3">
      <c r="A20" s="46"/>
      <c r="B20" s="16">
        <v>2.2000000000000002</v>
      </c>
      <c r="C20" s="10" t="s">
        <v>150</v>
      </c>
      <c r="D20" s="11">
        <f>Identificación!C87</f>
        <v>0</v>
      </c>
      <c r="E20" s="22">
        <f>Identificación!F87</f>
        <v>0</v>
      </c>
      <c r="F20" s="58">
        <f>Identificación!G87</f>
        <v>0</v>
      </c>
      <c r="G20" s="66">
        <f>SUMIFS(Cronograma!$G20:$DH20,Cronograma!$G$7:$DH$7,"&lt;"&amp;'Ejecución Técnica Financiera'!$I$5,Cronograma!$G$6:$DH$6,"&lt;"&amp;'Ejecución Técnica Financiera'!$I$5)</f>
        <v>0</v>
      </c>
      <c r="H20" s="252"/>
      <c r="I20" s="74" t="str">
        <f t="shared" si="0"/>
        <v>-</v>
      </c>
      <c r="J20" s="95">
        <f>SUMIFS(Costos!$H120:$DI120,Costos!$H$7:$DI$7,"&lt;"&amp;'Ejecución Técnica Financiera'!$I$5,Costos!$H$6:$DI$6,"&lt;"&amp;'Ejecución Técnica Financiera'!$I$5)</f>
        <v>0</v>
      </c>
      <c r="K20" s="253"/>
      <c r="L20" s="74" t="str">
        <f t="shared" si="1"/>
        <v>-</v>
      </c>
      <c r="M20" s="72">
        <f>SUMIFS(Cronograma!$G20:$DH20,Cronograma!$G$7:$DH$7,"&lt;"&amp;'Ejecución Técnica Financiera'!$O$5,Cronograma!$G$6:$DH$6,"&lt;"&amp;'Ejecución Técnica Financiera'!$O$5)-G20</f>
        <v>0</v>
      </c>
      <c r="N20" s="252"/>
      <c r="O20" s="74" t="str">
        <f t="shared" si="2"/>
        <v>-</v>
      </c>
      <c r="P20" s="95">
        <f>SUMIFS(Costos!$H120:$DI120,Costos!$H$7:$DI$7,"&lt;"&amp;'Ejecución Técnica Financiera'!$O$5,Costos!$H$6:$DI$6,"&lt;"&amp;'Ejecución Técnica Financiera'!$O$5)-J20</f>
        <v>0</v>
      </c>
      <c r="Q20" s="253"/>
      <c r="R20" s="74" t="str">
        <f t="shared" si="3"/>
        <v>-</v>
      </c>
      <c r="S20" s="72">
        <f>SUMIFS(Cronograma!$G20:$DH20,Cronograma!$G$7:$DH$7,"&lt;"&amp;'Ejecución Técnica Financiera'!$U$5,Cronograma!$G$6:$DH$6,"&lt;"&amp;'Ejecución Técnica Financiera'!$U$5)-G20-M20</f>
        <v>0</v>
      </c>
      <c r="T20" s="254"/>
      <c r="U20" s="74" t="str">
        <f t="shared" si="4"/>
        <v>-</v>
      </c>
      <c r="V20" s="95">
        <f>SUMIFS(Costos!$H120:$DI120,Costos!$H$7:$DI$7,"&lt;"&amp;'Ejecución Técnica Financiera'!$U$5,Costos!$H$6:$DI$6,"&lt;"&amp;'Ejecución Técnica Financiera'!$U$5)-J20-P20</f>
        <v>0</v>
      </c>
      <c r="W20" s="253"/>
      <c r="X20" s="74" t="str">
        <f t="shared" si="5"/>
        <v>-</v>
      </c>
      <c r="Y20" s="46"/>
      <c r="Z20" s="81">
        <f>SUMIFS(Cronograma!$G20:$DH20,Cronograma!$G$7:$DH$7,"&lt;"&amp;'Ejecución Técnica Financiera'!$U$5,Cronograma!$G$6:$DH$6,"&lt;"&amp;'Ejecución Técnica Financiera'!$U$5)</f>
        <v>0</v>
      </c>
      <c r="AA20" s="73">
        <f t="shared" si="8"/>
        <v>0</v>
      </c>
      <c r="AB20" s="74" t="str">
        <f t="shared" si="6"/>
        <v>-</v>
      </c>
      <c r="AC20" s="46"/>
      <c r="AD20" s="95">
        <f>SUMIFS(Costos!$H120:$DI120,Costos!$H$7:$DI$7,"&lt;"&amp;'Ejecución Técnica Financiera'!$U$5,Costos!$H$6:$DI$6,"&lt;"&amp;'Ejecución Técnica Financiera'!$U$5)</f>
        <v>0</v>
      </c>
      <c r="AE20" s="99">
        <f t="shared" si="9"/>
        <v>0</v>
      </c>
      <c r="AF20" s="74" t="str">
        <f t="shared" si="7"/>
        <v>-</v>
      </c>
      <c r="AG20" s="46"/>
    </row>
    <row r="21" spans="1:33" ht="28.8" x14ac:dyDescent="0.3">
      <c r="A21" s="46"/>
      <c r="B21" s="16">
        <v>2.2999999999999998</v>
      </c>
      <c r="C21" s="10" t="s">
        <v>151</v>
      </c>
      <c r="D21" s="11">
        <f>Identificación!C88</f>
        <v>0</v>
      </c>
      <c r="E21" s="22">
        <f>Identificación!F88</f>
        <v>0</v>
      </c>
      <c r="F21" s="58">
        <f>Identificación!G88</f>
        <v>0</v>
      </c>
      <c r="G21" s="66">
        <f>SUMIFS(Cronograma!$G21:$DH21,Cronograma!$G$7:$DH$7,"&lt;"&amp;'Ejecución Técnica Financiera'!$I$5,Cronograma!$G$6:$DH$6,"&lt;"&amp;'Ejecución Técnica Financiera'!$I$5)</f>
        <v>0</v>
      </c>
      <c r="H21" s="252"/>
      <c r="I21" s="74" t="str">
        <f t="shared" si="0"/>
        <v>-</v>
      </c>
      <c r="J21" s="95">
        <f>SUMIFS(Costos!$H131:$DI131,Costos!$H$7:$DI$7,"&lt;"&amp;'Ejecución Técnica Financiera'!$I$5,Costos!$H$6:$DI$6,"&lt;"&amp;'Ejecución Técnica Financiera'!$I$5)</f>
        <v>0</v>
      </c>
      <c r="K21" s="253"/>
      <c r="L21" s="74" t="str">
        <f t="shared" si="1"/>
        <v>-</v>
      </c>
      <c r="M21" s="72">
        <f>SUMIFS(Cronograma!$G21:$DH21,Cronograma!$G$7:$DH$7,"&lt;"&amp;'Ejecución Técnica Financiera'!$O$5,Cronograma!$G$6:$DH$6,"&lt;"&amp;'Ejecución Técnica Financiera'!$O$5)-G21</f>
        <v>0</v>
      </c>
      <c r="N21" s="252"/>
      <c r="O21" s="74" t="str">
        <f t="shared" si="2"/>
        <v>-</v>
      </c>
      <c r="P21" s="95">
        <f>SUMIFS(Costos!$H131:$DI131,Costos!$H$7:$DI$7,"&lt;"&amp;'Ejecución Técnica Financiera'!$O$5,Costos!$H$6:$DI$6,"&lt;"&amp;'Ejecución Técnica Financiera'!$O$5)-J21</f>
        <v>0</v>
      </c>
      <c r="Q21" s="253"/>
      <c r="R21" s="74" t="str">
        <f t="shared" si="3"/>
        <v>-</v>
      </c>
      <c r="S21" s="72">
        <f>SUMIFS(Cronograma!$G21:$DH21,Cronograma!$G$7:$DH$7,"&lt;"&amp;'Ejecución Técnica Financiera'!$U$5,Cronograma!$G$6:$DH$6,"&lt;"&amp;'Ejecución Técnica Financiera'!$U$5)-G21-M21</f>
        <v>0</v>
      </c>
      <c r="T21" s="254"/>
      <c r="U21" s="74" t="str">
        <f t="shared" si="4"/>
        <v>-</v>
      </c>
      <c r="V21" s="95">
        <f>SUMIFS(Costos!$H131:$DI131,Costos!$H$7:$DI$7,"&lt;"&amp;'Ejecución Técnica Financiera'!$U$5,Costos!$H$6:$DI$6,"&lt;"&amp;'Ejecución Técnica Financiera'!$U$5)-J21-P21</f>
        <v>0</v>
      </c>
      <c r="W21" s="253"/>
      <c r="X21" s="74" t="str">
        <f t="shared" si="5"/>
        <v>-</v>
      </c>
      <c r="Y21" s="46"/>
      <c r="Z21" s="81">
        <f>SUMIFS(Cronograma!$G21:$DH21,Cronograma!$G$7:$DH$7,"&lt;"&amp;'Ejecución Técnica Financiera'!$U$5,Cronograma!$G$6:$DH$6,"&lt;"&amp;'Ejecución Técnica Financiera'!$U$5)</f>
        <v>0</v>
      </c>
      <c r="AA21" s="73">
        <f t="shared" si="8"/>
        <v>0</v>
      </c>
      <c r="AB21" s="74" t="str">
        <f t="shared" si="6"/>
        <v>-</v>
      </c>
      <c r="AC21" s="46"/>
      <c r="AD21" s="95">
        <f>SUMIFS(Costos!$H131:$DI131,Costos!$H$7:$DI$7,"&lt;"&amp;'Ejecución Técnica Financiera'!$U$5,Costos!$H$6:$DI$6,"&lt;"&amp;'Ejecución Técnica Financiera'!$U$5)</f>
        <v>0</v>
      </c>
      <c r="AE21" s="99">
        <f t="shared" si="9"/>
        <v>0</v>
      </c>
      <c r="AF21" s="74" t="str">
        <f t="shared" si="7"/>
        <v>-</v>
      </c>
      <c r="AG21" s="46"/>
    </row>
    <row r="22" spans="1:33" x14ac:dyDescent="0.3">
      <c r="A22" s="46"/>
      <c r="B22" s="16">
        <v>2.4</v>
      </c>
      <c r="C22" s="10" t="s">
        <v>152</v>
      </c>
      <c r="D22" s="11">
        <f>Identificación!C89</f>
        <v>0</v>
      </c>
      <c r="E22" s="22">
        <f>Identificación!F89</f>
        <v>0</v>
      </c>
      <c r="F22" s="58">
        <f>Identificación!G89</f>
        <v>0</v>
      </c>
      <c r="G22" s="66">
        <f>SUMIFS(Cronograma!$G22:$DH22,Cronograma!$G$7:$DH$7,"&lt;"&amp;'Ejecución Técnica Financiera'!$I$5,Cronograma!$G$6:$DH$6,"&lt;"&amp;'Ejecución Técnica Financiera'!$I$5)</f>
        <v>0</v>
      </c>
      <c r="H22" s="252"/>
      <c r="I22" s="74" t="str">
        <f t="shared" si="0"/>
        <v>-</v>
      </c>
      <c r="J22" s="95">
        <f>SUMIFS(Costos!$H142:$DI142,Costos!$H$7:$DI$7,"&lt;"&amp;'Ejecución Técnica Financiera'!$I$5,Costos!$H$6:$DI$6,"&lt;"&amp;'Ejecución Técnica Financiera'!$I$5)</f>
        <v>0</v>
      </c>
      <c r="K22" s="253"/>
      <c r="L22" s="74" t="str">
        <f t="shared" si="1"/>
        <v>-</v>
      </c>
      <c r="M22" s="72">
        <f>SUMIFS(Cronograma!$G22:$DH22,Cronograma!$G$7:$DH$7,"&lt;"&amp;'Ejecución Técnica Financiera'!$O$5,Cronograma!$G$6:$DH$6,"&lt;"&amp;'Ejecución Técnica Financiera'!$O$5)-G22</f>
        <v>0</v>
      </c>
      <c r="N22" s="252"/>
      <c r="O22" s="74" t="str">
        <f t="shared" si="2"/>
        <v>-</v>
      </c>
      <c r="P22" s="95">
        <f>SUMIFS(Costos!$H142:$DI142,Costos!$H$7:$DI$7,"&lt;"&amp;'Ejecución Técnica Financiera'!$O$5,Costos!$H$6:$DI$6,"&lt;"&amp;'Ejecución Técnica Financiera'!$O$5)-J22</f>
        <v>0</v>
      </c>
      <c r="Q22" s="253"/>
      <c r="R22" s="74" t="str">
        <f t="shared" si="3"/>
        <v>-</v>
      </c>
      <c r="S22" s="72">
        <f>SUMIFS(Cronograma!$G22:$DH22,Cronograma!$G$7:$DH$7,"&lt;"&amp;'Ejecución Técnica Financiera'!$U$5,Cronograma!$G$6:$DH$6,"&lt;"&amp;'Ejecución Técnica Financiera'!$U$5)-G22-M22</f>
        <v>0</v>
      </c>
      <c r="T22" s="254"/>
      <c r="U22" s="74" t="str">
        <f t="shared" si="4"/>
        <v>-</v>
      </c>
      <c r="V22" s="95">
        <f>SUMIFS(Costos!$H142:$DI142,Costos!$H$7:$DI$7,"&lt;"&amp;'Ejecución Técnica Financiera'!$U$5,Costos!$H$6:$DI$6,"&lt;"&amp;'Ejecución Técnica Financiera'!$U$5)-J22-P22</f>
        <v>0</v>
      </c>
      <c r="W22" s="253"/>
      <c r="X22" s="74" t="str">
        <f t="shared" si="5"/>
        <v>-</v>
      </c>
      <c r="Y22" s="46"/>
      <c r="Z22" s="81">
        <f>SUMIFS(Cronograma!$G22:$DH22,Cronograma!$G$7:$DH$7,"&lt;"&amp;'Ejecución Técnica Financiera'!$U$5,Cronograma!$G$6:$DH$6,"&lt;"&amp;'Ejecución Técnica Financiera'!$U$5)</f>
        <v>0</v>
      </c>
      <c r="AA22" s="73">
        <f t="shared" si="8"/>
        <v>0</v>
      </c>
      <c r="AB22" s="74" t="str">
        <f t="shared" si="6"/>
        <v>-</v>
      </c>
      <c r="AC22" s="46"/>
      <c r="AD22" s="95">
        <f>SUMIFS(Costos!$H142:$DI142,Costos!$H$7:$DI$7,"&lt;"&amp;'Ejecución Técnica Financiera'!$U$5,Costos!$H$6:$DI$6,"&lt;"&amp;'Ejecución Técnica Financiera'!$U$5)</f>
        <v>0</v>
      </c>
      <c r="AE22" s="99">
        <f t="shared" si="9"/>
        <v>0</v>
      </c>
      <c r="AF22" s="74" t="str">
        <f t="shared" si="7"/>
        <v>-</v>
      </c>
      <c r="AG22" s="46"/>
    </row>
    <row r="23" spans="1:33" x14ac:dyDescent="0.3">
      <c r="A23" s="46"/>
      <c r="B23" s="16">
        <v>2.5</v>
      </c>
      <c r="C23" s="10" t="s">
        <v>153</v>
      </c>
      <c r="D23" s="11">
        <f>Identificación!C90</f>
        <v>0</v>
      </c>
      <c r="E23" s="22">
        <f>Identificación!F90</f>
        <v>0</v>
      </c>
      <c r="F23" s="58">
        <f>Identificación!G90</f>
        <v>0</v>
      </c>
      <c r="G23" s="66">
        <f>SUMIFS(Cronograma!$G23:$DH23,Cronograma!$G$7:$DH$7,"&lt;"&amp;'Ejecución Técnica Financiera'!$I$5,Cronograma!$G$6:$DH$6,"&lt;"&amp;'Ejecución Técnica Financiera'!$I$5)</f>
        <v>0</v>
      </c>
      <c r="H23" s="252"/>
      <c r="I23" s="74" t="str">
        <f t="shared" si="0"/>
        <v>-</v>
      </c>
      <c r="J23" s="95">
        <f>SUMIFS(Costos!$H153:$DI153,Costos!$H$7:$DI$7,"&lt;"&amp;'Ejecución Técnica Financiera'!$I$5,Costos!$H$6:$DI$6,"&lt;"&amp;'Ejecución Técnica Financiera'!$I$5)</f>
        <v>0</v>
      </c>
      <c r="K23" s="253"/>
      <c r="L23" s="74" t="str">
        <f t="shared" si="1"/>
        <v>-</v>
      </c>
      <c r="M23" s="72">
        <f>SUMIFS(Cronograma!$G23:$DH23,Cronograma!$G$7:$DH$7,"&lt;"&amp;'Ejecución Técnica Financiera'!$O$5,Cronograma!$G$6:$DH$6,"&lt;"&amp;'Ejecución Técnica Financiera'!$O$5)-G23</f>
        <v>0</v>
      </c>
      <c r="N23" s="252"/>
      <c r="O23" s="74" t="str">
        <f t="shared" si="2"/>
        <v>-</v>
      </c>
      <c r="P23" s="95">
        <f>SUMIFS(Costos!$H153:$DI153,Costos!$H$7:$DI$7,"&lt;"&amp;'Ejecución Técnica Financiera'!$O$5,Costos!$H$6:$DI$6,"&lt;"&amp;'Ejecución Técnica Financiera'!$O$5)-J23</f>
        <v>0</v>
      </c>
      <c r="Q23" s="253"/>
      <c r="R23" s="74" t="str">
        <f t="shared" si="3"/>
        <v>-</v>
      </c>
      <c r="S23" s="72">
        <f>SUMIFS(Cronograma!$G23:$DH23,Cronograma!$G$7:$DH$7,"&lt;"&amp;'Ejecución Técnica Financiera'!$U$5,Cronograma!$G$6:$DH$6,"&lt;"&amp;'Ejecución Técnica Financiera'!$U$5)-G23-M23</f>
        <v>0</v>
      </c>
      <c r="T23" s="254"/>
      <c r="U23" s="74" t="str">
        <f t="shared" si="4"/>
        <v>-</v>
      </c>
      <c r="V23" s="95">
        <f>SUMIFS(Costos!$H153:$DI153,Costos!$H$7:$DI$7,"&lt;"&amp;'Ejecución Técnica Financiera'!$U$5,Costos!$H$6:$DI$6,"&lt;"&amp;'Ejecución Técnica Financiera'!$U$5)-J23-P23</f>
        <v>0</v>
      </c>
      <c r="W23" s="253"/>
      <c r="X23" s="74" t="str">
        <f t="shared" si="5"/>
        <v>-</v>
      </c>
      <c r="Y23" s="46"/>
      <c r="Z23" s="81">
        <f>SUMIFS(Cronograma!$G23:$DH23,Cronograma!$G$7:$DH$7,"&lt;"&amp;'Ejecución Técnica Financiera'!$U$5,Cronograma!$G$6:$DH$6,"&lt;"&amp;'Ejecución Técnica Financiera'!$U$5)</f>
        <v>0</v>
      </c>
      <c r="AA23" s="73">
        <f t="shared" si="8"/>
        <v>0</v>
      </c>
      <c r="AB23" s="74" t="str">
        <f t="shared" si="6"/>
        <v>-</v>
      </c>
      <c r="AC23" s="46"/>
      <c r="AD23" s="95">
        <f>SUMIFS(Costos!$H153:$DI153,Costos!$H$7:$DI$7,"&lt;"&amp;'Ejecución Técnica Financiera'!$U$5,Costos!$H$6:$DI$6,"&lt;"&amp;'Ejecución Técnica Financiera'!$U$5)</f>
        <v>0</v>
      </c>
      <c r="AE23" s="99">
        <f t="shared" si="9"/>
        <v>0</v>
      </c>
      <c r="AF23" s="74" t="str">
        <f t="shared" si="7"/>
        <v>-</v>
      </c>
      <c r="AG23" s="46"/>
    </row>
    <row r="24" spans="1:33" x14ac:dyDescent="0.3">
      <c r="A24" s="46"/>
      <c r="B24" s="16">
        <v>2.6</v>
      </c>
      <c r="C24" s="10" t="s">
        <v>154</v>
      </c>
      <c r="D24" s="11">
        <f>Identificación!C91</f>
        <v>0</v>
      </c>
      <c r="E24" s="22">
        <f>Identificación!F91</f>
        <v>0</v>
      </c>
      <c r="F24" s="58">
        <f>Identificación!G91</f>
        <v>0</v>
      </c>
      <c r="G24" s="66">
        <f>SUMIFS(Cronograma!$G24:$DH24,Cronograma!$G$7:$DH$7,"&lt;"&amp;'Ejecución Técnica Financiera'!$I$5,Cronograma!$G$6:$DH$6,"&lt;"&amp;'Ejecución Técnica Financiera'!$I$5)</f>
        <v>0</v>
      </c>
      <c r="H24" s="252"/>
      <c r="I24" s="74" t="str">
        <f t="shared" si="0"/>
        <v>-</v>
      </c>
      <c r="J24" s="95">
        <f>SUMIFS(Costos!$H164:$DI164,Costos!$H$7:$DI$7,"&lt;"&amp;'Ejecución Técnica Financiera'!$I$5,Costos!$H$6:$DI$6,"&lt;"&amp;'Ejecución Técnica Financiera'!$I$5)</f>
        <v>0</v>
      </c>
      <c r="K24" s="253"/>
      <c r="L24" s="74" t="str">
        <f t="shared" si="1"/>
        <v>-</v>
      </c>
      <c r="M24" s="72">
        <f>SUMIFS(Cronograma!$G24:$DH24,Cronograma!$G$7:$DH$7,"&lt;"&amp;'Ejecución Técnica Financiera'!$O$5,Cronograma!$G$6:$DH$6,"&lt;"&amp;'Ejecución Técnica Financiera'!$O$5)-G24</f>
        <v>0</v>
      </c>
      <c r="N24" s="252"/>
      <c r="O24" s="74" t="str">
        <f t="shared" si="2"/>
        <v>-</v>
      </c>
      <c r="P24" s="95">
        <f>SUMIFS(Costos!$H164:$DI164,Costos!$H$7:$DI$7,"&lt;"&amp;'Ejecución Técnica Financiera'!$O$5,Costos!$H$6:$DI$6,"&lt;"&amp;'Ejecución Técnica Financiera'!$O$5)-J24</f>
        <v>0</v>
      </c>
      <c r="Q24" s="253"/>
      <c r="R24" s="74" t="str">
        <f t="shared" si="3"/>
        <v>-</v>
      </c>
      <c r="S24" s="72">
        <f>SUMIFS(Cronograma!$G24:$DH24,Cronograma!$G$7:$DH$7,"&lt;"&amp;'Ejecución Técnica Financiera'!$U$5,Cronograma!$G$6:$DH$6,"&lt;"&amp;'Ejecución Técnica Financiera'!$U$5)-G24-M24</f>
        <v>0</v>
      </c>
      <c r="T24" s="254"/>
      <c r="U24" s="74" t="str">
        <f t="shared" si="4"/>
        <v>-</v>
      </c>
      <c r="V24" s="95">
        <f>SUMIFS(Costos!$H164:$DI164,Costos!$H$7:$DI$7,"&lt;"&amp;'Ejecución Técnica Financiera'!$U$5,Costos!$H$6:$DI$6,"&lt;"&amp;'Ejecución Técnica Financiera'!$U$5)-J24-P24</f>
        <v>0</v>
      </c>
      <c r="W24" s="253"/>
      <c r="X24" s="74" t="str">
        <f t="shared" si="5"/>
        <v>-</v>
      </c>
      <c r="Y24" s="46"/>
      <c r="Z24" s="81">
        <f>SUMIFS(Cronograma!$G24:$DH24,Cronograma!$G$7:$DH$7,"&lt;"&amp;'Ejecución Técnica Financiera'!$U$5,Cronograma!$G$6:$DH$6,"&lt;"&amp;'Ejecución Técnica Financiera'!$U$5)</f>
        <v>0</v>
      </c>
      <c r="AA24" s="73">
        <f t="shared" si="8"/>
        <v>0</v>
      </c>
      <c r="AB24" s="74" t="str">
        <f t="shared" si="6"/>
        <v>-</v>
      </c>
      <c r="AC24" s="46"/>
      <c r="AD24" s="95">
        <f>SUMIFS(Costos!$H164:$DI164,Costos!$H$7:$DI$7,"&lt;"&amp;'Ejecución Técnica Financiera'!$U$5,Costos!$H$6:$DI$6,"&lt;"&amp;'Ejecución Técnica Financiera'!$U$5)</f>
        <v>0</v>
      </c>
      <c r="AE24" s="99">
        <f t="shared" si="9"/>
        <v>0</v>
      </c>
      <c r="AF24" s="74" t="str">
        <f t="shared" si="7"/>
        <v>-</v>
      </c>
      <c r="AG24" s="46"/>
    </row>
    <row r="25" spans="1:33" x14ac:dyDescent="0.3">
      <c r="A25" s="46"/>
      <c r="B25" s="16">
        <v>2.7</v>
      </c>
      <c r="C25" s="10" t="s">
        <v>155</v>
      </c>
      <c r="D25" s="11">
        <f>Identificación!C92</f>
        <v>0</v>
      </c>
      <c r="E25" s="22">
        <f>Identificación!F92</f>
        <v>0</v>
      </c>
      <c r="F25" s="58">
        <f>Identificación!G92</f>
        <v>0</v>
      </c>
      <c r="G25" s="66">
        <f>SUMIFS(Cronograma!$G25:$DH25,Cronograma!$G$7:$DH$7,"&lt;"&amp;'Ejecución Técnica Financiera'!$I$5,Cronograma!$G$6:$DH$6,"&lt;"&amp;'Ejecución Técnica Financiera'!$I$5)</f>
        <v>0</v>
      </c>
      <c r="H25" s="252"/>
      <c r="I25" s="74" t="str">
        <f t="shared" si="0"/>
        <v>-</v>
      </c>
      <c r="J25" s="95">
        <f>SUMIFS(Costos!$H175:$DI175,Costos!$H$7:$DI$7,"&lt;"&amp;'Ejecución Técnica Financiera'!$I$5,Costos!$H$6:$DI$6,"&lt;"&amp;'Ejecución Técnica Financiera'!$I$5)</f>
        <v>0</v>
      </c>
      <c r="K25" s="253"/>
      <c r="L25" s="74" t="str">
        <f t="shared" si="1"/>
        <v>-</v>
      </c>
      <c r="M25" s="72">
        <f>SUMIFS(Cronograma!$G25:$DH25,Cronograma!$G$7:$DH$7,"&lt;"&amp;'Ejecución Técnica Financiera'!$O$5,Cronograma!$G$6:$DH$6,"&lt;"&amp;'Ejecución Técnica Financiera'!$O$5)-G25</f>
        <v>0</v>
      </c>
      <c r="N25" s="252"/>
      <c r="O25" s="74" t="str">
        <f t="shared" si="2"/>
        <v>-</v>
      </c>
      <c r="P25" s="95">
        <f>SUMIFS(Costos!$H175:$DI175,Costos!$H$7:$DI$7,"&lt;"&amp;'Ejecución Técnica Financiera'!$O$5,Costos!$H$6:$DI$6,"&lt;"&amp;'Ejecución Técnica Financiera'!$O$5)-J25</f>
        <v>0</v>
      </c>
      <c r="Q25" s="253"/>
      <c r="R25" s="74" t="str">
        <f t="shared" si="3"/>
        <v>-</v>
      </c>
      <c r="S25" s="72">
        <f>SUMIFS(Cronograma!$G25:$DH25,Cronograma!$G$7:$DH$7,"&lt;"&amp;'Ejecución Técnica Financiera'!$U$5,Cronograma!$G$6:$DH$6,"&lt;"&amp;'Ejecución Técnica Financiera'!$U$5)-G25-M25</f>
        <v>0</v>
      </c>
      <c r="T25" s="254"/>
      <c r="U25" s="74" t="str">
        <f t="shared" si="4"/>
        <v>-</v>
      </c>
      <c r="V25" s="95">
        <f>SUMIFS(Costos!$H175:$DI175,Costos!$H$7:$DI$7,"&lt;"&amp;'Ejecución Técnica Financiera'!$U$5,Costos!$H$6:$DI$6,"&lt;"&amp;'Ejecución Técnica Financiera'!$U$5)-J25-P25</f>
        <v>0</v>
      </c>
      <c r="W25" s="253"/>
      <c r="X25" s="74" t="str">
        <f t="shared" si="5"/>
        <v>-</v>
      </c>
      <c r="Y25" s="46"/>
      <c r="Z25" s="81">
        <f>SUMIFS(Cronograma!$G25:$DH25,Cronograma!$G$7:$DH$7,"&lt;"&amp;'Ejecución Técnica Financiera'!$U$5,Cronograma!$G$6:$DH$6,"&lt;"&amp;'Ejecución Técnica Financiera'!$U$5)</f>
        <v>0</v>
      </c>
      <c r="AA25" s="73">
        <f t="shared" si="8"/>
        <v>0</v>
      </c>
      <c r="AB25" s="74" t="str">
        <f t="shared" si="6"/>
        <v>-</v>
      </c>
      <c r="AC25" s="46"/>
      <c r="AD25" s="95">
        <f>SUMIFS(Costos!$H175:$DI175,Costos!$H$7:$DI$7,"&lt;"&amp;'Ejecución Técnica Financiera'!$U$5,Costos!$H$6:$DI$6,"&lt;"&amp;'Ejecución Técnica Financiera'!$U$5)</f>
        <v>0</v>
      </c>
      <c r="AE25" s="99">
        <f t="shared" si="9"/>
        <v>0</v>
      </c>
      <c r="AF25" s="74" t="str">
        <f t="shared" si="7"/>
        <v>-</v>
      </c>
      <c r="AG25" s="46"/>
    </row>
    <row r="26" spans="1:33" x14ac:dyDescent="0.3">
      <c r="A26" s="46"/>
      <c r="B26" s="16">
        <v>2.8</v>
      </c>
      <c r="C26" s="10" t="s">
        <v>156</v>
      </c>
      <c r="D26" s="11">
        <f>Identificación!C93</f>
        <v>0</v>
      </c>
      <c r="E26" s="22">
        <f>Identificación!F93</f>
        <v>0</v>
      </c>
      <c r="F26" s="58">
        <f>Identificación!G93</f>
        <v>0</v>
      </c>
      <c r="G26" s="66">
        <f>SUMIFS(Cronograma!$G26:$DH26,Cronograma!$G$7:$DH$7,"&lt;"&amp;'Ejecución Técnica Financiera'!$I$5,Cronograma!$G$6:$DH$6,"&lt;"&amp;'Ejecución Técnica Financiera'!$I$5)</f>
        <v>0</v>
      </c>
      <c r="H26" s="252"/>
      <c r="I26" s="74" t="str">
        <f t="shared" si="0"/>
        <v>-</v>
      </c>
      <c r="J26" s="95">
        <f>SUMIFS(Costos!$H186:$DI186,Costos!$H$7:$DI$7,"&lt;"&amp;'Ejecución Técnica Financiera'!$I$5,Costos!$H$6:$DI$6,"&lt;"&amp;'Ejecución Técnica Financiera'!$I$5)</f>
        <v>0</v>
      </c>
      <c r="K26" s="253"/>
      <c r="L26" s="74" t="str">
        <f t="shared" si="1"/>
        <v>-</v>
      </c>
      <c r="M26" s="72">
        <f>SUMIFS(Cronograma!$G26:$DH26,Cronograma!$G$7:$DH$7,"&lt;"&amp;'Ejecución Técnica Financiera'!$O$5,Cronograma!$G$6:$DH$6,"&lt;"&amp;'Ejecución Técnica Financiera'!$O$5)-G26</f>
        <v>0</v>
      </c>
      <c r="N26" s="252"/>
      <c r="O26" s="74" t="str">
        <f t="shared" si="2"/>
        <v>-</v>
      </c>
      <c r="P26" s="95">
        <f>SUMIFS(Costos!$H186:$DI186,Costos!$H$7:$DI$7,"&lt;"&amp;'Ejecución Técnica Financiera'!$O$5,Costos!$H$6:$DI$6,"&lt;"&amp;'Ejecución Técnica Financiera'!$O$5)-J26</f>
        <v>0</v>
      </c>
      <c r="Q26" s="253"/>
      <c r="R26" s="74" t="str">
        <f t="shared" si="3"/>
        <v>-</v>
      </c>
      <c r="S26" s="72">
        <f>SUMIFS(Cronograma!$G26:$DH26,Cronograma!$G$7:$DH$7,"&lt;"&amp;'Ejecución Técnica Financiera'!$U$5,Cronograma!$G$6:$DH$6,"&lt;"&amp;'Ejecución Técnica Financiera'!$U$5)-G26-M26</f>
        <v>0</v>
      </c>
      <c r="T26" s="254"/>
      <c r="U26" s="74" t="str">
        <f t="shared" si="4"/>
        <v>-</v>
      </c>
      <c r="V26" s="95">
        <f>SUMIFS(Costos!$H186:$DI186,Costos!$H$7:$DI$7,"&lt;"&amp;'Ejecución Técnica Financiera'!$U$5,Costos!$H$6:$DI$6,"&lt;"&amp;'Ejecución Técnica Financiera'!$U$5)-J26-P26</f>
        <v>0</v>
      </c>
      <c r="W26" s="253"/>
      <c r="X26" s="74" t="str">
        <f t="shared" si="5"/>
        <v>-</v>
      </c>
      <c r="Y26" s="46"/>
      <c r="Z26" s="81">
        <f>SUMIFS(Cronograma!$G26:$DH26,Cronograma!$G$7:$DH$7,"&lt;"&amp;'Ejecución Técnica Financiera'!$U$5,Cronograma!$G$6:$DH$6,"&lt;"&amp;'Ejecución Técnica Financiera'!$U$5)</f>
        <v>0</v>
      </c>
      <c r="AA26" s="73">
        <f t="shared" si="8"/>
        <v>0</v>
      </c>
      <c r="AB26" s="74" t="str">
        <f t="shared" si="6"/>
        <v>-</v>
      </c>
      <c r="AC26" s="46"/>
      <c r="AD26" s="95">
        <f>SUMIFS(Costos!$H186:$DI186,Costos!$H$7:$DI$7,"&lt;"&amp;'Ejecución Técnica Financiera'!$U$5,Costos!$H$6:$DI$6,"&lt;"&amp;'Ejecución Técnica Financiera'!$U$5)</f>
        <v>0</v>
      </c>
      <c r="AE26" s="99">
        <f t="shared" si="9"/>
        <v>0</v>
      </c>
      <c r="AF26" s="74" t="str">
        <f t="shared" si="7"/>
        <v>-</v>
      </c>
      <c r="AG26" s="46"/>
    </row>
    <row r="27" spans="1:33" x14ac:dyDescent="0.3">
      <c r="A27" s="46"/>
      <c r="B27" s="16">
        <v>2.9</v>
      </c>
      <c r="C27" s="10" t="s">
        <v>157</v>
      </c>
      <c r="D27" s="11">
        <f>Identificación!C94</f>
        <v>0</v>
      </c>
      <c r="E27" s="22">
        <f>Identificación!F94</f>
        <v>0</v>
      </c>
      <c r="F27" s="58">
        <f>Identificación!G94</f>
        <v>0</v>
      </c>
      <c r="G27" s="67">
        <f>SUMIFS(Cronograma!$G27:$DH27,Cronograma!$G$7:$DH$7,"&lt;"&amp;'Ejecución Técnica Financiera'!$I$5,Cronograma!$G$6:$DH$6,"&lt;"&amp;'Ejecución Técnica Financiera'!$I$5)</f>
        <v>0</v>
      </c>
      <c r="H27" s="252"/>
      <c r="I27" s="74" t="str">
        <f t="shared" si="0"/>
        <v>-</v>
      </c>
      <c r="J27" s="95">
        <f>SUMIFS(Costos!$H197:$DI197,Costos!$H$7:$DI$7,"&lt;"&amp;'Ejecución Técnica Financiera'!$I$5,Costos!$H$6:$DI$6,"&lt;"&amp;'Ejecución Técnica Financiera'!$I$5)</f>
        <v>0</v>
      </c>
      <c r="K27" s="253"/>
      <c r="L27" s="74" t="str">
        <f t="shared" si="1"/>
        <v>-</v>
      </c>
      <c r="M27" s="72">
        <f>SUMIFS(Cronograma!$G27:$DH27,Cronograma!$G$7:$DH$7,"&lt;"&amp;'Ejecución Técnica Financiera'!$O$5,Cronograma!$G$6:$DH$6,"&lt;"&amp;'Ejecución Técnica Financiera'!$O$5)-G27</f>
        <v>0</v>
      </c>
      <c r="N27" s="252"/>
      <c r="O27" s="74" t="str">
        <f t="shared" si="2"/>
        <v>-</v>
      </c>
      <c r="P27" s="95">
        <f>SUMIFS(Costos!$H197:$DI197,Costos!$H$7:$DI$7,"&lt;"&amp;'Ejecución Técnica Financiera'!$O$5,Costos!$H$6:$DI$6,"&lt;"&amp;'Ejecución Técnica Financiera'!$O$5)-J27</f>
        <v>0</v>
      </c>
      <c r="Q27" s="253"/>
      <c r="R27" s="74" t="str">
        <f t="shared" si="3"/>
        <v>-</v>
      </c>
      <c r="S27" s="72">
        <f>SUMIFS(Cronograma!$G27:$DH27,Cronograma!$G$7:$DH$7,"&lt;"&amp;'Ejecución Técnica Financiera'!$U$5,Cronograma!$G$6:$DH$6,"&lt;"&amp;'Ejecución Técnica Financiera'!$U$5)-G27-M27</f>
        <v>0</v>
      </c>
      <c r="T27" s="254"/>
      <c r="U27" s="74" t="str">
        <f t="shared" si="4"/>
        <v>-</v>
      </c>
      <c r="V27" s="95">
        <f>SUMIFS(Costos!$H197:$DI197,Costos!$H$7:$DI$7,"&lt;"&amp;'Ejecución Técnica Financiera'!$U$5,Costos!$H$6:$DI$6,"&lt;"&amp;'Ejecución Técnica Financiera'!$U$5)-J27-P27</f>
        <v>0</v>
      </c>
      <c r="W27" s="253"/>
      <c r="X27" s="74" t="str">
        <f t="shared" si="5"/>
        <v>-</v>
      </c>
      <c r="Y27" s="46"/>
      <c r="Z27" s="81">
        <f>SUMIFS(Cronograma!$G27:$DH27,Cronograma!$G$7:$DH$7,"&lt;"&amp;'Ejecución Técnica Financiera'!$U$5,Cronograma!$G$6:$DH$6,"&lt;"&amp;'Ejecución Técnica Financiera'!$U$5)</f>
        <v>0</v>
      </c>
      <c r="AA27" s="73">
        <f t="shared" si="8"/>
        <v>0</v>
      </c>
      <c r="AB27" s="74" t="str">
        <f t="shared" si="6"/>
        <v>-</v>
      </c>
      <c r="AC27" s="46"/>
      <c r="AD27" s="95">
        <f>SUMIFS(Costos!$H197:$DI197,Costos!$H$7:$DI$7,"&lt;"&amp;'Ejecución Técnica Financiera'!$U$5,Costos!$H$6:$DI$6,"&lt;"&amp;'Ejecución Técnica Financiera'!$U$5)</f>
        <v>0</v>
      </c>
      <c r="AE27" s="99">
        <f t="shared" si="9"/>
        <v>0</v>
      </c>
      <c r="AF27" s="74" t="str">
        <f t="shared" si="7"/>
        <v>-</v>
      </c>
      <c r="AG27" s="46"/>
    </row>
    <row r="28" spans="1:33" x14ac:dyDescent="0.3">
      <c r="A28" s="46"/>
      <c r="B28" s="17"/>
      <c r="C28" s="18"/>
      <c r="D28" s="18"/>
      <c r="E28" s="19"/>
      <c r="F28" s="60"/>
      <c r="G28" s="68">
        <f>SUMIFS(Cronograma!$G28:$DH28,Cronograma!$G$7:$DH$7,"&lt;"&amp;'Ejecución Técnica Financiera'!$I$5,Cronograma!$G$6:$DH$6,"&lt;"&amp;'Ejecución Técnica Financiera'!$I$5)</f>
        <v>0</v>
      </c>
      <c r="H28" s="64">
        <f>SUM(H8,H18)</f>
        <v>0</v>
      </c>
      <c r="I28" s="65" t="str">
        <f t="shared" si="0"/>
        <v>-</v>
      </c>
      <c r="J28" s="96">
        <f>SUMIFS(Costos!$I208:$DJ208,Costos!$I$7:$DJ$7,"&lt;"&amp;'Ejecución Técnica Financiera'!$I$5,Costos!$I$6:$DJ$6,"&lt;"&amp;'Ejecución Técnica Financiera'!$I$5)</f>
        <v>0</v>
      </c>
      <c r="K28" s="64">
        <f>SUM(K8,K18)</f>
        <v>0</v>
      </c>
      <c r="L28" s="65" t="str">
        <f t="shared" si="1"/>
        <v>-</v>
      </c>
      <c r="M28" s="64">
        <f>SUMIFS(Cronograma!$G28:$DH28,Cronograma!$G$7:$DH$7,"&lt;"&amp;'Ejecución Técnica Financiera'!$O$5,Cronograma!$G$6:$DH$6,"&lt;"&amp;'Ejecución Técnica Financiera'!$O$5)-G28</f>
        <v>0</v>
      </c>
      <c r="N28" s="64">
        <f>SUM(N8,N18)</f>
        <v>0</v>
      </c>
      <c r="O28" s="65" t="str">
        <f t="shared" si="2"/>
        <v>-</v>
      </c>
      <c r="P28" s="96">
        <f>SUMIFS(Costos!$H208:$DI208,Costos!$H$7:$DI$7,"&lt;"&amp;'Ejecución Técnica Financiera'!$O$5,Costos!$H$6:$DI$6,"&lt;"&amp;'Ejecución Técnica Financiera'!$O$5)-J28</f>
        <v>0</v>
      </c>
      <c r="Q28" s="64">
        <f t="shared" ref="Q28" si="10">SUM(Q8,Q18)</f>
        <v>0</v>
      </c>
      <c r="R28" s="65" t="str">
        <f t="shared" si="3"/>
        <v>-</v>
      </c>
      <c r="S28" s="64">
        <f>SUMIFS(Cronograma!$G28:$DH28,Cronograma!$G$7:$DH$7,"&lt;"&amp;'Ejecución Técnica Financiera'!$U$5,Cronograma!$G$6:$DH$6,"&lt;"&amp;'Ejecución Técnica Financiera'!$U$5)-G28-M28</f>
        <v>0</v>
      </c>
      <c r="T28" s="64">
        <f>SUM(T8,T18)</f>
        <v>0</v>
      </c>
      <c r="U28" s="65" t="str">
        <f t="shared" si="4"/>
        <v>-</v>
      </c>
      <c r="V28" s="96">
        <f>SUMIFS(Costos!$H208:$DI208,Costos!$H$7:$DI$7,"&lt;"&amp;'Ejecución Técnica Financiera'!$U$5,Costos!$H$6:$DI$6,"&lt;"&amp;'Ejecución Técnica Financiera'!$U$5)-J28-P28</f>
        <v>0</v>
      </c>
      <c r="W28" s="64">
        <f>SUM(W8,W18)</f>
        <v>0</v>
      </c>
      <c r="X28" s="65" t="str">
        <f t="shared" si="5"/>
        <v>-</v>
      </c>
      <c r="Y28" s="46"/>
      <c r="Z28" s="83">
        <f>SUMIFS(Cronograma!$G28:$DH28,Cronograma!$G$7:$DH$7,"&lt;"&amp;'Ejecución Técnica Financiera'!$U$5,Cronograma!$G$6:$DH$6,"&lt;"&amp;'Ejecución Técnica Financiera'!$U$5)</f>
        <v>0</v>
      </c>
      <c r="AA28" s="77">
        <f t="shared" si="8"/>
        <v>0</v>
      </c>
      <c r="AB28" s="78" t="str">
        <f t="shared" si="6"/>
        <v>-</v>
      </c>
      <c r="AC28" s="46"/>
      <c r="AD28" s="101">
        <f>SUMIFS(Costos!$H208:$DI208,Costos!$H$7:$DI$7,"&lt;"&amp;'Ejecución Técnica Financiera'!$U$5,Costos!$H$6:$DI$6,"&lt;"&amp;'Ejecución Técnica Financiera'!$U$5)</f>
        <v>0</v>
      </c>
      <c r="AE28" s="100">
        <f t="shared" si="9"/>
        <v>0</v>
      </c>
      <c r="AF28" s="78" t="str">
        <f t="shared" si="7"/>
        <v>-</v>
      </c>
      <c r="AG28" s="46"/>
    </row>
    <row r="29" spans="1:33" x14ac:dyDescent="0.3">
      <c r="A29" s="46"/>
      <c r="B29" s="45"/>
      <c r="C29" s="46"/>
      <c r="D29" s="46"/>
      <c r="E29" s="47"/>
      <c r="F29" s="75"/>
      <c r="G29" s="46"/>
      <c r="H29" s="46"/>
      <c r="I29" s="46"/>
      <c r="J29" s="46"/>
      <c r="K29" s="46"/>
      <c r="L29" s="46"/>
      <c r="M29" s="46"/>
      <c r="N29" s="46"/>
      <c r="O29" s="46"/>
      <c r="P29" s="46"/>
      <c r="Q29" s="46"/>
      <c r="R29" s="46"/>
      <c r="S29" s="46"/>
      <c r="T29" s="46"/>
      <c r="U29" s="46"/>
      <c r="V29" s="46"/>
      <c r="W29" s="46"/>
      <c r="X29" s="46"/>
      <c r="Y29" s="46"/>
      <c r="Z29" s="47"/>
      <c r="AA29" s="46"/>
      <c r="AB29" s="46"/>
      <c r="AC29" s="46"/>
      <c r="AD29" s="46"/>
      <c r="AE29" s="46"/>
      <c r="AF29" s="46"/>
      <c r="AG29" s="46"/>
    </row>
    <row r="30" spans="1:33" x14ac:dyDescent="0.3">
      <c r="A30" s="46"/>
      <c r="B30" s="45"/>
      <c r="C30" s="46"/>
      <c r="D30" s="46"/>
      <c r="E30" s="47"/>
      <c r="F30" s="75"/>
      <c r="G30" s="46"/>
      <c r="H30" s="46"/>
      <c r="I30" s="46"/>
      <c r="J30" s="46"/>
      <c r="K30" s="46"/>
      <c r="L30" s="46"/>
      <c r="M30" s="46"/>
      <c r="N30" s="46"/>
      <c r="O30" s="46"/>
      <c r="P30" s="46"/>
      <c r="Q30" s="46"/>
      <c r="R30" s="46"/>
      <c r="S30" s="46"/>
      <c r="T30" s="46"/>
      <c r="U30" s="46"/>
      <c r="V30" s="46"/>
      <c r="W30" s="46"/>
      <c r="X30" s="46"/>
      <c r="Y30" s="46"/>
      <c r="Z30" s="47"/>
      <c r="AA30" s="46"/>
      <c r="AB30" s="46"/>
      <c r="AC30" s="46"/>
      <c r="AD30" s="46"/>
      <c r="AE30" s="46"/>
      <c r="AF30" s="46"/>
      <c r="AG30" s="46"/>
    </row>
    <row r="31" spans="1:33" x14ac:dyDescent="0.3">
      <c r="A31" s="46"/>
      <c r="B31" s="45"/>
      <c r="C31" s="46"/>
      <c r="D31" s="46"/>
      <c r="E31" s="47"/>
      <c r="F31" s="75"/>
      <c r="G31" s="46"/>
      <c r="H31" s="46"/>
      <c r="I31" s="46"/>
      <c r="J31" s="46"/>
      <c r="K31" s="46"/>
      <c r="L31" s="46"/>
      <c r="M31" s="46"/>
      <c r="N31" s="46"/>
      <c r="O31" s="46"/>
      <c r="P31" s="46"/>
      <c r="Q31" s="46"/>
      <c r="R31" s="46"/>
      <c r="S31" s="46"/>
      <c r="T31" s="46"/>
      <c r="U31" s="46"/>
      <c r="V31" s="46"/>
      <c r="W31" s="46"/>
      <c r="X31" s="46"/>
      <c r="Y31" s="46"/>
      <c r="Z31" s="47"/>
      <c r="AA31" s="46"/>
      <c r="AB31" s="46"/>
      <c r="AC31" s="46"/>
      <c r="AD31" s="46"/>
      <c r="AE31" s="46"/>
      <c r="AF31" s="46"/>
      <c r="AG31" s="46"/>
    </row>
    <row r="32" spans="1:33" x14ac:dyDescent="0.3">
      <c r="A32" s="46"/>
      <c r="B32" s="45"/>
      <c r="C32" s="46"/>
      <c r="D32" s="46"/>
      <c r="E32" s="47"/>
      <c r="F32" s="75"/>
      <c r="G32" s="46"/>
      <c r="H32" s="46"/>
      <c r="I32" s="46"/>
      <c r="J32" s="46"/>
      <c r="K32" s="46"/>
      <c r="L32" s="46"/>
      <c r="M32" s="46"/>
      <c r="N32" s="46"/>
      <c r="O32" s="46"/>
      <c r="P32" s="46"/>
      <c r="Q32" s="46"/>
      <c r="R32" s="46"/>
      <c r="S32" s="46"/>
      <c r="T32" s="46"/>
      <c r="U32" s="46"/>
      <c r="V32" s="46"/>
      <c r="W32" s="46"/>
      <c r="X32" s="46"/>
      <c r="Y32" s="46"/>
      <c r="Z32" s="47"/>
      <c r="AA32" s="46"/>
      <c r="AB32" s="46"/>
      <c r="AC32" s="46"/>
      <c r="AD32" s="46"/>
      <c r="AE32" s="46"/>
      <c r="AF32" s="46"/>
      <c r="AG32" s="46"/>
    </row>
  </sheetData>
  <sheetProtection algorithmName="SHA-512" hashValue="LZtwKfdiOyfnsH3mWaafHvSi52CKrEbUg2z5GRHkgF471QYg8q8jLvFkU5EPkMNHT5cTVg+mLMEVz5Dg2xI2mg==" saltValue="tlF/b6ogi2i7V8ro/h9utg==" spinCount="100000" sheet="1" formatColumns="0" formatRows="0"/>
  <mergeCells count="11">
    <mergeCell ref="Z6:AB6"/>
    <mergeCell ref="AD6:AF6"/>
    <mergeCell ref="J6:L6"/>
    <mergeCell ref="G4:L4"/>
    <mergeCell ref="S4:X4"/>
    <mergeCell ref="S6:U6"/>
    <mergeCell ref="V6:X6"/>
    <mergeCell ref="M4:R4"/>
    <mergeCell ref="M6:O6"/>
    <mergeCell ref="P6:R6"/>
    <mergeCell ref="G6:I6"/>
  </mergeCells>
  <pageMargins left="0.33" right="0.19685039370078741" top="0.74803149606299213" bottom="0.74803149606299213" header="0.31496062992125984" footer="0.31496062992125984"/>
  <pageSetup paperSize="9" scale="70" orientation="landscape"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31BED-BE61-4C5B-8C06-E6277E98FC00}">
  <sheetPr>
    <tabColor rgb="FFFF0066"/>
  </sheetPr>
  <dimension ref="A1:BA101"/>
  <sheetViews>
    <sheetView zoomScale="70" zoomScaleNormal="70" zoomScaleSheetLayoutView="85" workbookViewId="0">
      <selection activeCell="L12" sqref="L12"/>
    </sheetView>
  </sheetViews>
  <sheetFormatPr baseColWidth="10" defaultColWidth="11.5546875" defaultRowHeight="14.4" x14ac:dyDescent="0.3"/>
  <cols>
    <col min="1" max="1" width="2.44140625" style="31" customWidth="1"/>
    <col min="2" max="6" width="6.33203125" style="31" customWidth="1"/>
    <col min="7" max="7" width="8.33203125" style="32" customWidth="1"/>
    <col min="8" max="8" width="9.88671875" style="32" customWidth="1"/>
    <col min="9" max="9" width="11.6640625" style="32" customWidth="1"/>
    <col min="10" max="10" width="14.5546875" style="31" customWidth="1"/>
    <col min="11" max="11" width="12.44140625" style="61" customWidth="1"/>
    <col min="12" max="12" width="8.88671875" style="31" customWidth="1"/>
    <col min="13" max="13" width="10" style="31" customWidth="1"/>
    <col min="14" max="14" width="8.5546875" style="31" customWidth="1"/>
    <col min="15" max="15" width="14.6640625" style="31" customWidth="1"/>
    <col min="16" max="16" width="14.5546875" style="31" customWidth="1"/>
    <col min="17" max="17" width="7" style="31" customWidth="1"/>
    <col min="18" max="18" width="3.33203125" style="31" customWidth="1"/>
    <col min="19" max="19" width="5.109375" style="31" customWidth="1"/>
    <col min="20" max="20" width="5.33203125" style="31" customWidth="1"/>
    <col min="21" max="25" width="6" style="31" customWidth="1"/>
    <col min="26" max="28" width="11.5546875" style="31"/>
    <col min="29" max="29" width="7.5546875" style="31" customWidth="1"/>
    <col min="30" max="30" width="8.44140625" style="31" customWidth="1"/>
    <col min="31" max="35" width="11.5546875" style="31"/>
    <col min="36" max="36" width="5.6640625" style="31" customWidth="1"/>
    <col min="37" max="37" width="6.6640625" style="31" customWidth="1"/>
    <col min="38" max="38" width="5.44140625" style="31" customWidth="1"/>
    <col min="39" max="42" width="6.33203125" style="31" customWidth="1"/>
    <col min="43" max="43" width="7.44140625" style="31" customWidth="1"/>
    <col min="44" max="46" width="11.5546875" style="31"/>
    <col min="47" max="49" width="9" style="31" customWidth="1"/>
    <col min="50" max="50" width="11.5546875" style="31"/>
    <col min="51" max="52" width="11" style="31" customWidth="1"/>
    <col min="53" max="53" width="5.6640625" style="31" customWidth="1"/>
    <col min="54" max="16384" width="11.5546875" style="31"/>
  </cols>
  <sheetData>
    <row r="1" spans="1:53" x14ac:dyDescent="0.3">
      <c r="A1" s="134"/>
      <c r="B1" s="134"/>
      <c r="C1" s="134"/>
      <c r="D1" s="134"/>
      <c r="E1" s="134"/>
      <c r="F1" s="134"/>
      <c r="G1" s="152"/>
      <c r="H1" s="152"/>
      <c r="I1" s="152"/>
      <c r="J1" s="134"/>
      <c r="K1" s="153"/>
      <c r="L1" s="134"/>
      <c r="M1" s="134"/>
      <c r="N1" s="134"/>
      <c r="O1" s="134"/>
      <c r="P1" s="134"/>
      <c r="Q1" s="134"/>
      <c r="S1" s="134"/>
      <c r="T1" s="134"/>
      <c r="U1" s="134"/>
      <c r="V1" s="134"/>
      <c r="W1" s="134"/>
      <c r="X1" s="134"/>
      <c r="Y1" s="152"/>
      <c r="Z1" s="152"/>
      <c r="AA1" s="152"/>
      <c r="AB1" s="134"/>
      <c r="AC1" s="153"/>
      <c r="AD1" s="134"/>
      <c r="AE1" s="134"/>
      <c r="AF1" s="134"/>
      <c r="AG1" s="134"/>
      <c r="AH1" s="134"/>
      <c r="AI1" s="134"/>
      <c r="AK1" s="134"/>
      <c r="AL1" s="134"/>
      <c r="AM1" s="134"/>
      <c r="AN1" s="134"/>
      <c r="AO1" s="134"/>
      <c r="AP1" s="134"/>
      <c r="AQ1" s="152"/>
      <c r="AR1" s="152"/>
      <c r="AS1" s="152"/>
      <c r="AT1" s="134"/>
      <c r="AU1" s="153"/>
      <c r="AV1" s="134"/>
      <c r="AW1" s="134"/>
      <c r="AX1" s="134"/>
      <c r="AY1" s="134"/>
      <c r="AZ1" s="134"/>
      <c r="BA1" s="134"/>
    </row>
    <row r="2" spans="1:53" ht="23.4" x14ac:dyDescent="0.3">
      <c r="A2" s="134"/>
      <c r="B2" s="957" t="s">
        <v>358</v>
      </c>
      <c r="C2" s="957"/>
      <c r="D2" s="957"/>
      <c r="E2" s="957"/>
      <c r="F2" s="957"/>
      <c r="G2" s="957"/>
      <c r="H2" s="957"/>
      <c r="I2" s="957"/>
      <c r="J2" s="957"/>
      <c r="K2" s="957"/>
      <c r="L2" s="957"/>
      <c r="M2" s="957"/>
      <c r="N2" s="957"/>
      <c r="O2" s="957"/>
      <c r="P2" s="957"/>
      <c r="Q2" s="134"/>
      <c r="S2" s="134"/>
      <c r="T2" s="957" t="s">
        <v>358</v>
      </c>
      <c r="U2" s="957"/>
      <c r="V2" s="957"/>
      <c r="W2" s="957"/>
      <c r="X2" s="957"/>
      <c r="Y2" s="957"/>
      <c r="Z2" s="957"/>
      <c r="AA2" s="957"/>
      <c r="AB2" s="957"/>
      <c r="AC2" s="957"/>
      <c r="AD2" s="957"/>
      <c r="AE2" s="957"/>
      <c r="AF2" s="957"/>
      <c r="AG2" s="957"/>
      <c r="AH2" s="957"/>
      <c r="AI2" s="134"/>
      <c r="AK2" s="134"/>
      <c r="AL2" s="957" t="s">
        <v>358</v>
      </c>
      <c r="AM2" s="957"/>
      <c r="AN2" s="957"/>
      <c r="AO2" s="957"/>
      <c r="AP2" s="957"/>
      <c r="AQ2" s="957"/>
      <c r="AR2" s="957"/>
      <c r="AS2" s="957"/>
      <c r="AT2" s="957"/>
      <c r="AU2" s="957"/>
      <c r="AV2" s="957"/>
      <c r="AW2" s="957"/>
      <c r="AX2" s="957"/>
      <c r="AY2" s="957"/>
      <c r="AZ2" s="957"/>
      <c r="BA2" s="134"/>
    </row>
    <row r="3" spans="1:53" x14ac:dyDescent="0.3">
      <c r="A3" s="134"/>
      <c r="B3" s="134"/>
      <c r="C3" s="134"/>
      <c r="D3" s="134"/>
      <c r="E3" s="134"/>
      <c r="F3" s="134"/>
      <c r="G3" s="152"/>
      <c r="H3" s="152"/>
      <c r="I3" s="152"/>
      <c r="J3" s="134"/>
      <c r="K3" s="153"/>
      <c r="L3" s="134"/>
      <c r="M3" s="134"/>
      <c r="N3" s="134"/>
      <c r="O3" s="134"/>
      <c r="P3" s="134"/>
      <c r="Q3" s="134"/>
      <c r="S3" s="134"/>
      <c r="T3" s="134"/>
      <c r="U3" s="134"/>
      <c r="V3" s="134"/>
      <c r="W3" s="134"/>
      <c r="X3" s="134"/>
      <c r="Y3" s="152"/>
      <c r="Z3" s="152"/>
      <c r="AA3" s="152"/>
      <c r="AB3" s="134"/>
      <c r="AC3" s="153"/>
      <c r="AD3" s="134"/>
      <c r="AE3" s="134"/>
      <c r="AF3" s="134"/>
      <c r="AG3" s="134"/>
      <c r="AH3" s="134"/>
      <c r="AI3" s="134"/>
      <c r="AK3" s="134"/>
      <c r="AL3" s="134"/>
      <c r="AM3" s="134"/>
      <c r="AN3" s="134"/>
      <c r="AO3" s="134"/>
      <c r="AP3" s="134"/>
      <c r="AQ3" s="152"/>
      <c r="AR3" s="152"/>
      <c r="AS3" s="152"/>
      <c r="AT3" s="134"/>
      <c r="AU3" s="153"/>
      <c r="AV3" s="134"/>
      <c r="AW3" s="134"/>
      <c r="AX3" s="134"/>
      <c r="AY3" s="134"/>
      <c r="AZ3" s="134"/>
      <c r="BA3" s="134"/>
    </row>
    <row r="4" spans="1:53" ht="18" x14ac:dyDescent="0.3">
      <c r="A4" s="134"/>
      <c r="B4" s="134"/>
      <c r="C4" s="134"/>
      <c r="D4" s="134"/>
      <c r="E4" s="134"/>
      <c r="F4" s="134"/>
      <c r="G4" s="152"/>
      <c r="H4" s="152"/>
      <c r="I4" s="152"/>
      <c r="J4" s="154" t="s">
        <v>368</v>
      </c>
      <c r="K4" s="155" t="s">
        <v>359</v>
      </c>
      <c r="L4" s="134"/>
      <c r="M4" s="134"/>
      <c r="N4" s="134"/>
      <c r="O4" s="134"/>
      <c r="P4" s="134"/>
      <c r="Q4" s="134"/>
      <c r="S4" s="134"/>
      <c r="T4" s="134"/>
      <c r="U4" s="134"/>
      <c r="V4" s="134"/>
      <c r="W4" s="134"/>
      <c r="X4" s="134"/>
      <c r="Y4" s="152"/>
      <c r="Z4" s="152"/>
      <c r="AA4" s="152"/>
      <c r="AB4" s="154" t="s">
        <v>368</v>
      </c>
      <c r="AC4" s="155" t="s">
        <v>6767</v>
      </c>
      <c r="AD4" s="134"/>
      <c r="AE4" s="134"/>
      <c r="AF4" s="134"/>
      <c r="AG4" s="134"/>
      <c r="AH4" s="134"/>
      <c r="AI4" s="134"/>
      <c r="AK4" s="134"/>
      <c r="AL4" s="134"/>
      <c r="AM4" s="134"/>
      <c r="AN4" s="134"/>
      <c r="AO4" s="134"/>
      <c r="AP4" s="134"/>
      <c r="AQ4" s="152"/>
      <c r="AR4" s="152"/>
      <c r="AS4" s="152"/>
      <c r="AT4" s="154" t="s">
        <v>368</v>
      </c>
      <c r="AU4" s="155" t="s">
        <v>6786</v>
      </c>
      <c r="AV4" s="134"/>
      <c r="AW4" s="134"/>
      <c r="AX4" s="134"/>
      <c r="AY4" s="134"/>
      <c r="AZ4" s="134"/>
      <c r="BA4" s="134"/>
    </row>
    <row r="5" spans="1:53" x14ac:dyDescent="0.3">
      <c r="A5" s="134"/>
      <c r="B5" s="134"/>
      <c r="C5" s="134"/>
      <c r="D5" s="134"/>
      <c r="E5" s="134"/>
      <c r="F5" s="134"/>
      <c r="G5" s="152"/>
      <c r="H5" s="152"/>
      <c r="I5" s="152"/>
      <c r="J5" s="134"/>
      <c r="K5" s="153"/>
      <c r="L5" s="134"/>
      <c r="M5" s="134"/>
      <c r="N5" s="134"/>
      <c r="O5" s="134"/>
      <c r="P5" s="134"/>
      <c r="Q5" s="134"/>
      <c r="S5" s="134"/>
      <c r="T5" s="134"/>
      <c r="U5" s="134"/>
      <c r="V5" s="134"/>
      <c r="W5" s="134"/>
      <c r="X5" s="134"/>
      <c r="Y5" s="152"/>
      <c r="Z5" s="152"/>
      <c r="AA5" s="152"/>
      <c r="AB5" s="134"/>
      <c r="AC5" s="153"/>
      <c r="AD5" s="134"/>
      <c r="AE5" s="134"/>
      <c r="AF5" s="134"/>
      <c r="AG5" s="134"/>
      <c r="AH5" s="134"/>
      <c r="AI5" s="134"/>
      <c r="AK5" s="134"/>
      <c r="AL5" s="134"/>
      <c r="AM5" s="134"/>
      <c r="AN5" s="134"/>
      <c r="AO5" s="134"/>
      <c r="AP5" s="134"/>
      <c r="AQ5" s="152"/>
      <c r="AR5" s="152"/>
      <c r="AS5" s="152"/>
      <c r="AT5" s="134"/>
      <c r="AU5" s="153"/>
      <c r="AV5" s="134"/>
      <c r="AW5" s="134"/>
      <c r="AX5" s="134"/>
      <c r="AY5" s="134"/>
      <c r="AZ5" s="134"/>
      <c r="BA5" s="134"/>
    </row>
    <row r="6" spans="1:53" x14ac:dyDescent="0.3">
      <c r="A6" s="134"/>
      <c r="B6" s="133" t="s">
        <v>363</v>
      </c>
      <c r="C6" s="133"/>
      <c r="D6" s="133"/>
      <c r="E6" s="133"/>
      <c r="F6" s="133"/>
      <c r="G6" s="156"/>
      <c r="H6" s="156"/>
      <c r="I6" s="152"/>
      <c r="J6" s="152"/>
      <c r="K6" s="153"/>
      <c r="L6" s="152"/>
      <c r="M6" s="152"/>
      <c r="N6" s="152"/>
      <c r="O6" s="152"/>
      <c r="P6" s="152"/>
      <c r="Q6" s="134"/>
      <c r="S6" s="134"/>
      <c r="T6" s="133" t="s">
        <v>363</v>
      </c>
      <c r="U6" s="133"/>
      <c r="V6" s="133"/>
      <c r="W6" s="133"/>
      <c r="X6" s="133"/>
      <c r="Y6" s="156"/>
      <c r="Z6" s="156"/>
      <c r="AA6" s="152"/>
      <c r="AB6" s="152"/>
      <c r="AC6" s="153"/>
      <c r="AD6" s="152"/>
      <c r="AE6" s="152"/>
      <c r="AF6" s="152"/>
      <c r="AG6" s="152"/>
      <c r="AH6" s="152"/>
      <c r="AI6" s="134"/>
      <c r="AK6" s="134"/>
      <c r="AL6" s="133" t="s">
        <v>363</v>
      </c>
      <c r="AM6" s="133"/>
      <c r="AN6" s="133"/>
      <c r="AO6" s="133"/>
      <c r="AP6" s="133"/>
      <c r="AQ6" s="156"/>
      <c r="AR6" s="156"/>
      <c r="AS6" s="152"/>
      <c r="AT6" s="152"/>
      <c r="AU6" s="153"/>
      <c r="AV6" s="152"/>
      <c r="AW6" s="152"/>
      <c r="AX6" s="152"/>
      <c r="AY6" s="152"/>
      <c r="AZ6" s="152"/>
      <c r="BA6" s="134"/>
    </row>
    <row r="7" spans="1:53" x14ac:dyDescent="0.3">
      <c r="A7" s="134"/>
      <c r="B7" s="134"/>
      <c r="C7" s="134"/>
      <c r="D7" s="134"/>
      <c r="E7" s="134"/>
      <c r="F7" s="152"/>
      <c r="G7" s="152"/>
      <c r="H7" s="152"/>
      <c r="I7" s="152"/>
      <c r="J7" s="134"/>
      <c r="K7" s="153"/>
      <c r="L7" s="134"/>
      <c r="M7" s="134"/>
      <c r="N7" s="134"/>
      <c r="O7" s="134"/>
      <c r="P7" s="134"/>
      <c r="Q7" s="134"/>
      <c r="S7" s="134"/>
      <c r="T7" s="134"/>
      <c r="U7" s="134"/>
      <c r="V7" s="134"/>
      <c r="W7" s="134"/>
      <c r="X7" s="152"/>
      <c r="Y7" s="152"/>
      <c r="Z7" s="152"/>
      <c r="AA7" s="152"/>
      <c r="AB7" s="134"/>
      <c r="AC7" s="153"/>
      <c r="AD7" s="134"/>
      <c r="AE7" s="134"/>
      <c r="AF7" s="134"/>
      <c r="AG7" s="134"/>
      <c r="AH7" s="134"/>
      <c r="AI7" s="134"/>
      <c r="AK7" s="134"/>
      <c r="AL7" s="134"/>
      <c r="AM7" s="134"/>
      <c r="AN7" s="134"/>
      <c r="AO7" s="134"/>
      <c r="AP7" s="152"/>
      <c r="AQ7" s="152"/>
      <c r="AR7" s="152"/>
      <c r="AS7" s="152"/>
      <c r="AT7" s="134"/>
      <c r="AU7" s="153"/>
      <c r="AV7" s="134"/>
      <c r="AW7" s="134"/>
      <c r="AX7" s="134"/>
      <c r="AY7" s="134"/>
      <c r="AZ7" s="134"/>
      <c r="BA7" s="134"/>
    </row>
    <row r="8" spans="1:53" ht="48.6" customHeight="1" x14ac:dyDescent="0.3">
      <c r="A8" s="134"/>
      <c r="B8" s="134" t="s">
        <v>367</v>
      </c>
      <c r="C8" s="134"/>
      <c r="D8" s="134"/>
      <c r="E8" s="958">
        <f>'Información General'!E12:H12</f>
        <v>0</v>
      </c>
      <c r="F8" s="958"/>
      <c r="G8" s="958"/>
      <c r="H8" s="958"/>
      <c r="I8" s="958"/>
      <c r="J8" s="958"/>
      <c r="K8" s="958"/>
      <c r="L8" s="958"/>
      <c r="M8" s="958"/>
      <c r="N8" s="958"/>
      <c r="O8" s="958"/>
      <c r="P8" s="958"/>
      <c r="Q8" s="134"/>
      <c r="S8" s="134"/>
      <c r="T8" s="134" t="s">
        <v>367</v>
      </c>
      <c r="U8" s="134"/>
      <c r="V8" s="134"/>
      <c r="W8" s="958">
        <f>E8</f>
        <v>0</v>
      </c>
      <c r="X8" s="958"/>
      <c r="Y8" s="958"/>
      <c r="Z8" s="958"/>
      <c r="AA8" s="958"/>
      <c r="AB8" s="958"/>
      <c r="AC8" s="958"/>
      <c r="AD8" s="958"/>
      <c r="AE8" s="958"/>
      <c r="AF8" s="958"/>
      <c r="AG8" s="958"/>
      <c r="AH8" s="958"/>
      <c r="AI8" s="134"/>
      <c r="AK8" s="134"/>
      <c r="AL8" s="134" t="s">
        <v>367</v>
      </c>
      <c r="AM8" s="134"/>
      <c r="AN8" s="134"/>
      <c r="AO8" s="958">
        <f>W8</f>
        <v>0</v>
      </c>
      <c r="AP8" s="958"/>
      <c r="AQ8" s="958"/>
      <c r="AR8" s="958"/>
      <c r="AS8" s="958"/>
      <c r="AT8" s="958"/>
      <c r="AU8" s="958"/>
      <c r="AV8" s="958"/>
      <c r="AW8" s="958"/>
      <c r="AX8" s="958"/>
      <c r="AY8" s="958"/>
      <c r="AZ8" s="958"/>
      <c r="BA8" s="134"/>
    </row>
    <row r="9" spans="1:53" x14ac:dyDescent="0.3">
      <c r="A9" s="134"/>
      <c r="B9" s="134"/>
      <c r="C9" s="134"/>
      <c r="D9" s="134"/>
      <c r="E9" s="134"/>
      <c r="F9" s="134"/>
      <c r="G9" s="152"/>
      <c r="H9" s="152"/>
      <c r="I9" s="152"/>
      <c r="J9" s="134"/>
      <c r="K9" s="153"/>
      <c r="L9" s="134"/>
      <c r="M9" s="134"/>
      <c r="N9" s="134"/>
      <c r="O9" s="134"/>
      <c r="P9" s="134"/>
      <c r="Q9" s="134"/>
      <c r="S9" s="134"/>
      <c r="T9" s="134"/>
      <c r="U9" s="134"/>
      <c r="V9" s="134"/>
      <c r="W9" s="134"/>
      <c r="X9" s="134"/>
      <c r="Y9" s="152"/>
      <c r="Z9" s="152"/>
      <c r="AA9" s="152"/>
      <c r="AB9" s="134"/>
      <c r="AC9" s="153"/>
      <c r="AD9" s="134"/>
      <c r="AE9" s="134"/>
      <c r="AF9" s="134"/>
      <c r="AG9" s="134"/>
      <c r="AH9" s="134"/>
      <c r="AI9" s="134"/>
      <c r="AK9" s="134"/>
      <c r="AL9" s="134"/>
      <c r="AM9" s="134"/>
      <c r="AN9" s="134"/>
      <c r="AO9" s="134"/>
      <c r="AP9" s="134"/>
      <c r="AQ9" s="152"/>
      <c r="AR9" s="152"/>
      <c r="AS9" s="152"/>
      <c r="AT9" s="134"/>
      <c r="AU9" s="153"/>
      <c r="AV9" s="134"/>
      <c r="AW9" s="134"/>
      <c r="AX9" s="134"/>
      <c r="AY9" s="134"/>
      <c r="AZ9" s="134"/>
      <c r="BA9" s="134"/>
    </row>
    <row r="10" spans="1:53" x14ac:dyDescent="0.3">
      <c r="A10" s="134"/>
      <c r="B10" s="134" t="s">
        <v>360</v>
      </c>
      <c r="C10" s="134"/>
      <c r="D10" s="134"/>
      <c r="E10" s="134"/>
      <c r="F10" s="961">
        <f>'Ejecución Técnica Financiera'!I5</f>
        <v>-1</v>
      </c>
      <c r="G10" s="962"/>
      <c r="H10" s="152"/>
      <c r="I10" s="152"/>
      <c r="J10" s="134"/>
      <c r="K10" s="153"/>
      <c r="L10" s="134"/>
      <c r="M10" s="134"/>
      <c r="N10" s="134"/>
      <c r="O10" s="134"/>
      <c r="P10" s="134"/>
      <c r="Q10" s="134"/>
      <c r="S10" s="134"/>
      <c r="T10" s="134" t="s">
        <v>360</v>
      </c>
      <c r="U10" s="134"/>
      <c r="V10" s="134"/>
      <c r="W10" s="134"/>
      <c r="X10" s="961">
        <f>'Ejecución Técnica Financiera'!O5</f>
        <v>0</v>
      </c>
      <c r="Y10" s="962"/>
      <c r="Z10" s="152"/>
      <c r="AA10" s="152"/>
      <c r="AB10" s="134"/>
      <c r="AC10" s="153"/>
      <c r="AD10" s="134"/>
      <c r="AE10" s="134"/>
      <c r="AF10" s="134"/>
      <c r="AG10" s="134"/>
      <c r="AH10" s="134"/>
      <c r="AI10" s="134"/>
      <c r="AK10" s="134"/>
      <c r="AL10" s="134" t="s">
        <v>360</v>
      </c>
      <c r="AM10" s="134"/>
      <c r="AN10" s="134"/>
      <c r="AO10" s="134"/>
      <c r="AP10" s="961">
        <f>'Ejecución Técnica Financiera'!U5</f>
        <v>0</v>
      </c>
      <c r="AQ10" s="962"/>
      <c r="AR10" s="152"/>
      <c r="AS10" s="152"/>
      <c r="AT10" s="134"/>
      <c r="AU10" s="153"/>
      <c r="AV10" s="134"/>
      <c r="AW10" s="134"/>
      <c r="AX10" s="134"/>
      <c r="AY10" s="134"/>
      <c r="AZ10" s="134"/>
      <c r="BA10" s="134"/>
    </row>
    <row r="11" spans="1:53" x14ac:dyDescent="0.3">
      <c r="A11" s="134"/>
      <c r="B11" s="134"/>
      <c r="C11" s="134"/>
      <c r="D11" s="134"/>
      <c r="E11" s="134"/>
      <c r="F11" s="134"/>
      <c r="G11" s="152"/>
      <c r="H11" s="152"/>
      <c r="I11" s="152"/>
      <c r="J11" s="134"/>
      <c r="K11" s="153"/>
      <c r="L11" s="134"/>
      <c r="M11" s="134"/>
      <c r="N11" s="134"/>
      <c r="O11" s="134"/>
      <c r="P11" s="134"/>
      <c r="Q11" s="134"/>
      <c r="S11" s="134"/>
      <c r="T11" s="134"/>
      <c r="U11" s="134"/>
      <c r="V11" s="134"/>
      <c r="W11" s="134"/>
      <c r="X11" s="134"/>
      <c r="Y11" s="152"/>
      <c r="Z11" s="152"/>
      <c r="AA11" s="152"/>
      <c r="AB11" s="134"/>
      <c r="AC11" s="153"/>
      <c r="AD11" s="134"/>
      <c r="AE11" s="134"/>
      <c r="AF11" s="134"/>
      <c r="AG11" s="134"/>
      <c r="AH11" s="134"/>
      <c r="AI11" s="134"/>
      <c r="AK11" s="134"/>
      <c r="AL11" s="134"/>
      <c r="AM11" s="134"/>
      <c r="AN11" s="134"/>
      <c r="AO11" s="134"/>
      <c r="AP11" s="134"/>
      <c r="AQ11" s="152"/>
      <c r="AR11" s="152"/>
      <c r="AS11" s="152"/>
      <c r="AT11" s="134"/>
      <c r="AU11" s="153"/>
      <c r="AV11" s="134"/>
      <c r="AW11" s="134"/>
      <c r="AX11" s="134"/>
      <c r="AY11" s="134"/>
      <c r="AZ11" s="134"/>
      <c r="BA11" s="134"/>
    </row>
    <row r="12" spans="1:53" x14ac:dyDescent="0.3">
      <c r="A12" s="134"/>
      <c r="B12" s="134" t="s">
        <v>361</v>
      </c>
      <c r="C12" s="134"/>
      <c r="D12" s="134"/>
      <c r="E12" s="134"/>
      <c r="F12" s="962">
        <f>OS!C4</f>
        <v>0</v>
      </c>
      <c r="G12" s="962"/>
      <c r="H12" s="152"/>
      <c r="I12" s="152"/>
      <c r="J12" s="134"/>
      <c r="K12" s="153"/>
      <c r="L12" s="134"/>
      <c r="M12" s="134"/>
      <c r="N12" s="134"/>
      <c r="O12" s="134"/>
      <c r="P12" s="134"/>
      <c r="Q12" s="134"/>
      <c r="S12" s="134"/>
      <c r="T12" s="134" t="s">
        <v>361</v>
      </c>
      <c r="U12" s="134"/>
      <c r="V12" s="134"/>
      <c r="W12" s="134"/>
      <c r="X12" s="962">
        <f>F12</f>
        <v>0</v>
      </c>
      <c r="Y12" s="962"/>
      <c r="Z12" s="152"/>
      <c r="AA12" s="152"/>
      <c r="AB12" s="134"/>
      <c r="AC12" s="153"/>
      <c r="AD12" s="134"/>
      <c r="AE12" s="134"/>
      <c r="AF12" s="134"/>
      <c r="AG12" s="134"/>
      <c r="AH12" s="134"/>
      <c r="AI12" s="134"/>
      <c r="AK12" s="134"/>
      <c r="AL12" s="134" t="s">
        <v>361</v>
      </c>
      <c r="AM12" s="134"/>
      <c r="AN12" s="134"/>
      <c r="AO12" s="134"/>
      <c r="AP12" s="962">
        <f>X12</f>
        <v>0</v>
      </c>
      <c r="AQ12" s="962"/>
      <c r="AR12" s="152"/>
      <c r="AS12" s="152"/>
      <c r="AT12" s="134"/>
      <c r="AU12" s="153"/>
      <c r="AV12" s="134"/>
      <c r="AW12" s="134"/>
      <c r="AX12" s="134"/>
      <c r="AY12" s="134"/>
      <c r="AZ12" s="134"/>
      <c r="BA12" s="134"/>
    </row>
    <row r="13" spans="1:53" x14ac:dyDescent="0.3">
      <c r="A13" s="134"/>
      <c r="B13" s="134"/>
      <c r="C13" s="134"/>
      <c r="D13" s="134"/>
      <c r="E13" s="134"/>
      <c r="F13" s="134"/>
      <c r="G13" s="152"/>
      <c r="H13" s="152"/>
      <c r="I13" s="152"/>
      <c r="J13" s="134"/>
      <c r="K13" s="153"/>
      <c r="L13" s="134"/>
      <c r="M13" s="134"/>
      <c r="N13" s="134"/>
      <c r="O13" s="134"/>
      <c r="P13" s="134"/>
      <c r="Q13" s="134"/>
      <c r="S13" s="134"/>
      <c r="T13" s="134"/>
      <c r="U13" s="134"/>
      <c r="V13" s="134"/>
      <c r="W13" s="134"/>
      <c r="X13" s="134"/>
      <c r="Y13" s="152"/>
      <c r="Z13" s="152"/>
      <c r="AA13" s="152"/>
      <c r="AB13" s="134"/>
      <c r="AC13" s="153"/>
      <c r="AD13" s="134"/>
      <c r="AE13" s="134"/>
      <c r="AF13" s="134"/>
      <c r="AG13" s="134"/>
      <c r="AH13" s="134"/>
      <c r="AI13" s="134"/>
      <c r="AK13" s="134"/>
      <c r="AL13" s="134"/>
      <c r="AM13" s="134"/>
      <c r="AN13" s="134"/>
      <c r="AO13" s="134"/>
      <c r="AP13" s="134"/>
      <c r="AQ13" s="152"/>
      <c r="AR13" s="152"/>
      <c r="AS13" s="152"/>
      <c r="AT13" s="134"/>
      <c r="AU13" s="153"/>
      <c r="AV13" s="134"/>
      <c r="AW13" s="134"/>
      <c r="AX13" s="134"/>
      <c r="AY13" s="134"/>
      <c r="AZ13" s="134"/>
      <c r="BA13" s="134"/>
    </row>
    <row r="14" spans="1:53" x14ac:dyDescent="0.3">
      <c r="A14" s="134"/>
      <c r="B14" s="134" t="s">
        <v>362</v>
      </c>
      <c r="C14" s="134"/>
      <c r="D14" s="134"/>
      <c r="E14" s="134"/>
      <c r="F14" s="962">
        <f>'Información General'!B58</f>
        <v>0</v>
      </c>
      <c r="G14" s="962"/>
      <c r="H14" s="962"/>
      <c r="I14" s="962"/>
      <c r="J14" s="134"/>
      <c r="K14" s="153"/>
      <c r="L14" s="134"/>
      <c r="M14" s="134"/>
      <c r="N14" s="134"/>
      <c r="O14" s="134"/>
      <c r="P14" s="134"/>
      <c r="Q14" s="134"/>
      <c r="S14" s="134"/>
      <c r="T14" s="134" t="s">
        <v>362</v>
      </c>
      <c r="U14" s="134"/>
      <c r="V14" s="134"/>
      <c r="W14" s="134"/>
      <c r="X14" s="962">
        <f>F14</f>
        <v>0</v>
      </c>
      <c r="Y14" s="962"/>
      <c r="Z14" s="962"/>
      <c r="AA14" s="962"/>
      <c r="AB14" s="134"/>
      <c r="AC14" s="153"/>
      <c r="AD14" s="134"/>
      <c r="AE14" s="134"/>
      <c r="AF14" s="134"/>
      <c r="AG14" s="134"/>
      <c r="AH14" s="134"/>
      <c r="AI14" s="134"/>
      <c r="AK14" s="134"/>
      <c r="AL14" s="134" t="s">
        <v>362</v>
      </c>
      <c r="AM14" s="134"/>
      <c r="AN14" s="134"/>
      <c r="AO14" s="134"/>
      <c r="AP14" s="962">
        <f>X14</f>
        <v>0</v>
      </c>
      <c r="AQ14" s="962"/>
      <c r="AR14" s="962"/>
      <c r="AS14" s="962"/>
      <c r="AT14" s="134"/>
      <c r="AU14" s="153"/>
      <c r="AV14" s="134"/>
      <c r="AW14" s="134"/>
      <c r="AX14" s="134"/>
      <c r="AY14" s="134"/>
      <c r="AZ14" s="134"/>
      <c r="BA14" s="134"/>
    </row>
    <row r="15" spans="1:53" x14ac:dyDescent="0.3">
      <c r="A15" s="134"/>
      <c r="B15" s="134"/>
      <c r="C15" s="134"/>
      <c r="D15" s="134"/>
      <c r="E15" s="134"/>
      <c r="F15" s="134"/>
      <c r="G15" s="152"/>
      <c r="H15" s="152"/>
      <c r="I15" s="152"/>
      <c r="J15" s="134"/>
      <c r="K15" s="153"/>
      <c r="L15" s="134"/>
      <c r="M15" s="134"/>
      <c r="N15" s="134"/>
      <c r="O15" s="134"/>
      <c r="P15" s="134"/>
      <c r="Q15" s="134"/>
      <c r="S15" s="134"/>
      <c r="T15" s="134"/>
      <c r="U15" s="134"/>
      <c r="V15" s="134"/>
      <c r="W15" s="134"/>
      <c r="X15" s="134"/>
      <c r="Y15" s="152"/>
      <c r="Z15" s="152"/>
      <c r="AA15" s="152"/>
      <c r="AB15" s="134"/>
      <c r="AC15" s="153"/>
      <c r="AD15" s="134"/>
      <c r="AE15" s="134"/>
      <c r="AF15" s="134"/>
      <c r="AG15" s="134"/>
      <c r="AH15" s="134"/>
      <c r="AI15" s="134"/>
      <c r="AK15" s="134"/>
      <c r="AL15" s="134"/>
      <c r="AM15" s="134"/>
      <c r="AN15" s="134"/>
      <c r="AO15" s="134"/>
      <c r="AP15" s="134"/>
      <c r="AQ15" s="152"/>
      <c r="AR15" s="152"/>
      <c r="AS15" s="152"/>
      <c r="AT15" s="134"/>
      <c r="AU15" s="153"/>
      <c r="AV15" s="134"/>
      <c r="AW15" s="134"/>
      <c r="AX15" s="134"/>
      <c r="AY15" s="134"/>
      <c r="AZ15" s="134"/>
      <c r="BA15" s="134"/>
    </row>
    <row r="16" spans="1:53" x14ac:dyDescent="0.3">
      <c r="A16" s="134"/>
      <c r="B16" s="133" t="s">
        <v>364</v>
      </c>
      <c r="C16" s="133"/>
      <c r="D16" s="133"/>
      <c r="E16" s="133"/>
      <c r="F16" s="133"/>
      <c r="G16" s="156"/>
      <c r="H16" s="156"/>
      <c r="I16" s="152"/>
      <c r="J16" s="134"/>
      <c r="K16" s="153"/>
      <c r="L16" s="134"/>
      <c r="M16" s="134"/>
      <c r="N16" s="134"/>
      <c r="O16" s="134"/>
      <c r="P16" s="134"/>
      <c r="Q16" s="134"/>
      <c r="S16" s="134"/>
      <c r="T16" s="133" t="s">
        <v>364</v>
      </c>
      <c r="U16" s="133"/>
      <c r="V16" s="133"/>
      <c r="W16" s="133"/>
      <c r="X16" s="133"/>
      <c r="Y16" s="156"/>
      <c r="Z16" s="156"/>
      <c r="AA16" s="152"/>
      <c r="AB16" s="134"/>
      <c r="AC16" s="153"/>
      <c r="AD16" s="134"/>
      <c r="AE16" s="134"/>
      <c r="AF16" s="134"/>
      <c r="AG16" s="134"/>
      <c r="AH16" s="134"/>
      <c r="AI16" s="134"/>
      <c r="AK16" s="134"/>
      <c r="AL16" s="133" t="s">
        <v>364</v>
      </c>
      <c r="AM16" s="133"/>
      <c r="AN16" s="133"/>
      <c r="AO16" s="133"/>
      <c r="AP16" s="133"/>
      <c r="AQ16" s="156"/>
      <c r="AR16" s="156"/>
      <c r="AS16" s="152"/>
      <c r="AT16" s="134"/>
      <c r="AU16" s="153"/>
      <c r="AV16" s="134"/>
      <c r="AW16" s="134"/>
      <c r="AX16" s="134"/>
      <c r="AY16" s="134"/>
      <c r="AZ16" s="134"/>
      <c r="BA16" s="134"/>
    </row>
    <row r="17" spans="1:53" x14ac:dyDescent="0.3">
      <c r="A17" s="134"/>
      <c r="B17" s="134"/>
      <c r="C17" s="134"/>
      <c r="D17" s="134"/>
      <c r="E17" s="134"/>
      <c r="F17" s="134"/>
      <c r="G17" s="152"/>
      <c r="H17" s="152"/>
      <c r="I17" s="152"/>
      <c r="J17" s="134"/>
      <c r="K17" s="153"/>
      <c r="L17" s="134"/>
      <c r="M17" s="134"/>
      <c r="N17" s="134"/>
      <c r="O17" s="134"/>
      <c r="P17" s="134"/>
      <c r="Q17" s="134"/>
      <c r="S17" s="134"/>
      <c r="T17" s="134"/>
      <c r="U17" s="134"/>
      <c r="V17" s="134"/>
      <c r="W17" s="134"/>
      <c r="X17" s="134"/>
      <c r="Y17" s="152"/>
      <c r="Z17" s="152"/>
      <c r="AA17" s="152"/>
      <c r="AB17" s="134"/>
      <c r="AC17" s="153"/>
      <c r="AD17" s="134"/>
      <c r="AE17" s="134"/>
      <c r="AF17" s="134"/>
      <c r="AG17" s="134"/>
      <c r="AH17" s="134"/>
      <c r="AI17" s="134"/>
      <c r="AK17" s="134"/>
      <c r="AL17" s="134"/>
      <c r="AM17" s="134"/>
      <c r="AN17" s="134"/>
      <c r="AO17" s="134"/>
      <c r="AP17" s="134"/>
      <c r="AQ17" s="152"/>
      <c r="AR17" s="152"/>
      <c r="AS17" s="152"/>
      <c r="AT17" s="134"/>
      <c r="AU17" s="153"/>
      <c r="AV17" s="134"/>
      <c r="AW17" s="134"/>
      <c r="AX17" s="134"/>
      <c r="AY17" s="134"/>
      <c r="AZ17" s="134"/>
      <c r="BA17" s="134"/>
    </row>
    <row r="18" spans="1:53" x14ac:dyDescent="0.3">
      <c r="A18" s="134"/>
      <c r="B18" s="134" t="s">
        <v>370</v>
      </c>
      <c r="C18" s="134"/>
      <c r="D18" s="134"/>
      <c r="E18" s="134"/>
      <c r="F18" s="134"/>
      <c r="G18" s="152"/>
      <c r="H18" s="152"/>
      <c r="I18" s="152"/>
      <c r="J18" s="134"/>
      <c r="K18" s="153"/>
      <c r="L18" s="134"/>
      <c r="M18" s="134"/>
      <c r="N18" s="134"/>
      <c r="O18" s="134"/>
      <c r="P18" s="134"/>
      <c r="Q18" s="134"/>
      <c r="S18" s="134"/>
      <c r="T18" s="134" t="s">
        <v>370</v>
      </c>
      <c r="U18" s="134"/>
      <c r="V18" s="134"/>
      <c r="W18" s="134"/>
      <c r="X18" s="134"/>
      <c r="Y18" s="152"/>
      <c r="Z18" s="152"/>
      <c r="AA18" s="152"/>
      <c r="AB18" s="134"/>
      <c r="AC18" s="153"/>
      <c r="AD18" s="134"/>
      <c r="AE18" s="134"/>
      <c r="AF18" s="134"/>
      <c r="AG18" s="134"/>
      <c r="AH18" s="134"/>
      <c r="AI18" s="134"/>
      <c r="AK18" s="134"/>
      <c r="AL18" s="134" t="s">
        <v>370</v>
      </c>
      <c r="AM18" s="134"/>
      <c r="AN18" s="134"/>
      <c r="AO18" s="134"/>
      <c r="AP18" s="134"/>
      <c r="AQ18" s="152"/>
      <c r="AR18" s="152"/>
      <c r="AS18" s="152"/>
      <c r="AT18" s="134"/>
      <c r="AU18" s="153"/>
      <c r="AV18" s="134"/>
      <c r="AW18" s="134"/>
      <c r="AX18" s="134"/>
      <c r="AY18" s="134"/>
      <c r="AZ18" s="134"/>
      <c r="BA18" s="134"/>
    </row>
    <row r="19" spans="1:53" x14ac:dyDescent="0.3">
      <c r="A19" s="134"/>
      <c r="B19" s="134"/>
      <c r="C19" s="134"/>
      <c r="D19" s="134"/>
      <c r="E19" s="134"/>
      <c r="F19" s="134"/>
      <c r="G19" s="152"/>
      <c r="H19" s="152"/>
      <c r="I19" s="152"/>
      <c r="J19" s="134"/>
      <c r="K19" s="153"/>
      <c r="L19" s="134"/>
      <c r="M19" s="134"/>
      <c r="N19" s="134"/>
      <c r="O19" s="134"/>
      <c r="P19" s="134"/>
      <c r="Q19" s="134"/>
      <c r="S19" s="134"/>
      <c r="T19" s="134"/>
      <c r="U19" s="134"/>
      <c r="V19" s="134"/>
      <c r="W19" s="134"/>
      <c r="X19" s="134"/>
      <c r="Y19" s="152"/>
      <c r="Z19" s="152"/>
      <c r="AA19" s="152"/>
      <c r="AB19" s="134"/>
      <c r="AC19" s="153"/>
      <c r="AD19" s="134"/>
      <c r="AE19" s="134"/>
      <c r="AF19" s="134"/>
      <c r="AG19" s="134"/>
      <c r="AH19" s="134"/>
      <c r="AI19" s="134"/>
      <c r="AK19" s="134"/>
      <c r="AL19" s="134"/>
      <c r="AM19" s="134"/>
      <c r="AN19" s="134"/>
      <c r="AO19" s="134"/>
      <c r="AP19" s="134"/>
      <c r="AQ19" s="152"/>
      <c r="AR19" s="152"/>
      <c r="AS19" s="152"/>
      <c r="AT19" s="134"/>
      <c r="AU19" s="153"/>
      <c r="AV19" s="134"/>
      <c r="AW19" s="134"/>
      <c r="AX19" s="134"/>
      <c r="AY19" s="134"/>
      <c r="AZ19" s="134"/>
      <c r="BA19" s="134"/>
    </row>
    <row r="20" spans="1:53" ht="33.6" customHeight="1" x14ac:dyDescent="0.3">
      <c r="A20" s="134"/>
      <c r="B20" s="959" t="s">
        <v>101</v>
      </c>
      <c r="C20" s="959"/>
      <c r="D20" s="959"/>
      <c r="E20" s="959"/>
      <c r="F20" s="959"/>
      <c r="G20" s="960" t="s">
        <v>137</v>
      </c>
      <c r="H20" s="960"/>
      <c r="I20" s="960"/>
      <c r="J20" s="180" t="s">
        <v>138</v>
      </c>
      <c r="K20" s="181" t="s">
        <v>6731</v>
      </c>
      <c r="L20" s="180" t="s">
        <v>350</v>
      </c>
      <c r="M20" s="180" t="s">
        <v>349</v>
      </c>
      <c r="N20" s="180" t="s">
        <v>355</v>
      </c>
      <c r="O20" s="180" t="s">
        <v>366</v>
      </c>
      <c r="P20" s="180" t="s">
        <v>365</v>
      </c>
      <c r="Q20" s="134"/>
      <c r="S20" s="134"/>
      <c r="T20" s="959" t="s">
        <v>101</v>
      </c>
      <c r="U20" s="959"/>
      <c r="V20" s="959"/>
      <c r="W20" s="959"/>
      <c r="X20" s="959"/>
      <c r="Y20" s="960" t="s">
        <v>137</v>
      </c>
      <c r="Z20" s="960"/>
      <c r="AA20" s="960"/>
      <c r="AB20" s="180" t="s">
        <v>138</v>
      </c>
      <c r="AC20" s="181" t="s">
        <v>6731</v>
      </c>
      <c r="AD20" s="180" t="s">
        <v>350</v>
      </c>
      <c r="AE20" s="180" t="s">
        <v>349</v>
      </c>
      <c r="AF20" s="180" t="s">
        <v>355</v>
      </c>
      <c r="AG20" s="180" t="s">
        <v>366</v>
      </c>
      <c r="AH20" s="180" t="s">
        <v>365</v>
      </c>
      <c r="AI20" s="134"/>
      <c r="AK20" s="134"/>
      <c r="AL20" s="959" t="s">
        <v>101</v>
      </c>
      <c r="AM20" s="959"/>
      <c r="AN20" s="959"/>
      <c r="AO20" s="959"/>
      <c r="AP20" s="959"/>
      <c r="AQ20" s="960" t="s">
        <v>137</v>
      </c>
      <c r="AR20" s="960"/>
      <c r="AS20" s="960"/>
      <c r="AT20" s="180" t="s">
        <v>138</v>
      </c>
      <c r="AU20" s="181" t="s">
        <v>6731</v>
      </c>
      <c r="AV20" s="180" t="s">
        <v>350</v>
      </c>
      <c r="AW20" s="180" t="s">
        <v>349</v>
      </c>
      <c r="AX20" s="180" t="s">
        <v>355</v>
      </c>
      <c r="AY20" s="180" t="s">
        <v>366</v>
      </c>
      <c r="AZ20" s="180" t="s">
        <v>365</v>
      </c>
      <c r="BA20" s="134"/>
    </row>
    <row r="21" spans="1:53" ht="43.2" customHeight="1" x14ac:dyDescent="0.3">
      <c r="A21" s="134"/>
      <c r="B21" s="966">
        <f>Identificación!B64</f>
        <v>0</v>
      </c>
      <c r="C21" s="966"/>
      <c r="D21" s="966"/>
      <c r="E21" s="966"/>
      <c r="F21" s="966"/>
      <c r="G21" s="966" t="str">
        <f>Identificación!E64</f>
        <v>Número de paquetes tecnologicos implementados</v>
      </c>
      <c r="H21" s="966"/>
      <c r="I21" s="966"/>
      <c r="J21" s="131">
        <f>Identificación!F64</f>
        <v>0</v>
      </c>
      <c r="K21" s="128">
        <f>Identificación!G64</f>
        <v>0</v>
      </c>
      <c r="L21" s="128">
        <f>K21</f>
        <v>0</v>
      </c>
      <c r="M21" s="255"/>
      <c r="N21" s="157" t="str">
        <f>IFERROR(M21/L21,"-")</f>
        <v>-</v>
      </c>
      <c r="O21" s="250"/>
      <c r="P21" s="249"/>
      <c r="Q21" s="134"/>
      <c r="S21" s="134"/>
      <c r="T21" s="966">
        <f>B21</f>
        <v>0</v>
      </c>
      <c r="U21" s="966"/>
      <c r="V21" s="966"/>
      <c r="W21" s="966"/>
      <c r="X21" s="966"/>
      <c r="Y21" s="966" t="str">
        <f>G21</f>
        <v>Número de paquetes tecnologicos implementados</v>
      </c>
      <c r="Z21" s="966"/>
      <c r="AA21" s="966"/>
      <c r="AB21" s="131">
        <f>J21</f>
        <v>0</v>
      </c>
      <c r="AC21" s="131">
        <f t="shared" ref="AC21:AC23" si="0">K21</f>
        <v>0</v>
      </c>
      <c r="AD21" s="131">
        <f t="shared" ref="AD21:AD23" si="1">L21</f>
        <v>0</v>
      </c>
      <c r="AE21" s="255"/>
      <c r="AF21" s="157" t="str">
        <f>IFERROR(AE21/AD21,"-")</f>
        <v>-</v>
      </c>
      <c r="AG21" s="250"/>
      <c r="AH21" s="250"/>
      <c r="AI21" s="134"/>
      <c r="AK21" s="134"/>
      <c r="AL21" s="966">
        <f>T21</f>
        <v>0</v>
      </c>
      <c r="AM21" s="966"/>
      <c r="AN21" s="966"/>
      <c r="AO21" s="966"/>
      <c r="AP21" s="966"/>
      <c r="AQ21" s="966" t="str">
        <f>Y21</f>
        <v>Número de paquetes tecnologicos implementados</v>
      </c>
      <c r="AR21" s="966"/>
      <c r="AS21" s="966"/>
      <c r="AT21" s="131">
        <f>AB21</f>
        <v>0</v>
      </c>
      <c r="AU21" s="131">
        <f t="shared" ref="AU21:AU23" si="2">AC21</f>
        <v>0</v>
      </c>
      <c r="AV21" s="131">
        <f t="shared" ref="AV21:AV23" si="3">AD21</f>
        <v>0</v>
      </c>
      <c r="AW21" s="255"/>
      <c r="AX21" s="157" t="str">
        <f>IFERROR(AW21/AV21,"-")</f>
        <v>-</v>
      </c>
      <c r="AY21" s="250"/>
      <c r="AZ21" s="250"/>
      <c r="BA21" s="134"/>
    </row>
    <row r="22" spans="1:53" ht="30" customHeight="1" x14ac:dyDescent="0.3">
      <c r="A22" s="134"/>
      <c r="B22" s="966"/>
      <c r="C22" s="966"/>
      <c r="D22" s="966"/>
      <c r="E22" s="966"/>
      <c r="F22" s="966"/>
      <c r="G22" s="966" t="str">
        <f>Identificación!E65</f>
        <v>Número de productores que implementan tecnologias</v>
      </c>
      <c r="H22" s="966"/>
      <c r="I22" s="966"/>
      <c r="J22" s="131">
        <f>Identificación!F65</f>
        <v>0</v>
      </c>
      <c r="K22" s="128">
        <f>Identificación!G65</f>
        <v>0</v>
      </c>
      <c r="L22" s="128">
        <f t="shared" ref="L22:L23" si="4">K22</f>
        <v>0</v>
      </c>
      <c r="M22" s="255"/>
      <c r="N22" s="157" t="str">
        <f t="shared" ref="N22:N23" si="5">IFERROR(M22/L22,"-")</f>
        <v>-</v>
      </c>
      <c r="O22" s="250"/>
      <c r="P22" s="249"/>
      <c r="Q22" s="134"/>
      <c r="S22" s="134"/>
      <c r="T22" s="966"/>
      <c r="U22" s="966"/>
      <c r="V22" s="966"/>
      <c r="W22" s="966"/>
      <c r="X22" s="966"/>
      <c r="Y22" s="966" t="str">
        <f t="shared" ref="Y22:Y23" si="6">G22</f>
        <v>Número de productores que implementan tecnologias</v>
      </c>
      <c r="Z22" s="966"/>
      <c r="AA22" s="966"/>
      <c r="AB22" s="131">
        <f t="shared" ref="AB22:AB23" si="7">J22</f>
        <v>0</v>
      </c>
      <c r="AC22" s="131">
        <f t="shared" si="0"/>
        <v>0</v>
      </c>
      <c r="AD22" s="131">
        <f t="shared" si="1"/>
        <v>0</v>
      </c>
      <c r="AE22" s="255"/>
      <c r="AF22" s="157" t="str">
        <f t="shared" ref="AF22:AF23" si="8">IFERROR(AE22/AD22,"-")</f>
        <v>-</v>
      </c>
      <c r="AG22" s="250"/>
      <c r="AH22" s="250"/>
      <c r="AI22" s="134"/>
      <c r="AK22" s="134"/>
      <c r="AL22" s="966"/>
      <c r="AM22" s="966"/>
      <c r="AN22" s="966"/>
      <c r="AO22" s="966"/>
      <c r="AP22" s="966"/>
      <c r="AQ22" s="966" t="str">
        <f t="shared" ref="AQ22:AQ23" si="9">Y22</f>
        <v>Número de productores que implementan tecnologias</v>
      </c>
      <c r="AR22" s="966"/>
      <c r="AS22" s="966"/>
      <c r="AT22" s="131">
        <f t="shared" ref="AT22:AT23" si="10">AB22</f>
        <v>0</v>
      </c>
      <c r="AU22" s="131">
        <f t="shared" si="2"/>
        <v>0</v>
      </c>
      <c r="AV22" s="131">
        <f t="shared" si="3"/>
        <v>0</v>
      </c>
      <c r="AW22" s="255"/>
      <c r="AX22" s="157" t="str">
        <f t="shared" ref="AX22:AX23" si="11">IFERROR(AW22/AV22,"-")</f>
        <v>-</v>
      </c>
      <c r="AY22" s="250"/>
      <c r="AZ22" s="250"/>
      <c r="BA22" s="134"/>
    </row>
    <row r="23" spans="1:53" ht="60.6" customHeight="1" x14ac:dyDescent="0.3">
      <c r="A23" s="134"/>
      <c r="B23" s="966"/>
      <c r="C23" s="966"/>
      <c r="D23" s="966"/>
      <c r="E23" s="966"/>
      <c r="F23" s="966"/>
      <c r="G23" s="966" t="str">
        <f>Identificación!E66</f>
        <v>Número de unidades productivas que implementan tecnologias</v>
      </c>
      <c r="H23" s="966"/>
      <c r="I23" s="966"/>
      <c r="J23" s="131">
        <f>Identificación!F66</f>
        <v>0</v>
      </c>
      <c r="K23" s="128">
        <f>Identificación!G66</f>
        <v>0</v>
      </c>
      <c r="L23" s="128">
        <f t="shared" si="4"/>
        <v>0</v>
      </c>
      <c r="M23" s="255"/>
      <c r="N23" s="157" t="str">
        <f t="shared" si="5"/>
        <v>-</v>
      </c>
      <c r="O23" s="250"/>
      <c r="P23" s="249"/>
      <c r="Q23" s="134"/>
      <c r="S23" s="134"/>
      <c r="T23" s="966"/>
      <c r="U23" s="966"/>
      <c r="V23" s="966"/>
      <c r="W23" s="966"/>
      <c r="X23" s="966"/>
      <c r="Y23" s="966" t="str">
        <f t="shared" si="6"/>
        <v>Número de unidades productivas que implementan tecnologias</v>
      </c>
      <c r="Z23" s="966"/>
      <c r="AA23" s="966"/>
      <c r="AB23" s="131">
        <f t="shared" si="7"/>
        <v>0</v>
      </c>
      <c r="AC23" s="131">
        <f t="shared" si="0"/>
        <v>0</v>
      </c>
      <c r="AD23" s="131">
        <f t="shared" si="1"/>
        <v>0</v>
      </c>
      <c r="AE23" s="255"/>
      <c r="AF23" s="157" t="str">
        <f t="shared" si="8"/>
        <v>-</v>
      </c>
      <c r="AG23" s="250"/>
      <c r="AH23" s="250"/>
      <c r="AI23" s="134"/>
      <c r="AK23" s="134"/>
      <c r="AL23" s="966"/>
      <c r="AM23" s="966"/>
      <c r="AN23" s="966"/>
      <c r="AO23" s="966"/>
      <c r="AP23" s="966"/>
      <c r="AQ23" s="966" t="str">
        <f t="shared" si="9"/>
        <v>Número de unidades productivas que implementan tecnologias</v>
      </c>
      <c r="AR23" s="966"/>
      <c r="AS23" s="966"/>
      <c r="AT23" s="131">
        <f t="shared" si="10"/>
        <v>0</v>
      </c>
      <c r="AU23" s="131">
        <f t="shared" si="2"/>
        <v>0</v>
      </c>
      <c r="AV23" s="131">
        <f t="shared" si="3"/>
        <v>0</v>
      </c>
      <c r="AW23" s="255"/>
      <c r="AX23" s="157" t="str">
        <f t="shared" si="11"/>
        <v>-</v>
      </c>
      <c r="AY23" s="250"/>
      <c r="AZ23" s="250"/>
      <c r="BA23" s="134"/>
    </row>
    <row r="24" spans="1:53" x14ac:dyDescent="0.3">
      <c r="A24" s="134"/>
      <c r="B24" s="158"/>
      <c r="C24" s="158"/>
      <c r="D24" s="159"/>
      <c r="E24" s="160"/>
      <c r="F24" s="160"/>
      <c r="G24" s="160"/>
      <c r="H24" s="161"/>
      <c r="I24" s="161"/>
      <c r="J24" s="162"/>
      <c r="K24" s="163"/>
      <c r="L24" s="134"/>
      <c r="M24" s="134"/>
      <c r="N24" s="134"/>
      <c r="O24" s="134"/>
      <c r="P24" s="134"/>
      <c r="Q24" s="134"/>
      <c r="S24" s="134"/>
      <c r="T24" s="158"/>
      <c r="U24" s="158"/>
      <c r="V24" s="159"/>
      <c r="W24" s="160"/>
      <c r="X24" s="160"/>
      <c r="Y24" s="160"/>
      <c r="Z24" s="161"/>
      <c r="AA24" s="161"/>
      <c r="AB24" s="162"/>
      <c r="AC24" s="163"/>
      <c r="AD24" s="134"/>
      <c r="AE24" s="134"/>
      <c r="AF24" s="134"/>
      <c r="AG24" s="134"/>
      <c r="AH24" s="134"/>
      <c r="AI24" s="134"/>
      <c r="AK24" s="134"/>
      <c r="AL24" s="158"/>
      <c r="AM24" s="158"/>
      <c r="AN24" s="159"/>
      <c r="AO24" s="160"/>
      <c r="AP24" s="160"/>
      <c r="AQ24" s="160"/>
      <c r="AR24" s="161"/>
      <c r="AS24" s="161"/>
      <c r="AT24" s="162"/>
      <c r="AU24" s="163"/>
      <c r="AV24" s="134"/>
      <c r="AW24" s="134"/>
      <c r="AX24" s="134"/>
      <c r="AY24" s="134"/>
      <c r="AZ24" s="134"/>
      <c r="BA24" s="134"/>
    </row>
    <row r="25" spans="1:53" x14ac:dyDescent="0.3">
      <c r="A25" s="134"/>
      <c r="B25" s="134" t="s">
        <v>371</v>
      </c>
      <c r="C25" s="134"/>
      <c r="D25" s="134"/>
      <c r="E25" s="134"/>
      <c r="F25" s="134"/>
      <c r="G25" s="152"/>
      <c r="H25" s="152"/>
      <c r="I25" s="152"/>
      <c r="J25" s="134"/>
      <c r="K25" s="153"/>
      <c r="L25" s="134"/>
      <c r="M25" s="134"/>
      <c r="N25" s="134"/>
      <c r="O25" s="134"/>
      <c r="P25" s="134"/>
      <c r="Q25" s="134"/>
      <c r="S25" s="134"/>
      <c r="T25" s="134" t="s">
        <v>371</v>
      </c>
      <c r="U25" s="134"/>
      <c r="V25" s="134"/>
      <c r="W25" s="134"/>
      <c r="X25" s="134"/>
      <c r="Y25" s="152"/>
      <c r="Z25" s="152"/>
      <c r="AA25" s="152"/>
      <c r="AB25" s="134"/>
      <c r="AC25" s="153"/>
      <c r="AD25" s="134"/>
      <c r="AE25" s="134"/>
      <c r="AF25" s="134"/>
      <c r="AG25" s="134"/>
      <c r="AH25" s="134"/>
      <c r="AI25" s="134"/>
      <c r="AK25" s="134"/>
      <c r="AL25" s="134" t="s">
        <v>371</v>
      </c>
      <c r="AM25" s="134"/>
      <c r="AN25" s="134"/>
      <c r="AO25" s="134"/>
      <c r="AP25" s="134"/>
      <c r="AQ25" s="152"/>
      <c r="AR25" s="152"/>
      <c r="AS25" s="152"/>
      <c r="AT25" s="134"/>
      <c r="AU25" s="153"/>
      <c r="AV25" s="134"/>
      <c r="AW25" s="134"/>
      <c r="AX25" s="134"/>
      <c r="AY25" s="134"/>
      <c r="AZ25" s="134"/>
      <c r="BA25" s="134"/>
    </row>
    <row r="26" spans="1:53" ht="14.4" customHeight="1" x14ac:dyDescent="0.3">
      <c r="A26" s="134"/>
      <c r="B26" s="134"/>
      <c r="C26" s="134"/>
      <c r="D26" s="134"/>
      <c r="E26" s="134"/>
      <c r="F26" s="134"/>
      <c r="G26" s="134"/>
      <c r="H26" s="152"/>
      <c r="I26" s="152"/>
      <c r="J26" s="134"/>
      <c r="K26" s="153"/>
      <c r="L26" s="134"/>
      <c r="M26" s="134"/>
      <c r="N26" s="134"/>
      <c r="O26" s="134"/>
      <c r="P26" s="134"/>
      <c r="Q26" s="134"/>
      <c r="S26" s="134"/>
      <c r="T26" s="134"/>
      <c r="U26" s="134"/>
      <c r="V26" s="134"/>
      <c r="W26" s="134"/>
      <c r="X26" s="134"/>
      <c r="Y26" s="134"/>
      <c r="Z26" s="152"/>
      <c r="AA26" s="152"/>
      <c r="AB26" s="134"/>
      <c r="AC26" s="153"/>
      <c r="AD26" s="134"/>
      <c r="AE26" s="134"/>
      <c r="AF26" s="134"/>
      <c r="AG26" s="134"/>
      <c r="AH26" s="134"/>
      <c r="AI26" s="134"/>
      <c r="AK26" s="134"/>
      <c r="AL26" s="134"/>
      <c r="AM26" s="134"/>
      <c r="AN26" s="134"/>
      <c r="AO26" s="134"/>
      <c r="AP26" s="134"/>
      <c r="AQ26" s="134"/>
      <c r="AR26" s="152"/>
      <c r="AS26" s="152"/>
      <c r="AT26" s="134"/>
      <c r="AU26" s="153"/>
      <c r="AV26" s="134"/>
      <c r="AW26" s="134"/>
      <c r="AX26" s="134"/>
      <c r="AY26" s="134"/>
      <c r="AZ26" s="134"/>
      <c r="BA26" s="134"/>
    </row>
    <row r="27" spans="1:53" ht="27.6" customHeight="1" x14ac:dyDescent="0.3">
      <c r="A27" s="134"/>
      <c r="B27" s="182" t="s">
        <v>80</v>
      </c>
      <c r="C27" s="942" t="s">
        <v>102</v>
      </c>
      <c r="D27" s="943"/>
      <c r="E27" s="943"/>
      <c r="F27" s="943"/>
      <c r="G27" s="944"/>
      <c r="H27" s="180" t="s">
        <v>138</v>
      </c>
      <c r="I27" s="181" t="s">
        <v>6731</v>
      </c>
      <c r="J27" s="180" t="s">
        <v>350</v>
      </c>
      <c r="K27" s="180" t="s">
        <v>349</v>
      </c>
      <c r="L27" s="183" t="s">
        <v>355</v>
      </c>
      <c r="M27" s="960" t="s">
        <v>366</v>
      </c>
      <c r="N27" s="960"/>
      <c r="O27" s="960" t="s">
        <v>365</v>
      </c>
      <c r="P27" s="960"/>
      <c r="Q27" s="134"/>
      <c r="S27" s="134"/>
      <c r="T27" s="182" t="s">
        <v>80</v>
      </c>
      <c r="U27" s="942" t="s">
        <v>102</v>
      </c>
      <c r="V27" s="943"/>
      <c r="W27" s="943"/>
      <c r="X27" s="943"/>
      <c r="Y27" s="944"/>
      <c r="Z27" s="180" t="s">
        <v>138</v>
      </c>
      <c r="AA27" s="181" t="s">
        <v>6731</v>
      </c>
      <c r="AB27" s="180" t="s">
        <v>350</v>
      </c>
      <c r="AC27" s="180" t="s">
        <v>349</v>
      </c>
      <c r="AD27" s="183" t="s">
        <v>355</v>
      </c>
      <c r="AE27" s="960" t="s">
        <v>366</v>
      </c>
      <c r="AF27" s="960"/>
      <c r="AG27" s="960" t="s">
        <v>365</v>
      </c>
      <c r="AH27" s="960"/>
      <c r="AI27" s="134"/>
      <c r="AK27" s="134"/>
      <c r="AL27" s="182" t="s">
        <v>80</v>
      </c>
      <c r="AM27" s="942" t="s">
        <v>102</v>
      </c>
      <c r="AN27" s="943"/>
      <c r="AO27" s="943"/>
      <c r="AP27" s="943"/>
      <c r="AQ27" s="944"/>
      <c r="AR27" s="180" t="s">
        <v>138</v>
      </c>
      <c r="AS27" s="181" t="s">
        <v>6731</v>
      </c>
      <c r="AT27" s="180" t="s">
        <v>350</v>
      </c>
      <c r="AU27" s="180" t="s">
        <v>349</v>
      </c>
      <c r="AV27" s="183" t="s">
        <v>355</v>
      </c>
      <c r="AW27" s="960" t="s">
        <v>366</v>
      </c>
      <c r="AX27" s="960"/>
      <c r="AY27" s="960" t="s">
        <v>365</v>
      </c>
      <c r="AZ27" s="960"/>
      <c r="BA27" s="134"/>
    </row>
    <row r="28" spans="1:53" ht="14.4" customHeight="1" x14ac:dyDescent="0.3">
      <c r="A28" s="134"/>
      <c r="B28" s="963">
        <f>Cronograma!B8</f>
        <v>1</v>
      </c>
      <c r="C28" s="967">
        <f>Cronograma!D8</f>
        <v>0</v>
      </c>
      <c r="D28" s="968"/>
      <c r="E28" s="968"/>
      <c r="F28" s="968"/>
      <c r="G28" s="969"/>
      <c r="H28" s="188">
        <f>Identificación!F68</f>
        <v>0</v>
      </c>
      <c r="I28" s="197">
        <f>Identificación!G68</f>
        <v>0</v>
      </c>
      <c r="J28" s="256"/>
      <c r="K28" s="257"/>
      <c r="L28" s="198" t="str">
        <f t="shared" ref="L28:L42" si="12">IFERROR(K28/J28,"-")</f>
        <v>-</v>
      </c>
      <c r="M28" s="989"/>
      <c r="N28" s="989"/>
      <c r="O28" s="989"/>
      <c r="P28" s="989"/>
      <c r="Q28" s="134"/>
      <c r="S28" s="134"/>
      <c r="T28" s="963">
        <f>B28</f>
        <v>1</v>
      </c>
      <c r="U28" s="967">
        <f>C28</f>
        <v>0</v>
      </c>
      <c r="V28" s="968"/>
      <c r="W28" s="968"/>
      <c r="X28" s="968"/>
      <c r="Y28" s="969"/>
      <c r="Z28" s="188">
        <f>H28</f>
        <v>0</v>
      </c>
      <c r="AA28" s="188">
        <f t="shared" ref="AA28:AA30" si="13">I28</f>
        <v>0</v>
      </c>
      <c r="AB28" s="256"/>
      <c r="AC28" s="257"/>
      <c r="AD28" s="198" t="str">
        <f t="shared" ref="AD28:AD51" si="14">IFERROR(AC28/AB28,"-")</f>
        <v>-</v>
      </c>
      <c r="AE28" s="989"/>
      <c r="AF28" s="989"/>
      <c r="AG28" s="989"/>
      <c r="AH28" s="989"/>
      <c r="AI28" s="134"/>
      <c r="AK28" s="134"/>
      <c r="AL28" s="963">
        <f>T28</f>
        <v>1</v>
      </c>
      <c r="AM28" s="967">
        <f>U28</f>
        <v>0</v>
      </c>
      <c r="AN28" s="968"/>
      <c r="AO28" s="968"/>
      <c r="AP28" s="968"/>
      <c r="AQ28" s="969"/>
      <c r="AR28" s="188">
        <f>Z28</f>
        <v>0</v>
      </c>
      <c r="AS28" s="188">
        <f t="shared" ref="AS28:AS30" si="15">AA28</f>
        <v>0</v>
      </c>
      <c r="AT28" s="256"/>
      <c r="AU28" s="257"/>
      <c r="AV28" s="198" t="str">
        <f t="shared" ref="AV28:AV51" si="16">IFERROR(AU28/AT28,"-")</f>
        <v>-</v>
      </c>
      <c r="AW28" s="989"/>
      <c r="AX28" s="989"/>
      <c r="AY28" s="989"/>
      <c r="AZ28" s="989"/>
      <c r="BA28" s="134"/>
    </row>
    <row r="29" spans="1:53" x14ac:dyDescent="0.3">
      <c r="A29" s="134"/>
      <c r="B29" s="964"/>
      <c r="C29" s="970"/>
      <c r="D29" s="971"/>
      <c r="E29" s="971"/>
      <c r="F29" s="971"/>
      <c r="G29" s="972"/>
      <c r="H29" s="188">
        <f>Identificación!F69</f>
        <v>0</v>
      </c>
      <c r="I29" s="197">
        <f>Identificación!G69</f>
        <v>0</v>
      </c>
      <c r="J29" s="256"/>
      <c r="K29" s="257"/>
      <c r="L29" s="198" t="str">
        <f t="shared" si="12"/>
        <v>-</v>
      </c>
      <c r="M29" s="989"/>
      <c r="N29" s="989"/>
      <c r="O29" s="989"/>
      <c r="P29" s="989"/>
      <c r="Q29" s="134"/>
      <c r="S29" s="134"/>
      <c r="T29" s="964"/>
      <c r="U29" s="970"/>
      <c r="V29" s="971"/>
      <c r="W29" s="971"/>
      <c r="X29" s="971"/>
      <c r="Y29" s="972"/>
      <c r="Z29" s="188">
        <f t="shared" ref="Z29:Z30" si="17">H29</f>
        <v>0</v>
      </c>
      <c r="AA29" s="188">
        <f t="shared" si="13"/>
        <v>0</v>
      </c>
      <c r="AB29" s="256"/>
      <c r="AC29" s="257"/>
      <c r="AD29" s="198" t="str">
        <f t="shared" si="14"/>
        <v>-</v>
      </c>
      <c r="AE29" s="989"/>
      <c r="AF29" s="989"/>
      <c r="AG29" s="989"/>
      <c r="AH29" s="989"/>
      <c r="AI29" s="134"/>
      <c r="AK29" s="134"/>
      <c r="AL29" s="964"/>
      <c r="AM29" s="970"/>
      <c r="AN29" s="971"/>
      <c r="AO29" s="971"/>
      <c r="AP29" s="971"/>
      <c r="AQ29" s="972"/>
      <c r="AR29" s="188">
        <f t="shared" ref="AR29:AR30" si="18">Z29</f>
        <v>0</v>
      </c>
      <c r="AS29" s="188">
        <f t="shared" si="15"/>
        <v>0</v>
      </c>
      <c r="AT29" s="256"/>
      <c r="AU29" s="257"/>
      <c r="AV29" s="198" t="str">
        <f t="shared" si="16"/>
        <v>-</v>
      </c>
      <c r="AW29" s="989"/>
      <c r="AX29" s="989"/>
      <c r="AY29" s="989"/>
      <c r="AZ29" s="989"/>
      <c r="BA29" s="134"/>
    </row>
    <row r="30" spans="1:53" x14ac:dyDescent="0.3">
      <c r="A30" s="134"/>
      <c r="B30" s="965"/>
      <c r="C30" s="973"/>
      <c r="D30" s="974"/>
      <c r="E30" s="974"/>
      <c r="F30" s="974"/>
      <c r="G30" s="975"/>
      <c r="H30" s="188">
        <f>Identificación!F70</f>
        <v>0</v>
      </c>
      <c r="I30" s="197">
        <f>Identificación!G70</f>
        <v>0</v>
      </c>
      <c r="J30" s="256"/>
      <c r="K30" s="257"/>
      <c r="L30" s="198" t="str">
        <f t="shared" si="12"/>
        <v>-</v>
      </c>
      <c r="M30" s="989"/>
      <c r="N30" s="989"/>
      <c r="O30" s="989"/>
      <c r="P30" s="989"/>
      <c r="Q30" s="134"/>
      <c r="S30" s="134"/>
      <c r="T30" s="965"/>
      <c r="U30" s="973"/>
      <c r="V30" s="974"/>
      <c r="W30" s="974"/>
      <c r="X30" s="974"/>
      <c r="Y30" s="975"/>
      <c r="Z30" s="188">
        <f t="shared" si="17"/>
        <v>0</v>
      </c>
      <c r="AA30" s="188">
        <f t="shared" si="13"/>
        <v>0</v>
      </c>
      <c r="AB30" s="256"/>
      <c r="AC30" s="257"/>
      <c r="AD30" s="198" t="str">
        <f t="shared" si="14"/>
        <v>-</v>
      </c>
      <c r="AE30" s="989"/>
      <c r="AF30" s="989"/>
      <c r="AG30" s="989"/>
      <c r="AH30" s="989"/>
      <c r="AI30" s="134"/>
      <c r="AK30" s="134"/>
      <c r="AL30" s="965"/>
      <c r="AM30" s="973"/>
      <c r="AN30" s="974"/>
      <c r="AO30" s="974"/>
      <c r="AP30" s="974"/>
      <c r="AQ30" s="975"/>
      <c r="AR30" s="188">
        <f t="shared" si="18"/>
        <v>0</v>
      </c>
      <c r="AS30" s="188">
        <f t="shared" si="15"/>
        <v>0</v>
      </c>
      <c r="AT30" s="256"/>
      <c r="AU30" s="257"/>
      <c r="AV30" s="198" t="str">
        <f t="shared" si="16"/>
        <v>-</v>
      </c>
      <c r="AW30" s="989"/>
      <c r="AX30" s="989"/>
      <c r="AY30" s="989"/>
      <c r="AZ30" s="989"/>
      <c r="BA30" s="134"/>
    </row>
    <row r="31" spans="1:53" ht="33" customHeight="1" x14ac:dyDescent="0.3">
      <c r="A31" s="134"/>
      <c r="B31" s="166">
        <f>Cronograma!B9</f>
        <v>1.1000000000000001</v>
      </c>
      <c r="C31" s="945">
        <f>Cronograma!D9</f>
        <v>0</v>
      </c>
      <c r="D31" s="946"/>
      <c r="E31" s="946"/>
      <c r="F31" s="946"/>
      <c r="G31" s="946"/>
      <c r="H31" s="167">
        <f>Cronograma!E9</f>
        <v>0</v>
      </c>
      <c r="I31" s="165">
        <f>Cronograma!F9</f>
        <v>0</v>
      </c>
      <c r="J31" s="168">
        <f>'Ejecución Técnica Financiera'!G9</f>
        <v>0</v>
      </c>
      <c r="K31" s="168">
        <f>'Ejecución Técnica Financiera'!H9</f>
        <v>0</v>
      </c>
      <c r="L31" s="125" t="str">
        <f t="shared" si="12"/>
        <v>-</v>
      </c>
      <c r="M31" s="940"/>
      <c r="N31" s="940"/>
      <c r="O31" s="940"/>
      <c r="P31" s="940"/>
      <c r="Q31" s="134"/>
      <c r="S31" s="134"/>
      <c r="T31" s="166">
        <f>B31</f>
        <v>1.1000000000000001</v>
      </c>
      <c r="U31" s="945">
        <f>C31</f>
        <v>0</v>
      </c>
      <c r="V31" s="946"/>
      <c r="W31" s="946"/>
      <c r="X31" s="946"/>
      <c r="Y31" s="946"/>
      <c r="Z31" s="167">
        <f>H31</f>
        <v>0</v>
      </c>
      <c r="AA31" s="167">
        <f>I31</f>
        <v>0</v>
      </c>
      <c r="AB31" s="233">
        <f>'Ejecución Técnica Financiera'!M9</f>
        <v>0</v>
      </c>
      <c r="AC31" s="233">
        <f>'Ejecución Técnica Financiera'!N9</f>
        <v>0</v>
      </c>
      <c r="AD31" s="125" t="str">
        <f t="shared" si="14"/>
        <v>-</v>
      </c>
      <c r="AE31" s="940"/>
      <c r="AF31" s="940"/>
      <c r="AG31" s="940"/>
      <c r="AH31" s="940"/>
      <c r="AI31" s="134"/>
      <c r="AK31" s="134"/>
      <c r="AL31" s="166">
        <f>T31</f>
        <v>1.1000000000000001</v>
      </c>
      <c r="AM31" s="945">
        <f>U31</f>
        <v>0</v>
      </c>
      <c r="AN31" s="946"/>
      <c r="AO31" s="946"/>
      <c r="AP31" s="946"/>
      <c r="AQ31" s="946"/>
      <c r="AR31" s="167">
        <f>Z31</f>
        <v>0</v>
      </c>
      <c r="AS31" s="167">
        <f>AA31</f>
        <v>0</v>
      </c>
      <c r="AT31" s="233">
        <f>'Ejecución Técnica Financiera'!S9</f>
        <v>0</v>
      </c>
      <c r="AU31" s="233">
        <f>'Ejecución Técnica Financiera'!T9</f>
        <v>0</v>
      </c>
      <c r="AV31" s="125" t="str">
        <f t="shared" si="16"/>
        <v>-</v>
      </c>
      <c r="AW31" s="940"/>
      <c r="AX31" s="940"/>
      <c r="AY31" s="940"/>
      <c r="AZ31" s="940"/>
      <c r="BA31" s="134"/>
    </row>
    <row r="32" spans="1:53" ht="14.4" customHeight="1" x14ac:dyDescent="0.3">
      <c r="A32" s="134"/>
      <c r="B32" s="169">
        <f>Cronograma!B10</f>
        <v>1.2</v>
      </c>
      <c r="C32" s="945">
        <f>Cronograma!D10</f>
        <v>0</v>
      </c>
      <c r="D32" s="946"/>
      <c r="E32" s="946"/>
      <c r="F32" s="946"/>
      <c r="G32" s="946"/>
      <c r="H32" s="167">
        <f>Cronograma!E10</f>
        <v>0</v>
      </c>
      <c r="I32" s="165">
        <f>Cronograma!F10</f>
        <v>0</v>
      </c>
      <c r="J32" s="168">
        <f>'Ejecución Técnica Financiera'!G10</f>
        <v>0</v>
      </c>
      <c r="K32" s="168">
        <f>'Ejecución Técnica Financiera'!H10</f>
        <v>0</v>
      </c>
      <c r="L32" s="125" t="str">
        <f t="shared" si="12"/>
        <v>-</v>
      </c>
      <c r="M32" s="940"/>
      <c r="N32" s="940"/>
      <c r="O32" s="940"/>
      <c r="P32" s="940"/>
      <c r="Q32" s="134"/>
      <c r="S32" s="134"/>
      <c r="T32" s="166">
        <f t="shared" ref="T32:T39" si="19">B32</f>
        <v>1.2</v>
      </c>
      <c r="U32" s="945">
        <f t="shared" ref="U32:U39" si="20">C32</f>
        <v>0</v>
      </c>
      <c r="V32" s="946"/>
      <c r="W32" s="946"/>
      <c r="X32" s="946"/>
      <c r="Y32" s="946"/>
      <c r="Z32" s="167">
        <f t="shared" ref="Z32:AA42" si="21">H32</f>
        <v>0</v>
      </c>
      <c r="AA32" s="167">
        <f t="shared" si="21"/>
        <v>0</v>
      </c>
      <c r="AB32" s="233">
        <f>'Ejecución Técnica Financiera'!M10</f>
        <v>0</v>
      </c>
      <c r="AC32" s="233">
        <f>'Ejecución Técnica Financiera'!N10</f>
        <v>0</v>
      </c>
      <c r="AD32" s="125" t="str">
        <f t="shared" si="14"/>
        <v>-</v>
      </c>
      <c r="AE32" s="940"/>
      <c r="AF32" s="940"/>
      <c r="AG32" s="940"/>
      <c r="AH32" s="940"/>
      <c r="AI32" s="134"/>
      <c r="AK32" s="134"/>
      <c r="AL32" s="166">
        <f t="shared" ref="AL32:AL39" si="22">T32</f>
        <v>1.2</v>
      </c>
      <c r="AM32" s="945">
        <f t="shared" ref="AM32:AM39" si="23">U32</f>
        <v>0</v>
      </c>
      <c r="AN32" s="946"/>
      <c r="AO32" s="946"/>
      <c r="AP32" s="946"/>
      <c r="AQ32" s="946"/>
      <c r="AR32" s="167">
        <f t="shared" ref="AR32:AR51" si="24">Z32</f>
        <v>0</v>
      </c>
      <c r="AS32" s="167">
        <f t="shared" ref="AS32:AS51" si="25">AA32</f>
        <v>0</v>
      </c>
      <c r="AT32" s="233">
        <f>'Ejecución Técnica Financiera'!S10</f>
        <v>0</v>
      </c>
      <c r="AU32" s="233">
        <f>'Ejecución Técnica Financiera'!T10</f>
        <v>0</v>
      </c>
      <c r="AV32" s="125" t="str">
        <f t="shared" si="16"/>
        <v>-</v>
      </c>
      <c r="AW32" s="940"/>
      <c r="AX32" s="940"/>
      <c r="AY32" s="940"/>
      <c r="AZ32" s="940"/>
      <c r="BA32" s="134"/>
    </row>
    <row r="33" spans="1:53" ht="14.4" customHeight="1" x14ac:dyDescent="0.3">
      <c r="A33" s="134"/>
      <c r="B33" s="169">
        <f>Cronograma!B11</f>
        <v>1.3</v>
      </c>
      <c r="C33" s="945">
        <f>Cronograma!D11</f>
        <v>0</v>
      </c>
      <c r="D33" s="946"/>
      <c r="E33" s="946"/>
      <c r="F33" s="946"/>
      <c r="G33" s="946"/>
      <c r="H33" s="167">
        <f>Cronograma!E11</f>
        <v>0</v>
      </c>
      <c r="I33" s="165">
        <f>Cronograma!F11</f>
        <v>0</v>
      </c>
      <c r="J33" s="168">
        <f>'Ejecución Técnica Financiera'!G11</f>
        <v>0</v>
      </c>
      <c r="K33" s="168">
        <f>'Ejecución Técnica Financiera'!H11</f>
        <v>0</v>
      </c>
      <c r="L33" s="125" t="str">
        <f t="shared" si="12"/>
        <v>-</v>
      </c>
      <c r="M33" s="940"/>
      <c r="N33" s="940"/>
      <c r="O33" s="940"/>
      <c r="P33" s="940"/>
      <c r="Q33" s="134"/>
      <c r="S33" s="134"/>
      <c r="T33" s="166">
        <f t="shared" si="19"/>
        <v>1.3</v>
      </c>
      <c r="U33" s="945">
        <f t="shared" si="20"/>
        <v>0</v>
      </c>
      <c r="V33" s="946"/>
      <c r="W33" s="946"/>
      <c r="X33" s="946"/>
      <c r="Y33" s="946"/>
      <c r="Z33" s="167">
        <f t="shared" si="21"/>
        <v>0</v>
      </c>
      <c r="AA33" s="167">
        <f t="shared" si="21"/>
        <v>0</v>
      </c>
      <c r="AB33" s="233">
        <f>'Ejecución Técnica Financiera'!M11</f>
        <v>0</v>
      </c>
      <c r="AC33" s="233">
        <f>'Ejecución Técnica Financiera'!N11</f>
        <v>0</v>
      </c>
      <c r="AD33" s="125" t="str">
        <f t="shared" si="14"/>
        <v>-</v>
      </c>
      <c r="AE33" s="940"/>
      <c r="AF33" s="940"/>
      <c r="AG33" s="940"/>
      <c r="AH33" s="940"/>
      <c r="AI33" s="134"/>
      <c r="AK33" s="134"/>
      <c r="AL33" s="166">
        <f t="shared" si="22"/>
        <v>1.3</v>
      </c>
      <c r="AM33" s="945">
        <f t="shared" si="23"/>
        <v>0</v>
      </c>
      <c r="AN33" s="946"/>
      <c r="AO33" s="946"/>
      <c r="AP33" s="946"/>
      <c r="AQ33" s="946"/>
      <c r="AR33" s="167">
        <f t="shared" si="24"/>
        <v>0</v>
      </c>
      <c r="AS33" s="167">
        <f t="shared" si="25"/>
        <v>0</v>
      </c>
      <c r="AT33" s="233">
        <f>'Ejecución Técnica Financiera'!S11</f>
        <v>0</v>
      </c>
      <c r="AU33" s="233">
        <f>'Ejecución Técnica Financiera'!T11</f>
        <v>0</v>
      </c>
      <c r="AV33" s="125" t="str">
        <f t="shared" si="16"/>
        <v>-</v>
      </c>
      <c r="AW33" s="940"/>
      <c r="AX33" s="940"/>
      <c r="AY33" s="940"/>
      <c r="AZ33" s="940"/>
      <c r="BA33" s="134"/>
    </row>
    <row r="34" spans="1:53" x14ac:dyDescent="0.3">
      <c r="A34" s="134"/>
      <c r="B34" s="169">
        <f>Cronograma!B12</f>
        <v>1.4</v>
      </c>
      <c r="C34" s="945">
        <f>Cronograma!D12</f>
        <v>0</v>
      </c>
      <c r="D34" s="946"/>
      <c r="E34" s="946"/>
      <c r="F34" s="946"/>
      <c r="G34" s="946"/>
      <c r="H34" s="167">
        <f>Cronograma!E12</f>
        <v>0</v>
      </c>
      <c r="I34" s="165">
        <f>Cronograma!F12</f>
        <v>0</v>
      </c>
      <c r="J34" s="168">
        <f>'Ejecución Técnica Financiera'!G12</f>
        <v>0</v>
      </c>
      <c r="K34" s="168">
        <f>'Ejecución Técnica Financiera'!H12</f>
        <v>0</v>
      </c>
      <c r="L34" s="125" t="str">
        <f t="shared" si="12"/>
        <v>-</v>
      </c>
      <c r="M34" s="940"/>
      <c r="N34" s="940"/>
      <c r="O34" s="940"/>
      <c r="P34" s="940"/>
      <c r="Q34" s="134"/>
      <c r="S34" s="134"/>
      <c r="T34" s="166">
        <f t="shared" si="19"/>
        <v>1.4</v>
      </c>
      <c r="U34" s="945">
        <f t="shared" si="20"/>
        <v>0</v>
      </c>
      <c r="V34" s="946"/>
      <c r="W34" s="946"/>
      <c r="X34" s="946"/>
      <c r="Y34" s="946"/>
      <c r="Z34" s="167">
        <f t="shared" si="21"/>
        <v>0</v>
      </c>
      <c r="AA34" s="167">
        <f t="shared" si="21"/>
        <v>0</v>
      </c>
      <c r="AB34" s="233">
        <f>'Ejecución Técnica Financiera'!M12</f>
        <v>0</v>
      </c>
      <c r="AC34" s="233">
        <f>'Ejecución Técnica Financiera'!N12</f>
        <v>0</v>
      </c>
      <c r="AD34" s="125" t="str">
        <f t="shared" si="14"/>
        <v>-</v>
      </c>
      <c r="AE34" s="940"/>
      <c r="AF34" s="940"/>
      <c r="AG34" s="940"/>
      <c r="AH34" s="940"/>
      <c r="AI34" s="134"/>
      <c r="AK34" s="134"/>
      <c r="AL34" s="166">
        <f t="shared" si="22"/>
        <v>1.4</v>
      </c>
      <c r="AM34" s="945">
        <f t="shared" si="23"/>
        <v>0</v>
      </c>
      <c r="AN34" s="946"/>
      <c r="AO34" s="946"/>
      <c r="AP34" s="946"/>
      <c r="AQ34" s="946"/>
      <c r="AR34" s="167">
        <f t="shared" si="24"/>
        <v>0</v>
      </c>
      <c r="AS34" s="167">
        <f t="shared" si="25"/>
        <v>0</v>
      </c>
      <c r="AT34" s="233">
        <f>'Ejecución Técnica Financiera'!S12</f>
        <v>0</v>
      </c>
      <c r="AU34" s="233">
        <f>'Ejecución Técnica Financiera'!T12</f>
        <v>0</v>
      </c>
      <c r="AV34" s="125" t="str">
        <f t="shared" si="16"/>
        <v>-</v>
      </c>
      <c r="AW34" s="940"/>
      <c r="AX34" s="940"/>
      <c r="AY34" s="940"/>
      <c r="AZ34" s="940"/>
      <c r="BA34" s="134"/>
    </row>
    <row r="35" spans="1:53" x14ac:dyDescent="0.3">
      <c r="A35" s="134"/>
      <c r="B35" s="169">
        <f>Cronograma!B13</f>
        <v>1.5</v>
      </c>
      <c r="C35" s="945">
        <f>Cronograma!D13</f>
        <v>0</v>
      </c>
      <c r="D35" s="946"/>
      <c r="E35" s="946"/>
      <c r="F35" s="946"/>
      <c r="G35" s="946"/>
      <c r="H35" s="167">
        <f>Cronograma!E13</f>
        <v>0</v>
      </c>
      <c r="I35" s="165">
        <f>Cronograma!F13</f>
        <v>0</v>
      </c>
      <c r="J35" s="168">
        <f>'Ejecución Técnica Financiera'!G13</f>
        <v>0</v>
      </c>
      <c r="K35" s="168">
        <f>'Ejecución Técnica Financiera'!H13</f>
        <v>0</v>
      </c>
      <c r="L35" s="125" t="str">
        <f t="shared" si="12"/>
        <v>-</v>
      </c>
      <c r="M35" s="940"/>
      <c r="N35" s="940"/>
      <c r="O35" s="940"/>
      <c r="P35" s="940"/>
      <c r="Q35" s="134"/>
      <c r="S35" s="134"/>
      <c r="T35" s="166">
        <f t="shared" si="19"/>
        <v>1.5</v>
      </c>
      <c r="U35" s="945">
        <f t="shared" si="20"/>
        <v>0</v>
      </c>
      <c r="V35" s="946"/>
      <c r="W35" s="946"/>
      <c r="X35" s="946"/>
      <c r="Y35" s="946"/>
      <c r="Z35" s="167">
        <f t="shared" si="21"/>
        <v>0</v>
      </c>
      <c r="AA35" s="167">
        <f t="shared" si="21"/>
        <v>0</v>
      </c>
      <c r="AB35" s="233">
        <f>'Ejecución Técnica Financiera'!M13</f>
        <v>0</v>
      </c>
      <c r="AC35" s="233">
        <f>'Ejecución Técnica Financiera'!N13</f>
        <v>0</v>
      </c>
      <c r="AD35" s="125" t="str">
        <f t="shared" si="14"/>
        <v>-</v>
      </c>
      <c r="AE35" s="940"/>
      <c r="AF35" s="940"/>
      <c r="AG35" s="940"/>
      <c r="AH35" s="940"/>
      <c r="AI35" s="134"/>
      <c r="AK35" s="134"/>
      <c r="AL35" s="166">
        <f t="shared" si="22"/>
        <v>1.5</v>
      </c>
      <c r="AM35" s="945">
        <f t="shared" si="23"/>
        <v>0</v>
      </c>
      <c r="AN35" s="946"/>
      <c r="AO35" s="946"/>
      <c r="AP35" s="946"/>
      <c r="AQ35" s="946"/>
      <c r="AR35" s="167">
        <f t="shared" si="24"/>
        <v>0</v>
      </c>
      <c r="AS35" s="167">
        <f t="shared" si="25"/>
        <v>0</v>
      </c>
      <c r="AT35" s="233">
        <f>'Ejecución Técnica Financiera'!S13</f>
        <v>0</v>
      </c>
      <c r="AU35" s="233">
        <f>'Ejecución Técnica Financiera'!T13</f>
        <v>0</v>
      </c>
      <c r="AV35" s="125" t="str">
        <f t="shared" si="16"/>
        <v>-</v>
      </c>
      <c r="AW35" s="940"/>
      <c r="AX35" s="940"/>
      <c r="AY35" s="940"/>
      <c r="AZ35" s="940"/>
      <c r="BA35" s="134"/>
    </row>
    <row r="36" spans="1:53" x14ac:dyDescent="0.3">
      <c r="A36" s="134"/>
      <c r="B36" s="169">
        <f>Cronograma!B14</f>
        <v>1.6</v>
      </c>
      <c r="C36" s="945">
        <f>Cronograma!D14</f>
        <v>0</v>
      </c>
      <c r="D36" s="946"/>
      <c r="E36" s="946"/>
      <c r="F36" s="946"/>
      <c r="G36" s="946"/>
      <c r="H36" s="167">
        <f>Cronograma!E14</f>
        <v>0</v>
      </c>
      <c r="I36" s="165">
        <f>Cronograma!F14</f>
        <v>0</v>
      </c>
      <c r="J36" s="168">
        <f>'Ejecución Técnica Financiera'!G14</f>
        <v>0</v>
      </c>
      <c r="K36" s="168">
        <f>'Ejecución Técnica Financiera'!H14</f>
        <v>0</v>
      </c>
      <c r="L36" s="125" t="str">
        <f t="shared" si="12"/>
        <v>-</v>
      </c>
      <c r="M36" s="940"/>
      <c r="N36" s="940"/>
      <c r="O36" s="940"/>
      <c r="P36" s="940"/>
      <c r="Q36" s="134"/>
      <c r="S36" s="134"/>
      <c r="T36" s="166">
        <f t="shared" si="19"/>
        <v>1.6</v>
      </c>
      <c r="U36" s="945">
        <f t="shared" si="20"/>
        <v>0</v>
      </c>
      <c r="V36" s="946"/>
      <c r="W36" s="946"/>
      <c r="X36" s="946"/>
      <c r="Y36" s="946"/>
      <c r="Z36" s="167">
        <f t="shared" si="21"/>
        <v>0</v>
      </c>
      <c r="AA36" s="167">
        <f t="shared" si="21"/>
        <v>0</v>
      </c>
      <c r="AB36" s="233">
        <f>'Ejecución Técnica Financiera'!M14</f>
        <v>0</v>
      </c>
      <c r="AC36" s="233">
        <f>'Ejecución Técnica Financiera'!N14</f>
        <v>0</v>
      </c>
      <c r="AD36" s="125" t="str">
        <f t="shared" si="14"/>
        <v>-</v>
      </c>
      <c r="AE36" s="940"/>
      <c r="AF36" s="940"/>
      <c r="AG36" s="940"/>
      <c r="AH36" s="940"/>
      <c r="AI36" s="134"/>
      <c r="AK36" s="134"/>
      <c r="AL36" s="166">
        <f t="shared" si="22"/>
        <v>1.6</v>
      </c>
      <c r="AM36" s="945">
        <f t="shared" si="23"/>
        <v>0</v>
      </c>
      <c r="AN36" s="946"/>
      <c r="AO36" s="946"/>
      <c r="AP36" s="946"/>
      <c r="AQ36" s="946"/>
      <c r="AR36" s="167">
        <f t="shared" si="24"/>
        <v>0</v>
      </c>
      <c r="AS36" s="167">
        <f t="shared" si="25"/>
        <v>0</v>
      </c>
      <c r="AT36" s="233">
        <f>'Ejecución Técnica Financiera'!S14</f>
        <v>0</v>
      </c>
      <c r="AU36" s="233">
        <f>'Ejecución Técnica Financiera'!T14</f>
        <v>0</v>
      </c>
      <c r="AV36" s="125" t="str">
        <f t="shared" si="16"/>
        <v>-</v>
      </c>
      <c r="AW36" s="940"/>
      <c r="AX36" s="940"/>
      <c r="AY36" s="940"/>
      <c r="AZ36" s="940"/>
      <c r="BA36" s="134"/>
    </row>
    <row r="37" spans="1:53" x14ac:dyDescent="0.3">
      <c r="A37" s="134"/>
      <c r="B37" s="169">
        <f>Cronograma!B15</f>
        <v>1.7</v>
      </c>
      <c r="C37" s="945">
        <f>Cronograma!D15</f>
        <v>0</v>
      </c>
      <c r="D37" s="946"/>
      <c r="E37" s="946"/>
      <c r="F37" s="946"/>
      <c r="G37" s="946"/>
      <c r="H37" s="167">
        <f>Cronograma!E15</f>
        <v>0</v>
      </c>
      <c r="I37" s="165">
        <f>Cronograma!F15</f>
        <v>0</v>
      </c>
      <c r="J37" s="168">
        <f>'Ejecución Técnica Financiera'!G15</f>
        <v>0</v>
      </c>
      <c r="K37" s="168">
        <f>'Ejecución Técnica Financiera'!H15</f>
        <v>0</v>
      </c>
      <c r="L37" s="125" t="str">
        <f t="shared" si="12"/>
        <v>-</v>
      </c>
      <c r="M37" s="940"/>
      <c r="N37" s="940"/>
      <c r="O37" s="940"/>
      <c r="P37" s="940"/>
      <c r="Q37" s="134"/>
      <c r="S37" s="134"/>
      <c r="T37" s="166">
        <f t="shared" si="19"/>
        <v>1.7</v>
      </c>
      <c r="U37" s="945">
        <f t="shared" si="20"/>
        <v>0</v>
      </c>
      <c r="V37" s="946"/>
      <c r="W37" s="946"/>
      <c r="X37" s="946"/>
      <c r="Y37" s="946"/>
      <c r="Z37" s="167">
        <f t="shared" si="21"/>
        <v>0</v>
      </c>
      <c r="AA37" s="167">
        <f t="shared" si="21"/>
        <v>0</v>
      </c>
      <c r="AB37" s="233">
        <f>'Ejecución Técnica Financiera'!M15</f>
        <v>0</v>
      </c>
      <c r="AC37" s="233">
        <f>'Ejecución Técnica Financiera'!N15</f>
        <v>0</v>
      </c>
      <c r="AD37" s="125" t="str">
        <f t="shared" si="14"/>
        <v>-</v>
      </c>
      <c r="AE37" s="940"/>
      <c r="AF37" s="940"/>
      <c r="AG37" s="940"/>
      <c r="AH37" s="940"/>
      <c r="AI37" s="134"/>
      <c r="AK37" s="134"/>
      <c r="AL37" s="166">
        <f t="shared" si="22"/>
        <v>1.7</v>
      </c>
      <c r="AM37" s="945">
        <f t="shared" si="23"/>
        <v>0</v>
      </c>
      <c r="AN37" s="946"/>
      <c r="AO37" s="946"/>
      <c r="AP37" s="946"/>
      <c r="AQ37" s="946"/>
      <c r="AR37" s="167">
        <f t="shared" si="24"/>
        <v>0</v>
      </c>
      <c r="AS37" s="167">
        <f t="shared" si="25"/>
        <v>0</v>
      </c>
      <c r="AT37" s="233">
        <f>'Ejecución Técnica Financiera'!S15</f>
        <v>0</v>
      </c>
      <c r="AU37" s="233">
        <f>'Ejecución Técnica Financiera'!T15</f>
        <v>0</v>
      </c>
      <c r="AV37" s="125" t="str">
        <f t="shared" si="16"/>
        <v>-</v>
      </c>
      <c r="AW37" s="940"/>
      <c r="AX37" s="940"/>
      <c r="AY37" s="940"/>
      <c r="AZ37" s="940"/>
      <c r="BA37" s="134"/>
    </row>
    <row r="38" spans="1:53" x14ac:dyDescent="0.3">
      <c r="A38" s="134"/>
      <c r="B38" s="169">
        <f>Cronograma!B16</f>
        <v>1.8</v>
      </c>
      <c r="C38" s="945">
        <f>Cronograma!D16</f>
        <v>0</v>
      </c>
      <c r="D38" s="946"/>
      <c r="E38" s="946"/>
      <c r="F38" s="946"/>
      <c r="G38" s="946"/>
      <c r="H38" s="167">
        <f>Cronograma!E16</f>
        <v>0</v>
      </c>
      <c r="I38" s="165">
        <f>Cronograma!F16</f>
        <v>0</v>
      </c>
      <c r="J38" s="168">
        <f>'Ejecución Técnica Financiera'!G16</f>
        <v>0</v>
      </c>
      <c r="K38" s="168">
        <f>'Ejecución Técnica Financiera'!H16</f>
        <v>0</v>
      </c>
      <c r="L38" s="125" t="str">
        <f t="shared" si="12"/>
        <v>-</v>
      </c>
      <c r="M38" s="940"/>
      <c r="N38" s="940"/>
      <c r="O38" s="940"/>
      <c r="P38" s="940"/>
      <c r="Q38" s="134"/>
      <c r="S38" s="134"/>
      <c r="T38" s="166">
        <f t="shared" si="19"/>
        <v>1.8</v>
      </c>
      <c r="U38" s="945">
        <f t="shared" si="20"/>
        <v>0</v>
      </c>
      <c r="V38" s="946"/>
      <c r="W38" s="946"/>
      <c r="X38" s="946"/>
      <c r="Y38" s="946"/>
      <c r="Z38" s="167">
        <f t="shared" si="21"/>
        <v>0</v>
      </c>
      <c r="AA38" s="167">
        <f t="shared" si="21"/>
        <v>0</v>
      </c>
      <c r="AB38" s="233">
        <f>'Ejecución Técnica Financiera'!M16</f>
        <v>0</v>
      </c>
      <c r="AC38" s="233">
        <f>'Ejecución Técnica Financiera'!N16</f>
        <v>0</v>
      </c>
      <c r="AD38" s="125" t="str">
        <f t="shared" si="14"/>
        <v>-</v>
      </c>
      <c r="AE38" s="940"/>
      <c r="AF38" s="940"/>
      <c r="AG38" s="940"/>
      <c r="AH38" s="940"/>
      <c r="AI38" s="134"/>
      <c r="AK38" s="134"/>
      <c r="AL38" s="166">
        <f t="shared" si="22"/>
        <v>1.8</v>
      </c>
      <c r="AM38" s="945">
        <f t="shared" si="23"/>
        <v>0</v>
      </c>
      <c r="AN38" s="946"/>
      <c r="AO38" s="946"/>
      <c r="AP38" s="946"/>
      <c r="AQ38" s="946"/>
      <c r="AR38" s="167">
        <f t="shared" si="24"/>
        <v>0</v>
      </c>
      <c r="AS38" s="167">
        <f t="shared" si="25"/>
        <v>0</v>
      </c>
      <c r="AT38" s="233">
        <f>'Ejecución Técnica Financiera'!S16</f>
        <v>0</v>
      </c>
      <c r="AU38" s="233">
        <f>'Ejecución Técnica Financiera'!T16</f>
        <v>0</v>
      </c>
      <c r="AV38" s="125" t="str">
        <f t="shared" si="16"/>
        <v>-</v>
      </c>
      <c r="AW38" s="940"/>
      <c r="AX38" s="940"/>
      <c r="AY38" s="940"/>
      <c r="AZ38" s="940"/>
      <c r="BA38" s="134"/>
    </row>
    <row r="39" spans="1:53" x14ac:dyDescent="0.3">
      <c r="A39" s="134"/>
      <c r="B39" s="169">
        <f>Cronograma!B17</f>
        <v>1.9</v>
      </c>
      <c r="C39" s="945" t="str">
        <f>Cronograma!D17</f>
        <v xml:space="preserve"> </v>
      </c>
      <c r="D39" s="946"/>
      <c r="E39" s="946"/>
      <c r="F39" s="946"/>
      <c r="G39" s="946"/>
      <c r="H39" s="167">
        <f>Cronograma!E17</f>
        <v>0</v>
      </c>
      <c r="I39" s="165">
        <f>Cronograma!F17</f>
        <v>0</v>
      </c>
      <c r="J39" s="168">
        <f>'Ejecución Técnica Financiera'!G17</f>
        <v>0</v>
      </c>
      <c r="K39" s="168">
        <f>'Ejecución Técnica Financiera'!H17</f>
        <v>0</v>
      </c>
      <c r="L39" s="125" t="str">
        <f t="shared" si="12"/>
        <v>-</v>
      </c>
      <c r="M39" s="940"/>
      <c r="N39" s="940"/>
      <c r="O39" s="940"/>
      <c r="P39" s="940"/>
      <c r="Q39" s="134"/>
      <c r="S39" s="134"/>
      <c r="T39" s="166">
        <f t="shared" si="19"/>
        <v>1.9</v>
      </c>
      <c r="U39" s="945" t="str">
        <f t="shared" si="20"/>
        <v xml:space="preserve"> </v>
      </c>
      <c r="V39" s="946"/>
      <c r="W39" s="946"/>
      <c r="X39" s="946"/>
      <c r="Y39" s="946"/>
      <c r="Z39" s="167">
        <f t="shared" si="21"/>
        <v>0</v>
      </c>
      <c r="AA39" s="167">
        <f t="shared" si="21"/>
        <v>0</v>
      </c>
      <c r="AB39" s="233">
        <f>'Ejecución Técnica Financiera'!M17</f>
        <v>0</v>
      </c>
      <c r="AC39" s="233">
        <f>'Ejecución Técnica Financiera'!N17</f>
        <v>0</v>
      </c>
      <c r="AD39" s="125" t="str">
        <f t="shared" si="14"/>
        <v>-</v>
      </c>
      <c r="AE39" s="940"/>
      <c r="AF39" s="940"/>
      <c r="AG39" s="940"/>
      <c r="AH39" s="940"/>
      <c r="AI39" s="134"/>
      <c r="AK39" s="134"/>
      <c r="AL39" s="166">
        <f t="shared" si="22"/>
        <v>1.9</v>
      </c>
      <c r="AM39" s="945" t="str">
        <f t="shared" si="23"/>
        <v xml:space="preserve"> </v>
      </c>
      <c r="AN39" s="946"/>
      <c r="AO39" s="946"/>
      <c r="AP39" s="946"/>
      <c r="AQ39" s="946"/>
      <c r="AR39" s="167">
        <f t="shared" si="24"/>
        <v>0</v>
      </c>
      <c r="AS39" s="167">
        <f t="shared" si="25"/>
        <v>0</v>
      </c>
      <c r="AT39" s="233">
        <f>'Ejecución Técnica Financiera'!S17</f>
        <v>0</v>
      </c>
      <c r="AU39" s="233">
        <f>'Ejecución Técnica Financiera'!T17</f>
        <v>0</v>
      </c>
      <c r="AV39" s="125" t="str">
        <f t="shared" si="16"/>
        <v>-</v>
      </c>
      <c r="AW39" s="940"/>
      <c r="AX39" s="940"/>
      <c r="AY39" s="940"/>
      <c r="AZ39" s="940"/>
      <c r="BA39" s="134"/>
    </row>
    <row r="40" spans="1:53" x14ac:dyDescent="0.3">
      <c r="A40" s="134"/>
      <c r="B40" s="963">
        <f>Cronograma!B18</f>
        <v>2</v>
      </c>
      <c r="C40" s="980">
        <f>Cronograma!D18</f>
        <v>0</v>
      </c>
      <c r="D40" s="981"/>
      <c r="E40" s="981"/>
      <c r="F40" s="981"/>
      <c r="G40" s="982"/>
      <c r="H40" s="187">
        <f>Identificación!F82</f>
        <v>0</v>
      </c>
      <c r="I40" s="197">
        <f>Identificación!G82</f>
        <v>0</v>
      </c>
      <c r="J40" s="256"/>
      <c r="K40" s="257"/>
      <c r="L40" s="198" t="str">
        <f t="shared" si="12"/>
        <v>-</v>
      </c>
      <c r="M40" s="989"/>
      <c r="N40" s="989"/>
      <c r="O40" s="989"/>
      <c r="P40" s="989"/>
      <c r="Q40" s="134"/>
      <c r="S40" s="134"/>
      <c r="T40" s="963">
        <f>B40</f>
        <v>2</v>
      </c>
      <c r="U40" s="967">
        <f>C40</f>
        <v>0</v>
      </c>
      <c r="V40" s="968"/>
      <c r="W40" s="968"/>
      <c r="X40" s="968"/>
      <c r="Y40" s="969"/>
      <c r="Z40" s="188">
        <f t="shared" si="21"/>
        <v>0</v>
      </c>
      <c r="AA40" s="188">
        <f t="shared" si="21"/>
        <v>0</v>
      </c>
      <c r="AB40" s="256"/>
      <c r="AC40" s="257"/>
      <c r="AD40" s="198" t="str">
        <f t="shared" si="14"/>
        <v>-</v>
      </c>
      <c r="AE40" s="989"/>
      <c r="AF40" s="989"/>
      <c r="AG40" s="989"/>
      <c r="AH40" s="989"/>
      <c r="AI40" s="134"/>
      <c r="AK40" s="134"/>
      <c r="AL40" s="963">
        <f>T40</f>
        <v>2</v>
      </c>
      <c r="AM40" s="967">
        <f>U40</f>
        <v>0</v>
      </c>
      <c r="AN40" s="968"/>
      <c r="AO40" s="968"/>
      <c r="AP40" s="968"/>
      <c r="AQ40" s="969"/>
      <c r="AR40" s="188">
        <f t="shared" si="24"/>
        <v>0</v>
      </c>
      <c r="AS40" s="188">
        <f t="shared" si="25"/>
        <v>0</v>
      </c>
      <c r="AT40" s="256"/>
      <c r="AU40" s="257"/>
      <c r="AV40" s="198" t="str">
        <f t="shared" si="16"/>
        <v>-</v>
      </c>
      <c r="AW40" s="989"/>
      <c r="AX40" s="989"/>
      <c r="AY40" s="989"/>
      <c r="AZ40" s="989"/>
      <c r="BA40" s="134"/>
    </row>
    <row r="41" spans="1:53" x14ac:dyDescent="0.3">
      <c r="A41" s="134"/>
      <c r="B41" s="964">
        <f>Cronograma!B19</f>
        <v>2.1</v>
      </c>
      <c r="C41" s="983"/>
      <c r="D41" s="984"/>
      <c r="E41" s="984"/>
      <c r="F41" s="984"/>
      <c r="G41" s="985"/>
      <c r="H41" s="187">
        <f>Identificación!F83</f>
        <v>0</v>
      </c>
      <c r="I41" s="197">
        <f>Identificación!G83</f>
        <v>0</v>
      </c>
      <c r="J41" s="256"/>
      <c r="K41" s="257"/>
      <c r="L41" s="198" t="str">
        <f t="shared" si="12"/>
        <v>-</v>
      </c>
      <c r="M41" s="989"/>
      <c r="N41" s="989"/>
      <c r="O41" s="989"/>
      <c r="P41" s="989"/>
      <c r="Q41" s="134"/>
      <c r="S41" s="134"/>
      <c r="T41" s="964">
        <f>Cronograma!T19</f>
        <v>0</v>
      </c>
      <c r="U41" s="970"/>
      <c r="V41" s="971"/>
      <c r="W41" s="971"/>
      <c r="X41" s="971"/>
      <c r="Y41" s="972"/>
      <c r="Z41" s="188">
        <f t="shared" si="21"/>
        <v>0</v>
      </c>
      <c r="AA41" s="188">
        <f t="shared" si="21"/>
        <v>0</v>
      </c>
      <c r="AB41" s="256"/>
      <c r="AC41" s="257"/>
      <c r="AD41" s="198" t="str">
        <f t="shared" si="14"/>
        <v>-</v>
      </c>
      <c r="AE41" s="989"/>
      <c r="AF41" s="989"/>
      <c r="AG41" s="989"/>
      <c r="AH41" s="989"/>
      <c r="AI41" s="134"/>
      <c r="AK41" s="134"/>
      <c r="AL41" s="964">
        <f>Cronograma!AL19</f>
        <v>0</v>
      </c>
      <c r="AM41" s="970"/>
      <c r="AN41" s="971"/>
      <c r="AO41" s="971"/>
      <c r="AP41" s="971"/>
      <c r="AQ41" s="972"/>
      <c r="AR41" s="188">
        <f t="shared" si="24"/>
        <v>0</v>
      </c>
      <c r="AS41" s="188">
        <f t="shared" si="25"/>
        <v>0</v>
      </c>
      <c r="AT41" s="256"/>
      <c r="AU41" s="257"/>
      <c r="AV41" s="198" t="str">
        <f t="shared" si="16"/>
        <v>-</v>
      </c>
      <c r="AW41" s="989"/>
      <c r="AX41" s="989"/>
      <c r="AY41" s="989"/>
      <c r="AZ41" s="989"/>
      <c r="BA41" s="134"/>
    </row>
    <row r="42" spans="1:53" x14ac:dyDescent="0.3">
      <c r="A42" s="134"/>
      <c r="B42" s="965">
        <f>Cronograma!B20</f>
        <v>2.2000000000000002</v>
      </c>
      <c r="C42" s="986"/>
      <c r="D42" s="987"/>
      <c r="E42" s="987"/>
      <c r="F42" s="987"/>
      <c r="G42" s="988"/>
      <c r="H42" s="187">
        <f>Identificación!F84</f>
        <v>0</v>
      </c>
      <c r="I42" s="197">
        <f>Identificación!G84</f>
        <v>0</v>
      </c>
      <c r="J42" s="256"/>
      <c r="K42" s="257"/>
      <c r="L42" s="198" t="str">
        <f t="shared" si="12"/>
        <v>-</v>
      </c>
      <c r="M42" s="989"/>
      <c r="N42" s="989"/>
      <c r="O42" s="989"/>
      <c r="P42" s="989"/>
      <c r="Q42" s="134"/>
      <c r="S42" s="134"/>
      <c r="T42" s="965">
        <f>Cronograma!T20</f>
        <v>0</v>
      </c>
      <c r="U42" s="973"/>
      <c r="V42" s="974"/>
      <c r="W42" s="974"/>
      <c r="X42" s="974"/>
      <c r="Y42" s="975"/>
      <c r="Z42" s="188">
        <f t="shared" si="21"/>
        <v>0</v>
      </c>
      <c r="AA42" s="188">
        <f t="shared" si="21"/>
        <v>0</v>
      </c>
      <c r="AB42" s="256"/>
      <c r="AC42" s="257"/>
      <c r="AD42" s="198" t="str">
        <f t="shared" si="14"/>
        <v>-</v>
      </c>
      <c r="AE42" s="989"/>
      <c r="AF42" s="989"/>
      <c r="AG42" s="989"/>
      <c r="AH42" s="989"/>
      <c r="AI42" s="134"/>
      <c r="AK42" s="134"/>
      <c r="AL42" s="965">
        <f>Cronograma!AL20</f>
        <v>0</v>
      </c>
      <c r="AM42" s="973"/>
      <c r="AN42" s="974"/>
      <c r="AO42" s="974"/>
      <c r="AP42" s="974"/>
      <c r="AQ42" s="975"/>
      <c r="AR42" s="188">
        <f t="shared" si="24"/>
        <v>0</v>
      </c>
      <c r="AS42" s="188">
        <f t="shared" si="25"/>
        <v>0</v>
      </c>
      <c r="AT42" s="256"/>
      <c r="AU42" s="257"/>
      <c r="AV42" s="198" t="str">
        <f t="shared" si="16"/>
        <v>-</v>
      </c>
      <c r="AW42" s="989"/>
      <c r="AX42" s="989"/>
      <c r="AY42" s="989"/>
      <c r="AZ42" s="989"/>
      <c r="BA42" s="134"/>
    </row>
    <row r="43" spans="1:53" x14ac:dyDescent="0.3">
      <c r="A43" s="134"/>
      <c r="B43" s="166">
        <f>Cronograma!B19</f>
        <v>2.1</v>
      </c>
      <c r="C43" s="948">
        <f>Cronograma!D19</f>
        <v>0</v>
      </c>
      <c r="D43" s="949"/>
      <c r="E43" s="949"/>
      <c r="F43" s="949"/>
      <c r="G43" s="950"/>
      <c r="H43" s="167">
        <f>Cronograma!E19</f>
        <v>0</v>
      </c>
      <c r="I43" s="165">
        <f>Cronograma!F19</f>
        <v>0</v>
      </c>
      <c r="J43" s="124">
        <f>'Ejecución Técnica Financiera'!G19</f>
        <v>0</v>
      </c>
      <c r="K43" s="124">
        <f>'Ejecución Técnica Financiera'!H19</f>
        <v>0</v>
      </c>
      <c r="L43" s="125" t="str">
        <f t="shared" ref="L43:L51" si="26">IFERROR(K43/J43,"-")</f>
        <v>-</v>
      </c>
      <c r="M43" s="940"/>
      <c r="N43" s="940"/>
      <c r="O43" s="940"/>
      <c r="P43" s="940"/>
      <c r="Q43" s="134"/>
      <c r="S43" s="134"/>
      <c r="T43" s="166">
        <f t="shared" ref="T43:T51" si="27">B43</f>
        <v>2.1</v>
      </c>
      <c r="U43" s="945">
        <f t="shared" ref="U43:U51" si="28">C43</f>
        <v>0</v>
      </c>
      <c r="V43" s="946"/>
      <c r="W43" s="946"/>
      <c r="X43" s="946"/>
      <c r="Y43" s="946"/>
      <c r="Z43" s="167">
        <f t="shared" ref="Z43:Z51" si="29">H43</f>
        <v>0</v>
      </c>
      <c r="AA43" s="167">
        <f t="shared" ref="AA43:AA51" si="30">I43</f>
        <v>0</v>
      </c>
      <c r="AB43" s="234">
        <f>'Ejecución Técnica Financiera'!M19</f>
        <v>0</v>
      </c>
      <c r="AC43" s="234">
        <f>'Ejecución Técnica Financiera'!N19</f>
        <v>0</v>
      </c>
      <c r="AD43" s="125" t="str">
        <f t="shared" si="14"/>
        <v>-</v>
      </c>
      <c r="AE43" s="940"/>
      <c r="AF43" s="940"/>
      <c r="AG43" s="940"/>
      <c r="AH43" s="940"/>
      <c r="AI43" s="134"/>
      <c r="AK43" s="134"/>
      <c r="AL43" s="166">
        <f t="shared" ref="AL43:AL51" si="31">T43</f>
        <v>2.1</v>
      </c>
      <c r="AM43" s="945">
        <f t="shared" ref="AM43:AM51" si="32">U43</f>
        <v>0</v>
      </c>
      <c r="AN43" s="946"/>
      <c r="AO43" s="946"/>
      <c r="AP43" s="946"/>
      <c r="AQ43" s="946"/>
      <c r="AR43" s="167">
        <f t="shared" si="24"/>
        <v>0</v>
      </c>
      <c r="AS43" s="167">
        <f t="shared" si="25"/>
        <v>0</v>
      </c>
      <c r="AT43" s="234">
        <f>'Ejecución Técnica Financiera'!S19</f>
        <v>0</v>
      </c>
      <c r="AU43" s="234">
        <f>'Ejecución Técnica Financiera'!T19</f>
        <v>0</v>
      </c>
      <c r="AV43" s="125" t="str">
        <f t="shared" si="16"/>
        <v>-</v>
      </c>
      <c r="AW43" s="940"/>
      <c r="AX43" s="940"/>
      <c r="AY43" s="940"/>
      <c r="AZ43" s="940"/>
      <c r="BA43" s="134"/>
    </row>
    <row r="44" spans="1:53" x14ac:dyDescent="0.3">
      <c r="A44" s="134"/>
      <c r="B44" s="166">
        <f>Cronograma!B20</f>
        <v>2.2000000000000002</v>
      </c>
      <c r="C44" s="948">
        <f>Cronograma!D20</f>
        <v>0</v>
      </c>
      <c r="D44" s="949"/>
      <c r="E44" s="949"/>
      <c r="F44" s="949"/>
      <c r="G44" s="950"/>
      <c r="H44" s="167">
        <f>Cronograma!E20</f>
        <v>0</v>
      </c>
      <c r="I44" s="165">
        <f>Cronograma!F20</f>
        <v>0</v>
      </c>
      <c r="J44" s="124">
        <f>'Ejecución Técnica Financiera'!G20</f>
        <v>0</v>
      </c>
      <c r="K44" s="124">
        <f>'Ejecución Técnica Financiera'!H20</f>
        <v>0</v>
      </c>
      <c r="L44" s="125" t="str">
        <f t="shared" si="26"/>
        <v>-</v>
      </c>
      <c r="M44" s="940"/>
      <c r="N44" s="940"/>
      <c r="O44" s="940"/>
      <c r="P44" s="940"/>
      <c r="Q44" s="134"/>
      <c r="S44" s="134"/>
      <c r="T44" s="166">
        <f t="shared" si="27"/>
        <v>2.2000000000000002</v>
      </c>
      <c r="U44" s="945">
        <f t="shared" si="28"/>
        <v>0</v>
      </c>
      <c r="V44" s="946"/>
      <c r="W44" s="946"/>
      <c r="X44" s="946"/>
      <c r="Y44" s="946"/>
      <c r="Z44" s="167">
        <f t="shared" si="29"/>
        <v>0</v>
      </c>
      <c r="AA44" s="167">
        <f t="shared" si="30"/>
        <v>0</v>
      </c>
      <c r="AB44" s="234">
        <f>'Ejecución Técnica Financiera'!M20</f>
        <v>0</v>
      </c>
      <c r="AC44" s="234">
        <f>'Ejecución Técnica Financiera'!N20</f>
        <v>0</v>
      </c>
      <c r="AD44" s="125" t="str">
        <f t="shared" si="14"/>
        <v>-</v>
      </c>
      <c r="AE44" s="940"/>
      <c r="AF44" s="940"/>
      <c r="AG44" s="940"/>
      <c r="AH44" s="940"/>
      <c r="AI44" s="134"/>
      <c r="AK44" s="134"/>
      <c r="AL44" s="166">
        <f t="shared" si="31"/>
        <v>2.2000000000000002</v>
      </c>
      <c r="AM44" s="945">
        <f t="shared" si="32"/>
        <v>0</v>
      </c>
      <c r="AN44" s="946"/>
      <c r="AO44" s="946"/>
      <c r="AP44" s="946"/>
      <c r="AQ44" s="946"/>
      <c r="AR44" s="167">
        <f t="shared" si="24"/>
        <v>0</v>
      </c>
      <c r="AS44" s="167">
        <f t="shared" si="25"/>
        <v>0</v>
      </c>
      <c r="AT44" s="234">
        <f>'Ejecución Técnica Financiera'!S20</f>
        <v>0</v>
      </c>
      <c r="AU44" s="234">
        <f>'Ejecución Técnica Financiera'!T20</f>
        <v>0</v>
      </c>
      <c r="AV44" s="125" t="str">
        <f t="shared" si="16"/>
        <v>-</v>
      </c>
      <c r="AW44" s="940"/>
      <c r="AX44" s="940"/>
      <c r="AY44" s="940"/>
      <c r="AZ44" s="940"/>
      <c r="BA44" s="134"/>
    </row>
    <row r="45" spans="1:53" x14ac:dyDescent="0.3">
      <c r="A45" s="134"/>
      <c r="B45" s="166">
        <f>Cronograma!B21</f>
        <v>2.2999999999999998</v>
      </c>
      <c r="C45" s="948">
        <f>Cronograma!D21</f>
        <v>0</v>
      </c>
      <c r="D45" s="949"/>
      <c r="E45" s="949"/>
      <c r="F45" s="949"/>
      <c r="G45" s="950"/>
      <c r="H45" s="167">
        <f>Cronograma!E21</f>
        <v>0</v>
      </c>
      <c r="I45" s="165">
        <f>Cronograma!F21</f>
        <v>0</v>
      </c>
      <c r="J45" s="124">
        <f>'Ejecución Técnica Financiera'!G21</f>
        <v>0</v>
      </c>
      <c r="K45" s="124">
        <f>'Ejecución Técnica Financiera'!H21</f>
        <v>0</v>
      </c>
      <c r="L45" s="125" t="str">
        <f t="shared" si="26"/>
        <v>-</v>
      </c>
      <c r="M45" s="940"/>
      <c r="N45" s="940"/>
      <c r="O45" s="940"/>
      <c r="P45" s="940"/>
      <c r="Q45" s="134"/>
      <c r="S45" s="134"/>
      <c r="T45" s="166">
        <f t="shared" si="27"/>
        <v>2.2999999999999998</v>
      </c>
      <c r="U45" s="945">
        <f t="shared" si="28"/>
        <v>0</v>
      </c>
      <c r="V45" s="946"/>
      <c r="W45" s="946"/>
      <c r="X45" s="946"/>
      <c r="Y45" s="946"/>
      <c r="Z45" s="167">
        <f t="shared" si="29"/>
        <v>0</v>
      </c>
      <c r="AA45" s="167">
        <f t="shared" si="30"/>
        <v>0</v>
      </c>
      <c r="AB45" s="234">
        <f>'Ejecución Técnica Financiera'!M21</f>
        <v>0</v>
      </c>
      <c r="AC45" s="234">
        <f>'Ejecución Técnica Financiera'!N21</f>
        <v>0</v>
      </c>
      <c r="AD45" s="125" t="str">
        <f t="shared" si="14"/>
        <v>-</v>
      </c>
      <c r="AE45" s="940"/>
      <c r="AF45" s="940"/>
      <c r="AG45" s="940"/>
      <c r="AH45" s="940"/>
      <c r="AI45" s="134"/>
      <c r="AK45" s="134"/>
      <c r="AL45" s="166">
        <f t="shared" si="31"/>
        <v>2.2999999999999998</v>
      </c>
      <c r="AM45" s="945">
        <f t="shared" si="32"/>
        <v>0</v>
      </c>
      <c r="AN45" s="946"/>
      <c r="AO45" s="946"/>
      <c r="AP45" s="946"/>
      <c r="AQ45" s="946"/>
      <c r="AR45" s="167">
        <f t="shared" si="24"/>
        <v>0</v>
      </c>
      <c r="AS45" s="167">
        <f t="shared" si="25"/>
        <v>0</v>
      </c>
      <c r="AT45" s="234">
        <f>'Ejecución Técnica Financiera'!S21</f>
        <v>0</v>
      </c>
      <c r="AU45" s="234">
        <f>'Ejecución Técnica Financiera'!T21</f>
        <v>0</v>
      </c>
      <c r="AV45" s="125" t="str">
        <f t="shared" si="16"/>
        <v>-</v>
      </c>
      <c r="AW45" s="940"/>
      <c r="AX45" s="940"/>
      <c r="AY45" s="940"/>
      <c r="AZ45" s="940"/>
      <c r="BA45" s="134"/>
    </row>
    <row r="46" spans="1:53" x14ac:dyDescent="0.3">
      <c r="A46" s="134"/>
      <c r="B46" s="166">
        <f>Cronograma!B22</f>
        <v>2.4</v>
      </c>
      <c r="C46" s="948">
        <f>Cronograma!D22</f>
        <v>0</v>
      </c>
      <c r="D46" s="949"/>
      <c r="E46" s="949"/>
      <c r="F46" s="949"/>
      <c r="G46" s="950"/>
      <c r="H46" s="167">
        <f>Cronograma!E22</f>
        <v>0</v>
      </c>
      <c r="I46" s="165">
        <f>Cronograma!F22</f>
        <v>0</v>
      </c>
      <c r="J46" s="124">
        <f>'Ejecución Técnica Financiera'!G22</f>
        <v>0</v>
      </c>
      <c r="K46" s="124">
        <f>'Ejecución Técnica Financiera'!H22</f>
        <v>0</v>
      </c>
      <c r="L46" s="125" t="str">
        <f t="shared" si="26"/>
        <v>-</v>
      </c>
      <c r="M46" s="940"/>
      <c r="N46" s="940"/>
      <c r="O46" s="940"/>
      <c r="P46" s="940"/>
      <c r="Q46" s="134"/>
      <c r="S46" s="134"/>
      <c r="T46" s="166">
        <f t="shared" si="27"/>
        <v>2.4</v>
      </c>
      <c r="U46" s="945">
        <f t="shared" si="28"/>
        <v>0</v>
      </c>
      <c r="V46" s="946"/>
      <c r="W46" s="946"/>
      <c r="X46" s="946"/>
      <c r="Y46" s="946"/>
      <c r="Z46" s="167">
        <f t="shared" si="29"/>
        <v>0</v>
      </c>
      <c r="AA46" s="167">
        <f t="shared" si="30"/>
        <v>0</v>
      </c>
      <c r="AB46" s="234">
        <f>'Ejecución Técnica Financiera'!M22</f>
        <v>0</v>
      </c>
      <c r="AC46" s="234">
        <f>'Ejecución Técnica Financiera'!N22</f>
        <v>0</v>
      </c>
      <c r="AD46" s="125" t="str">
        <f t="shared" si="14"/>
        <v>-</v>
      </c>
      <c r="AE46" s="940"/>
      <c r="AF46" s="940"/>
      <c r="AG46" s="940"/>
      <c r="AH46" s="940"/>
      <c r="AI46" s="134"/>
      <c r="AK46" s="134"/>
      <c r="AL46" s="166">
        <f t="shared" si="31"/>
        <v>2.4</v>
      </c>
      <c r="AM46" s="945">
        <f t="shared" si="32"/>
        <v>0</v>
      </c>
      <c r="AN46" s="946"/>
      <c r="AO46" s="946"/>
      <c r="AP46" s="946"/>
      <c r="AQ46" s="946"/>
      <c r="AR46" s="167">
        <f t="shared" si="24"/>
        <v>0</v>
      </c>
      <c r="AS46" s="167">
        <f t="shared" si="25"/>
        <v>0</v>
      </c>
      <c r="AT46" s="234">
        <f>'Ejecución Técnica Financiera'!S22</f>
        <v>0</v>
      </c>
      <c r="AU46" s="234">
        <f>'Ejecución Técnica Financiera'!T22</f>
        <v>0</v>
      </c>
      <c r="AV46" s="125" t="str">
        <f t="shared" si="16"/>
        <v>-</v>
      </c>
      <c r="AW46" s="940"/>
      <c r="AX46" s="940"/>
      <c r="AY46" s="940"/>
      <c r="AZ46" s="940"/>
      <c r="BA46" s="134"/>
    </row>
    <row r="47" spans="1:53" x14ac:dyDescent="0.3">
      <c r="A47" s="134"/>
      <c r="B47" s="166">
        <f>Cronograma!B23</f>
        <v>2.5</v>
      </c>
      <c r="C47" s="948">
        <f>Cronograma!D23</f>
        <v>0</v>
      </c>
      <c r="D47" s="949"/>
      <c r="E47" s="949"/>
      <c r="F47" s="949"/>
      <c r="G47" s="950"/>
      <c r="H47" s="167">
        <f>Cronograma!E23</f>
        <v>0</v>
      </c>
      <c r="I47" s="165">
        <f>Cronograma!F23</f>
        <v>0</v>
      </c>
      <c r="J47" s="124">
        <f>'Ejecución Técnica Financiera'!G23</f>
        <v>0</v>
      </c>
      <c r="K47" s="124">
        <f>'Ejecución Técnica Financiera'!H23</f>
        <v>0</v>
      </c>
      <c r="L47" s="125" t="str">
        <f t="shared" si="26"/>
        <v>-</v>
      </c>
      <c r="M47" s="940"/>
      <c r="N47" s="940"/>
      <c r="O47" s="940"/>
      <c r="P47" s="940"/>
      <c r="Q47" s="134"/>
      <c r="S47" s="134"/>
      <c r="T47" s="166">
        <f t="shared" si="27"/>
        <v>2.5</v>
      </c>
      <c r="U47" s="945">
        <f t="shared" si="28"/>
        <v>0</v>
      </c>
      <c r="V47" s="946"/>
      <c r="W47" s="946"/>
      <c r="X47" s="946"/>
      <c r="Y47" s="946"/>
      <c r="Z47" s="167">
        <f t="shared" si="29"/>
        <v>0</v>
      </c>
      <c r="AA47" s="167">
        <f t="shared" si="30"/>
        <v>0</v>
      </c>
      <c r="AB47" s="234">
        <f>'Ejecución Técnica Financiera'!M23</f>
        <v>0</v>
      </c>
      <c r="AC47" s="234">
        <f>'Ejecución Técnica Financiera'!N23</f>
        <v>0</v>
      </c>
      <c r="AD47" s="125" t="str">
        <f t="shared" si="14"/>
        <v>-</v>
      </c>
      <c r="AE47" s="940"/>
      <c r="AF47" s="940"/>
      <c r="AG47" s="940"/>
      <c r="AH47" s="940"/>
      <c r="AI47" s="134"/>
      <c r="AK47" s="134"/>
      <c r="AL47" s="166">
        <f t="shared" si="31"/>
        <v>2.5</v>
      </c>
      <c r="AM47" s="945">
        <f t="shared" si="32"/>
        <v>0</v>
      </c>
      <c r="AN47" s="946"/>
      <c r="AO47" s="946"/>
      <c r="AP47" s="946"/>
      <c r="AQ47" s="946"/>
      <c r="AR47" s="167">
        <f t="shared" si="24"/>
        <v>0</v>
      </c>
      <c r="AS47" s="167">
        <f t="shared" si="25"/>
        <v>0</v>
      </c>
      <c r="AT47" s="234">
        <f>'Ejecución Técnica Financiera'!S23</f>
        <v>0</v>
      </c>
      <c r="AU47" s="234">
        <f>'Ejecución Técnica Financiera'!T23</f>
        <v>0</v>
      </c>
      <c r="AV47" s="125" t="str">
        <f t="shared" si="16"/>
        <v>-</v>
      </c>
      <c r="AW47" s="940"/>
      <c r="AX47" s="940"/>
      <c r="AY47" s="940"/>
      <c r="AZ47" s="940"/>
      <c r="BA47" s="134"/>
    </row>
    <row r="48" spans="1:53" x14ac:dyDescent="0.3">
      <c r="A48" s="134"/>
      <c r="B48" s="166">
        <f>Cronograma!B24</f>
        <v>2.6</v>
      </c>
      <c r="C48" s="948">
        <f>Cronograma!D24</f>
        <v>0</v>
      </c>
      <c r="D48" s="949"/>
      <c r="E48" s="949"/>
      <c r="F48" s="949"/>
      <c r="G48" s="950"/>
      <c r="H48" s="167">
        <f>Cronograma!E24</f>
        <v>0</v>
      </c>
      <c r="I48" s="165">
        <f>Cronograma!F24</f>
        <v>0</v>
      </c>
      <c r="J48" s="124">
        <f>'Ejecución Técnica Financiera'!G24</f>
        <v>0</v>
      </c>
      <c r="K48" s="124">
        <f>'Ejecución Técnica Financiera'!H24</f>
        <v>0</v>
      </c>
      <c r="L48" s="125" t="str">
        <f t="shared" si="26"/>
        <v>-</v>
      </c>
      <c r="M48" s="940"/>
      <c r="N48" s="940"/>
      <c r="O48" s="940"/>
      <c r="P48" s="940"/>
      <c r="Q48" s="134"/>
      <c r="S48" s="134"/>
      <c r="T48" s="166">
        <f t="shared" si="27"/>
        <v>2.6</v>
      </c>
      <c r="U48" s="945">
        <f t="shared" si="28"/>
        <v>0</v>
      </c>
      <c r="V48" s="946"/>
      <c r="W48" s="946"/>
      <c r="X48" s="946"/>
      <c r="Y48" s="946"/>
      <c r="Z48" s="167">
        <f t="shared" si="29"/>
        <v>0</v>
      </c>
      <c r="AA48" s="167">
        <f t="shared" si="30"/>
        <v>0</v>
      </c>
      <c r="AB48" s="234">
        <f>'Ejecución Técnica Financiera'!M24</f>
        <v>0</v>
      </c>
      <c r="AC48" s="234">
        <f>'Ejecución Técnica Financiera'!N24</f>
        <v>0</v>
      </c>
      <c r="AD48" s="125" t="str">
        <f t="shared" si="14"/>
        <v>-</v>
      </c>
      <c r="AE48" s="940"/>
      <c r="AF48" s="940"/>
      <c r="AG48" s="940"/>
      <c r="AH48" s="940"/>
      <c r="AI48" s="134"/>
      <c r="AK48" s="134"/>
      <c r="AL48" s="166">
        <f t="shared" si="31"/>
        <v>2.6</v>
      </c>
      <c r="AM48" s="945">
        <f t="shared" si="32"/>
        <v>0</v>
      </c>
      <c r="AN48" s="946"/>
      <c r="AO48" s="946"/>
      <c r="AP48" s="946"/>
      <c r="AQ48" s="946"/>
      <c r="AR48" s="167">
        <f t="shared" si="24"/>
        <v>0</v>
      </c>
      <c r="AS48" s="167">
        <f t="shared" si="25"/>
        <v>0</v>
      </c>
      <c r="AT48" s="234">
        <f>'Ejecución Técnica Financiera'!S24</f>
        <v>0</v>
      </c>
      <c r="AU48" s="234">
        <f>'Ejecución Técnica Financiera'!T24</f>
        <v>0</v>
      </c>
      <c r="AV48" s="125" t="str">
        <f t="shared" si="16"/>
        <v>-</v>
      </c>
      <c r="AW48" s="940"/>
      <c r="AX48" s="940"/>
      <c r="AY48" s="940"/>
      <c r="AZ48" s="940"/>
      <c r="BA48" s="134"/>
    </row>
    <row r="49" spans="1:53" x14ac:dyDescent="0.3">
      <c r="A49" s="134"/>
      <c r="B49" s="166">
        <f>Cronograma!B25</f>
        <v>2.7</v>
      </c>
      <c r="C49" s="948">
        <f>Cronograma!D25</f>
        <v>0</v>
      </c>
      <c r="D49" s="949"/>
      <c r="E49" s="949"/>
      <c r="F49" s="949"/>
      <c r="G49" s="950"/>
      <c r="H49" s="167">
        <f>Cronograma!E25</f>
        <v>0</v>
      </c>
      <c r="I49" s="165">
        <f>Cronograma!F25</f>
        <v>0</v>
      </c>
      <c r="J49" s="124">
        <f>'Ejecución Técnica Financiera'!G25</f>
        <v>0</v>
      </c>
      <c r="K49" s="124">
        <f>'Ejecución Técnica Financiera'!H25</f>
        <v>0</v>
      </c>
      <c r="L49" s="125" t="str">
        <f t="shared" si="26"/>
        <v>-</v>
      </c>
      <c r="M49" s="940"/>
      <c r="N49" s="940"/>
      <c r="O49" s="940"/>
      <c r="P49" s="940"/>
      <c r="Q49" s="134"/>
      <c r="S49" s="134"/>
      <c r="T49" s="166">
        <f t="shared" si="27"/>
        <v>2.7</v>
      </c>
      <c r="U49" s="945">
        <f t="shared" si="28"/>
        <v>0</v>
      </c>
      <c r="V49" s="946"/>
      <c r="W49" s="946"/>
      <c r="X49" s="946"/>
      <c r="Y49" s="946"/>
      <c r="Z49" s="167">
        <f t="shared" si="29"/>
        <v>0</v>
      </c>
      <c r="AA49" s="167">
        <f t="shared" si="30"/>
        <v>0</v>
      </c>
      <c r="AB49" s="234">
        <f>'Ejecución Técnica Financiera'!M25</f>
        <v>0</v>
      </c>
      <c r="AC49" s="234">
        <f>'Ejecución Técnica Financiera'!N25</f>
        <v>0</v>
      </c>
      <c r="AD49" s="125" t="str">
        <f t="shared" si="14"/>
        <v>-</v>
      </c>
      <c r="AE49" s="940"/>
      <c r="AF49" s="940"/>
      <c r="AG49" s="940"/>
      <c r="AH49" s="940"/>
      <c r="AI49" s="134"/>
      <c r="AK49" s="134"/>
      <c r="AL49" s="166">
        <f t="shared" si="31"/>
        <v>2.7</v>
      </c>
      <c r="AM49" s="945">
        <f t="shared" si="32"/>
        <v>0</v>
      </c>
      <c r="AN49" s="946"/>
      <c r="AO49" s="946"/>
      <c r="AP49" s="946"/>
      <c r="AQ49" s="946"/>
      <c r="AR49" s="167">
        <f t="shared" si="24"/>
        <v>0</v>
      </c>
      <c r="AS49" s="167">
        <f t="shared" si="25"/>
        <v>0</v>
      </c>
      <c r="AT49" s="234">
        <f>'Ejecución Técnica Financiera'!S25</f>
        <v>0</v>
      </c>
      <c r="AU49" s="234">
        <f>'Ejecución Técnica Financiera'!T25</f>
        <v>0</v>
      </c>
      <c r="AV49" s="125" t="str">
        <f t="shared" si="16"/>
        <v>-</v>
      </c>
      <c r="AW49" s="940"/>
      <c r="AX49" s="940"/>
      <c r="AY49" s="940"/>
      <c r="AZ49" s="940"/>
      <c r="BA49" s="134"/>
    </row>
    <row r="50" spans="1:53" x14ac:dyDescent="0.3">
      <c r="A50" s="134"/>
      <c r="B50" s="166">
        <f>Cronograma!B26</f>
        <v>2.8</v>
      </c>
      <c r="C50" s="948">
        <f>Cronograma!D26</f>
        <v>0</v>
      </c>
      <c r="D50" s="949"/>
      <c r="E50" s="949"/>
      <c r="F50" s="949"/>
      <c r="G50" s="950"/>
      <c r="H50" s="167">
        <f>Cronograma!E26</f>
        <v>0</v>
      </c>
      <c r="I50" s="165">
        <f>Cronograma!F26</f>
        <v>0</v>
      </c>
      <c r="J50" s="124">
        <f>'Ejecución Técnica Financiera'!G26</f>
        <v>0</v>
      </c>
      <c r="K50" s="124">
        <f>'Ejecución Técnica Financiera'!H26</f>
        <v>0</v>
      </c>
      <c r="L50" s="125" t="str">
        <f t="shared" si="26"/>
        <v>-</v>
      </c>
      <c r="M50" s="940"/>
      <c r="N50" s="940"/>
      <c r="O50" s="940"/>
      <c r="P50" s="940"/>
      <c r="Q50" s="134"/>
      <c r="S50" s="134"/>
      <c r="T50" s="166">
        <f t="shared" si="27"/>
        <v>2.8</v>
      </c>
      <c r="U50" s="945">
        <f t="shared" si="28"/>
        <v>0</v>
      </c>
      <c r="V50" s="946"/>
      <c r="W50" s="946"/>
      <c r="X50" s="946"/>
      <c r="Y50" s="946"/>
      <c r="Z50" s="167">
        <f t="shared" si="29"/>
        <v>0</v>
      </c>
      <c r="AA50" s="167">
        <f t="shared" si="30"/>
        <v>0</v>
      </c>
      <c r="AB50" s="234">
        <f>'Ejecución Técnica Financiera'!M26</f>
        <v>0</v>
      </c>
      <c r="AC50" s="234">
        <f>'Ejecución Técnica Financiera'!N26</f>
        <v>0</v>
      </c>
      <c r="AD50" s="125" t="str">
        <f t="shared" si="14"/>
        <v>-</v>
      </c>
      <c r="AE50" s="940"/>
      <c r="AF50" s="940"/>
      <c r="AG50" s="940"/>
      <c r="AH50" s="940"/>
      <c r="AI50" s="134"/>
      <c r="AK50" s="134"/>
      <c r="AL50" s="166">
        <f t="shared" si="31"/>
        <v>2.8</v>
      </c>
      <c r="AM50" s="945">
        <f t="shared" si="32"/>
        <v>0</v>
      </c>
      <c r="AN50" s="946"/>
      <c r="AO50" s="946"/>
      <c r="AP50" s="946"/>
      <c r="AQ50" s="946"/>
      <c r="AR50" s="167">
        <f t="shared" si="24"/>
        <v>0</v>
      </c>
      <c r="AS50" s="167">
        <f t="shared" si="25"/>
        <v>0</v>
      </c>
      <c r="AT50" s="234">
        <f>'Ejecución Técnica Financiera'!S26</f>
        <v>0</v>
      </c>
      <c r="AU50" s="234">
        <f>'Ejecución Técnica Financiera'!T26</f>
        <v>0</v>
      </c>
      <c r="AV50" s="125" t="str">
        <f t="shared" si="16"/>
        <v>-</v>
      </c>
      <c r="AW50" s="940"/>
      <c r="AX50" s="940"/>
      <c r="AY50" s="940"/>
      <c r="AZ50" s="940"/>
      <c r="BA50" s="134"/>
    </row>
    <row r="51" spans="1:53" x14ac:dyDescent="0.3">
      <c r="A51" s="134"/>
      <c r="B51" s="170">
        <f>Cronograma!B27</f>
        <v>2.9</v>
      </c>
      <c r="C51" s="951">
        <f>Cronograma!D27</f>
        <v>0</v>
      </c>
      <c r="D51" s="952"/>
      <c r="E51" s="952"/>
      <c r="F51" s="952"/>
      <c r="G51" s="953"/>
      <c r="H51" s="167">
        <f>Cronograma!E27</f>
        <v>0</v>
      </c>
      <c r="I51" s="165">
        <f>Cronograma!F27</f>
        <v>0</v>
      </c>
      <c r="J51" s="124">
        <f>'Ejecución Técnica Financiera'!G27</f>
        <v>0</v>
      </c>
      <c r="K51" s="124">
        <f>'Ejecución Técnica Financiera'!H27</f>
        <v>0</v>
      </c>
      <c r="L51" s="125" t="str">
        <f t="shared" si="26"/>
        <v>-</v>
      </c>
      <c r="M51" s="940"/>
      <c r="N51" s="940"/>
      <c r="O51" s="940"/>
      <c r="P51" s="940"/>
      <c r="Q51" s="134"/>
      <c r="S51" s="134"/>
      <c r="T51" s="166">
        <f t="shared" si="27"/>
        <v>2.9</v>
      </c>
      <c r="U51" s="945">
        <f t="shared" si="28"/>
        <v>0</v>
      </c>
      <c r="V51" s="946"/>
      <c r="W51" s="946"/>
      <c r="X51" s="946"/>
      <c r="Y51" s="946"/>
      <c r="Z51" s="167">
        <f t="shared" si="29"/>
        <v>0</v>
      </c>
      <c r="AA51" s="167">
        <f t="shared" si="30"/>
        <v>0</v>
      </c>
      <c r="AB51" s="234">
        <f>'Ejecución Técnica Financiera'!M27</f>
        <v>0</v>
      </c>
      <c r="AC51" s="234">
        <f>'Ejecución Técnica Financiera'!N27</f>
        <v>0</v>
      </c>
      <c r="AD51" s="125" t="str">
        <f t="shared" si="14"/>
        <v>-</v>
      </c>
      <c r="AE51" s="940"/>
      <c r="AF51" s="940"/>
      <c r="AG51" s="940"/>
      <c r="AH51" s="940"/>
      <c r="AI51" s="134"/>
      <c r="AK51" s="134"/>
      <c r="AL51" s="166">
        <f t="shared" si="31"/>
        <v>2.9</v>
      </c>
      <c r="AM51" s="945">
        <f t="shared" si="32"/>
        <v>0</v>
      </c>
      <c r="AN51" s="946"/>
      <c r="AO51" s="946"/>
      <c r="AP51" s="946"/>
      <c r="AQ51" s="946"/>
      <c r="AR51" s="167">
        <f t="shared" si="24"/>
        <v>0</v>
      </c>
      <c r="AS51" s="167">
        <f t="shared" si="25"/>
        <v>0</v>
      </c>
      <c r="AT51" s="234">
        <f>'Ejecución Técnica Financiera'!S27</f>
        <v>0</v>
      </c>
      <c r="AU51" s="234">
        <f>'Ejecución Técnica Financiera'!T27</f>
        <v>0</v>
      </c>
      <c r="AV51" s="125" t="str">
        <f t="shared" si="16"/>
        <v>-</v>
      </c>
      <c r="AW51" s="940"/>
      <c r="AX51" s="940"/>
      <c r="AY51" s="940"/>
      <c r="AZ51" s="940"/>
      <c r="BA51" s="134"/>
    </row>
    <row r="52" spans="1:53" x14ac:dyDescent="0.3">
      <c r="A52" s="134"/>
      <c r="B52" s="171"/>
      <c r="C52" s="172"/>
      <c r="D52" s="172"/>
      <c r="E52" s="172"/>
      <c r="F52" s="172"/>
      <c r="G52" s="173"/>
      <c r="H52" s="174"/>
      <c r="I52" s="124"/>
      <c r="J52" s="124"/>
      <c r="K52" s="175"/>
      <c r="L52" s="125"/>
      <c r="M52" s="966"/>
      <c r="N52" s="966"/>
      <c r="O52" s="966"/>
      <c r="P52" s="966"/>
      <c r="Q52" s="134"/>
      <c r="S52" s="134"/>
      <c r="T52" s="171"/>
      <c r="U52" s="172"/>
      <c r="V52" s="172"/>
      <c r="W52" s="172"/>
      <c r="X52" s="172"/>
      <c r="Y52" s="173"/>
      <c r="Z52" s="174"/>
      <c r="AA52" s="124"/>
      <c r="AB52" s="124"/>
      <c r="AC52" s="175"/>
      <c r="AD52" s="125"/>
      <c r="AE52" s="966"/>
      <c r="AF52" s="966"/>
      <c r="AG52" s="966"/>
      <c r="AH52" s="966"/>
      <c r="AI52" s="134"/>
      <c r="AK52" s="134"/>
      <c r="AL52" s="171"/>
      <c r="AM52" s="172"/>
      <c r="AN52" s="172"/>
      <c r="AO52" s="172"/>
      <c r="AP52" s="172"/>
      <c r="AQ52" s="173"/>
      <c r="AR52" s="174"/>
      <c r="AS52" s="124"/>
      <c r="AT52" s="124"/>
      <c r="AU52" s="175"/>
      <c r="AV52" s="125"/>
      <c r="AW52" s="966"/>
      <c r="AX52" s="966"/>
      <c r="AY52" s="966"/>
      <c r="AZ52" s="966"/>
      <c r="BA52" s="134"/>
    </row>
    <row r="53" spans="1:53" x14ac:dyDescent="0.3">
      <c r="A53" s="134"/>
      <c r="B53" s="134"/>
      <c r="C53" s="134"/>
      <c r="D53" s="134"/>
      <c r="E53" s="134"/>
      <c r="F53" s="134"/>
      <c r="G53" s="152"/>
      <c r="H53" s="152"/>
      <c r="I53" s="152"/>
      <c r="J53" s="134"/>
      <c r="K53" s="153"/>
      <c r="L53" s="134"/>
      <c r="M53" s="139"/>
      <c r="N53" s="139"/>
      <c r="O53" s="139"/>
      <c r="P53" s="139"/>
      <c r="Q53" s="134"/>
      <c r="S53" s="134"/>
      <c r="T53" s="134"/>
      <c r="U53" s="134"/>
      <c r="V53" s="134"/>
      <c r="W53" s="134"/>
      <c r="X53" s="134"/>
      <c r="Y53" s="152"/>
      <c r="Z53" s="152"/>
      <c r="AA53" s="152"/>
      <c r="AB53" s="134"/>
      <c r="AC53" s="153"/>
      <c r="AD53" s="134"/>
      <c r="AE53" s="139"/>
      <c r="AF53" s="139"/>
      <c r="AG53" s="139"/>
      <c r="AH53" s="139"/>
      <c r="AI53" s="134"/>
      <c r="AK53" s="134"/>
      <c r="AL53" s="134"/>
      <c r="AM53" s="134"/>
      <c r="AN53" s="134"/>
      <c r="AO53" s="134"/>
      <c r="AP53" s="134"/>
      <c r="AQ53" s="152"/>
      <c r="AR53" s="152"/>
      <c r="AS53" s="152"/>
      <c r="AT53" s="134"/>
      <c r="AU53" s="153"/>
      <c r="AV53" s="134"/>
      <c r="AW53" s="139"/>
      <c r="AX53" s="139"/>
      <c r="AY53" s="139"/>
      <c r="AZ53" s="139"/>
      <c r="BA53" s="134"/>
    </row>
    <row r="54" spans="1:53" x14ac:dyDescent="0.3">
      <c r="A54" s="134"/>
      <c r="B54" s="133" t="s">
        <v>369</v>
      </c>
      <c r="C54" s="133"/>
      <c r="D54" s="133"/>
      <c r="E54" s="133"/>
      <c r="F54" s="133"/>
      <c r="G54" s="156"/>
      <c r="H54" s="156"/>
      <c r="I54" s="156"/>
      <c r="J54" s="156"/>
      <c r="K54" s="176"/>
      <c r="L54" s="156"/>
      <c r="M54" s="305"/>
      <c r="N54" s="305"/>
      <c r="O54" s="305"/>
      <c r="P54" s="305"/>
      <c r="Q54" s="134"/>
      <c r="S54" s="134"/>
      <c r="T54" s="133" t="s">
        <v>369</v>
      </c>
      <c r="U54" s="133"/>
      <c r="V54" s="133"/>
      <c r="W54" s="133"/>
      <c r="X54" s="133"/>
      <c r="Y54" s="156"/>
      <c r="Z54" s="156"/>
      <c r="AA54" s="156"/>
      <c r="AB54" s="156"/>
      <c r="AC54" s="176"/>
      <c r="AD54" s="156"/>
      <c r="AE54" s="305"/>
      <c r="AF54" s="305"/>
      <c r="AG54" s="305"/>
      <c r="AH54" s="305"/>
      <c r="AI54" s="134"/>
      <c r="AK54" s="134"/>
      <c r="AL54" s="133" t="s">
        <v>369</v>
      </c>
      <c r="AM54" s="133"/>
      <c r="AN54" s="133"/>
      <c r="AO54" s="133"/>
      <c r="AP54" s="133"/>
      <c r="AQ54" s="156"/>
      <c r="AR54" s="156"/>
      <c r="AS54" s="156"/>
      <c r="AT54" s="156"/>
      <c r="AU54" s="176"/>
      <c r="AV54" s="156"/>
      <c r="AW54" s="305"/>
      <c r="AX54" s="305"/>
      <c r="AY54" s="305"/>
      <c r="AZ54" s="305"/>
      <c r="BA54" s="134"/>
    </row>
    <row r="55" spans="1:53" x14ac:dyDescent="0.3">
      <c r="A55" s="134"/>
      <c r="B55" s="134"/>
      <c r="C55" s="134"/>
      <c r="D55" s="134"/>
      <c r="E55" s="134"/>
      <c r="F55" s="134"/>
      <c r="G55" s="152"/>
      <c r="H55" s="152"/>
      <c r="I55" s="152"/>
      <c r="J55" s="134"/>
      <c r="K55" s="153"/>
      <c r="L55" s="134"/>
      <c r="M55" s="139"/>
      <c r="N55" s="139"/>
      <c r="O55" s="139"/>
      <c r="P55" s="139"/>
      <c r="Q55" s="134"/>
      <c r="S55" s="134"/>
      <c r="T55" s="134"/>
      <c r="U55" s="134"/>
      <c r="V55" s="134"/>
      <c r="W55" s="134"/>
      <c r="X55" s="134"/>
      <c r="Y55" s="152"/>
      <c r="Z55" s="152"/>
      <c r="AA55" s="152"/>
      <c r="AB55" s="134"/>
      <c r="AC55" s="153"/>
      <c r="AD55" s="134"/>
      <c r="AE55" s="139"/>
      <c r="AF55" s="139"/>
      <c r="AG55" s="139"/>
      <c r="AH55" s="139"/>
      <c r="AI55" s="134"/>
      <c r="AK55" s="134"/>
      <c r="AL55" s="134"/>
      <c r="AM55" s="134"/>
      <c r="AN55" s="134"/>
      <c r="AO55" s="134"/>
      <c r="AP55" s="134"/>
      <c r="AQ55" s="152"/>
      <c r="AR55" s="152"/>
      <c r="AS55" s="152"/>
      <c r="AT55" s="134"/>
      <c r="AU55" s="153"/>
      <c r="AV55" s="134"/>
      <c r="AW55" s="139"/>
      <c r="AX55" s="139"/>
      <c r="AY55" s="139"/>
      <c r="AZ55" s="139"/>
      <c r="BA55" s="134"/>
    </row>
    <row r="56" spans="1:53" x14ac:dyDescent="0.3">
      <c r="A56" s="134"/>
      <c r="B56" s="134" t="s">
        <v>523</v>
      </c>
      <c r="C56" s="134"/>
      <c r="D56" s="134"/>
      <c r="E56" s="134"/>
      <c r="F56" s="134"/>
      <c r="G56" s="152"/>
      <c r="H56" s="152"/>
      <c r="I56" s="152"/>
      <c r="J56" s="134"/>
      <c r="K56" s="153"/>
      <c r="L56" s="134"/>
      <c r="M56" s="139"/>
      <c r="N56" s="139"/>
      <c r="O56" s="139"/>
      <c r="P56" s="139"/>
      <c r="Q56" s="134"/>
      <c r="S56" s="134"/>
      <c r="T56" s="134" t="s">
        <v>523</v>
      </c>
      <c r="U56" s="134"/>
      <c r="V56" s="134"/>
      <c r="W56" s="134"/>
      <c r="X56" s="134"/>
      <c r="Y56" s="152"/>
      <c r="Z56" s="152"/>
      <c r="AA56" s="152"/>
      <c r="AB56" s="134"/>
      <c r="AC56" s="153"/>
      <c r="AD56" s="134"/>
      <c r="AE56" s="139"/>
      <c r="AF56" s="139"/>
      <c r="AG56" s="139"/>
      <c r="AH56" s="139"/>
      <c r="AI56" s="134"/>
      <c r="AK56" s="134"/>
      <c r="AL56" s="134" t="s">
        <v>523</v>
      </c>
      <c r="AM56" s="134"/>
      <c r="AN56" s="134"/>
      <c r="AO56" s="134"/>
      <c r="AP56" s="134"/>
      <c r="AQ56" s="152"/>
      <c r="AR56" s="152"/>
      <c r="AS56" s="152"/>
      <c r="AT56" s="134"/>
      <c r="AU56" s="153"/>
      <c r="AV56" s="134"/>
      <c r="AW56" s="139"/>
      <c r="AX56" s="139"/>
      <c r="AY56" s="139"/>
      <c r="AZ56" s="139"/>
      <c r="BA56" s="134"/>
    </row>
    <row r="57" spans="1:53" x14ac:dyDescent="0.3">
      <c r="A57" s="134"/>
      <c r="B57" s="134"/>
      <c r="C57" s="134"/>
      <c r="D57" s="134"/>
      <c r="E57" s="134"/>
      <c r="F57" s="134"/>
      <c r="G57" s="152"/>
      <c r="H57" s="152"/>
      <c r="I57" s="152"/>
      <c r="J57" s="134"/>
      <c r="K57" s="153"/>
      <c r="L57" s="134"/>
      <c r="M57" s="139"/>
      <c r="N57" s="139"/>
      <c r="O57" s="139"/>
      <c r="P57" s="139"/>
      <c r="Q57" s="134"/>
      <c r="S57" s="134"/>
      <c r="T57" s="134"/>
      <c r="U57" s="134"/>
      <c r="V57" s="134"/>
      <c r="W57" s="134"/>
      <c r="X57" s="134"/>
      <c r="Y57" s="152"/>
      <c r="Z57" s="152"/>
      <c r="AA57" s="152"/>
      <c r="AB57" s="134"/>
      <c r="AC57" s="153"/>
      <c r="AD57" s="134"/>
      <c r="AE57" s="139"/>
      <c r="AF57" s="139"/>
      <c r="AG57" s="139"/>
      <c r="AH57" s="139"/>
      <c r="AI57" s="134"/>
      <c r="AK57" s="134"/>
      <c r="AL57" s="134"/>
      <c r="AM57" s="134"/>
      <c r="AN57" s="134"/>
      <c r="AO57" s="134"/>
      <c r="AP57" s="134"/>
      <c r="AQ57" s="152"/>
      <c r="AR57" s="152"/>
      <c r="AS57" s="152"/>
      <c r="AT57" s="134"/>
      <c r="AU57" s="153"/>
      <c r="AV57" s="134"/>
      <c r="AW57" s="139"/>
      <c r="AX57" s="139"/>
      <c r="AY57" s="139"/>
      <c r="AZ57" s="139"/>
      <c r="BA57" s="134"/>
    </row>
    <row r="58" spans="1:53" ht="28.2" customHeight="1" x14ac:dyDescent="0.3">
      <c r="A58" s="134"/>
      <c r="B58" s="182" t="s">
        <v>80</v>
      </c>
      <c r="C58" s="942" t="str">
        <f>C27</f>
        <v>Descripción</v>
      </c>
      <c r="D58" s="943"/>
      <c r="E58" s="943"/>
      <c r="F58" s="943"/>
      <c r="G58" s="943"/>
      <c r="H58" s="944"/>
      <c r="I58" s="181" t="s">
        <v>6731</v>
      </c>
      <c r="J58" s="180" t="s">
        <v>350</v>
      </c>
      <c r="K58" s="180" t="s">
        <v>349</v>
      </c>
      <c r="L58" s="183" t="s">
        <v>355</v>
      </c>
      <c r="M58" s="941" t="s">
        <v>366</v>
      </c>
      <c r="N58" s="941"/>
      <c r="O58" s="941" t="s">
        <v>365</v>
      </c>
      <c r="P58" s="941"/>
      <c r="Q58" s="134"/>
      <c r="S58" s="134"/>
      <c r="T58" s="182" t="s">
        <v>80</v>
      </c>
      <c r="U58" s="942" t="str">
        <f>U27</f>
        <v>Descripción</v>
      </c>
      <c r="V58" s="943"/>
      <c r="W58" s="943"/>
      <c r="X58" s="943"/>
      <c r="Y58" s="943"/>
      <c r="Z58" s="944"/>
      <c r="AA58" s="181" t="s">
        <v>6731</v>
      </c>
      <c r="AB58" s="180" t="s">
        <v>350</v>
      </c>
      <c r="AC58" s="180" t="s">
        <v>349</v>
      </c>
      <c r="AD58" s="183" t="s">
        <v>355</v>
      </c>
      <c r="AE58" s="941" t="s">
        <v>366</v>
      </c>
      <c r="AF58" s="941"/>
      <c r="AG58" s="941" t="s">
        <v>365</v>
      </c>
      <c r="AH58" s="941"/>
      <c r="AI58" s="134"/>
      <c r="AK58" s="134"/>
      <c r="AL58" s="182" t="s">
        <v>80</v>
      </c>
      <c r="AM58" s="942" t="str">
        <f>AM27</f>
        <v>Descripción</v>
      </c>
      <c r="AN58" s="943"/>
      <c r="AO58" s="943"/>
      <c r="AP58" s="943"/>
      <c r="AQ58" s="943"/>
      <c r="AR58" s="944"/>
      <c r="AS58" s="181" t="s">
        <v>6731</v>
      </c>
      <c r="AT58" s="180" t="s">
        <v>350</v>
      </c>
      <c r="AU58" s="180" t="s">
        <v>349</v>
      </c>
      <c r="AV58" s="183" t="s">
        <v>355</v>
      </c>
      <c r="AW58" s="941" t="s">
        <v>366</v>
      </c>
      <c r="AX58" s="941"/>
      <c r="AY58" s="941" t="s">
        <v>365</v>
      </c>
      <c r="AZ58" s="941"/>
      <c r="BA58" s="134"/>
    </row>
    <row r="59" spans="1:53" ht="14.4" customHeight="1" x14ac:dyDescent="0.3">
      <c r="A59" s="134"/>
      <c r="B59" s="186">
        <f>B28</f>
        <v>1</v>
      </c>
      <c r="C59" s="977">
        <f>C28</f>
        <v>0</v>
      </c>
      <c r="D59" s="978"/>
      <c r="E59" s="978"/>
      <c r="F59" s="978"/>
      <c r="G59" s="978"/>
      <c r="H59" s="979"/>
      <c r="I59" s="188">
        <f>Costos!H8</f>
        <v>0</v>
      </c>
      <c r="J59" s="188">
        <f>'Ejecución Técnica Financiera'!J8</f>
        <v>0</v>
      </c>
      <c r="K59" s="188">
        <f>'Ejecución Técnica Financiera'!K8</f>
        <v>0</v>
      </c>
      <c r="L59" s="198" t="str">
        <f t="shared" ref="L59" si="33">IFERROR(K59/J59,"-")</f>
        <v>-</v>
      </c>
      <c r="M59" s="947"/>
      <c r="N59" s="947"/>
      <c r="O59" s="947"/>
      <c r="P59" s="947"/>
      <c r="Q59" s="134"/>
      <c r="S59" s="134"/>
      <c r="T59" s="196">
        <f>T28</f>
        <v>1</v>
      </c>
      <c r="U59" s="977">
        <f>U28</f>
        <v>0</v>
      </c>
      <c r="V59" s="978"/>
      <c r="W59" s="978"/>
      <c r="X59" s="978"/>
      <c r="Y59" s="978"/>
      <c r="Z59" s="979"/>
      <c r="AA59" s="188">
        <f>I59</f>
        <v>0</v>
      </c>
      <c r="AB59" s="188">
        <f>'Ejecución Técnica Financiera'!P8</f>
        <v>0</v>
      </c>
      <c r="AC59" s="188">
        <f>'Ejecución Técnica Financiera'!Q8</f>
        <v>0</v>
      </c>
      <c r="AD59" s="189" t="str">
        <f t="shared" ref="AD59:AD79" si="34">IFERROR(AC59/AB59,"-")</f>
        <v>-</v>
      </c>
      <c r="AE59" s="947"/>
      <c r="AF59" s="947"/>
      <c r="AG59" s="947"/>
      <c r="AH59" s="947"/>
      <c r="AI59" s="134"/>
      <c r="AK59" s="134"/>
      <c r="AL59" s="196">
        <f>AL28</f>
        <v>1</v>
      </c>
      <c r="AM59" s="977">
        <f>AM28</f>
        <v>0</v>
      </c>
      <c r="AN59" s="978"/>
      <c r="AO59" s="978"/>
      <c r="AP59" s="978"/>
      <c r="AQ59" s="978"/>
      <c r="AR59" s="979"/>
      <c r="AS59" s="188">
        <f>AA59</f>
        <v>0</v>
      </c>
      <c r="AT59" s="188">
        <f>'Ejecución Técnica Financiera'!V8</f>
        <v>0</v>
      </c>
      <c r="AU59" s="188">
        <f>'Ejecución Técnica Financiera'!W8</f>
        <v>0</v>
      </c>
      <c r="AV59" s="189" t="str">
        <f t="shared" ref="AV59:AV79" si="35">IFERROR(AU59/AT59,"-")</f>
        <v>-</v>
      </c>
      <c r="AW59" s="947"/>
      <c r="AX59" s="947"/>
      <c r="AY59" s="947"/>
      <c r="AZ59" s="947"/>
      <c r="BA59" s="134"/>
    </row>
    <row r="60" spans="1:53" ht="14.4" customHeight="1" x14ac:dyDescent="0.3">
      <c r="A60" s="134"/>
      <c r="B60" s="166">
        <f>B31</f>
        <v>1.1000000000000001</v>
      </c>
      <c r="C60" s="945">
        <f>C31</f>
        <v>0</v>
      </c>
      <c r="D60" s="946"/>
      <c r="E60" s="946"/>
      <c r="F60" s="946"/>
      <c r="G60" s="946"/>
      <c r="H60" s="946"/>
      <c r="I60" s="167">
        <f>Costos!H9</f>
        <v>0</v>
      </c>
      <c r="J60" s="164">
        <f>'Ejecución Técnica Financiera'!J9</f>
        <v>0</v>
      </c>
      <c r="K60" s="164">
        <f>'Ejecución Técnica Financiera'!K9</f>
        <v>0</v>
      </c>
      <c r="L60" s="125" t="str">
        <f t="shared" ref="L60:L79" si="36">IFERROR(K60/J60,"-")</f>
        <v>-</v>
      </c>
      <c r="M60" s="940"/>
      <c r="N60" s="940"/>
      <c r="O60" s="940"/>
      <c r="P60" s="940"/>
      <c r="Q60" s="134"/>
      <c r="S60" s="134"/>
      <c r="T60" s="166">
        <f>T31</f>
        <v>1.1000000000000001</v>
      </c>
      <c r="U60" s="945">
        <f>U31</f>
        <v>0</v>
      </c>
      <c r="V60" s="946"/>
      <c r="W60" s="946"/>
      <c r="X60" s="946"/>
      <c r="Y60" s="946"/>
      <c r="Z60" s="946"/>
      <c r="AA60" s="167">
        <f>I60</f>
        <v>0</v>
      </c>
      <c r="AB60" s="164">
        <f>'Ejecución Técnica Financiera'!P9</f>
        <v>0</v>
      </c>
      <c r="AC60" s="164">
        <f>'Ejecución Técnica Financiera'!Q9</f>
        <v>0</v>
      </c>
      <c r="AD60" s="177" t="str">
        <f t="shared" si="34"/>
        <v>-</v>
      </c>
      <c r="AE60" s="940"/>
      <c r="AF60" s="940"/>
      <c r="AG60" s="940"/>
      <c r="AH60" s="940"/>
      <c r="AI60" s="134"/>
      <c r="AK60" s="134"/>
      <c r="AL60" s="166">
        <f>AL31</f>
        <v>1.1000000000000001</v>
      </c>
      <c r="AM60" s="945">
        <f>AM31</f>
        <v>0</v>
      </c>
      <c r="AN60" s="946"/>
      <c r="AO60" s="946"/>
      <c r="AP60" s="946"/>
      <c r="AQ60" s="946"/>
      <c r="AR60" s="946"/>
      <c r="AS60" s="167">
        <f>AA60</f>
        <v>0</v>
      </c>
      <c r="AT60" s="164">
        <f>'Ejecución Técnica Financiera'!V9</f>
        <v>0</v>
      </c>
      <c r="AU60" s="164">
        <f>'Ejecución Técnica Financiera'!W9</f>
        <v>0</v>
      </c>
      <c r="AV60" s="177" t="str">
        <f t="shared" si="35"/>
        <v>-</v>
      </c>
      <c r="AW60" s="940"/>
      <c r="AX60" s="940"/>
      <c r="AY60" s="940"/>
      <c r="AZ60" s="940"/>
      <c r="BA60" s="134"/>
    </row>
    <row r="61" spans="1:53" ht="14.4" customHeight="1" x14ac:dyDescent="0.3">
      <c r="A61" s="134"/>
      <c r="B61" s="166">
        <f t="shared" ref="B61:C68" si="37">B32</f>
        <v>1.2</v>
      </c>
      <c r="C61" s="945">
        <f t="shared" si="37"/>
        <v>0</v>
      </c>
      <c r="D61" s="946"/>
      <c r="E61" s="946"/>
      <c r="F61" s="946"/>
      <c r="G61" s="946"/>
      <c r="H61" s="946"/>
      <c r="I61" s="167">
        <f>Costos!H20</f>
        <v>0</v>
      </c>
      <c r="J61" s="164">
        <f>'Ejecución Técnica Financiera'!J10</f>
        <v>0</v>
      </c>
      <c r="K61" s="164">
        <f>'Ejecución Técnica Financiera'!K10</f>
        <v>0</v>
      </c>
      <c r="L61" s="125" t="str">
        <f t="shared" si="36"/>
        <v>-</v>
      </c>
      <c r="M61" s="940"/>
      <c r="N61" s="940"/>
      <c r="O61" s="940"/>
      <c r="P61" s="940"/>
      <c r="Q61" s="134"/>
      <c r="S61" s="134"/>
      <c r="T61" s="166">
        <f t="shared" ref="T61:U61" si="38">T32</f>
        <v>1.2</v>
      </c>
      <c r="U61" s="945">
        <f t="shared" si="38"/>
        <v>0</v>
      </c>
      <c r="V61" s="946"/>
      <c r="W61" s="946"/>
      <c r="X61" s="946"/>
      <c r="Y61" s="946"/>
      <c r="Z61" s="946"/>
      <c r="AA61" s="167">
        <f t="shared" ref="AA61:AA78" si="39">I61</f>
        <v>0</v>
      </c>
      <c r="AB61" s="164">
        <f>'Ejecución Técnica Financiera'!P10</f>
        <v>0</v>
      </c>
      <c r="AC61" s="164">
        <f>'Ejecución Técnica Financiera'!Q10</f>
        <v>0</v>
      </c>
      <c r="AD61" s="177" t="str">
        <f t="shared" si="34"/>
        <v>-</v>
      </c>
      <c r="AE61" s="940"/>
      <c r="AF61" s="940"/>
      <c r="AG61" s="940"/>
      <c r="AH61" s="940"/>
      <c r="AI61" s="134"/>
      <c r="AK61" s="134"/>
      <c r="AL61" s="166">
        <f t="shared" ref="AL61:AM61" si="40">AL32</f>
        <v>1.2</v>
      </c>
      <c r="AM61" s="945">
        <f t="shared" si="40"/>
        <v>0</v>
      </c>
      <c r="AN61" s="946"/>
      <c r="AO61" s="946"/>
      <c r="AP61" s="946"/>
      <c r="AQ61" s="946"/>
      <c r="AR61" s="946"/>
      <c r="AS61" s="167">
        <f t="shared" ref="AS61:AS68" si="41">AA61</f>
        <v>0</v>
      </c>
      <c r="AT61" s="164">
        <f>'Ejecución Técnica Financiera'!V10</f>
        <v>0</v>
      </c>
      <c r="AU61" s="164">
        <f>'Ejecución Técnica Financiera'!W10</f>
        <v>0</v>
      </c>
      <c r="AV61" s="177" t="str">
        <f t="shared" si="35"/>
        <v>-</v>
      </c>
      <c r="AW61" s="940"/>
      <c r="AX61" s="940"/>
      <c r="AY61" s="940"/>
      <c r="AZ61" s="940"/>
      <c r="BA61" s="134"/>
    </row>
    <row r="62" spans="1:53" ht="14.4" customHeight="1" x14ac:dyDescent="0.3">
      <c r="A62" s="134"/>
      <c r="B62" s="166">
        <f t="shared" si="37"/>
        <v>1.3</v>
      </c>
      <c r="C62" s="945">
        <f t="shared" si="37"/>
        <v>0</v>
      </c>
      <c r="D62" s="946"/>
      <c r="E62" s="946"/>
      <c r="F62" s="946"/>
      <c r="G62" s="946"/>
      <c r="H62" s="946"/>
      <c r="I62" s="167">
        <f>Costos!H31</f>
        <v>0</v>
      </c>
      <c r="J62" s="164">
        <f>'Ejecución Técnica Financiera'!J11</f>
        <v>0</v>
      </c>
      <c r="K62" s="164">
        <f>'Ejecución Técnica Financiera'!K11</f>
        <v>0</v>
      </c>
      <c r="L62" s="125" t="str">
        <f t="shared" si="36"/>
        <v>-</v>
      </c>
      <c r="M62" s="940"/>
      <c r="N62" s="940"/>
      <c r="O62" s="940"/>
      <c r="P62" s="940"/>
      <c r="Q62" s="134"/>
      <c r="S62" s="134"/>
      <c r="T62" s="166">
        <f t="shared" ref="T62:U62" si="42">T33</f>
        <v>1.3</v>
      </c>
      <c r="U62" s="945">
        <f t="shared" si="42"/>
        <v>0</v>
      </c>
      <c r="V62" s="946"/>
      <c r="W62" s="946"/>
      <c r="X62" s="946"/>
      <c r="Y62" s="946"/>
      <c r="Z62" s="946"/>
      <c r="AA62" s="167">
        <f t="shared" si="39"/>
        <v>0</v>
      </c>
      <c r="AB62" s="164">
        <f>'Ejecución Técnica Financiera'!P11</f>
        <v>0</v>
      </c>
      <c r="AC62" s="164">
        <f>'Ejecución Técnica Financiera'!Q11</f>
        <v>0</v>
      </c>
      <c r="AD62" s="177" t="str">
        <f t="shared" si="34"/>
        <v>-</v>
      </c>
      <c r="AE62" s="940"/>
      <c r="AF62" s="940"/>
      <c r="AG62" s="940"/>
      <c r="AH62" s="940"/>
      <c r="AI62" s="134"/>
      <c r="AK62" s="134"/>
      <c r="AL62" s="166">
        <f t="shared" ref="AL62:AM62" si="43">AL33</f>
        <v>1.3</v>
      </c>
      <c r="AM62" s="945">
        <f t="shared" si="43"/>
        <v>0</v>
      </c>
      <c r="AN62" s="946"/>
      <c r="AO62" s="946"/>
      <c r="AP62" s="946"/>
      <c r="AQ62" s="946"/>
      <c r="AR62" s="946"/>
      <c r="AS62" s="167">
        <f t="shared" si="41"/>
        <v>0</v>
      </c>
      <c r="AT62" s="164">
        <f>'Ejecución Técnica Financiera'!V11</f>
        <v>0</v>
      </c>
      <c r="AU62" s="164">
        <f>'Ejecución Técnica Financiera'!W11</f>
        <v>0</v>
      </c>
      <c r="AV62" s="177" t="str">
        <f t="shared" si="35"/>
        <v>-</v>
      </c>
      <c r="AW62" s="940"/>
      <c r="AX62" s="940"/>
      <c r="AY62" s="940"/>
      <c r="AZ62" s="940"/>
      <c r="BA62" s="134"/>
    </row>
    <row r="63" spans="1:53" x14ac:dyDescent="0.3">
      <c r="A63" s="134"/>
      <c r="B63" s="166">
        <f t="shared" si="37"/>
        <v>1.4</v>
      </c>
      <c r="C63" s="945">
        <f t="shared" si="37"/>
        <v>0</v>
      </c>
      <c r="D63" s="946"/>
      <c r="E63" s="946"/>
      <c r="F63" s="946"/>
      <c r="G63" s="946"/>
      <c r="H63" s="946"/>
      <c r="I63" s="167">
        <f>Costos!H42</f>
        <v>0</v>
      </c>
      <c r="J63" s="164">
        <f>'Ejecución Técnica Financiera'!J12</f>
        <v>0</v>
      </c>
      <c r="K63" s="164">
        <f>'Ejecución Técnica Financiera'!K12</f>
        <v>0</v>
      </c>
      <c r="L63" s="125" t="str">
        <f t="shared" si="36"/>
        <v>-</v>
      </c>
      <c r="M63" s="940"/>
      <c r="N63" s="940"/>
      <c r="O63" s="940"/>
      <c r="P63" s="940"/>
      <c r="Q63" s="134"/>
      <c r="S63" s="134"/>
      <c r="T63" s="166">
        <f t="shared" ref="T63:U63" si="44">T34</f>
        <v>1.4</v>
      </c>
      <c r="U63" s="945">
        <f t="shared" si="44"/>
        <v>0</v>
      </c>
      <c r="V63" s="946"/>
      <c r="W63" s="946"/>
      <c r="X63" s="946"/>
      <c r="Y63" s="946"/>
      <c r="Z63" s="946"/>
      <c r="AA63" s="167">
        <f t="shared" si="39"/>
        <v>0</v>
      </c>
      <c r="AB63" s="164">
        <f>'Ejecución Técnica Financiera'!P12</f>
        <v>0</v>
      </c>
      <c r="AC63" s="164">
        <f>'Ejecución Técnica Financiera'!Q12</f>
        <v>0</v>
      </c>
      <c r="AD63" s="177" t="str">
        <f t="shared" si="34"/>
        <v>-</v>
      </c>
      <c r="AE63" s="940"/>
      <c r="AF63" s="940"/>
      <c r="AG63" s="940"/>
      <c r="AH63" s="940"/>
      <c r="AI63" s="134"/>
      <c r="AK63" s="134"/>
      <c r="AL63" s="166">
        <f t="shared" ref="AL63:AM63" si="45">AL34</f>
        <v>1.4</v>
      </c>
      <c r="AM63" s="945">
        <f t="shared" si="45"/>
        <v>0</v>
      </c>
      <c r="AN63" s="946"/>
      <c r="AO63" s="946"/>
      <c r="AP63" s="946"/>
      <c r="AQ63" s="946"/>
      <c r="AR63" s="946"/>
      <c r="AS63" s="167">
        <f t="shared" si="41"/>
        <v>0</v>
      </c>
      <c r="AT63" s="164">
        <f>'Ejecución Técnica Financiera'!V12</f>
        <v>0</v>
      </c>
      <c r="AU63" s="164">
        <f>'Ejecución Técnica Financiera'!W12</f>
        <v>0</v>
      </c>
      <c r="AV63" s="177" t="str">
        <f t="shared" si="35"/>
        <v>-</v>
      </c>
      <c r="AW63" s="940"/>
      <c r="AX63" s="940"/>
      <c r="AY63" s="940"/>
      <c r="AZ63" s="940"/>
      <c r="BA63" s="134"/>
    </row>
    <row r="64" spans="1:53" x14ac:dyDescent="0.3">
      <c r="A64" s="134"/>
      <c r="B64" s="166">
        <f t="shared" si="37"/>
        <v>1.5</v>
      </c>
      <c r="C64" s="945">
        <f t="shared" si="37"/>
        <v>0</v>
      </c>
      <c r="D64" s="946"/>
      <c r="E64" s="946"/>
      <c r="F64" s="946"/>
      <c r="G64" s="946"/>
      <c r="H64" s="946"/>
      <c r="I64" s="167">
        <f>Costos!H53</f>
        <v>0</v>
      </c>
      <c r="J64" s="164">
        <f>'Ejecución Técnica Financiera'!J13</f>
        <v>0</v>
      </c>
      <c r="K64" s="164">
        <f>'Ejecución Técnica Financiera'!K13</f>
        <v>0</v>
      </c>
      <c r="L64" s="125" t="str">
        <f t="shared" si="36"/>
        <v>-</v>
      </c>
      <c r="M64" s="940"/>
      <c r="N64" s="940"/>
      <c r="O64" s="940"/>
      <c r="P64" s="940"/>
      <c r="Q64" s="134"/>
      <c r="S64" s="134"/>
      <c r="T64" s="166">
        <f t="shared" ref="T64:U64" si="46">T35</f>
        <v>1.5</v>
      </c>
      <c r="U64" s="945">
        <f t="shared" si="46"/>
        <v>0</v>
      </c>
      <c r="V64" s="946"/>
      <c r="W64" s="946"/>
      <c r="X64" s="946"/>
      <c r="Y64" s="946"/>
      <c r="Z64" s="946"/>
      <c r="AA64" s="167">
        <f t="shared" si="39"/>
        <v>0</v>
      </c>
      <c r="AB64" s="164">
        <f>'Ejecución Técnica Financiera'!P13</f>
        <v>0</v>
      </c>
      <c r="AC64" s="164">
        <f>'Ejecución Técnica Financiera'!Q13</f>
        <v>0</v>
      </c>
      <c r="AD64" s="177" t="str">
        <f t="shared" si="34"/>
        <v>-</v>
      </c>
      <c r="AE64" s="940"/>
      <c r="AF64" s="940"/>
      <c r="AG64" s="940"/>
      <c r="AH64" s="940"/>
      <c r="AI64" s="134"/>
      <c r="AK64" s="134"/>
      <c r="AL64" s="166">
        <f t="shared" ref="AL64:AM64" si="47">AL35</f>
        <v>1.5</v>
      </c>
      <c r="AM64" s="945">
        <f t="shared" si="47"/>
        <v>0</v>
      </c>
      <c r="AN64" s="946"/>
      <c r="AO64" s="946"/>
      <c r="AP64" s="946"/>
      <c r="AQ64" s="946"/>
      <c r="AR64" s="946"/>
      <c r="AS64" s="167">
        <f t="shared" si="41"/>
        <v>0</v>
      </c>
      <c r="AT64" s="164">
        <f>'Ejecución Técnica Financiera'!V13</f>
        <v>0</v>
      </c>
      <c r="AU64" s="164">
        <f>'Ejecución Técnica Financiera'!W13</f>
        <v>0</v>
      </c>
      <c r="AV64" s="177" t="str">
        <f t="shared" si="35"/>
        <v>-</v>
      </c>
      <c r="AW64" s="940"/>
      <c r="AX64" s="940"/>
      <c r="AY64" s="940"/>
      <c r="AZ64" s="940"/>
      <c r="BA64" s="134"/>
    </row>
    <row r="65" spans="1:53" x14ac:dyDescent="0.3">
      <c r="A65" s="134"/>
      <c r="B65" s="166">
        <f t="shared" si="37"/>
        <v>1.6</v>
      </c>
      <c r="C65" s="945">
        <f t="shared" si="37"/>
        <v>0</v>
      </c>
      <c r="D65" s="946"/>
      <c r="E65" s="946"/>
      <c r="F65" s="946"/>
      <c r="G65" s="946"/>
      <c r="H65" s="946"/>
      <c r="I65" s="167">
        <f>Costos!H64</f>
        <v>0</v>
      </c>
      <c r="J65" s="164">
        <f>'Ejecución Técnica Financiera'!J14</f>
        <v>0</v>
      </c>
      <c r="K65" s="164">
        <f>'Ejecución Técnica Financiera'!K14</f>
        <v>0</v>
      </c>
      <c r="L65" s="125" t="str">
        <f t="shared" si="36"/>
        <v>-</v>
      </c>
      <c r="M65" s="940"/>
      <c r="N65" s="940"/>
      <c r="O65" s="940"/>
      <c r="P65" s="940"/>
      <c r="Q65" s="134"/>
      <c r="S65" s="134"/>
      <c r="T65" s="166">
        <f t="shared" ref="T65:U65" si="48">T36</f>
        <v>1.6</v>
      </c>
      <c r="U65" s="945">
        <f t="shared" si="48"/>
        <v>0</v>
      </c>
      <c r="V65" s="946"/>
      <c r="W65" s="946"/>
      <c r="X65" s="946"/>
      <c r="Y65" s="946"/>
      <c r="Z65" s="946"/>
      <c r="AA65" s="167">
        <f t="shared" si="39"/>
        <v>0</v>
      </c>
      <c r="AB65" s="164">
        <f>'Ejecución Técnica Financiera'!P14</f>
        <v>0</v>
      </c>
      <c r="AC65" s="164">
        <f>'Ejecución Técnica Financiera'!Q14</f>
        <v>0</v>
      </c>
      <c r="AD65" s="177" t="str">
        <f t="shared" si="34"/>
        <v>-</v>
      </c>
      <c r="AE65" s="940"/>
      <c r="AF65" s="940"/>
      <c r="AG65" s="940"/>
      <c r="AH65" s="940"/>
      <c r="AI65" s="134"/>
      <c r="AK65" s="134"/>
      <c r="AL65" s="166">
        <f t="shared" ref="AL65:AM65" si="49">AL36</f>
        <v>1.6</v>
      </c>
      <c r="AM65" s="945">
        <f t="shared" si="49"/>
        <v>0</v>
      </c>
      <c r="AN65" s="946"/>
      <c r="AO65" s="946"/>
      <c r="AP65" s="946"/>
      <c r="AQ65" s="946"/>
      <c r="AR65" s="946"/>
      <c r="AS65" s="167">
        <f t="shared" si="41"/>
        <v>0</v>
      </c>
      <c r="AT65" s="164">
        <f>'Ejecución Técnica Financiera'!V14</f>
        <v>0</v>
      </c>
      <c r="AU65" s="164">
        <f>'Ejecución Técnica Financiera'!W14</f>
        <v>0</v>
      </c>
      <c r="AV65" s="177" t="str">
        <f t="shared" si="35"/>
        <v>-</v>
      </c>
      <c r="AW65" s="940"/>
      <c r="AX65" s="940"/>
      <c r="AY65" s="940"/>
      <c r="AZ65" s="940"/>
      <c r="BA65" s="134"/>
    </row>
    <row r="66" spans="1:53" x14ac:dyDescent="0.3">
      <c r="A66" s="134"/>
      <c r="B66" s="166">
        <f t="shared" si="37"/>
        <v>1.7</v>
      </c>
      <c r="C66" s="945">
        <f t="shared" si="37"/>
        <v>0</v>
      </c>
      <c r="D66" s="946"/>
      <c r="E66" s="946"/>
      <c r="F66" s="946"/>
      <c r="G66" s="946"/>
      <c r="H66" s="946"/>
      <c r="I66" s="167">
        <f>Costos!H75</f>
        <v>0</v>
      </c>
      <c r="J66" s="164">
        <f>'Ejecución Técnica Financiera'!J15</f>
        <v>0</v>
      </c>
      <c r="K66" s="164">
        <f>'Ejecución Técnica Financiera'!K15</f>
        <v>0</v>
      </c>
      <c r="L66" s="125" t="str">
        <f t="shared" si="36"/>
        <v>-</v>
      </c>
      <c r="M66" s="940"/>
      <c r="N66" s="940"/>
      <c r="O66" s="940"/>
      <c r="P66" s="940"/>
      <c r="Q66" s="134"/>
      <c r="S66" s="134"/>
      <c r="T66" s="166">
        <f t="shared" ref="T66:U66" si="50">T37</f>
        <v>1.7</v>
      </c>
      <c r="U66" s="945">
        <f t="shared" si="50"/>
        <v>0</v>
      </c>
      <c r="V66" s="946"/>
      <c r="W66" s="946"/>
      <c r="X66" s="946"/>
      <c r="Y66" s="946"/>
      <c r="Z66" s="946"/>
      <c r="AA66" s="167">
        <f t="shared" si="39"/>
        <v>0</v>
      </c>
      <c r="AB66" s="164">
        <f>'Ejecución Técnica Financiera'!P15</f>
        <v>0</v>
      </c>
      <c r="AC66" s="164">
        <f>'Ejecución Técnica Financiera'!Q15</f>
        <v>0</v>
      </c>
      <c r="AD66" s="177" t="str">
        <f t="shared" si="34"/>
        <v>-</v>
      </c>
      <c r="AE66" s="940"/>
      <c r="AF66" s="940"/>
      <c r="AG66" s="940"/>
      <c r="AH66" s="940"/>
      <c r="AI66" s="134"/>
      <c r="AK66" s="134"/>
      <c r="AL66" s="166">
        <f t="shared" ref="AL66:AM66" si="51">AL37</f>
        <v>1.7</v>
      </c>
      <c r="AM66" s="945">
        <f t="shared" si="51"/>
        <v>0</v>
      </c>
      <c r="AN66" s="946"/>
      <c r="AO66" s="946"/>
      <c r="AP66" s="946"/>
      <c r="AQ66" s="946"/>
      <c r="AR66" s="946"/>
      <c r="AS66" s="167">
        <f t="shared" si="41"/>
        <v>0</v>
      </c>
      <c r="AT66" s="164">
        <f>'Ejecución Técnica Financiera'!V15</f>
        <v>0</v>
      </c>
      <c r="AU66" s="164">
        <f>'Ejecución Técnica Financiera'!W15</f>
        <v>0</v>
      </c>
      <c r="AV66" s="177" t="str">
        <f t="shared" si="35"/>
        <v>-</v>
      </c>
      <c r="AW66" s="940"/>
      <c r="AX66" s="940"/>
      <c r="AY66" s="940"/>
      <c r="AZ66" s="940"/>
      <c r="BA66" s="134"/>
    </row>
    <row r="67" spans="1:53" x14ac:dyDescent="0.3">
      <c r="A67" s="134"/>
      <c r="B67" s="166">
        <f t="shared" si="37"/>
        <v>1.8</v>
      </c>
      <c r="C67" s="945">
        <f t="shared" si="37"/>
        <v>0</v>
      </c>
      <c r="D67" s="946"/>
      <c r="E67" s="946"/>
      <c r="F67" s="946"/>
      <c r="G67" s="946"/>
      <c r="H67" s="946"/>
      <c r="I67" s="167">
        <f>Costos!H86</f>
        <v>0</v>
      </c>
      <c r="J67" s="164">
        <f>'Ejecución Técnica Financiera'!J16</f>
        <v>0</v>
      </c>
      <c r="K67" s="164">
        <f>'Ejecución Técnica Financiera'!K16</f>
        <v>0</v>
      </c>
      <c r="L67" s="125" t="str">
        <f t="shared" si="36"/>
        <v>-</v>
      </c>
      <c r="M67" s="940"/>
      <c r="N67" s="940"/>
      <c r="O67" s="940"/>
      <c r="P67" s="940"/>
      <c r="Q67" s="134"/>
      <c r="S67" s="134"/>
      <c r="T67" s="166">
        <f t="shared" ref="T67:U67" si="52">T38</f>
        <v>1.8</v>
      </c>
      <c r="U67" s="945">
        <f t="shared" si="52"/>
        <v>0</v>
      </c>
      <c r="V67" s="946"/>
      <c r="W67" s="946"/>
      <c r="X67" s="946"/>
      <c r="Y67" s="946"/>
      <c r="Z67" s="946"/>
      <c r="AA67" s="167">
        <f t="shared" si="39"/>
        <v>0</v>
      </c>
      <c r="AB67" s="164">
        <f>'Ejecución Técnica Financiera'!P16</f>
        <v>0</v>
      </c>
      <c r="AC67" s="164">
        <f>'Ejecución Técnica Financiera'!Q16</f>
        <v>0</v>
      </c>
      <c r="AD67" s="177" t="str">
        <f t="shared" si="34"/>
        <v>-</v>
      </c>
      <c r="AE67" s="940"/>
      <c r="AF67" s="940"/>
      <c r="AG67" s="940"/>
      <c r="AH67" s="940"/>
      <c r="AI67" s="134"/>
      <c r="AK67" s="134"/>
      <c r="AL67" s="166">
        <f t="shared" ref="AL67:AM67" si="53">AL38</f>
        <v>1.8</v>
      </c>
      <c r="AM67" s="945">
        <f t="shared" si="53"/>
        <v>0</v>
      </c>
      <c r="AN67" s="946"/>
      <c r="AO67" s="946"/>
      <c r="AP67" s="946"/>
      <c r="AQ67" s="946"/>
      <c r="AR67" s="946"/>
      <c r="AS67" s="167">
        <f t="shared" si="41"/>
        <v>0</v>
      </c>
      <c r="AT67" s="164">
        <f>'Ejecución Técnica Financiera'!V16</f>
        <v>0</v>
      </c>
      <c r="AU67" s="164">
        <f>'Ejecución Técnica Financiera'!W16</f>
        <v>0</v>
      </c>
      <c r="AV67" s="177" t="str">
        <f t="shared" si="35"/>
        <v>-</v>
      </c>
      <c r="AW67" s="940"/>
      <c r="AX67" s="940"/>
      <c r="AY67" s="940"/>
      <c r="AZ67" s="940"/>
      <c r="BA67" s="134"/>
    </row>
    <row r="68" spans="1:53" x14ac:dyDescent="0.3">
      <c r="A68" s="134"/>
      <c r="B68" s="166">
        <f t="shared" si="37"/>
        <v>1.9</v>
      </c>
      <c r="C68" s="945" t="str">
        <f t="shared" si="37"/>
        <v xml:space="preserve"> </v>
      </c>
      <c r="D68" s="946"/>
      <c r="E68" s="946"/>
      <c r="F68" s="946"/>
      <c r="G68" s="946"/>
      <c r="H68" s="946"/>
      <c r="I68" s="167">
        <f>Costos!H97</f>
        <v>0</v>
      </c>
      <c r="J68" s="164">
        <f>'Ejecución Técnica Financiera'!J17</f>
        <v>0</v>
      </c>
      <c r="K68" s="164">
        <f>'Ejecución Técnica Financiera'!K17</f>
        <v>0</v>
      </c>
      <c r="L68" s="125" t="str">
        <f t="shared" si="36"/>
        <v>-</v>
      </c>
      <c r="M68" s="940"/>
      <c r="N68" s="940"/>
      <c r="O68" s="940"/>
      <c r="P68" s="940"/>
      <c r="Q68" s="134"/>
      <c r="S68" s="134"/>
      <c r="T68" s="166">
        <f t="shared" ref="T68:U68" si="54">T39</f>
        <v>1.9</v>
      </c>
      <c r="U68" s="945" t="str">
        <f t="shared" si="54"/>
        <v xml:space="preserve"> </v>
      </c>
      <c r="V68" s="946"/>
      <c r="W68" s="946"/>
      <c r="X68" s="946"/>
      <c r="Y68" s="946"/>
      <c r="Z68" s="946"/>
      <c r="AA68" s="167">
        <f t="shared" si="39"/>
        <v>0</v>
      </c>
      <c r="AB68" s="164">
        <f>'Ejecución Técnica Financiera'!P17</f>
        <v>0</v>
      </c>
      <c r="AC68" s="164">
        <f>'Ejecución Técnica Financiera'!Q17</f>
        <v>0</v>
      </c>
      <c r="AD68" s="177" t="str">
        <f t="shared" si="34"/>
        <v>-</v>
      </c>
      <c r="AE68" s="940"/>
      <c r="AF68" s="940"/>
      <c r="AG68" s="940"/>
      <c r="AH68" s="940"/>
      <c r="AI68" s="134"/>
      <c r="AK68" s="134"/>
      <c r="AL68" s="166">
        <f t="shared" ref="AL68:AM68" si="55">AL39</f>
        <v>1.9</v>
      </c>
      <c r="AM68" s="945" t="str">
        <f t="shared" si="55"/>
        <v xml:space="preserve"> </v>
      </c>
      <c r="AN68" s="946"/>
      <c r="AO68" s="946"/>
      <c r="AP68" s="946"/>
      <c r="AQ68" s="946"/>
      <c r="AR68" s="946"/>
      <c r="AS68" s="167">
        <f t="shared" si="41"/>
        <v>0</v>
      </c>
      <c r="AT68" s="164">
        <f>'Ejecución Técnica Financiera'!V17</f>
        <v>0</v>
      </c>
      <c r="AU68" s="164">
        <f>'Ejecución Técnica Financiera'!W17</f>
        <v>0</v>
      </c>
      <c r="AV68" s="177" t="str">
        <f t="shared" si="35"/>
        <v>-</v>
      </c>
      <c r="AW68" s="940"/>
      <c r="AX68" s="940"/>
      <c r="AY68" s="940"/>
      <c r="AZ68" s="940"/>
      <c r="BA68" s="134"/>
    </row>
    <row r="69" spans="1:53" ht="14.4" customHeight="1" x14ac:dyDescent="0.3">
      <c r="A69" s="134"/>
      <c r="B69" s="186">
        <f>B40</f>
        <v>2</v>
      </c>
      <c r="C69" s="977">
        <f>C40</f>
        <v>0</v>
      </c>
      <c r="D69" s="978"/>
      <c r="E69" s="978"/>
      <c r="F69" s="978"/>
      <c r="G69" s="978"/>
      <c r="H69" s="978"/>
      <c r="I69" s="187">
        <f>Costos!H108</f>
        <v>0</v>
      </c>
      <c r="J69" s="188">
        <f>'Ejecución Técnica Financiera'!J18</f>
        <v>0</v>
      </c>
      <c r="K69" s="188">
        <f>'Ejecución Técnica Financiera'!K18</f>
        <v>0</v>
      </c>
      <c r="L69" s="198" t="str">
        <f t="shared" si="36"/>
        <v>-</v>
      </c>
      <c r="M69" s="976"/>
      <c r="N69" s="976"/>
      <c r="O69" s="976"/>
      <c r="P69" s="976"/>
      <c r="Q69" s="134"/>
      <c r="S69" s="134"/>
      <c r="T69" s="196">
        <f>T40</f>
        <v>2</v>
      </c>
      <c r="U69" s="977">
        <f>U40</f>
        <v>0</v>
      </c>
      <c r="V69" s="978"/>
      <c r="W69" s="978"/>
      <c r="X69" s="978"/>
      <c r="Y69" s="978"/>
      <c r="Z69" s="978"/>
      <c r="AA69" s="190">
        <f>Costos!Z108</f>
        <v>0</v>
      </c>
      <c r="AB69" s="188">
        <f>'Ejecución Técnica Financiera'!P18</f>
        <v>0</v>
      </c>
      <c r="AC69" s="188">
        <f>'Ejecución Técnica Financiera'!Q18</f>
        <v>0</v>
      </c>
      <c r="AD69" s="189" t="str">
        <f t="shared" si="34"/>
        <v>-</v>
      </c>
      <c r="AE69" s="976"/>
      <c r="AF69" s="976"/>
      <c r="AG69" s="976"/>
      <c r="AH69" s="976"/>
      <c r="AI69" s="134"/>
      <c r="AK69" s="134"/>
      <c r="AL69" s="196">
        <f>AL40</f>
        <v>2</v>
      </c>
      <c r="AM69" s="977">
        <f>AM40</f>
        <v>0</v>
      </c>
      <c r="AN69" s="978"/>
      <c r="AO69" s="978"/>
      <c r="AP69" s="978"/>
      <c r="AQ69" s="978"/>
      <c r="AR69" s="978"/>
      <c r="AS69" s="190">
        <f>Costos!AR108</f>
        <v>0</v>
      </c>
      <c r="AT69" s="188">
        <f>'Ejecución Técnica Financiera'!V18</f>
        <v>0</v>
      </c>
      <c r="AU69" s="188">
        <f>'Ejecución Técnica Financiera'!W18</f>
        <v>0</v>
      </c>
      <c r="AV69" s="189" t="str">
        <f t="shared" si="35"/>
        <v>-</v>
      </c>
      <c r="AW69" s="976"/>
      <c r="AX69" s="976"/>
      <c r="AY69" s="976"/>
      <c r="AZ69" s="976"/>
      <c r="BA69" s="134"/>
    </row>
    <row r="70" spans="1:53" ht="14.4" customHeight="1" x14ac:dyDescent="0.3">
      <c r="A70" s="134"/>
      <c r="B70" s="166">
        <f>B43</f>
        <v>2.1</v>
      </c>
      <c r="C70" s="945">
        <f>C43</f>
        <v>0</v>
      </c>
      <c r="D70" s="946"/>
      <c r="E70" s="946"/>
      <c r="F70" s="946"/>
      <c r="G70" s="946" t="e">
        <f>Cronograma!#REF!</f>
        <v>#REF!</v>
      </c>
      <c r="H70" s="946"/>
      <c r="I70" s="167">
        <f>Costos!H109</f>
        <v>0</v>
      </c>
      <c r="J70" s="164">
        <f>'Ejecución Técnica Financiera'!J19</f>
        <v>0</v>
      </c>
      <c r="K70" s="164">
        <f>'Ejecución Técnica Financiera'!K19</f>
        <v>0</v>
      </c>
      <c r="L70" s="125" t="str">
        <f t="shared" si="36"/>
        <v>-</v>
      </c>
      <c r="M70" s="940"/>
      <c r="N70" s="940"/>
      <c r="O70" s="940"/>
      <c r="P70" s="940"/>
      <c r="Q70" s="134"/>
      <c r="S70" s="134"/>
      <c r="T70" s="166">
        <f>T43</f>
        <v>2.1</v>
      </c>
      <c r="U70" s="945">
        <f>U43</f>
        <v>0</v>
      </c>
      <c r="V70" s="946"/>
      <c r="W70" s="946"/>
      <c r="X70" s="946"/>
      <c r="Y70" s="946" t="e">
        <f>Cronograma!#REF!</f>
        <v>#REF!</v>
      </c>
      <c r="Z70" s="946"/>
      <c r="AA70" s="167">
        <f t="shared" si="39"/>
        <v>0</v>
      </c>
      <c r="AB70" s="164">
        <f>'Ejecución Técnica Financiera'!P19</f>
        <v>0</v>
      </c>
      <c r="AC70" s="164">
        <f>'Ejecución Técnica Financiera'!Q19</f>
        <v>0</v>
      </c>
      <c r="AD70" s="177" t="str">
        <f t="shared" si="34"/>
        <v>-</v>
      </c>
      <c r="AE70" s="940"/>
      <c r="AF70" s="940"/>
      <c r="AG70" s="940"/>
      <c r="AH70" s="940"/>
      <c r="AI70" s="134"/>
      <c r="AK70" s="134"/>
      <c r="AL70" s="166">
        <f>AL43</f>
        <v>2.1</v>
      </c>
      <c r="AM70" s="945">
        <f>AM43</f>
        <v>0</v>
      </c>
      <c r="AN70" s="946"/>
      <c r="AO70" s="946"/>
      <c r="AP70" s="946"/>
      <c r="AQ70" s="946" t="e">
        <f>Cronograma!#REF!</f>
        <v>#REF!</v>
      </c>
      <c r="AR70" s="946"/>
      <c r="AS70" s="167">
        <f t="shared" ref="AS70:AS78" si="56">AA70</f>
        <v>0</v>
      </c>
      <c r="AT70" s="164">
        <f>'Ejecución Técnica Financiera'!V19</f>
        <v>0</v>
      </c>
      <c r="AU70" s="164">
        <f>'Ejecución Técnica Financiera'!W19</f>
        <v>0</v>
      </c>
      <c r="AV70" s="177" t="str">
        <f t="shared" si="35"/>
        <v>-</v>
      </c>
      <c r="AW70" s="940"/>
      <c r="AX70" s="940"/>
      <c r="AY70" s="940"/>
      <c r="AZ70" s="940"/>
      <c r="BA70" s="134"/>
    </row>
    <row r="71" spans="1:53" ht="14.4" customHeight="1" x14ac:dyDescent="0.3">
      <c r="A71" s="134"/>
      <c r="B71" s="166">
        <f t="shared" ref="B71:C78" si="57">B44</f>
        <v>2.2000000000000002</v>
      </c>
      <c r="C71" s="945">
        <f t="shared" si="57"/>
        <v>0</v>
      </c>
      <c r="D71" s="946"/>
      <c r="E71" s="946"/>
      <c r="F71" s="946"/>
      <c r="G71" s="946" t="e">
        <f>Cronograma!#REF!</f>
        <v>#REF!</v>
      </c>
      <c r="H71" s="946"/>
      <c r="I71" s="167">
        <f>Costos!H120</f>
        <v>0</v>
      </c>
      <c r="J71" s="164">
        <f>'Ejecución Técnica Financiera'!J20</f>
        <v>0</v>
      </c>
      <c r="K71" s="164">
        <f>'Ejecución Técnica Financiera'!K20</f>
        <v>0</v>
      </c>
      <c r="L71" s="125" t="str">
        <f t="shared" si="36"/>
        <v>-</v>
      </c>
      <c r="M71" s="940"/>
      <c r="N71" s="940"/>
      <c r="O71" s="940"/>
      <c r="P71" s="940"/>
      <c r="Q71" s="134"/>
      <c r="S71" s="134"/>
      <c r="T71" s="166">
        <f t="shared" ref="T71:U71" si="58">T44</f>
        <v>2.2000000000000002</v>
      </c>
      <c r="U71" s="945">
        <f t="shared" si="58"/>
        <v>0</v>
      </c>
      <c r="V71" s="946"/>
      <c r="W71" s="946"/>
      <c r="X71" s="946"/>
      <c r="Y71" s="946" t="e">
        <f>Cronograma!#REF!</f>
        <v>#REF!</v>
      </c>
      <c r="Z71" s="946"/>
      <c r="AA71" s="167">
        <f t="shared" si="39"/>
        <v>0</v>
      </c>
      <c r="AB71" s="164">
        <f>'Ejecución Técnica Financiera'!P20</f>
        <v>0</v>
      </c>
      <c r="AC71" s="164">
        <f>'Ejecución Técnica Financiera'!Q20</f>
        <v>0</v>
      </c>
      <c r="AD71" s="177" t="str">
        <f t="shared" si="34"/>
        <v>-</v>
      </c>
      <c r="AE71" s="940"/>
      <c r="AF71" s="940"/>
      <c r="AG71" s="940"/>
      <c r="AH71" s="940"/>
      <c r="AI71" s="134"/>
      <c r="AK71" s="134"/>
      <c r="AL71" s="166">
        <f t="shared" ref="AL71:AM71" si="59">AL44</f>
        <v>2.2000000000000002</v>
      </c>
      <c r="AM71" s="945">
        <f t="shared" si="59"/>
        <v>0</v>
      </c>
      <c r="AN71" s="946"/>
      <c r="AO71" s="946"/>
      <c r="AP71" s="946"/>
      <c r="AQ71" s="946" t="e">
        <f>Cronograma!#REF!</f>
        <v>#REF!</v>
      </c>
      <c r="AR71" s="946"/>
      <c r="AS71" s="167">
        <f t="shared" si="56"/>
        <v>0</v>
      </c>
      <c r="AT71" s="164">
        <f>'Ejecución Técnica Financiera'!V20</f>
        <v>0</v>
      </c>
      <c r="AU71" s="164">
        <f>'Ejecución Técnica Financiera'!W20</f>
        <v>0</v>
      </c>
      <c r="AV71" s="177" t="str">
        <f t="shared" si="35"/>
        <v>-</v>
      </c>
      <c r="AW71" s="940"/>
      <c r="AX71" s="940"/>
      <c r="AY71" s="940"/>
      <c r="AZ71" s="940"/>
      <c r="BA71" s="134"/>
    </row>
    <row r="72" spans="1:53" ht="14.4" customHeight="1" x14ac:dyDescent="0.3">
      <c r="A72" s="134"/>
      <c r="B72" s="166">
        <f t="shared" si="57"/>
        <v>2.2999999999999998</v>
      </c>
      <c r="C72" s="945">
        <f t="shared" si="57"/>
        <v>0</v>
      </c>
      <c r="D72" s="946"/>
      <c r="E72" s="946"/>
      <c r="F72" s="946"/>
      <c r="G72" s="946" t="e">
        <f>Cronograma!#REF!</f>
        <v>#REF!</v>
      </c>
      <c r="H72" s="946"/>
      <c r="I72" s="167">
        <f>Costos!H131</f>
        <v>0</v>
      </c>
      <c r="J72" s="164">
        <f>'Ejecución Técnica Financiera'!J21</f>
        <v>0</v>
      </c>
      <c r="K72" s="164">
        <f>'Ejecución Técnica Financiera'!K21</f>
        <v>0</v>
      </c>
      <c r="L72" s="125" t="str">
        <f t="shared" si="36"/>
        <v>-</v>
      </c>
      <c r="M72" s="940"/>
      <c r="N72" s="940"/>
      <c r="O72" s="940"/>
      <c r="P72" s="940"/>
      <c r="Q72" s="134"/>
      <c r="S72" s="134"/>
      <c r="T72" s="166">
        <f t="shared" ref="T72:U72" si="60">T45</f>
        <v>2.2999999999999998</v>
      </c>
      <c r="U72" s="945">
        <f t="shared" si="60"/>
        <v>0</v>
      </c>
      <c r="V72" s="946"/>
      <c r="W72" s="946"/>
      <c r="X72" s="946"/>
      <c r="Y72" s="946" t="e">
        <f>Cronograma!#REF!</f>
        <v>#REF!</v>
      </c>
      <c r="Z72" s="946"/>
      <c r="AA72" s="167">
        <f t="shared" si="39"/>
        <v>0</v>
      </c>
      <c r="AB72" s="164">
        <f>'Ejecución Técnica Financiera'!P21</f>
        <v>0</v>
      </c>
      <c r="AC72" s="164">
        <f>'Ejecución Técnica Financiera'!Q21</f>
        <v>0</v>
      </c>
      <c r="AD72" s="177" t="str">
        <f t="shared" si="34"/>
        <v>-</v>
      </c>
      <c r="AE72" s="940"/>
      <c r="AF72" s="940"/>
      <c r="AG72" s="940"/>
      <c r="AH72" s="940"/>
      <c r="AI72" s="134"/>
      <c r="AK72" s="134"/>
      <c r="AL72" s="166">
        <f t="shared" ref="AL72:AM72" si="61">AL45</f>
        <v>2.2999999999999998</v>
      </c>
      <c r="AM72" s="945">
        <f t="shared" si="61"/>
        <v>0</v>
      </c>
      <c r="AN72" s="946"/>
      <c r="AO72" s="946"/>
      <c r="AP72" s="946"/>
      <c r="AQ72" s="946" t="e">
        <f>Cronograma!#REF!</f>
        <v>#REF!</v>
      </c>
      <c r="AR72" s="946"/>
      <c r="AS72" s="167">
        <f t="shared" si="56"/>
        <v>0</v>
      </c>
      <c r="AT72" s="164">
        <f>'Ejecución Técnica Financiera'!V21</f>
        <v>0</v>
      </c>
      <c r="AU72" s="164">
        <f>'Ejecución Técnica Financiera'!W21</f>
        <v>0</v>
      </c>
      <c r="AV72" s="177" t="str">
        <f t="shared" si="35"/>
        <v>-</v>
      </c>
      <c r="AW72" s="940"/>
      <c r="AX72" s="940"/>
      <c r="AY72" s="940"/>
      <c r="AZ72" s="940"/>
      <c r="BA72" s="134"/>
    </row>
    <row r="73" spans="1:53" ht="14.4" customHeight="1" x14ac:dyDescent="0.3">
      <c r="A73" s="134"/>
      <c r="B73" s="166">
        <f t="shared" si="57"/>
        <v>2.4</v>
      </c>
      <c r="C73" s="945">
        <f t="shared" si="57"/>
        <v>0</v>
      </c>
      <c r="D73" s="946"/>
      <c r="E73" s="946"/>
      <c r="F73" s="946"/>
      <c r="G73" s="946" t="e">
        <f>Cronograma!#REF!</f>
        <v>#REF!</v>
      </c>
      <c r="H73" s="946"/>
      <c r="I73" s="167">
        <f>Costos!H142</f>
        <v>0</v>
      </c>
      <c r="J73" s="164">
        <f>'Ejecución Técnica Financiera'!J22</f>
        <v>0</v>
      </c>
      <c r="K73" s="164">
        <f>'Ejecución Técnica Financiera'!K22</f>
        <v>0</v>
      </c>
      <c r="L73" s="125" t="str">
        <f t="shared" si="36"/>
        <v>-</v>
      </c>
      <c r="M73" s="940"/>
      <c r="N73" s="940"/>
      <c r="O73" s="940"/>
      <c r="P73" s="940"/>
      <c r="Q73" s="134"/>
      <c r="S73" s="134"/>
      <c r="T73" s="166">
        <f t="shared" ref="T73:U73" si="62">T46</f>
        <v>2.4</v>
      </c>
      <c r="U73" s="945">
        <f t="shared" si="62"/>
        <v>0</v>
      </c>
      <c r="V73" s="946"/>
      <c r="W73" s="946"/>
      <c r="X73" s="946"/>
      <c r="Y73" s="946" t="e">
        <f>Cronograma!#REF!</f>
        <v>#REF!</v>
      </c>
      <c r="Z73" s="946"/>
      <c r="AA73" s="167">
        <f t="shared" si="39"/>
        <v>0</v>
      </c>
      <c r="AB73" s="164">
        <f>'Ejecución Técnica Financiera'!P22</f>
        <v>0</v>
      </c>
      <c r="AC73" s="164">
        <f>'Ejecución Técnica Financiera'!Q22</f>
        <v>0</v>
      </c>
      <c r="AD73" s="177" t="str">
        <f t="shared" si="34"/>
        <v>-</v>
      </c>
      <c r="AE73" s="940"/>
      <c r="AF73" s="940"/>
      <c r="AG73" s="940"/>
      <c r="AH73" s="940"/>
      <c r="AI73" s="134"/>
      <c r="AK73" s="134"/>
      <c r="AL73" s="166">
        <f t="shared" ref="AL73:AM73" si="63">AL46</f>
        <v>2.4</v>
      </c>
      <c r="AM73" s="945">
        <f t="shared" si="63"/>
        <v>0</v>
      </c>
      <c r="AN73" s="946"/>
      <c r="AO73" s="946"/>
      <c r="AP73" s="946"/>
      <c r="AQ73" s="946" t="e">
        <f>Cronograma!#REF!</f>
        <v>#REF!</v>
      </c>
      <c r="AR73" s="946"/>
      <c r="AS73" s="167">
        <f t="shared" si="56"/>
        <v>0</v>
      </c>
      <c r="AT73" s="164">
        <f>'Ejecución Técnica Financiera'!V22</f>
        <v>0</v>
      </c>
      <c r="AU73" s="164">
        <f>'Ejecución Técnica Financiera'!W22</f>
        <v>0</v>
      </c>
      <c r="AV73" s="177" t="str">
        <f t="shared" si="35"/>
        <v>-</v>
      </c>
      <c r="AW73" s="940"/>
      <c r="AX73" s="940"/>
      <c r="AY73" s="940"/>
      <c r="AZ73" s="940"/>
      <c r="BA73" s="134"/>
    </row>
    <row r="74" spans="1:53" ht="14.4" customHeight="1" x14ac:dyDescent="0.3">
      <c r="A74" s="134"/>
      <c r="B74" s="166">
        <f t="shared" si="57"/>
        <v>2.5</v>
      </c>
      <c r="C74" s="945">
        <f t="shared" si="57"/>
        <v>0</v>
      </c>
      <c r="D74" s="946"/>
      <c r="E74" s="946"/>
      <c r="F74" s="946"/>
      <c r="G74" s="946" t="e">
        <f>Cronograma!#REF!</f>
        <v>#REF!</v>
      </c>
      <c r="H74" s="946"/>
      <c r="I74" s="167">
        <f>Costos!H153</f>
        <v>0</v>
      </c>
      <c r="J74" s="164">
        <f>'Ejecución Técnica Financiera'!J23</f>
        <v>0</v>
      </c>
      <c r="K74" s="164">
        <f>'Ejecución Técnica Financiera'!K23</f>
        <v>0</v>
      </c>
      <c r="L74" s="125" t="str">
        <f t="shared" si="36"/>
        <v>-</v>
      </c>
      <c r="M74" s="940"/>
      <c r="N74" s="940"/>
      <c r="O74" s="940"/>
      <c r="P74" s="940"/>
      <c r="Q74" s="134"/>
      <c r="S74" s="134"/>
      <c r="T74" s="166">
        <f t="shared" ref="T74:U74" si="64">T47</f>
        <v>2.5</v>
      </c>
      <c r="U74" s="945">
        <f t="shared" si="64"/>
        <v>0</v>
      </c>
      <c r="V74" s="946"/>
      <c r="W74" s="946"/>
      <c r="X74" s="946"/>
      <c r="Y74" s="946" t="e">
        <f>Cronograma!#REF!</f>
        <v>#REF!</v>
      </c>
      <c r="Z74" s="946"/>
      <c r="AA74" s="167">
        <f t="shared" si="39"/>
        <v>0</v>
      </c>
      <c r="AB74" s="164">
        <f>'Ejecución Técnica Financiera'!P23</f>
        <v>0</v>
      </c>
      <c r="AC74" s="164">
        <f>'Ejecución Técnica Financiera'!Q23</f>
        <v>0</v>
      </c>
      <c r="AD74" s="177" t="str">
        <f t="shared" si="34"/>
        <v>-</v>
      </c>
      <c r="AE74" s="940"/>
      <c r="AF74" s="940"/>
      <c r="AG74" s="940"/>
      <c r="AH74" s="940"/>
      <c r="AI74" s="134"/>
      <c r="AK74" s="134"/>
      <c r="AL74" s="166">
        <f t="shared" ref="AL74:AM74" si="65">AL47</f>
        <v>2.5</v>
      </c>
      <c r="AM74" s="945">
        <f t="shared" si="65"/>
        <v>0</v>
      </c>
      <c r="AN74" s="946"/>
      <c r="AO74" s="946"/>
      <c r="AP74" s="946"/>
      <c r="AQ74" s="946" t="e">
        <f>Cronograma!#REF!</f>
        <v>#REF!</v>
      </c>
      <c r="AR74" s="946"/>
      <c r="AS74" s="167">
        <f t="shared" si="56"/>
        <v>0</v>
      </c>
      <c r="AT74" s="164">
        <f>'Ejecución Técnica Financiera'!V23</f>
        <v>0</v>
      </c>
      <c r="AU74" s="164">
        <f>'Ejecución Técnica Financiera'!W23</f>
        <v>0</v>
      </c>
      <c r="AV74" s="177" t="str">
        <f t="shared" si="35"/>
        <v>-</v>
      </c>
      <c r="AW74" s="940"/>
      <c r="AX74" s="940"/>
      <c r="AY74" s="940"/>
      <c r="AZ74" s="940"/>
      <c r="BA74" s="134"/>
    </row>
    <row r="75" spans="1:53" x14ac:dyDescent="0.3">
      <c r="A75" s="134"/>
      <c r="B75" s="166">
        <f t="shared" si="57"/>
        <v>2.6</v>
      </c>
      <c r="C75" s="945">
        <f t="shared" si="57"/>
        <v>0</v>
      </c>
      <c r="D75" s="946"/>
      <c r="E75" s="946"/>
      <c r="F75" s="946"/>
      <c r="G75" s="946" t="e">
        <f>Cronograma!#REF!</f>
        <v>#REF!</v>
      </c>
      <c r="H75" s="946"/>
      <c r="I75" s="167">
        <f>Costos!H164</f>
        <v>0</v>
      </c>
      <c r="J75" s="164">
        <f>'Ejecución Técnica Financiera'!J24</f>
        <v>0</v>
      </c>
      <c r="K75" s="164">
        <f>'Ejecución Técnica Financiera'!K24</f>
        <v>0</v>
      </c>
      <c r="L75" s="125" t="str">
        <f t="shared" si="36"/>
        <v>-</v>
      </c>
      <c r="M75" s="940"/>
      <c r="N75" s="940"/>
      <c r="O75" s="940"/>
      <c r="P75" s="940"/>
      <c r="Q75" s="134"/>
      <c r="S75" s="134"/>
      <c r="T75" s="166">
        <f t="shared" ref="T75:U75" si="66">T48</f>
        <v>2.6</v>
      </c>
      <c r="U75" s="945">
        <f t="shared" si="66"/>
        <v>0</v>
      </c>
      <c r="V75" s="946"/>
      <c r="W75" s="946"/>
      <c r="X75" s="946"/>
      <c r="Y75" s="946" t="e">
        <f>Cronograma!#REF!</f>
        <v>#REF!</v>
      </c>
      <c r="Z75" s="946"/>
      <c r="AA75" s="167">
        <f t="shared" si="39"/>
        <v>0</v>
      </c>
      <c r="AB75" s="164">
        <f>'Ejecución Técnica Financiera'!P24</f>
        <v>0</v>
      </c>
      <c r="AC75" s="164">
        <f>'Ejecución Técnica Financiera'!Q24</f>
        <v>0</v>
      </c>
      <c r="AD75" s="177" t="str">
        <f t="shared" si="34"/>
        <v>-</v>
      </c>
      <c r="AE75" s="940"/>
      <c r="AF75" s="940"/>
      <c r="AG75" s="940"/>
      <c r="AH75" s="940"/>
      <c r="AI75" s="134"/>
      <c r="AK75" s="134"/>
      <c r="AL75" s="166">
        <f t="shared" ref="AL75:AM75" si="67">AL48</f>
        <v>2.6</v>
      </c>
      <c r="AM75" s="945">
        <f t="shared" si="67"/>
        <v>0</v>
      </c>
      <c r="AN75" s="946"/>
      <c r="AO75" s="946"/>
      <c r="AP75" s="946"/>
      <c r="AQ75" s="946" t="e">
        <f>Cronograma!#REF!</f>
        <v>#REF!</v>
      </c>
      <c r="AR75" s="946"/>
      <c r="AS75" s="167">
        <f t="shared" si="56"/>
        <v>0</v>
      </c>
      <c r="AT75" s="164">
        <f>'Ejecución Técnica Financiera'!V24</f>
        <v>0</v>
      </c>
      <c r="AU75" s="164">
        <f>'Ejecución Técnica Financiera'!W24</f>
        <v>0</v>
      </c>
      <c r="AV75" s="177" t="str">
        <f t="shared" si="35"/>
        <v>-</v>
      </c>
      <c r="AW75" s="940"/>
      <c r="AX75" s="940"/>
      <c r="AY75" s="940"/>
      <c r="AZ75" s="940"/>
      <c r="BA75" s="134"/>
    </row>
    <row r="76" spans="1:53" x14ac:dyDescent="0.3">
      <c r="A76" s="134"/>
      <c r="B76" s="166">
        <f t="shared" si="57"/>
        <v>2.7</v>
      </c>
      <c r="C76" s="945">
        <f>C49</f>
        <v>0</v>
      </c>
      <c r="D76" s="946"/>
      <c r="E76" s="946"/>
      <c r="F76" s="946"/>
      <c r="G76" s="946" t="e">
        <f>Cronograma!#REF!</f>
        <v>#REF!</v>
      </c>
      <c r="H76" s="946"/>
      <c r="I76" s="167">
        <f>Costos!H175</f>
        <v>0</v>
      </c>
      <c r="J76" s="164">
        <f>'Ejecución Técnica Financiera'!J25</f>
        <v>0</v>
      </c>
      <c r="K76" s="164">
        <f>'Ejecución Técnica Financiera'!K25</f>
        <v>0</v>
      </c>
      <c r="L76" s="125" t="str">
        <f t="shared" si="36"/>
        <v>-</v>
      </c>
      <c r="M76" s="940"/>
      <c r="N76" s="940"/>
      <c r="O76" s="940"/>
      <c r="P76" s="940"/>
      <c r="Q76" s="134"/>
      <c r="S76" s="134"/>
      <c r="T76" s="166">
        <f t="shared" ref="T76" si="68">T49</f>
        <v>2.7</v>
      </c>
      <c r="U76" s="945">
        <f>U49</f>
        <v>0</v>
      </c>
      <c r="V76" s="946"/>
      <c r="W76" s="946"/>
      <c r="X76" s="946"/>
      <c r="Y76" s="946" t="e">
        <f>Cronograma!#REF!</f>
        <v>#REF!</v>
      </c>
      <c r="Z76" s="946"/>
      <c r="AA76" s="167">
        <f t="shared" si="39"/>
        <v>0</v>
      </c>
      <c r="AB76" s="164">
        <f>'Ejecución Técnica Financiera'!P25</f>
        <v>0</v>
      </c>
      <c r="AC76" s="164">
        <f>'Ejecución Técnica Financiera'!Q25</f>
        <v>0</v>
      </c>
      <c r="AD76" s="177" t="str">
        <f t="shared" si="34"/>
        <v>-</v>
      </c>
      <c r="AE76" s="940"/>
      <c r="AF76" s="940"/>
      <c r="AG76" s="940"/>
      <c r="AH76" s="940"/>
      <c r="AI76" s="134"/>
      <c r="AK76" s="134"/>
      <c r="AL76" s="166">
        <f t="shared" ref="AL76" si="69">AL49</f>
        <v>2.7</v>
      </c>
      <c r="AM76" s="945">
        <f>AM49</f>
        <v>0</v>
      </c>
      <c r="AN76" s="946"/>
      <c r="AO76" s="946"/>
      <c r="AP76" s="946"/>
      <c r="AQ76" s="946" t="e">
        <f>Cronograma!#REF!</f>
        <v>#REF!</v>
      </c>
      <c r="AR76" s="946"/>
      <c r="AS76" s="167">
        <f t="shared" si="56"/>
        <v>0</v>
      </c>
      <c r="AT76" s="164">
        <f>'Ejecución Técnica Financiera'!V25</f>
        <v>0</v>
      </c>
      <c r="AU76" s="164">
        <f>'Ejecución Técnica Financiera'!W25</f>
        <v>0</v>
      </c>
      <c r="AV76" s="177" t="str">
        <f t="shared" si="35"/>
        <v>-</v>
      </c>
      <c r="AW76" s="940"/>
      <c r="AX76" s="940"/>
      <c r="AY76" s="940"/>
      <c r="AZ76" s="940"/>
      <c r="BA76" s="134"/>
    </row>
    <row r="77" spans="1:53" x14ac:dyDescent="0.3">
      <c r="A77" s="134"/>
      <c r="B77" s="166">
        <f t="shared" si="57"/>
        <v>2.8</v>
      </c>
      <c r="C77" s="945">
        <f t="shared" si="57"/>
        <v>0</v>
      </c>
      <c r="D77" s="946"/>
      <c r="E77" s="946"/>
      <c r="F77" s="946"/>
      <c r="G77" s="946" t="e">
        <f>Cronograma!#REF!</f>
        <v>#REF!</v>
      </c>
      <c r="H77" s="946"/>
      <c r="I77" s="167">
        <f>Costos!H186</f>
        <v>0</v>
      </c>
      <c r="J77" s="164">
        <f>'Ejecución Técnica Financiera'!J26</f>
        <v>0</v>
      </c>
      <c r="K77" s="164">
        <f>'Ejecución Técnica Financiera'!K26</f>
        <v>0</v>
      </c>
      <c r="L77" s="125" t="str">
        <f t="shared" si="36"/>
        <v>-</v>
      </c>
      <c r="M77" s="940"/>
      <c r="N77" s="940"/>
      <c r="O77" s="940"/>
      <c r="P77" s="940"/>
      <c r="Q77" s="134"/>
      <c r="S77" s="134"/>
      <c r="T77" s="166">
        <f t="shared" ref="T77:U77" si="70">T50</f>
        <v>2.8</v>
      </c>
      <c r="U77" s="945">
        <f t="shared" si="70"/>
        <v>0</v>
      </c>
      <c r="V77" s="946"/>
      <c r="W77" s="946"/>
      <c r="X77" s="946"/>
      <c r="Y77" s="946" t="e">
        <f>Cronograma!#REF!</f>
        <v>#REF!</v>
      </c>
      <c r="Z77" s="946"/>
      <c r="AA77" s="167">
        <f t="shared" si="39"/>
        <v>0</v>
      </c>
      <c r="AB77" s="164">
        <f>'Ejecución Técnica Financiera'!P26</f>
        <v>0</v>
      </c>
      <c r="AC77" s="164">
        <f>'Ejecución Técnica Financiera'!Q26</f>
        <v>0</v>
      </c>
      <c r="AD77" s="177" t="str">
        <f t="shared" si="34"/>
        <v>-</v>
      </c>
      <c r="AE77" s="940"/>
      <c r="AF77" s="940"/>
      <c r="AG77" s="940"/>
      <c r="AH77" s="940"/>
      <c r="AI77" s="134"/>
      <c r="AK77" s="134"/>
      <c r="AL77" s="166">
        <f t="shared" ref="AL77:AM77" si="71">AL50</f>
        <v>2.8</v>
      </c>
      <c r="AM77" s="945">
        <f t="shared" si="71"/>
        <v>0</v>
      </c>
      <c r="AN77" s="946"/>
      <c r="AO77" s="946"/>
      <c r="AP77" s="946"/>
      <c r="AQ77" s="946" t="e">
        <f>Cronograma!#REF!</f>
        <v>#REF!</v>
      </c>
      <c r="AR77" s="946"/>
      <c r="AS77" s="167">
        <f t="shared" si="56"/>
        <v>0</v>
      </c>
      <c r="AT77" s="164">
        <f>'Ejecución Técnica Financiera'!V26</f>
        <v>0</v>
      </c>
      <c r="AU77" s="164">
        <f>'Ejecución Técnica Financiera'!W26</f>
        <v>0</v>
      </c>
      <c r="AV77" s="177" t="str">
        <f t="shared" si="35"/>
        <v>-</v>
      </c>
      <c r="AW77" s="940"/>
      <c r="AX77" s="940"/>
      <c r="AY77" s="940"/>
      <c r="AZ77" s="940"/>
      <c r="BA77" s="134"/>
    </row>
    <row r="78" spans="1:53" x14ac:dyDescent="0.3">
      <c r="A78" s="134"/>
      <c r="B78" s="166">
        <f t="shared" si="57"/>
        <v>2.9</v>
      </c>
      <c r="C78" s="945">
        <f t="shared" si="57"/>
        <v>0</v>
      </c>
      <c r="D78" s="946"/>
      <c r="E78" s="946"/>
      <c r="F78" s="946"/>
      <c r="G78" s="946" t="e">
        <f>Cronograma!#REF!</f>
        <v>#REF!</v>
      </c>
      <c r="H78" s="946"/>
      <c r="I78" s="167">
        <f>Costos!H197</f>
        <v>0</v>
      </c>
      <c r="J78" s="164">
        <f>'Ejecución Técnica Financiera'!J27</f>
        <v>0</v>
      </c>
      <c r="K78" s="164">
        <f>'Ejecución Técnica Financiera'!K27</f>
        <v>0</v>
      </c>
      <c r="L78" s="125" t="str">
        <f t="shared" si="36"/>
        <v>-</v>
      </c>
      <c r="M78" s="940"/>
      <c r="N78" s="940"/>
      <c r="O78" s="940"/>
      <c r="P78" s="940"/>
      <c r="Q78" s="134"/>
      <c r="S78" s="134"/>
      <c r="T78" s="166">
        <f t="shared" ref="T78:U78" si="72">T51</f>
        <v>2.9</v>
      </c>
      <c r="U78" s="945">
        <f t="shared" si="72"/>
        <v>0</v>
      </c>
      <c r="V78" s="946"/>
      <c r="W78" s="946"/>
      <c r="X78" s="946"/>
      <c r="Y78" s="946" t="e">
        <f>Cronograma!#REF!</f>
        <v>#REF!</v>
      </c>
      <c r="Z78" s="946"/>
      <c r="AA78" s="167">
        <f t="shared" si="39"/>
        <v>0</v>
      </c>
      <c r="AB78" s="164">
        <f>'Ejecución Técnica Financiera'!P27</f>
        <v>0</v>
      </c>
      <c r="AC78" s="164">
        <f>'Ejecución Técnica Financiera'!Q27</f>
        <v>0</v>
      </c>
      <c r="AD78" s="177" t="str">
        <f t="shared" si="34"/>
        <v>-</v>
      </c>
      <c r="AE78" s="940"/>
      <c r="AF78" s="940"/>
      <c r="AG78" s="940"/>
      <c r="AH78" s="940"/>
      <c r="AI78" s="134"/>
      <c r="AK78" s="134"/>
      <c r="AL78" s="166">
        <f t="shared" ref="AL78:AM78" si="73">AL51</f>
        <v>2.9</v>
      </c>
      <c r="AM78" s="945">
        <f t="shared" si="73"/>
        <v>0</v>
      </c>
      <c r="AN78" s="946"/>
      <c r="AO78" s="946"/>
      <c r="AP78" s="946"/>
      <c r="AQ78" s="946" t="e">
        <f>Cronograma!#REF!</f>
        <v>#REF!</v>
      </c>
      <c r="AR78" s="946"/>
      <c r="AS78" s="167">
        <f t="shared" si="56"/>
        <v>0</v>
      </c>
      <c r="AT78" s="164">
        <f>'Ejecución Técnica Financiera'!V27</f>
        <v>0</v>
      </c>
      <c r="AU78" s="164">
        <f>'Ejecución Técnica Financiera'!W27</f>
        <v>0</v>
      </c>
      <c r="AV78" s="177" t="str">
        <f t="shared" si="35"/>
        <v>-</v>
      </c>
      <c r="AW78" s="940"/>
      <c r="AX78" s="940"/>
      <c r="AY78" s="940"/>
      <c r="AZ78" s="940"/>
      <c r="BA78" s="134"/>
    </row>
    <row r="79" spans="1:53" x14ac:dyDescent="0.3">
      <c r="A79" s="134"/>
      <c r="B79" s="191"/>
      <c r="C79" s="192"/>
      <c r="D79" s="192"/>
      <c r="E79" s="192"/>
      <c r="F79" s="192"/>
      <c r="G79" s="192"/>
      <c r="H79" s="192"/>
      <c r="I79" s="193">
        <f>Costos!H208</f>
        <v>0</v>
      </c>
      <c r="J79" s="194">
        <f>'Ejecución Técnica Financiera'!J28</f>
        <v>0</v>
      </c>
      <c r="K79" s="194">
        <f>'Ejecución Técnica Financiera'!K28</f>
        <v>0</v>
      </c>
      <c r="L79" s="195" t="str">
        <f t="shared" si="36"/>
        <v>-</v>
      </c>
      <c r="M79" s="941"/>
      <c r="N79" s="941"/>
      <c r="O79" s="941"/>
      <c r="P79" s="941"/>
      <c r="Q79" s="134"/>
      <c r="S79" s="134"/>
      <c r="T79" s="191"/>
      <c r="U79" s="192"/>
      <c r="V79" s="192"/>
      <c r="W79" s="192"/>
      <c r="X79" s="192"/>
      <c r="Y79" s="192"/>
      <c r="Z79" s="192"/>
      <c r="AA79" s="193">
        <f>I79</f>
        <v>0</v>
      </c>
      <c r="AB79" s="235">
        <f>'Ejecución Técnica Financiera'!P28</f>
        <v>0</v>
      </c>
      <c r="AC79" s="235">
        <f>'Ejecución Técnica Financiera'!Q28</f>
        <v>0</v>
      </c>
      <c r="AD79" s="195" t="str">
        <f t="shared" si="34"/>
        <v>-</v>
      </c>
      <c r="AE79" s="941"/>
      <c r="AF79" s="941"/>
      <c r="AG79" s="941"/>
      <c r="AH79" s="941"/>
      <c r="AI79" s="134"/>
      <c r="AK79" s="134"/>
      <c r="AL79" s="191"/>
      <c r="AM79" s="192"/>
      <c r="AN79" s="192"/>
      <c r="AO79" s="192"/>
      <c r="AP79" s="192"/>
      <c r="AQ79" s="192"/>
      <c r="AR79" s="192"/>
      <c r="AS79" s="193">
        <f>AA79</f>
        <v>0</v>
      </c>
      <c r="AT79" s="194">
        <f>'Ejecución Técnica Financiera'!V28</f>
        <v>0</v>
      </c>
      <c r="AU79" s="194">
        <f>'Ejecución Técnica Financiera'!W28</f>
        <v>0</v>
      </c>
      <c r="AV79" s="195" t="str">
        <f t="shared" si="35"/>
        <v>-</v>
      </c>
      <c r="AW79" s="941"/>
      <c r="AX79" s="941"/>
      <c r="AY79" s="941"/>
      <c r="AZ79" s="941"/>
      <c r="BA79" s="134"/>
    </row>
    <row r="80" spans="1:53" x14ac:dyDescent="0.3">
      <c r="A80" s="134"/>
      <c r="B80" s="134"/>
      <c r="C80" s="134"/>
      <c r="D80" s="134"/>
      <c r="E80" s="134"/>
      <c r="F80" s="134"/>
      <c r="G80" s="152"/>
      <c r="H80" s="152"/>
      <c r="I80" s="152"/>
      <c r="J80" s="134"/>
      <c r="K80" s="153"/>
      <c r="L80" s="134"/>
      <c r="M80" s="134"/>
      <c r="N80" s="134"/>
      <c r="O80" s="134"/>
      <c r="P80" s="134"/>
      <c r="Q80" s="134"/>
      <c r="S80" s="134"/>
      <c r="T80" s="134"/>
      <c r="U80" s="134"/>
      <c r="V80" s="134"/>
      <c r="W80" s="134"/>
      <c r="X80" s="134"/>
      <c r="Y80" s="152"/>
      <c r="Z80" s="152"/>
      <c r="AA80" s="152"/>
      <c r="AB80" s="134"/>
      <c r="AC80" s="153"/>
      <c r="AD80" s="134"/>
      <c r="AE80" s="134"/>
      <c r="AF80" s="134"/>
      <c r="AG80" s="134"/>
      <c r="AH80" s="134"/>
      <c r="AI80" s="134"/>
      <c r="AK80" s="134"/>
      <c r="AL80" s="134"/>
      <c r="AM80" s="134"/>
      <c r="AN80" s="134"/>
      <c r="AO80" s="134"/>
      <c r="AP80" s="134"/>
      <c r="AQ80" s="152"/>
      <c r="AR80" s="152"/>
      <c r="AS80" s="152"/>
      <c r="AT80" s="134"/>
      <c r="AU80" s="153"/>
      <c r="AV80" s="134"/>
      <c r="AW80" s="134"/>
      <c r="AX80" s="134"/>
      <c r="AY80" s="134"/>
      <c r="AZ80" s="134"/>
      <c r="BA80" s="134"/>
    </row>
    <row r="81" spans="1:53" x14ac:dyDescent="0.3">
      <c r="A81" s="134"/>
      <c r="B81" s="134"/>
      <c r="C81" s="134"/>
      <c r="D81" s="134"/>
      <c r="E81" s="134"/>
      <c r="F81" s="134"/>
      <c r="G81" s="152"/>
      <c r="H81" s="152"/>
      <c r="I81" s="152"/>
      <c r="J81" s="134"/>
      <c r="K81" s="153"/>
      <c r="L81" s="134"/>
      <c r="M81" s="134"/>
      <c r="N81" s="134"/>
      <c r="O81" s="134"/>
      <c r="P81" s="134"/>
      <c r="Q81" s="134"/>
      <c r="S81" s="134"/>
      <c r="T81" s="134"/>
      <c r="U81" s="134"/>
      <c r="V81" s="134"/>
      <c r="W81" s="134"/>
      <c r="X81" s="134"/>
      <c r="Y81" s="152"/>
      <c r="Z81" s="152"/>
      <c r="AA81" s="152"/>
      <c r="AB81" s="134"/>
      <c r="AC81" s="153"/>
      <c r="AD81" s="134"/>
      <c r="AE81" s="134"/>
      <c r="AF81" s="134"/>
      <c r="AG81" s="134"/>
      <c r="AH81" s="134"/>
      <c r="AI81" s="134"/>
      <c r="AK81" s="134"/>
      <c r="AL81" s="134"/>
      <c r="AM81" s="134"/>
      <c r="AN81" s="134"/>
      <c r="AO81" s="134"/>
      <c r="AP81" s="134"/>
      <c r="AQ81" s="152"/>
      <c r="AR81" s="152"/>
      <c r="AS81" s="152"/>
      <c r="AT81" s="134"/>
      <c r="AU81" s="153"/>
      <c r="AV81" s="134"/>
      <c r="AW81" s="134"/>
      <c r="AX81" s="134"/>
      <c r="AY81" s="134"/>
      <c r="AZ81" s="134"/>
      <c r="BA81" s="134"/>
    </row>
    <row r="82" spans="1:53" s="37" customFormat="1" x14ac:dyDescent="0.3">
      <c r="A82" s="137"/>
      <c r="B82" s="184" t="s">
        <v>414</v>
      </c>
      <c r="C82" s="184"/>
      <c r="D82" s="184"/>
      <c r="E82" s="178"/>
      <c r="F82" s="178"/>
      <c r="G82" s="178"/>
      <c r="H82" s="178"/>
      <c r="I82" s="178"/>
      <c r="J82" s="178"/>
      <c r="K82" s="179"/>
      <c r="L82" s="178"/>
      <c r="M82" s="178"/>
      <c r="N82" s="178"/>
      <c r="O82" s="178"/>
      <c r="P82" s="178"/>
      <c r="Q82" s="137"/>
      <c r="S82" s="137"/>
      <c r="T82" s="184" t="s">
        <v>414</v>
      </c>
      <c r="U82" s="184"/>
      <c r="V82" s="184"/>
      <c r="W82" s="178"/>
      <c r="X82" s="178"/>
      <c r="Y82" s="178"/>
      <c r="Z82" s="178"/>
      <c r="AA82" s="178"/>
      <c r="AB82" s="178"/>
      <c r="AC82" s="179"/>
      <c r="AD82" s="178"/>
      <c r="AE82" s="178"/>
      <c r="AF82" s="178"/>
      <c r="AG82" s="178"/>
      <c r="AH82" s="178"/>
      <c r="AI82" s="137"/>
      <c r="AK82" s="137"/>
      <c r="AL82" s="184" t="s">
        <v>414</v>
      </c>
      <c r="AM82" s="184"/>
      <c r="AN82" s="184"/>
      <c r="AO82" s="178"/>
      <c r="AP82" s="178"/>
      <c r="AQ82" s="178"/>
      <c r="AR82" s="178"/>
      <c r="AS82" s="178"/>
      <c r="AT82" s="178"/>
      <c r="AU82" s="179"/>
      <c r="AV82" s="178"/>
      <c r="AW82" s="178"/>
      <c r="AX82" s="178"/>
      <c r="AY82" s="178"/>
      <c r="AZ82" s="178"/>
      <c r="BA82" s="137"/>
    </row>
    <row r="83" spans="1:53" s="37" customFormat="1" x14ac:dyDescent="0.3">
      <c r="A83" s="137"/>
      <c r="B83" s="137"/>
      <c r="C83" s="137"/>
      <c r="D83" s="137"/>
      <c r="E83" s="137"/>
      <c r="F83" s="137"/>
      <c r="G83" s="137"/>
      <c r="H83" s="137"/>
      <c r="I83" s="137"/>
      <c r="J83" s="137"/>
      <c r="K83" s="132"/>
      <c r="L83" s="137"/>
      <c r="M83" s="137"/>
      <c r="N83" s="137"/>
      <c r="O83" s="137"/>
      <c r="P83" s="137"/>
      <c r="Q83" s="137"/>
      <c r="S83" s="137"/>
      <c r="T83" s="137"/>
      <c r="U83" s="137"/>
      <c r="V83" s="137"/>
      <c r="W83" s="137"/>
      <c r="X83" s="137"/>
      <c r="Y83" s="137"/>
      <c r="Z83" s="137"/>
      <c r="AA83" s="137"/>
      <c r="AB83" s="137"/>
      <c r="AC83" s="132"/>
      <c r="AD83" s="137"/>
      <c r="AE83" s="137"/>
      <c r="AF83" s="137"/>
      <c r="AG83" s="137"/>
      <c r="AH83" s="137"/>
      <c r="AI83" s="137"/>
      <c r="AK83" s="137"/>
      <c r="AL83" s="137"/>
      <c r="AM83" s="137"/>
      <c r="AN83" s="137"/>
      <c r="AO83" s="137"/>
      <c r="AP83" s="137"/>
      <c r="AQ83" s="137"/>
      <c r="AR83" s="137"/>
      <c r="AS83" s="137"/>
      <c r="AT83" s="137"/>
      <c r="AU83" s="132"/>
      <c r="AV83" s="137"/>
      <c r="AW83" s="137"/>
      <c r="AX83" s="137"/>
      <c r="AY83" s="137"/>
      <c r="AZ83" s="137"/>
      <c r="BA83" s="137"/>
    </row>
    <row r="84" spans="1:53" s="37" customFormat="1" ht="75" customHeight="1" x14ac:dyDescent="0.3">
      <c r="A84" s="137"/>
      <c r="B84" s="954"/>
      <c r="C84" s="955"/>
      <c r="D84" s="955"/>
      <c r="E84" s="955"/>
      <c r="F84" s="955"/>
      <c r="G84" s="955"/>
      <c r="H84" s="955"/>
      <c r="I84" s="955"/>
      <c r="J84" s="955"/>
      <c r="K84" s="955"/>
      <c r="L84" s="955"/>
      <c r="M84" s="955"/>
      <c r="N84" s="955"/>
      <c r="O84" s="955"/>
      <c r="P84" s="956"/>
      <c r="Q84" s="137"/>
      <c r="S84" s="137"/>
      <c r="T84" s="954"/>
      <c r="U84" s="955"/>
      <c r="V84" s="955"/>
      <c r="W84" s="955"/>
      <c r="X84" s="955"/>
      <c r="Y84" s="955"/>
      <c r="Z84" s="955"/>
      <c r="AA84" s="955"/>
      <c r="AB84" s="955"/>
      <c r="AC84" s="955"/>
      <c r="AD84" s="955"/>
      <c r="AE84" s="955"/>
      <c r="AF84" s="955"/>
      <c r="AG84" s="955"/>
      <c r="AH84" s="956"/>
      <c r="AI84" s="137"/>
      <c r="AK84" s="137"/>
      <c r="AL84" s="954"/>
      <c r="AM84" s="955"/>
      <c r="AN84" s="955"/>
      <c r="AO84" s="955"/>
      <c r="AP84" s="955"/>
      <c r="AQ84" s="955"/>
      <c r="AR84" s="955"/>
      <c r="AS84" s="955"/>
      <c r="AT84" s="955"/>
      <c r="AU84" s="955"/>
      <c r="AV84" s="955"/>
      <c r="AW84" s="955"/>
      <c r="AX84" s="955"/>
      <c r="AY84" s="955"/>
      <c r="AZ84" s="956"/>
      <c r="BA84" s="137"/>
    </row>
    <row r="85" spans="1:53" s="37" customFormat="1" x14ac:dyDescent="0.3">
      <c r="A85" s="137"/>
      <c r="B85" s="137"/>
      <c r="C85" s="137"/>
      <c r="D85" s="137"/>
      <c r="E85" s="137"/>
      <c r="F85" s="137"/>
      <c r="G85" s="137"/>
      <c r="H85" s="137"/>
      <c r="I85" s="137"/>
      <c r="J85" s="137"/>
      <c r="K85" s="132"/>
      <c r="L85" s="137"/>
      <c r="M85" s="137"/>
      <c r="N85" s="137"/>
      <c r="O85" s="137"/>
      <c r="P85" s="137"/>
      <c r="Q85" s="137"/>
      <c r="S85" s="137"/>
      <c r="T85" s="137"/>
      <c r="U85" s="137"/>
      <c r="V85" s="137"/>
      <c r="W85" s="137"/>
      <c r="X85" s="137"/>
      <c r="Y85" s="137"/>
      <c r="Z85" s="137"/>
      <c r="AA85" s="137"/>
      <c r="AB85" s="137"/>
      <c r="AC85" s="132"/>
      <c r="AD85" s="137"/>
      <c r="AE85" s="137"/>
      <c r="AF85" s="137"/>
      <c r="AG85" s="137"/>
      <c r="AH85" s="137"/>
      <c r="AI85" s="137"/>
      <c r="AK85" s="137"/>
      <c r="AL85" s="137"/>
      <c r="AM85" s="137"/>
      <c r="AN85" s="137"/>
      <c r="AO85" s="137"/>
      <c r="AP85" s="137"/>
      <c r="AQ85" s="137"/>
      <c r="AR85" s="137"/>
      <c r="AS85" s="137"/>
      <c r="AT85" s="137"/>
      <c r="AU85" s="132"/>
      <c r="AV85" s="137"/>
      <c r="AW85" s="137"/>
      <c r="AX85" s="137"/>
      <c r="AY85" s="137"/>
      <c r="AZ85" s="137"/>
      <c r="BA85" s="137"/>
    </row>
    <row r="86" spans="1:53" s="37" customFormat="1" x14ac:dyDescent="0.3">
      <c r="A86" s="137"/>
      <c r="B86" s="184" t="s">
        <v>522</v>
      </c>
      <c r="C86" s="184"/>
      <c r="D86" s="184"/>
      <c r="E86" s="304"/>
      <c r="F86" s="304"/>
      <c r="G86" s="304"/>
      <c r="H86" s="304"/>
      <c r="I86" s="304"/>
      <c r="J86" s="304"/>
      <c r="K86" s="179"/>
      <c r="L86" s="304"/>
      <c r="M86" s="304"/>
      <c r="N86" s="304"/>
      <c r="O86" s="304"/>
      <c r="P86" s="304"/>
      <c r="Q86" s="137"/>
      <c r="S86" s="137"/>
      <c r="T86" s="184" t="s">
        <v>522</v>
      </c>
      <c r="U86" s="184"/>
      <c r="V86" s="184"/>
      <c r="W86" s="178"/>
      <c r="X86" s="178"/>
      <c r="Y86" s="178"/>
      <c r="Z86" s="178"/>
      <c r="AA86" s="178"/>
      <c r="AB86" s="178"/>
      <c r="AC86" s="179"/>
      <c r="AD86" s="178"/>
      <c r="AE86" s="178"/>
      <c r="AF86" s="178"/>
      <c r="AG86" s="178"/>
      <c r="AH86" s="178"/>
      <c r="AI86" s="137"/>
      <c r="AK86" s="137"/>
      <c r="AL86" s="184" t="s">
        <v>522</v>
      </c>
      <c r="AM86" s="184"/>
      <c r="AN86" s="184"/>
      <c r="AO86" s="178"/>
      <c r="AP86" s="178"/>
      <c r="AQ86" s="178"/>
      <c r="AR86" s="178"/>
      <c r="AS86" s="178"/>
      <c r="AT86" s="178"/>
      <c r="AU86" s="179"/>
      <c r="AV86" s="178"/>
      <c r="AW86" s="178"/>
      <c r="AX86" s="178"/>
      <c r="AY86" s="178"/>
      <c r="AZ86" s="178"/>
      <c r="BA86" s="137"/>
    </row>
    <row r="87" spans="1:53" s="37" customFormat="1" x14ac:dyDescent="0.3">
      <c r="A87" s="137"/>
      <c r="B87" s="137"/>
      <c r="C87" s="137"/>
      <c r="D87" s="137"/>
      <c r="E87" s="137"/>
      <c r="F87" s="137"/>
      <c r="G87" s="137"/>
      <c r="H87" s="137"/>
      <c r="I87" s="137"/>
      <c r="J87" s="137"/>
      <c r="K87" s="132"/>
      <c r="L87" s="137"/>
      <c r="M87" s="137"/>
      <c r="N87" s="137"/>
      <c r="O87" s="137"/>
      <c r="P87" s="137"/>
      <c r="Q87" s="137"/>
      <c r="S87" s="137"/>
      <c r="T87" s="137"/>
      <c r="U87" s="137"/>
      <c r="V87" s="137"/>
      <c r="W87" s="137"/>
      <c r="X87" s="137"/>
      <c r="Y87" s="137"/>
      <c r="Z87" s="137"/>
      <c r="AA87" s="137"/>
      <c r="AB87" s="137"/>
      <c r="AC87" s="132"/>
      <c r="AD87" s="137"/>
      <c r="AE87" s="137"/>
      <c r="AF87" s="137"/>
      <c r="AG87" s="137"/>
      <c r="AH87" s="137"/>
      <c r="AI87" s="137"/>
      <c r="AK87" s="137"/>
      <c r="AL87" s="137"/>
      <c r="AM87" s="137"/>
      <c r="AN87" s="137"/>
      <c r="AO87" s="137"/>
      <c r="AP87" s="137"/>
      <c r="AQ87" s="137"/>
      <c r="AR87" s="137"/>
      <c r="AS87" s="137"/>
      <c r="AT87" s="137"/>
      <c r="AU87" s="132"/>
      <c r="AV87" s="137"/>
      <c r="AW87" s="137"/>
      <c r="AX87" s="137"/>
      <c r="AY87" s="137"/>
      <c r="AZ87" s="137"/>
      <c r="BA87" s="137"/>
    </row>
    <row r="88" spans="1:53" s="37" customFormat="1" ht="75" customHeight="1" x14ac:dyDescent="0.3">
      <c r="A88" s="137"/>
      <c r="B88" s="954"/>
      <c r="C88" s="955"/>
      <c r="D88" s="955"/>
      <c r="E88" s="955"/>
      <c r="F88" s="955"/>
      <c r="G88" s="955"/>
      <c r="H88" s="955"/>
      <c r="I88" s="955"/>
      <c r="J88" s="955"/>
      <c r="K88" s="955"/>
      <c r="L88" s="955"/>
      <c r="M88" s="955"/>
      <c r="N88" s="955"/>
      <c r="O88" s="955"/>
      <c r="P88" s="956"/>
      <c r="Q88" s="137"/>
      <c r="S88" s="137"/>
      <c r="T88" s="990"/>
      <c r="U88" s="991"/>
      <c r="V88" s="991"/>
      <c r="W88" s="991"/>
      <c r="X88" s="991"/>
      <c r="Y88" s="991"/>
      <c r="Z88" s="991"/>
      <c r="AA88" s="991"/>
      <c r="AB88" s="991"/>
      <c r="AC88" s="991"/>
      <c r="AD88" s="991"/>
      <c r="AE88" s="991"/>
      <c r="AF88" s="991"/>
      <c r="AG88" s="991"/>
      <c r="AH88" s="992"/>
      <c r="AI88" s="137"/>
      <c r="AK88" s="137"/>
      <c r="AL88" s="954"/>
      <c r="AM88" s="955"/>
      <c r="AN88" s="955"/>
      <c r="AO88" s="955"/>
      <c r="AP88" s="955"/>
      <c r="AQ88" s="955"/>
      <c r="AR88" s="955"/>
      <c r="AS88" s="955"/>
      <c r="AT88" s="955"/>
      <c r="AU88" s="955"/>
      <c r="AV88" s="955"/>
      <c r="AW88" s="955"/>
      <c r="AX88" s="955"/>
      <c r="AY88" s="955"/>
      <c r="AZ88" s="956"/>
      <c r="BA88" s="137"/>
    </row>
    <row r="89" spans="1:53" s="37" customFormat="1" x14ac:dyDescent="0.3">
      <c r="A89" s="137"/>
      <c r="B89" s="137"/>
      <c r="C89" s="137"/>
      <c r="D89" s="137"/>
      <c r="E89" s="137"/>
      <c r="F89" s="137"/>
      <c r="G89" s="137"/>
      <c r="H89" s="137"/>
      <c r="I89" s="137"/>
      <c r="J89" s="137"/>
      <c r="K89" s="132"/>
      <c r="L89" s="137"/>
      <c r="M89" s="137"/>
      <c r="N89" s="137"/>
      <c r="O89" s="137"/>
      <c r="P89" s="137"/>
      <c r="Q89" s="137"/>
      <c r="S89" s="137"/>
      <c r="T89" s="137"/>
      <c r="U89" s="137"/>
      <c r="V89" s="137"/>
      <c r="W89" s="137"/>
      <c r="X89" s="137"/>
      <c r="Y89" s="137"/>
      <c r="Z89" s="137"/>
      <c r="AA89" s="137"/>
      <c r="AB89" s="137"/>
      <c r="AC89" s="132"/>
      <c r="AD89" s="137"/>
      <c r="AE89" s="137"/>
      <c r="AF89" s="137"/>
      <c r="AG89" s="137"/>
      <c r="AH89" s="137"/>
      <c r="AI89" s="137"/>
      <c r="AK89" s="137"/>
      <c r="AL89" s="137"/>
      <c r="AM89" s="137"/>
      <c r="AN89" s="137"/>
      <c r="AO89" s="137"/>
      <c r="AP89" s="137"/>
      <c r="AQ89" s="137"/>
      <c r="AR89" s="137"/>
      <c r="AS89" s="137"/>
      <c r="AT89" s="137"/>
      <c r="AU89" s="132"/>
      <c r="AV89" s="137"/>
      <c r="AW89" s="137"/>
      <c r="AX89" s="137"/>
      <c r="AY89" s="137"/>
      <c r="AZ89" s="137"/>
      <c r="BA89" s="137"/>
    </row>
    <row r="90" spans="1:53" s="37" customFormat="1" x14ac:dyDescent="0.3">
      <c r="A90" s="137"/>
      <c r="B90" s="184" t="s">
        <v>520</v>
      </c>
      <c r="C90" s="185"/>
      <c r="D90" s="185"/>
      <c r="E90" s="137"/>
      <c r="F90" s="137"/>
      <c r="G90" s="137"/>
      <c r="H90" s="137"/>
      <c r="I90" s="137"/>
      <c r="J90" s="137"/>
      <c r="K90" s="132"/>
      <c r="L90" s="137"/>
      <c r="M90" s="137"/>
      <c r="N90" s="137"/>
      <c r="O90" s="137"/>
      <c r="P90" s="137"/>
      <c r="Q90" s="137"/>
      <c r="S90" s="137"/>
      <c r="T90" s="184" t="s">
        <v>520</v>
      </c>
      <c r="U90" s="185"/>
      <c r="V90" s="185"/>
      <c r="W90" s="137"/>
      <c r="X90" s="137"/>
      <c r="Y90" s="137"/>
      <c r="Z90" s="137"/>
      <c r="AA90" s="137"/>
      <c r="AB90" s="137"/>
      <c r="AC90" s="132"/>
      <c r="AD90" s="137"/>
      <c r="AE90" s="137"/>
      <c r="AF90" s="137"/>
      <c r="AG90" s="137"/>
      <c r="AH90" s="137"/>
      <c r="AI90" s="137"/>
      <c r="AK90" s="137"/>
      <c r="AL90" s="184" t="s">
        <v>520</v>
      </c>
      <c r="AM90" s="185"/>
      <c r="AN90" s="185"/>
      <c r="AO90" s="137"/>
      <c r="AP90" s="137"/>
      <c r="AQ90" s="137"/>
      <c r="AR90" s="137"/>
      <c r="AS90" s="137"/>
      <c r="AT90" s="137"/>
      <c r="AU90" s="132"/>
      <c r="AV90" s="137"/>
      <c r="AW90" s="137"/>
      <c r="AX90" s="137"/>
      <c r="AY90" s="137"/>
      <c r="AZ90" s="137"/>
      <c r="BA90" s="137"/>
    </row>
    <row r="91" spans="1:53" s="37" customFormat="1" x14ac:dyDescent="0.3">
      <c r="A91" s="137"/>
      <c r="B91" s="137"/>
      <c r="C91" s="137"/>
      <c r="D91" s="137"/>
      <c r="E91" s="137"/>
      <c r="F91" s="137"/>
      <c r="G91" s="137"/>
      <c r="H91" s="137"/>
      <c r="I91" s="137"/>
      <c r="J91" s="137"/>
      <c r="K91" s="132"/>
      <c r="L91" s="137"/>
      <c r="M91" s="137"/>
      <c r="N91" s="137"/>
      <c r="O91" s="137"/>
      <c r="P91" s="137"/>
      <c r="Q91" s="137"/>
      <c r="S91" s="137"/>
      <c r="T91" s="137"/>
      <c r="U91" s="137"/>
      <c r="V91" s="137"/>
      <c r="W91" s="137"/>
      <c r="X91" s="137"/>
      <c r="Y91" s="137"/>
      <c r="Z91" s="137"/>
      <c r="AA91" s="137"/>
      <c r="AB91" s="137"/>
      <c r="AC91" s="132"/>
      <c r="AD91" s="137"/>
      <c r="AE91" s="137"/>
      <c r="AF91" s="137"/>
      <c r="AG91" s="137"/>
      <c r="AH91" s="137"/>
      <c r="AI91" s="137"/>
      <c r="AK91" s="137"/>
      <c r="AL91" s="137"/>
      <c r="AM91" s="137"/>
      <c r="AN91" s="137"/>
      <c r="AO91" s="137"/>
      <c r="AP91" s="137"/>
      <c r="AQ91" s="137"/>
      <c r="AR91" s="137"/>
      <c r="AS91" s="137"/>
      <c r="AT91" s="137"/>
      <c r="AU91" s="132"/>
      <c r="AV91" s="137"/>
      <c r="AW91" s="137"/>
      <c r="AX91" s="137"/>
      <c r="AY91" s="137"/>
      <c r="AZ91" s="137"/>
      <c r="BA91" s="137"/>
    </row>
    <row r="92" spans="1:53" s="37" customFormat="1" ht="75" customHeight="1" x14ac:dyDescent="0.3">
      <c r="A92" s="137"/>
      <c r="B92" s="954"/>
      <c r="C92" s="955"/>
      <c r="D92" s="955"/>
      <c r="E92" s="955"/>
      <c r="F92" s="955"/>
      <c r="G92" s="955"/>
      <c r="H92" s="955"/>
      <c r="I92" s="955"/>
      <c r="J92" s="955"/>
      <c r="K92" s="955"/>
      <c r="L92" s="955"/>
      <c r="M92" s="955"/>
      <c r="N92" s="955"/>
      <c r="O92" s="955"/>
      <c r="P92" s="956"/>
      <c r="Q92" s="137"/>
      <c r="S92" s="137"/>
      <c r="T92" s="990"/>
      <c r="U92" s="991"/>
      <c r="V92" s="991"/>
      <c r="W92" s="991"/>
      <c r="X92" s="991"/>
      <c r="Y92" s="991"/>
      <c r="Z92" s="991"/>
      <c r="AA92" s="991"/>
      <c r="AB92" s="991"/>
      <c r="AC92" s="991"/>
      <c r="AD92" s="991"/>
      <c r="AE92" s="991"/>
      <c r="AF92" s="991"/>
      <c r="AG92" s="991"/>
      <c r="AH92" s="992"/>
      <c r="AI92" s="137"/>
      <c r="AK92" s="137"/>
      <c r="AL92" s="954"/>
      <c r="AM92" s="955"/>
      <c r="AN92" s="955"/>
      <c r="AO92" s="955"/>
      <c r="AP92" s="955"/>
      <c r="AQ92" s="955"/>
      <c r="AR92" s="955"/>
      <c r="AS92" s="955"/>
      <c r="AT92" s="955"/>
      <c r="AU92" s="955"/>
      <c r="AV92" s="955"/>
      <c r="AW92" s="955"/>
      <c r="AX92" s="955"/>
      <c r="AY92" s="955"/>
      <c r="AZ92" s="956"/>
      <c r="BA92" s="137"/>
    </row>
    <row r="93" spans="1:53" s="37" customFormat="1" x14ac:dyDescent="0.3">
      <c r="A93" s="137"/>
      <c r="B93" s="137"/>
      <c r="C93" s="137"/>
      <c r="D93" s="137"/>
      <c r="E93" s="137"/>
      <c r="F93" s="137"/>
      <c r="G93" s="137"/>
      <c r="H93" s="137"/>
      <c r="I93" s="137"/>
      <c r="J93" s="137"/>
      <c r="K93" s="132"/>
      <c r="L93" s="137"/>
      <c r="M93" s="137"/>
      <c r="N93" s="137"/>
      <c r="O93" s="137"/>
      <c r="P93" s="137"/>
      <c r="Q93" s="137"/>
      <c r="S93" s="137"/>
      <c r="T93" s="137"/>
      <c r="U93" s="137"/>
      <c r="V93" s="137"/>
      <c r="W93" s="137"/>
      <c r="X93" s="137"/>
      <c r="Y93" s="137"/>
      <c r="Z93" s="137"/>
      <c r="AA93" s="137"/>
      <c r="AB93" s="137"/>
      <c r="AC93" s="132"/>
      <c r="AD93" s="137"/>
      <c r="AE93" s="137"/>
      <c r="AF93" s="137"/>
      <c r="AG93" s="137"/>
      <c r="AH93" s="137"/>
      <c r="AI93" s="137"/>
      <c r="AK93" s="137"/>
      <c r="AL93" s="137"/>
      <c r="AM93" s="137"/>
      <c r="AN93" s="137"/>
      <c r="AO93" s="137"/>
      <c r="AP93" s="137"/>
      <c r="AQ93" s="137"/>
      <c r="AR93" s="137"/>
      <c r="AS93" s="137"/>
      <c r="AT93" s="137"/>
      <c r="AU93" s="132"/>
      <c r="AV93" s="137"/>
      <c r="AW93" s="137"/>
      <c r="AX93" s="137"/>
      <c r="AY93" s="137"/>
      <c r="AZ93" s="137"/>
      <c r="BA93" s="137"/>
    </row>
    <row r="94" spans="1:53" s="37" customFormat="1" x14ac:dyDescent="0.3">
      <c r="A94" s="137"/>
      <c r="B94" s="184" t="s">
        <v>521</v>
      </c>
      <c r="C94" s="185"/>
      <c r="D94" s="185"/>
      <c r="E94" s="185"/>
      <c r="F94" s="185"/>
      <c r="G94" s="137"/>
      <c r="H94" s="137"/>
      <c r="I94" s="137"/>
      <c r="J94" s="137"/>
      <c r="K94" s="132"/>
      <c r="L94" s="137"/>
      <c r="M94" s="137"/>
      <c r="N94" s="137"/>
      <c r="O94" s="137"/>
      <c r="P94" s="137"/>
      <c r="Q94" s="137"/>
      <c r="S94" s="137"/>
      <c r="T94" s="184" t="s">
        <v>521</v>
      </c>
      <c r="U94" s="185"/>
      <c r="V94" s="185"/>
      <c r="W94" s="185"/>
      <c r="X94" s="137"/>
      <c r="Y94" s="137"/>
      <c r="Z94" s="137"/>
      <c r="AA94" s="137"/>
      <c r="AB94" s="137"/>
      <c r="AC94" s="132"/>
      <c r="AD94" s="137"/>
      <c r="AE94" s="137"/>
      <c r="AF94" s="137"/>
      <c r="AG94" s="137"/>
      <c r="AH94" s="137"/>
      <c r="AI94" s="137"/>
      <c r="AK94" s="137"/>
      <c r="AL94" s="184" t="s">
        <v>521</v>
      </c>
      <c r="AM94" s="185"/>
      <c r="AN94" s="185"/>
      <c r="AO94" s="185"/>
      <c r="AP94" s="137"/>
      <c r="AQ94" s="137"/>
      <c r="AR94" s="137"/>
      <c r="AS94" s="137"/>
      <c r="AT94" s="137"/>
      <c r="AU94" s="132"/>
      <c r="AV94" s="137"/>
      <c r="AW94" s="137"/>
      <c r="AX94" s="137"/>
      <c r="AY94" s="137"/>
      <c r="AZ94" s="137"/>
      <c r="BA94" s="137"/>
    </row>
    <row r="95" spans="1:53" s="37" customFormat="1" x14ac:dyDescent="0.3">
      <c r="A95" s="137"/>
      <c r="B95" s="137"/>
      <c r="C95" s="137"/>
      <c r="D95" s="137"/>
      <c r="E95" s="137"/>
      <c r="F95" s="137"/>
      <c r="G95" s="137"/>
      <c r="H95" s="137"/>
      <c r="I95" s="137"/>
      <c r="J95" s="137"/>
      <c r="K95" s="132"/>
      <c r="L95" s="137"/>
      <c r="M95" s="137"/>
      <c r="N95" s="137"/>
      <c r="O95" s="137"/>
      <c r="P95" s="137"/>
      <c r="Q95" s="137"/>
      <c r="S95" s="137"/>
      <c r="T95" s="137"/>
      <c r="U95" s="137"/>
      <c r="V95" s="137"/>
      <c r="W95" s="137"/>
      <c r="X95" s="137"/>
      <c r="Y95" s="137"/>
      <c r="Z95" s="137"/>
      <c r="AA95" s="137"/>
      <c r="AB95" s="137"/>
      <c r="AC95" s="132"/>
      <c r="AD95" s="137"/>
      <c r="AE95" s="137"/>
      <c r="AF95" s="137"/>
      <c r="AG95" s="137"/>
      <c r="AH95" s="137"/>
      <c r="AI95" s="137"/>
      <c r="AK95" s="137"/>
      <c r="AL95" s="137"/>
      <c r="AM95" s="137"/>
      <c r="AN95" s="137"/>
      <c r="AO95" s="137"/>
      <c r="AP95" s="137"/>
      <c r="AQ95" s="137"/>
      <c r="AR95" s="137"/>
      <c r="AS95" s="137"/>
      <c r="AT95" s="137"/>
      <c r="AU95" s="132"/>
      <c r="AV95" s="137"/>
      <c r="AW95" s="137"/>
      <c r="AX95" s="137"/>
      <c r="AY95" s="137"/>
      <c r="AZ95" s="137"/>
      <c r="BA95" s="137"/>
    </row>
    <row r="96" spans="1:53" s="37" customFormat="1" ht="84.6" customHeight="1" x14ac:dyDescent="0.3">
      <c r="A96" s="137"/>
      <c r="B96" s="954"/>
      <c r="C96" s="955"/>
      <c r="D96" s="955"/>
      <c r="E96" s="955"/>
      <c r="F96" s="955"/>
      <c r="G96" s="955"/>
      <c r="H96" s="955"/>
      <c r="I96" s="955"/>
      <c r="J96" s="955"/>
      <c r="K96" s="955"/>
      <c r="L96" s="955"/>
      <c r="M96" s="955"/>
      <c r="N96" s="955"/>
      <c r="O96" s="955"/>
      <c r="P96" s="956"/>
      <c r="Q96" s="137"/>
      <c r="S96" s="137"/>
      <c r="T96" s="990"/>
      <c r="U96" s="991"/>
      <c r="V96" s="991"/>
      <c r="W96" s="991"/>
      <c r="X96" s="991"/>
      <c r="Y96" s="991"/>
      <c r="Z96" s="991"/>
      <c r="AA96" s="991"/>
      <c r="AB96" s="991"/>
      <c r="AC96" s="991"/>
      <c r="AD96" s="991"/>
      <c r="AE96" s="991"/>
      <c r="AF96" s="991"/>
      <c r="AG96" s="991"/>
      <c r="AH96" s="992"/>
      <c r="AI96" s="137"/>
      <c r="AK96" s="137"/>
      <c r="AL96" s="954"/>
      <c r="AM96" s="955"/>
      <c r="AN96" s="955"/>
      <c r="AO96" s="955"/>
      <c r="AP96" s="955"/>
      <c r="AQ96" s="955"/>
      <c r="AR96" s="955"/>
      <c r="AS96" s="955"/>
      <c r="AT96" s="955"/>
      <c r="AU96" s="955"/>
      <c r="AV96" s="955"/>
      <c r="AW96" s="955"/>
      <c r="AX96" s="955"/>
      <c r="AY96" s="955"/>
      <c r="AZ96" s="956"/>
      <c r="BA96" s="137"/>
    </row>
    <row r="97" spans="1:53" s="37" customFormat="1" x14ac:dyDescent="0.3">
      <c r="A97" s="137"/>
      <c r="B97" s="137"/>
      <c r="C97" s="137"/>
      <c r="D97" s="137"/>
      <c r="E97" s="137"/>
      <c r="F97" s="137"/>
      <c r="G97" s="137"/>
      <c r="H97" s="137"/>
      <c r="I97" s="137"/>
      <c r="J97" s="137"/>
      <c r="K97" s="132"/>
      <c r="L97" s="137"/>
      <c r="M97" s="137"/>
      <c r="N97" s="137"/>
      <c r="O97" s="137"/>
      <c r="P97" s="137"/>
      <c r="Q97" s="137"/>
      <c r="S97" s="137"/>
      <c r="T97" s="137"/>
      <c r="U97" s="137"/>
      <c r="V97" s="137"/>
      <c r="W97" s="137"/>
      <c r="X97" s="137"/>
      <c r="Y97" s="137"/>
      <c r="Z97" s="137"/>
      <c r="AA97" s="137"/>
      <c r="AB97" s="137"/>
      <c r="AC97" s="132"/>
      <c r="AD97" s="137"/>
      <c r="AE97" s="137"/>
      <c r="AF97" s="137"/>
      <c r="AG97" s="137"/>
      <c r="AH97" s="137"/>
      <c r="AI97" s="137"/>
      <c r="AK97" s="137"/>
      <c r="AL97" s="137"/>
      <c r="AM97" s="137"/>
      <c r="AN97" s="137"/>
      <c r="AO97" s="137"/>
      <c r="AP97" s="137"/>
      <c r="AQ97" s="137"/>
      <c r="AR97" s="137"/>
      <c r="AS97" s="137"/>
      <c r="AT97" s="137"/>
      <c r="AU97" s="132"/>
      <c r="AV97" s="137"/>
      <c r="AW97" s="137"/>
      <c r="AX97" s="137"/>
      <c r="AY97" s="137"/>
      <c r="AZ97" s="137"/>
      <c r="BA97" s="137"/>
    </row>
    <row r="98" spans="1:53" x14ac:dyDescent="0.3">
      <c r="A98" s="137"/>
      <c r="B98" s="137"/>
      <c r="C98" s="137"/>
      <c r="D98" s="137"/>
      <c r="E98" s="137"/>
      <c r="F98" s="137"/>
      <c r="G98" s="137"/>
      <c r="H98" s="137"/>
      <c r="I98" s="137"/>
      <c r="J98" s="137"/>
      <c r="K98" s="132"/>
      <c r="L98" s="137"/>
      <c r="M98" s="137"/>
      <c r="N98" s="137"/>
      <c r="O98" s="137"/>
      <c r="P98" s="137"/>
      <c r="Q98" s="137"/>
      <c r="S98" s="137"/>
      <c r="T98" s="137"/>
      <c r="U98" s="137"/>
      <c r="V98" s="137"/>
      <c r="W98" s="137"/>
      <c r="X98" s="137"/>
      <c r="Y98" s="137"/>
      <c r="Z98" s="137"/>
      <c r="AA98" s="137"/>
      <c r="AB98" s="137"/>
      <c r="AC98" s="132"/>
      <c r="AD98" s="137"/>
      <c r="AE98" s="137"/>
      <c r="AF98" s="137"/>
      <c r="AG98" s="137"/>
      <c r="AH98" s="137"/>
      <c r="AI98" s="137"/>
      <c r="AK98" s="137"/>
      <c r="AL98" s="137"/>
      <c r="AM98" s="137"/>
      <c r="AN98" s="137"/>
      <c r="AO98" s="137"/>
      <c r="AP98" s="137"/>
      <c r="AQ98" s="137"/>
      <c r="AR98" s="137"/>
      <c r="AS98" s="137"/>
      <c r="AT98" s="137"/>
      <c r="AU98" s="132"/>
      <c r="AV98" s="137"/>
      <c r="AW98" s="137"/>
      <c r="AX98" s="137"/>
      <c r="AY98" s="137"/>
      <c r="AZ98" s="137"/>
      <c r="BA98" s="137"/>
    </row>
    <row r="99" spans="1:53" x14ac:dyDescent="0.3">
      <c r="A99" s="137"/>
      <c r="B99" s="137"/>
      <c r="C99" s="137"/>
      <c r="D99" s="137"/>
      <c r="E99" s="137"/>
      <c r="F99" s="137"/>
      <c r="G99" s="137"/>
      <c r="H99" s="137"/>
      <c r="I99" s="137"/>
      <c r="J99" s="137"/>
      <c r="K99" s="132"/>
      <c r="L99" s="137"/>
      <c r="M99" s="137"/>
      <c r="N99" s="137"/>
      <c r="O99" s="137"/>
      <c r="P99" s="137"/>
      <c r="Q99" s="137"/>
      <c r="S99" s="137"/>
      <c r="T99" s="137"/>
      <c r="U99" s="137"/>
      <c r="V99" s="137"/>
      <c r="W99" s="137"/>
      <c r="X99" s="137"/>
      <c r="Y99" s="137"/>
      <c r="Z99" s="137"/>
      <c r="AA99" s="137"/>
      <c r="AB99" s="137"/>
      <c r="AC99" s="132"/>
      <c r="AD99" s="137"/>
      <c r="AE99" s="137"/>
      <c r="AF99" s="137"/>
      <c r="AG99" s="137"/>
      <c r="AH99" s="137"/>
      <c r="AI99" s="137"/>
      <c r="AK99" s="137"/>
      <c r="AL99" s="137"/>
      <c r="AM99" s="137"/>
      <c r="AN99" s="137"/>
      <c r="AO99" s="137"/>
      <c r="AP99" s="137"/>
      <c r="AQ99" s="137"/>
      <c r="AR99" s="137"/>
      <c r="AS99" s="137"/>
      <c r="AT99" s="137"/>
      <c r="AU99" s="132"/>
      <c r="AV99" s="137"/>
      <c r="AW99" s="137"/>
      <c r="AX99" s="137"/>
      <c r="AY99" s="137"/>
      <c r="AZ99" s="137"/>
      <c r="BA99" s="137"/>
    </row>
    <row r="100" spans="1:53" x14ac:dyDescent="0.3">
      <c r="A100" s="137"/>
      <c r="B100" s="137"/>
      <c r="C100" s="137"/>
      <c r="D100" s="137"/>
      <c r="E100" s="137"/>
      <c r="F100" s="137"/>
      <c r="G100" s="137"/>
      <c r="H100" s="137"/>
      <c r="I100" s="137"/>
      <c r="J100" s="137"/>
      <c r="K100" s="132"/>
      <c r="L100" s="137"/>
      <c r="M100" s="137"/>
      <c r="N100" s="137"/>
      <c r="O100" s="137"/>
      <c r="P100" s="137"/>
      <c r="Q100" s="137"/>
      <c r="S100" s="137"/>
      <c r="T100" s="137"/>
      <c r="U100" s="137"/>
      <c r="V100" s="137"/>
      <c r="W100" s="137"/>
      <c r="X100" s="137"/>
      <c r="Y100" s="137"/>
      <c r="Z100" s="137"/>
      <c r="AA100" s="137"/>
      <c r="AB100" s="137"/>
      <c r="AC100" s="132"/>
      <c r="AD100" s="137"/>
      <c r="AE100" s="137"/>
      <c r="AF100" s="137"/>
      <c r="AG100" s="137"/>
      <c r="AH100" s="137"/>
      <c r="AI100" s="137"/>
      <c r="AK100" s="137"/>
      <c r="AL100" s="137"/>
      <c r="AM100" s="137"/>
      <c r="AN100" s="137"/>
      <c r="AO100" s="137"/>
      <c r="AP100" s="137"/>
      <c r="AQ100" s="137"/>
      <c r="AR100" s="137"/>
      <c r="AS100" s="137"/>
      <c r="AT100" s="137"/>
      <c r="AU100" s="132"/>
      <c r="AV100" s="137"/>
      <c r="AW100" s="137"/>
      <c r="AX100" s="137"/>
      <c r="AY100" s="137"/>
      <c r="AZ100" s="137"/>
      <c r="BA100" s="137"/>
    </row>
    <row r="101" spans="1:53" x14ac:dyDescent="0.3">
      <c r="A101" s="137"/>
      <c r="B101" s="137"/>
      <c r="C101" s="137"/>
      <c r="D101" s="137"/>
      <c r="E101" s="137"/>
      <c r="F101" s="137"/>
      <c r="G101" s="137"/>
      <c r="H101" s="137"/>
      <c r="I101" s="137"/>
      <c r="J101" s="137"/>
      <c r="K101" s="132"/>
      <c r="L101" s="137"/>
      <c r="M101" s="137"/>
      <c r="N101" s="137"/>
      <c r="O101" s="137"/>
      <c r="P101" s="137"/>
      <c r="Q101" s="137"/>
      <c r="S101" s="137"/>
      <c r="T101" s="137"/>
      <c r="U101" s="137"/>
      <c r="V101" s="137"/>
      <c r="W101" s="137"/>
      <c r="X101" s="137"/>
      <c r="Y101" s="137"/>
      <c r="Z101" s="137"/>
      <c r="AA101" s="137"/>
      <c r="AB101" s="137"/>
      <c r="AC101" s="132"/>
      <c r="AD101" s="137"/>
      <c r="AE101" s="137"/>
      <c r="AF101" s="137"/>
      <c r="AG101" s="137"/>
      <c r="AH101" s="137"/>
      <c r="AI101" s="137"/>
      <c r="AK101" s="137"/>
      <c r="AL101" s="137"/>
      <c r="AM101" s="137"/>
      <c r="AN101" s="137"/>
      <c r="AO101" s="137"/>
      <c r="AP101" s="137"/>
      <c r="AQ101" s="137"/>
      <c r="AR101" s="137"/>
      <c r="AS101" s="137"/>
      <c r="AT101" s="137"/>
      <c r="AU101" s="132"/>
      <c r="AV101" s="137"/>
      <c r="AW101" s="137"/>
      <c r="AX101" s="137"/>
      <c r="AY101" s="137"/>
      <c r="AZ101" s="137"/>
      <c r="BA101" s="137"/>
    </row>
  </sheetData>
  <sheetProtection algorithmName="SHA-512" hashValue="67C1BnyHjbIUzDmXokCWBRLYYq7QfLxDvkM5XgCLtdBn3JiaBAVpx+WrJaZpLQQu29+18UiPcbm0XxH/DVwifQ==" saltValue="OKmm1EnIcQWAr306CfPNSQ==" spinCount="100000" sheet="1" formatCells="0" formatColumns="0" formatRows="0"/>
  <mergeCells count="465">
    <mergeCell ref="AW79:AX79"/>
    <mergeCell ref="AY79:AZ79"/>
    <mergeCell ref="AL84:AZ84"/>
    <mergeCell ref="AL88:AZ88"/>
    <mergeCell ref="AL92:AZ92"/>
    <mergeCell ref="AL96:AZ96"/>
    <mergeCell ref="AM76:AR76"/>
    <mergeCell ref="AW76:AX76"/>
    <mergeCell ref="AY76:AZ76"/>
    <mergeCell ref="AM77:AR77"/>
    <mergeCell ref="AW77:AX77"/>
    <mergeCell ref="AY77:AZ77"/>
    <mergeCell ref="AM78:AR78"/>
    <mergeCell ref="AW78:AX78"/>
    <mergeCell ref="AY78:AZ78"/>
    <mergeCell ref="AM73:AR73"/>
    <mergeCell ref="AW73:AX73"/>
    <mergeCell ref="AY73:AZ73"/>
    <mergeCell ref="AM74:AR74"/>
    <mergeCell ref="AW74:AX74"/>
    <mergeCell ref="AY74:AZ74"/>
    <mergeCell ref="AM75:AR75"/>
    <mergeCell ref="AW75:AX75"/>
    <mergeCell ref="AY75:AZ75"/>
    <mergeCell ref="AM70:AR70"/>
    <mergeCell ref="AW70:AX70"/>
    <mergeCell ref="AY70:AZ70"/>
    <mergeCell ref="AM71:AR71"/>
    <mergeCell ref="AW71:AX71"/>
    <mergeCell ref="AY71:AZ71"/>
    <mergeCell ref="AM72:AR72"/>
    <mergeCell ref="AW72:AX72"/>
    <mergeCell ref="AY72:AZ72"/>
    <mergeCell ref="AM67:AR67"/>
    <mergeCell ref="AW67:AX67"/>
    <mergeCell ref="AY67:AZ67"/>
    <mergeCell ref="AM68:AR68"/>
    <mergeCell ref="AW68:AX68"/>
    <mergeCell ref="AY68:AZ68"/>
    <mergeCell ref="AM69:AR69"/>
    <mergeCell ref="AW69:AX69"/>
    <mergeCell ref="AY69:AZ69"/>
    <mergeCell ref="AM64:AR64"/>
    <mergeCell ref="AW64:AX64"/>
    <mergeCell ref="AY64:AZ64"/>
    <mergeCell ref="AM65:AR65"/>
    <mergeCell ref="AW65:AX65"/>
    <mergeCell ref="AY65:AZ65"/>
    <mergeCell ref="AM66:AR66"/>
    <mergeCell ref="AW66:AX66"/>
    <mergeCell ref="AY66:AZ66"/>
    <mergeCell ref="AM61:AR61"/>
    <mergeCell ref="AW61:AX61"/>
    <mergeCell ref="AY61:AZ61"/>
    <mergeCell ref="AM62:AR62"/>
    <mergeCell ref="AW62:AX62"/>
    <mergeCell ref="AY62:AZ62"/>
    <mergeCell ref="AM63:AR63"/>
    <mergeCell ref="AW63:AX63"/>
    <mergeCell ref="AY63:AZ63"/>
    <mergeCell ref="AW52:AX52"/>
    <mergeCell ref="AY52:AZ52"/>
    <mergeCell ref="AM58:AR58"/>
    <mergeCell ref="AW58:AX58"/>
    <mergeCell ref="AY58:AZ58"/>
    <mergeCell ref="AM59:AR59"/>
    <mergeCell ref="AW59:AX59"/>
    <mergeCell ref="AY59:AZ59"/>
    <mergeCell ref="AM60:AR60"/>
    <mergeCell ref="AW60:AX60"/>
    <mergeCell ref="AY60:AZ60"/>
    <mergeCell ref="AM49:AQ49"/>
    <mergeCell ref="AW49:AX49"/>
    <mergeCell ref="AY49:AZ49"/>
    <mergeCell ref="AM50:AQ50"/>
    <mergeCell ref="AW50:AX50"/>
    <mergeCell ref="AY50:AZ50"/>
    <mergeCell ref="AM51:AQ51"/>
    <mergeCell ref="AW51:AX51"/>
    <mergeCell ref="AY51:AZ51"/>
    <mergeCell ref="AM46:AQ46"/>
    <mergeCell ref="AW46:AX46"/>
    <mergeCell ref="AY46:AZ46"/>
    <mergeCell ref="AM47:AQ47"/>
    <mergeCell ref="AW47:AX47"/>
    <mergeCell ref="AY47:AZ47"/>
    <mergeCell ref="AM48:AQ48"/>
    <mergeCell ref="AW48:AX48"/>
    <mergeCell ref="AY48:AZ48"/>
    <mergeCell ref="AM43:AQ43"/>
    <mergeCell ref="AW43:AX43"/>
    <mergeCell ref="AY43:AZ43"/>
    <mergeCell ref="AM44:AQ44"/>
    <mergeCell ref="AW44:AX44"/>
    <mergeCell ref="AY44:AZ44"/>
    <mergeCell ref="AM45:AQ45"/>
    <mergeCell ref="AW45:AX45"/>
    <mergeCell ref="AY45:AZ45"/>
    <mergeCell ref="AM39:AQ39"/>
    <mergeCell ref="AW39:AX39"/>
    <mergeCell ref="AY39:AZ39"/>
    <mergeCell ref="AL40:AL42"/>
    <mergeCell ref="AM40:AQ42"/>
    <mergeCell ref="AW40:AX40"/>
    <mergeCell ref="AY40:AZ40"/>
    <mergeCell ref="AW41:AX41"/>
    <mergeCell ref="AY41:AZ41"/>
    <mergeCell ref="AW42:AX42"/>
    <mergeCell ref="AY42:AZ42"/>
    <mergeCell ref="AM36:AQ36"/>
    <mergeCell ref="AW36:AX36"/>
    <mergeCell ref="AY36:AZ36"/>
    <mergeCell ref="AM37:AQ37"/>
    <mergeCell ref="AW37:AX37"/>
    <mergeCell ref="AY37:AZ37"/>
    <mergeCell ref="AM38:AQ38"/>
    <mergeCell ref="AW38:AX38"/>
    <mergeCell ref="AY38:AZ38"/>
    <mergeCell ref="AM33:AQ33"/>
    <mergeCell ref="AW33:AX33"/>
    <mergeCell ref="AY33:AZ33"/>
    <mergeCell ref="AM34:AQ34"/>
    <mergeCell ref="AW34:AX34"/>
    <mergeCell ref="AY34:AZ34"/>
    <mergeCell ref="AM35:AQ35"/>
    <mergeCell ref="AW35:AX35"/>
    <mergeCell ref="AY35:AZ35"/>
    <mergeCell ref="AW29:AX29"/>
    <mergeCell ref="AY29:AZ29"/>
    <mergeCell ref="AW30:AX30"/>
    <mergeCell ref="AY30:AZ30"/>
    <mergeCell ref="AM31:AQ31"/>
    <mergeCell ref="AW31:AX31"/>
    <mergeCell ref="AY31:AZ31"/>
    <mergeCell ref="AM32:AQ32"/>
    <mergeCell ref="AW32:AX32"/>
    <mergeCell ref="AY32:AZ32"/>
    <mergeCell ref="T88:AH88"/>
    <mergeCell ref="T92:AH92"/>
    <mergeCell ref="T96:AH96"/>
    <mergeCell ref="AL2:AZ2"/>
    <mergeCell ref="AO8:AZ8"/>
    <mergeCell ref="AP10:AQ10"/>
    <mergeCell ref="AP12:AQ12"/>
    <mergeCell ref="AP14:AS14"/>
    <mergeCell ref="AL20:AP20"/>
    <mergeCell ref="AQ20:AS20"/>
    <mergeCell ref="AL21:AP23"/>
    <mergeCell ref="AQ21:AS21"/>
    <mergeCell ref="AQ22:AS22"/>
    <mergeCell ref="AQ23:AS23"/>
    <mergeCell ref="AM27:AQ27"/>
    <mergeCell ref="AW27:AX27"/>
    <mergeCell ref="AY27:AZ27"/>
    <mergeCell ref="AL28:AL30"/>
    <mergeCell ref="AM28:AQ30"/>
    <mergeCell ref="AW28:AX28"/>
    <mergeCell ref="AY28:AZ28"/>
    <mergeCell ref="U77:Z77"/>
    <mergeCell ref="AE77:AF77"/>
    <mergeCell ref="AG77:AH77"/>
    <mergeCell ref="U78:Z78"/>
    <mergeCell ref="AE78:AF78"/>
    <mergeCell ref="AG78:AH78"/>
    <mergeCell ref="AE79:AF79"/>
    <mergeCell ref="AG79:AH79"/>
    <mergeCell ref="T84:AH84"/>
    <mergeCell ref="U74:Z74"/>
    <mergeCell ref="AE74:AF74"/>
    <mergeCell ref="AG74:AH74"/>
    <mergeCell ref="U75:Z75"/>
    <mergeCell ref="AE75:AF75"/>
    <mergeCell ref="AG75:AH75"/>
    <mergeCell ref="U76:Z76"/>
    <mergeCell ref="AE76:AF76"/>
    <mergeCell ref="AG76:AH76"/>
    <mergeCell ref="U71:Z71"/>
    <mergeCell ref="AE71:AF71"/>
    <mergeCell ref="AG71:AH71"/>
    <mergeCell ref="U72:Z72"/>
    <mergeCell ref="AE72:AF72"/>
    <mergeCell ref="AG72:AH72"/>
    <mergeCell ref="U73:Z73"/>
    <mergeCell ref="AE73:AF73"/>
    <mergeCell ref="AG73:AH73"/>
    <mergeCell ref="U68:Z68"/>
    <mergeCell ref="AE68:AF68"/>
    <mergeCell ref="AG68:AH68"/>
    <mergeCell ref="U69:Z69"/>
    <mergeCell ref="AE69:AF69"/>
    <mergeCell ref="AG69:AH69"/>
    <mergeCell ref="U70:Z70"/>
    <mergeCell ref="AE70:AF70"/>
    <mergeCell ref="AG70:AH70"/>
    <mergeCell ref="U65:Z65"/>
    <mergeCell ref="AE65:AF65"/>
    <mergeCell ref="AG65:AH65"/>
    <mergeCell ref="U66:Z66"/>
    <mergeCell ref="AE66:AF66"/>
    <mergeCell ref="AG66:AH66"/>
    <mergeCell ref="U67:Z67"/>
    <mergeCell ref="AE67:AF67"/>
    <mergeCell ref="AG67:AH67"/>
    <mergeCell ref="U62:Z62"/>
    <mergeCell ref="AE62:AF62"/>
    <mergeCell ref="AG62:AH62"/>
    <mergeCell ref="U63:Z63"/>
    <mergeCell ref="AE63:AF63"/>
    <mergeCell ref="AG63:AH63"/>
    <mergeCell ref="U64:Z64"/>
    <mergeCell ref="AE64:AF64"/>
    <mergeCell ref="AG64:AH64"/>
    <mergeCell ref="U59:Z59"/>
    <mergeCell ref="AE59:AF59"/>
    <mergeCell ref="AG59:AH59"/>
    <mergeCell ref="U60:Z60"/>
    <mergeCell ref="AE60:AF60"/>
    <mergeCell ref="AG60:AH60"/>
    <mergeCell ref="U61:Z61"/>
    <mergeCell ref="AE61:AF61"/>
    <mergeCell ref="AG61:AH61"/>
    <mergeCell ref="U50:Y50"/>
    <mergeCell ref="AE50:AF50"/>
    <mergeCell ref="AG50:AH50"/>
    <mergeCell ref="U51:Y51"/>
    <mergeCell ref="AE51:AF51"/>
    <mergeCell ref="AG51:AH51"/>
    <mergeCell ref="AE52:AF52"/>
    <mergeCell ref="AG52:AH52"/>
    <mergeCell ref="U58:Z58"/>
    <mergeCell ref="AE58:AF58"/>
    <mergeCell ref="AG58:AH58"/>
    <mergeCell ref="U47:Y47"/>
    <mergeCell ref="AE47:AF47"/>
    <mergeCell ref="AG47:AH47"/>
    <mergeCell ref="U48:Y48"/>
    <mergeCell ref="AE48:AF48"/>
    <mergeCell ref="AG48:AH48"/>
    <mergeCell ref="U49:Y49"/>
    <mergeCell ref="AE49:AF49"/>
    <mergeCell ref="AG49:AH49"/>
    <mergeCell ref="U44:Y44"/>
    <mergeCell ref="AE44:AF44"/>
    <mergeCell ref="AG44:AH44"/>
    <mergeCell ref="U45:Y45"/>
    <mergeCell ref="AE45:AF45"/>
    <mergeCell ref="AG45:AH45"/>
    <mergeCell ref="U46:Y46"/>
    <mergeCell ref="AE46:AF46"/>
    <mergeCell ref="AG46:AH46"/>
    <mergeCell ref="T40:T42"/>
    <mergeCell ref="U40:Y42"/>
    <mergeCell ref="AE40:AF40"/>
    <mergeCell ref="AG40:AH40"/>
    <mergeCell ref="AE41:AF41"/>
    <mergeCell ref="AG41:AH41"/>
    <mergeCell ref="AE42:AF42"/>
    <mergeCell ref="AG42:AH42"/>
    <mergeCell ref="U43:Y43"/>
    <mergeCell ref="AE43:AF43"/>
    <mergeCell ref="AG43:AH43"/>
    <mergeCell ref="U37:Y37"/>
    <mergeCell ref="AE37:AF37"/>
    <mergeCell ref="AG37:AH37"/>
    <mergeCell ref="U38:Y38"/>
    <mergeCell ref="AE38:AF38"/>
    <mergeCell ref="AG38:AH38"/>
    <mergeCell ref="U39:Y39"/>
    <mergeCell ref="AE39:AF39"/>
    <mergeCell ref="AG39:AH39"/>
    <mergeCell ref="U34:Y34"/>
    <mergeCell ref="AE34:AF34"/>
    <mergeCell ref="AG34:AH34"/>
    <mergeCell ref="U35:Y35"/>
    <mergeCell ref="AE35:AF35"/>
    <mergeCell ref="AG35:AH35"/>
    <mergeCell ref="U36:Y36"/>
    <mergeCell ref="AE36:AF36"/>
    <mergeCell ref="AG36:AH36"/>
    <mergeCell ref="U31:Y31"/>
    <mergeCell ref="AE31:AF31"/>
    <mergeCell ref="AG31:AH31"/>
    <mergeCell ref="U32:Y32"/>
    <mergeCell ref="AE32:AF32"/>
    <mergeCell ref="AG32:AH32"/>
    <mergeCell ref="U33:Y33"/>
    <mergeCell ref="AE33:AF33"/>
    <mergeCell ref="AG33:AH33"/>
    <mergeCell ref="U27:Y27"/>
    <mergeCell ref="AE27:AF27"/>
    <mergeCell ref="AG27:AH27"/>
    <mergeCell ref="T28:T30"/>
    <mergeCell ref="U28:Y30"/>
    <mergeCell ref="AE28:AF28"/>
    <mergeCell ref="AG28:AH28"/>
    <mergeCell ref="AE29:AF29"/>
    <mergeCell ref="AG29:AH29"/>
    <mergeCell ref="AE30:AF30"/>
    <mergeCell ref="AG30:AH30"/>
    <mergeCell ref="T2:AH2"/>
    <mergeCell ref="W8:AH8"/>
    <mergeCell ref="X10:Y10"/>
    <mergeCell ref="X12:Y12"/>
    <mergeCell ref="X14:AA14"/>
    <mergeCell ref="T20:X20"/>
    <mergeCell ref="Y20:AA20"/>
    <mergeCell ref="T21:X23"/>
    <mergeCell ref="Y21:AA21"/>
    <mergeCell ref="Y22:AA22"/>
    <mergeCell ref="Y23:AA23"/>
    <mergeCell ref="O49:P49"/>
    <mergeCell ref="O50:P50"/>
    <mergeCell ref="O51:P51"/>
    <mergeCell ref="O52:P52"/>
    <mergeCell ref="M52:N52"/>
    <mergeCell ref="C27:G27"/>
    <mergeCell ref="M40:N40"/>
    <mergeCell ref="O40:P40"/>
    <mergeCell ref="M41:N41"/>
    <mergeCell ref="O41:P41"/>
    <mergeCell ref="M29:N29"/>
    <mergeCell ref="O29:P29"/>
    <mergeCell ref="M30:N30"/>
    <mergeCell ref="O30:P30"/>
    <mergeCell ref="M33:N33"/>
    <mergeCell ref="M34:N34"/>
    <mergeCell ref="M35:N35"/>
    <mergeCell ref="M38:N38"/>
    <mergeCell ref="M39:N39"/>
    <mergeCell ref="O33:P33"/>
    <mergeCell ref="O34:P34"/>
    <mergeCell ref="O35:P35"/>
    <mergeCell ref="O38:P38"/>
    <mergeCell ref="O39:P39"/>
    <mergeCell ref="M27:N27"/>
    <mergeCell ref="M28:N28"/>
    <mergeCell ref="M31:N31"/>
    <mergeCell ref="M32:N32"/>
    <mergeCell ref="O46:P46"/>
    <mergeCell ref="O47:P47"/>
    <mergeCell ref="O48:P48"/>
    <mergeCell ref="O36:P36"/>
    <mergeCell ref="O37:P37"/>
    <mergeCell ref="O42:P42"/>
    <mergeCell ref="O43:P43"/>
    <mergeCell ref="O44:P44"/>
    <mergeCell ref="O45:P45"/>
    <mergeCell ref="O27:P27"/>
    <mergeCell ref="O28:P28"/>
    <mergeCell ref="O31:P31"/>
    <mergeCell ref="O32:P32"/>
    <mergeCell ref="C31:G31"/>
    <mergeCell ref="C32:G32"/>
    <mergeCell ref="C33:G33"/>
    <mergeCell ref="C34:G34"/>
    <mergeCell ref="C35:G35"/>
    <mergeCell ref="C36:G36"/>
    <mergeCell ref="C37:G37"/>
    <mergeCell ref="C38:G38"/>
    <mergeCell ref="C39:G39"/>
    <mergeCell ref="C43:G43"/>
    <mergeCell ref="C44:G44"/>
    <mergeCell ref="C45:G45"/>
    <mergeCell ref="C46:G46"/>
    <mergeCell ref="C47:G47"/>
    <mergeCell ref="C48:G48"/>
    <mergeCell ref="C40:G42"/>
    <mergeCell ref="M36:N36"/>
    <mergeCell ref="M37:N37"/>
    <mergeCell ref="M42:N42"/>
    <mergeCell ref="M43:N43"/>
    <mergeCell ref="M44:N44"/>
    <mergeCell ref="M45:N45"/>
    <mergeCell ref="O75:P75"/>
    <mergeCell ref="O76:P76"/>
    <mergeCell ref="O77:P77"/>
    <mergeCell ref="O78:P78"/>
    <mergeCell ref="O79:P79"/>
    <mergeCell ref="C59:H59"/>
    <mergeCell ref="O67:P67"/>
    <mergeCell ref="O68:P68"/>
    <mergeCell ref="O69:P69"/>
    <mergeCell ref="O70:P70"/>
    <mergeCell ref="O71:P71"/>
    <mergeCell ref="O72:P72"/>
    <mergeCell ref="O73:P73"/>
    <mergeCell ref="O74:P74"/>
    <mergeCell ref="C68:H68"/>
    <mergeCell ref="C69:H69"/>
    <mergeCell ref="C63:H63"/>
    <mergeCell ref="C64:H64"/>
    <mergeCell ref="C65:H65"/>
    <mergeCell ref="C66:H66"/>
    <mergeCell ref="C67:H67"/>
    <mergeCell ref="M72:N72"/>
    <mergeCell ref="C70:H70"/>
    <mergeCell ref="C71:H71"/>
    <mergeCell ref="O58:P58"/>
    <mergeCell ref="O59:P59"/>
    <mergeCell ref="O60:P60"/>
    <mergeCell ref="O61:P61"/>
    <mergeCell ref="O62:P62"/>
    <mergeCell ref="O63:P63"/>
    <mergeCell ref="O64:P64"/>
    <mergeCell ref="O65:P65"/>
    <mergeCell ref="O66:P66"/>
    <mergeCell ref="B96:P96"/>
    <mergeCell ref="B84:P84"/>
    <mergeCell ref="B92:P92"/>
    <mergeCell ref="B2:P2"/>
    <mergeCell ref="B88:P88"/>
    <mergeCell ref="E8:P8"/>
    <mergeCell ref="B20:F20"/>
    <mergeCell ref="G20:I20"/>
    <mergeCell ref="F10:G10"/>
    <mergeCell ref="F12:G12"/>
    <mergeCell ref="F14:I14"/>
    <mergeCell ref="B28:B30"/>
    <mergeCell ref="G21:I21"/>
    <mergeCell ref="G22:I22"/>
    <mergeCell ref="G23:I23"/>
    <mergeCell ref="B21:F23"/>
    <mergeCell ref="B40:B42"/>
    <mergeCell ref="C28:G30"/>
    <mergeCell ref="C60:H60"/>
    <mergeCell ref="C61:H61"/>
    <mergeCell ref="C62:H62"/>
    <mergeCell ref="M69:N69"/>
    <mergeCell ref="M70:N70"/>
    <mergeCell ref="M71:N71"/>
    <mergeCell ref="M68:N68"/>
    <mergeCell ref="C72:H72"/>
    <mergeCell ref="C49:G49"/>
    <mergeCell ref="C50:G50"/>
    <mergeCell ref="C51:G51"/>
    <mergeCell ref="M46:N46"/>
    <mergeCell ref="M47:N47"/>
    <mergeCell ref="M48:N48"/>
    <mergeCell ref="M49:N49"/>
    <mergeCell ref="M50:N50"/>
    <mergeCell ref="M51:N51"/>
    <mergeCell ref="M78:N78"/>
    <mergeCell ref="M79:N79"/>
    <mergeCell ref="C58:H58"/>
    <mergeCell ref="M73:N73"/>
    <mergeCell ref="M74:N74"/>
    <mergeCell ref="M75:N75"/>
    <mergeCell ref="M76:N76"/>
    <mergeCell ref="M77:N77"/>
    <mergeCell ref="C78:H78"/>
    <mergeCell ref="M58:N58"/>
    <mergeCell ref="M59:N59"/>
    <mergeCell ref="C73:H73"/>
    <mergeCell ref="C74:H74"/>
    <mergeCell ref="C75:H75"/>
    <mergeCell ref="C77:H77"/>
    <mergeCell ref="C76:H76"/>
    <mergeCell ref="M60:N60"/>
    <mergeCell ref="M61:N61"/>
    <mergeCell ref="M62:N62"/>
    <mergeCell ref="M63:N63"/>
    <mergeCell ref="M64:N64"/>
    <mergeCell ref="M65:N65"/>
    <mergeCell ref="M66:N66"/>
    <mergeCell ref="M67:N67"/>
  </mergeCells>
  <pageMargins left="0.31496062992125984" right="0.19685039370078741" top="0.43307086614173229" bottom="0.43307086614173229" header="0.31496062992125984" footer="0.31496062992125984"/>
  <pageSetup paperSize="9" scale="65"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19D6F-3DB5-4A1F-BAA8-37B4D9000486}">
  <sheetPr>
    <tabColor rgb="FFFF0066"/>
  </sheetPr>
  <dimension ref="B1:BB65"/>
  <sheetViews>
    <sheetView zoomScaleNormal="100" workbookViewId="0">
      <pane xSplit="7" ySplit="5" topLeftCell="AQ102" activePane="bottomRight" state="frozen"/>
      <selection pane="topRight" activeCell="H1" sqref="H1"/>
      <selection pane="bottomLeft" activeCell="A6" sqref="A6"/>
      <selection pane="bottomRight" activeCell="B5" sqref="B5:BB5"/>
    </sheetView>
  </sheetViews>
  <sheetFormatPr baseColWidth="10" defaultColWidth="11.5546875" defaultRowHeight="12" x14ac:dyDescent="0.3"/>
  <cols>
    <col min="1" max="1" width="1.88671875" style="23" customWidth="1"/>
    <col min="2" max="2" width="2.5546875" style="23" customWidth="1"/>
    <col min="3" max="3" width="8.33203125" style="23" customWidth="1"/>
    <col min="4" max="4" width="6.6640625" style="23" customWidth="1"/>
    <col min="5" max="5" width="5.5546875" style="23" customWidth="1"/>
    <col min="6" max="6" width="19.33203125" style="23" customWidth="1"/>
    <col min="7" max="7" width="7" style="23" customWidth="1"/>
    <col min="8" max="8" width="7.6640625" style="23" customWidth="1"/>
    <col min="9" max="9" width="8.6640625" style="23" customWidth="1"/>
    <col min="10" max="10" width="6.88671875" style="23" customWidth="1"/>
    <col min="11" max="11" width="6" style="23" customWidth="1"/>
    <col min="12" max="12" width="10.88671875" style="23" customWidth="1"/>
    <col min="13" max="13" width="13.109375" style="23" customWidth="1"/>
    <col min="14" max="14" width="9.44140625" style="23" customWidth="1"/>
    <col min="15" max="15" width="8.33203125" style="23" customWidth="1"/>
    <col min="16" max="16" width="7.6640625" style="23" customWidth="1"/>
    <col min="17" max="17" width="9.33203125" style="23" customWidth="1"/>
    <col min="18" max="18" width="8" style="23" customWidth="1"/>
    <col min="19" max="20" width="8.6640625" style="23" customWidth="1"/>
    <col min="21" max="21" width="11.33203125" style="23" customWidth="1"/>
    <col min="22" max="22" width="14" style="23" customWidth="1"/>
    <col min="23" max="23" width="9.44140625" style="23" bestFit="1" customWidth="1"/>
    <col min="24" max="24" width="5.6640625" style="23" customWidth="1"/>
    <col min="25" max="25" width="8.109375" style="23" customWidth="1"/>
    <col min="26" max="26" width="7.6640625" style="23" customWidth="1"/>
    <col min="27" max="29" width="12.109375" style="23" customWidth="1"/>
    <col min="30" max="35" width="5.6640625" style="23" customWidth="1"/>
    <col min="36" max="38" width="12.33203125" style="23" customWidth="1"/>
    <col min="39" max="43" width="5.6640625" style="23" customWidth="1"/>
    <col min="44" max="44" width="13.88671875" style="23" bestFit="1" customWidth="1"/>
    <col min="45" max="47" width="10.6640625" style="23" customWidth="1"/>
    <col min="48" max="48" width="12.109375" style="23" customWidth="1"/>
    <col min="49" max="50" width="9.33203125" style="23" customWidth="1"/>
    <col min="51" max="53" width="11.5546875" style="23" customWidth="1"/>
    <col min="54" max="54" width="11.33203125" style="23" bestFit="1" customWidth="1"/>
    <col min="55" max="16384" width="11.5546875" style="23"/>
  </cols>
  <sheetData>
    <row r="1" spans="2:54" x14ac:dyDescent="0.3">
      <c r="B1" s="84"/>
      <c r="C1" s="84"/>
      <c r="D1" s="84"/>
      <c r="E1" s="84"/>
      <c r="F1" s="84"/>
      <c r="G1" s="84"/>
      <c r="H1" s="84"/>
      <c r="I1" s="84"/>
      <c r="J1" s="84"/>
      <c r="K1" s="84"/>
      <c r="L1" s="84"/>
      <c r="M1" s="84"/>
      <c r="N1" s="84"/>
      <c r="O1" s="84"/>
      <c r="P1" s="84"/>
      <c r="Q1" s="84"/>
      <c r="R1" s="84"/>
      <c r="S1" s="84"/>
      <c r="T1" s="84"/>
      <c r="U1" s="84"/>
      <c r="V1" s="84"/>
      <c r="W1" s="84"/>
      <c r="X1" s="84"/>
      <c r="Y1" s="84"/>
      <c r="Z1" s="84"/>
    </row>
    <row r="2" spans="2:54" x14ac:dyDescent="0.3">
      <c r="B2" s="85"/>
      <c r="C2" s="85"/>
      <c r="D2" s="85"/>
      <c r="E2" s="85"/>
      <c r="F2" s="85"/>
      <c r="G2" s="85"/>
      <c r="H2" s="85"/>
      <c r="I2" s="85"/>
      <c r="J2" s="85"/>
      <c r="K2" s="85"/>
      <c r="L2" s="85"/>
      <c r="M2" s="85"/>
      <c r="N2" s="85"/>
      <c r="O2" s="85"/>
      <c r="P2" s="85"/>
      <c r="Q2" s="85"/>
      <c r="R2" s="85"/>
      <c r="S2" s="85"/>
      <c r="T2" s="85"/>
      <c r="U2" s="85"/>
      <c r="V2" s="85"/>
      <c r="W2" s="85"/>
      <c r="X2" s="85"/>
      <c r="Y2" s="85"/>
      <c r="Z2" s="85"/>
    </row>
    <row r="3" spans="2:54" x14ac:dyDescent="0.3">
      <c r="B3" s="216" t="s">
        <v>413</v>
      </c>
      <c r="C3" s="217"/>
      <c r="D3" s="217"/>
      <c r="E3" s="217"/>
      <c r="F3" s="217"/>
      <c r="G3" s="217"/>
      <c r="H3" s="217"/>
      <c r="I3" s="217"/>
      <c r="J3" s="217"/>
      <c r="K3" s="217"/>
      <c r="L3" s="217"/>
      <c r="M3" s="217"/>
      <c r="N3" s="217"/>
      <c r="O3" s="217"/>
      <c r="P3" s="217"/>
      <c r="Q3" s="217"/>
      <c r="R3" s="217"/>
      <c r="S3" s="217"/>
      <c r="T3" s="217"/>
      <c r="U3" s="217"/>
      <c r="V3" s="218"/>
      <c r="W3" s="217"/>
      <c r="X3" s="217"/>
      <c r="Y3" s="217"/>
      <c r="Z3" s="217"/>
      <c r="AA3" s="213" t="s">
        <v>6740</v>
      </c>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5"/>
    </row>
    <row r="4" spans="2:54" x14ac:dyDescent="0.3">
      <c r="B4" s="219"/>
      <c r="C4" s="220"/>
      <c r="D4" s="220"/>
      <c r="E4" s="220"/>
      <c r="F4" s="220"/>
      <c r="G4" s="220"/>
      <c r="H4" s="220"/>
      <c r="I4" s="220"/>
      <c r="J4" s="220"/>
      <c r="K4" s="220"/>
      <c r="L4" s="220"/>
      <c r="M4" s="220"/>
      <c r="N4" s="220"/>
      <c r="O4" s="220"/>
      <c r="P4" s="220"/>
      <c r="Q4" s="220"/>
      <c r="R4" s="220"/>
      <c r="S4" s="220"/>
      <c r="T4" s="220"/>
      <c r="U4" s="220"/>
      <c r="V4" s="221"/>
      <c r="W4" s="220"/>
      <c r="X4" s="220"/>
      <c r="Y4" s="220"/>
      <c r="Z4" s="220"/>
      <c r="AA4" s="993" t="s">
        <v>373</v>
      </c>
      <c r="AB4" s="994"/>
      <c r="AC4" s="994"/>
      <c r="AD4" s="994"/>
      <c r="AE4" s="994"/>
      <c r="AF4" s="994"/>
      <c r="AG4" s="994"/>
      <c r="AH4" s="994"/>
      <c r="AI4" s="995"/>
      <c r="AJ4" s="993" t="s">
        <v>374</v>
      </c>
      <c r="AK4" s="994"/>
      <c r="AL4" s="994"/>
      <c r="AM4" s="994"/>
      <c r="AN4" s="994"/>
      <c r="AO4" s="994"/>
      <c r="AP4" s="994"/>
      <c r="AQ4" s="994"/>
      <c r="AR4" s="995"/>
      <c r="AS4" s="993" t="s">
        <v>6766</v>
      </c>
      <c r="AT4" s="994"/>
      <c r="AU4" s="994"/>
      <c r="AV4" s="994"/>
      <c r="AW4" s="994"/>
      <c r="AX4" s="994"/>
      <c r="AY4" s="994"/>
      <c r="AZ4" s="994"/>
      <c r="BA4" s="994"/>
      <c r="BB4" s="995"/>
    </row>
    <row r="5" spans="2:54" ht="48" x14ac:dyDescent="0.3">
      <c r="B5" s="222" t="s">
        <v>80</v>
      </c>
      <c r="C5" s="223" t="s">
        <v>6748</v>
      </c>
      <c r="D5" s="223" t="s">
        <v>375</v>
      </c>
      <c r="E5" s="223" t="s">
        <v>376</v>
      </c>
      <c r="F5" s="223" t="s">
        <v>7110</v>
      </c>
      <c r="G5" s="223" t="s">
        <v>81</v>
      </c>
      <c r="H5" s="223" t="s">
        <v>7111</v>
      </c>
      <c r="I5" s="223" t="s">
        <v>7112</v>
      </c>
      <c r="J5" s="223" t="s">
        <v>7113</v>
      </c>
      <c r="K5" s="223" t="s">
        <v>7114</v>
      </c>
      <c r="L5" s="223" t="s">
        <v>7115</v>
      </c>
      <c r="M5" s="223" t="s">
        <v>37</v>
      </c>
      <c r="N5" s="223" t="s">
        <v>34</v>
      </c>
      <c r="O5" s="223" t="s">
        <v>35</v>
      </c>
      <c r="P5" s="223" t="s">
        <v>7116</v>
      </c>
      <c r="Q5" s="223" t="s">
        <v>7117</v>
      </c>
      <c r="R5" s="223" t="s">
        <v>126</v>
      </c>
      <c r="S5" s="223" t="s">
        <v>7118</v>
      </c>
      <c r="T5" s="223" t="s">
        <v>7119</v>
      </c>
      <c r="U5" s="223" t="s">
        <v>7120</v>
      </c>
      <c r="V5" s="223" t="s">
        <v>7121</v>
      </c>
      <c r="W5" s="223" t="s">
        <v>413</v>
      </c>
      <c r="X5" s="224" t="s">
        <v>132</v>
      </c>
      <c r="Y5" s="224" t="s">
        <v>7122</v>
      </c>
      <c r="Z5" s="351" t="s">
        <v>7123</v>
      </c>
      <c r="AA5" s="212">
        <f>Identificación!C72</f>
        <v>0</v>
      </c>
      <c r="AB5" s="212">
        <f>Identificación!C73</f>
        <v>0</v>
      </c>
      <c r="AC5" s="212">
        <f>Identificación!C74</f>
        <v>0</v>
      </c>
      <c r="AD5" s="212">
        <f>Identificación!C75</f>
        <v>0</v>
      </c>
      <c r="AE5" s="212">
        <f>Identificación!C76</f>
        <v>0</v>
      </c>
      <c r="AF5" s="212">
        <f>Identificación!C77</f>
        <v>0</v>
      </c>
      <c r="AG5" s="212">
        <f>Identificación!C78</f>
        <v>0</v>
      </c>
      <c r="AH5" s="212">
        <f>Identificación!C79</f>
        <v>0</v>
      </c>
      <c r="AI5" s="212" t="str">
        <f>Identificación!C80</f>
        <v xml:space="preserve"> </v>
      </c>
      <c r="AJ5" s="212">
        <f>Identificación!C86</f>
        <v>0</v>
      </c>
      <c r="AK5" s="212">
        <f>Identificación!C87</f>
        <v>0</v>
      </c>
      <c r="AL5" s="212">
        <f>Identificación!C88</f>
        <v>0</v>
      </c>
      <c r="AM5" s="212">
        <f>Identificación!C89</f>
        <v>0</v>
      </c>
      <c r="AN5" s="212">
        <f>Identificación!C90</f>
        <v>0</v>
      </c>
      <c r="AO5" s="212">
        <f>Identificación!C91</f>
        <v>0</v>
      </c>
      <c r="AP5" s="212">
        <f>Identificación!C92</f>
        <v>0</v>
      </c>
      <c r="AQ5" s="212">
        <f>Identificación!C93</f>
        <v>0</v>
      </c>
      <c r="AR5" s="212">
        <f>Identificación!C94</f>
        <v>0</v>
      </c>
      <c r="AS5" s="229" t="s">
        <v>6760</v>
      </c>
      <c r="AT5" s="229" t="s">
        <v>6760</v>
      </c>
      <c r="AU5" s="229" t="s">
        <v>6760</v>
      </c>
      <c r="AV5" s="229" t="s">
        <v>6759</v>
      </c>
      <c r="AW5" s="229" t="s">
        <v>6759</v>
      </c>
      <c r="AX5" s="229" t="s">
        <v>6759</v>
      </c>
      <c r="AY5" s="212"/>
      <c r="AZ5" s="212"/>
      <c r="BA5" s="212"/>
      <c r="BB5" s="212" t="s">
        <v>372</v>
      </c>
    </row>
    <row r="6" spans="2:54" ht="14.4" x14ac:dyDescent="0.3">
      <c r="B6" s="225">
        <v>1</v>
      </c>
      <c r="C6" s="87"/>
      <c r="D6" s="86"/>
      <c r="E6" s="86"/>
      <c r="F6" s="225">
        <f>'Información General'!C83</f>
        <v>0</v>
      </c>
      <c r="G6" s="225">
        <f>'Información General'!E83</f>
        <v>0</v>
      </c>
      <c r="H6" s="225">
        <f>'Información General'!H83</f>
        <v>0</v>
      </c>
      <c r="I6" s="87">
        <v>26100</v>
      </c>
      <c r="J6" s="86"/>
      <c r="K6" s="86"/>
      <c r="L6" s="86"/>
      <c r="M6" s="86"/>
      <c r="N6" s="86"/>
      <c r="O6" s="86"/>
      <c r="P6" s="86"/>
      <c r="Q6" s="86"/>
      <c r="R6" s="225">
        <f>'Información General'!F83</f>
        <v>0</v>
      </c>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203"/>
      <c r="AT6" s="203"/>
      <c r="AU6" s="203"/>
      <c r="AV6" s="203"/>
      <c r="AW6" s="203"/>
      <c r="AX6" s="203"/>
      <c r="AY6" s="86"/>
      <c r="AZ6" s="86"/>
      <c r="BA6" s="86"/>
      <c r="BB6" s="86"/>
    </row>
    <row r="7" spans="2:54" ht="14.4" x14ac:dyDescent="0.3">
      <c r="B7" s="225">
        <v>2</v>
      </c>
      <c r="C7" s="86"/>
      <c r="D7" s="86"/>
      <c r="E7" s="86"/>
      <c r="F7" s="225">
        <f>'Información General'!C84</f>
        <v>0</v>
      </c>
      <c r="G7" s="225">
        <f>'Información General'!E84</f>
        <v>0</v>
      </c>
      <c r="H7" s="225">
        <f>'Información General'!H84</f>
        <v>0</v>
      </c>
      <c r="I7" s="86"/>
      <c r="J7" s="86"/>
      <c r="K7" s="86"/>
      <c r="L7" s="86"/>
      <c r="M7" s="86"/>
      <c r="N7" s="86"/>
      <c r="O7" s="86"/>
      <c r="P7" s="86"/>
      <c r="Q7" s="86"/>
      <c r="R7" s="225">
        <f>'Información General'!F84</f>
        <v>0</v>
      </c>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203"/>
      <c r="AT7" s="203"/>
      <c r="AU7" s="203"/>
      <c r="AV7" s="203"/>
      <c r="AW7" s="203"/>
      <c r="AX7" s="203"/>
      <c r="AY7" s="86"/>
      <c r="AZ7" s="86"/>
      <c r="BA7" s="86"/>
      <c r="BB7" s="86"/>
    </row>
    <row r="8" spans="2:54" ht="14.4" x14ac:dyDescent="0.3">
      <c r="B8" s="225">
        <v>3</v>
      </c>
      <c r="C8" s="86"/>
      <c r="D8" s="86"/>
      <c r="E8" s="86"/>
      <c r="F8" s="225">
        <f>'Información General'!C85</f>
        <v>0</v>
      </c>
      <c r="G8" s="225">
        <f>'Información General'!E85</f>
        <v>0</v>
      </c>
      <c r="H8" s="225">
        <f>'Información General'!H85</f>
        <v>0</v>
      </c>
      <c r="I8" s="86"/>
      <c r="J8" s="86"/>
      <c r="K8" s="86"/>
      <c r="L8" s="86"/>
      <c r="M8" s="86"/>
      <c r="N8" s="86"/>
      <c r="O8" s="86"/>
      <c r="P8" s="86"/>
      <c r="Q8" s="86"/>
      <c r="R8" s="225">
        <f>'Información General'!F85</f>
        <v>0</v>
      </c>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203"/>
      <c r="AT8" s="203"/>
      <c r="AU8" s="203"/>
      <c r="AV8" s="203"/>
      <c r="AW8" s="203"/>
      <c r="AX8" s="203"/>
      <c r="AY8" s="86"/>
      <c r="AZ8" s="86"/>
      <c r="BA8" s="86"/>
      <c r="BB8" s="86"/>
    </row>
    <row r="9" spans="2:54" ht="14.4" x14ac:dyDescent="0.3">
      <c r="B9" s="225">
        <v>4</v>
      </c>
      <c r="C9" s="86"/>
      <c r="D9" s="86"/>
      <c r="E9" s="86"/>
      <c r="F9" s="225">
        <f>'Información General'!C86</f>
        <v>0</v>
      </c>
      <c r="G9" s="225">
        <f>'Información General'!E86</f>
        <v>0</v>
      </c>
      <c r="H9" s="225">
        <f>'Información General'!H86</f>
        <v>0</v>
      </c>
      <c r="I9" s="86"/>
      <c r="J9" s="86"/>
      <c r="K9" s="86"/>
      <c r="L9" s="86"/>
      <c r="M9" s="86"/>
      <c r="N9" s="86"/>
      <c r="O9" s="86"/>
      <c r="P9" s="86"/>
      <c r="Q9" s="86"/>
      <c r="R9" s="225">
        <f>'Información General'!F86</f>
        <v>0</v>
      </c>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203"/>
      <c r="AT9" s="203"/>
      <c r="AU9" s="203"/>
      <c r="AV9" s="203"/>
      <c r="AW9" s="203"/>
      <c r="AX9" s="203"/>
      <c r="AY9" s="86"/>
      <c r="AZ9" s="86"/>
      <c r="BA9" s="86"/>
      <c r="BB9" s="86"/>
    </row>
    <row r="10" spans="2:54" ht="14.4" x14ac:dyDescent="0.3">
      <c r="B10" s="225">
        <v>5</v>
      </c>
      <c r="C10" s="86"/>
      <c r="D10" s="86"/>
      <c r="E10" s="86"/>
      <c r="F10" s="225">
        <f>'Información General'!C87</f>
        <v>0</v>
      </c>
      <c r="G10" s="225">
        <f>'Información General'!E87</f>
        <v>0</v>
      </c>
      <c r="H10" s="225">
        <f>'Información General'!H87</f>
        <v>0</v>
      </c>
      <c r="I10" s="86"/>
      <c r="J10" s="86"/>
      <c r="K10" s="86"/>
      <c r="L10" s="86"/>
      <c r="M10" s="86"/>
      <c r="N10" s="86"/>
      <c r="O10" s="86"/>
      <c r="P10" s="86"/>
      <c r="Q10" s="86"/>
      <c r="R10" s="225">
        <f>'Información General'!F87</f>
        <v>0</v>
      </c>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203"/>
      <c r="AT10" s="203"/>
      <c r="AU10" s="203"/>
      <c r="AV10" s="203"/>
      <c r="AW10" s="203"/>
      <c r="AX10" s="203"/>
      <c r="AY10" s="86"/>
      <c r="AZ10" s="86"/>
      <c r="BA10" s="86"/>
      <c r="BB10" s="86"/>
    </row>
    <row r="11" spans="2:54" ht="14.4" x14ac:dyDescent="0.3">
      <c r="B11" s="225">
        <v>6</v>
      </c>
      <c r="C11" s="86"/>
      <c r="D11" s="86"/>
      <c r="E11" s="86"/>
      <c r="F11" s="225">
        <f>'Información General'!C88</f>
        <v>0</v>
      </c>
      <c r="G11" s="225">
        <f>'Información General'!E88</f>
        <v>0</v>
      </c>
      <c r="H11" s="225">
        <f>'Información General'!H88</f>
        <v>0</v>
      </c>
      <c r="I11" s="86"/>
      <c r="J11" s="86"/>
      <c r="K11" s="86"/>
      <c r="L11" s="86"/>
      <c r="M11" s="86"/>
      <c r="N11" s="86"/>
      <c r="O11" s="86"/>
      <c r="P11" s="86"/>
      <c r="Q11" s="86"/>
      <c r="R11" s="225">
        <f>'Información General'!F88</f>
        <v>0</v>
      </c>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203"/>
      <c r="AT11" s="203"/>
      <c r="AU11" s="203"/>
      <c r="AV11" s="203"/>
      <c r="AW11" s="203"/>
      <c r="AX11" s="203"/>
      <c r="AY11" s="86"/>
      <c r="AZ11" s="86"/>
      <c r="BA11" s="86"/>
      <c r="BB11" s="86"/>
    </row>
    <row r="12" spans="2:54" ht="14.4" x14ac:dyDescent="0.3">
      <c r="B12" s="225">
        <v>7</v>
      </c>
      <c r="C12" s="86"/>
      <c r="D12" s="86"/>
      <c r="E12" s="86"/>
      <c r="F12" s="225">
        <f>'Información General'!C89</f>
        <v>0</v>
      </c>
      <c r="G12" s="225">
        <f>'Información General'!E89</f>
        <v>0</v>
      </c>
      <c r="H12" s="225">
        <f>'Información General'!H89</f>
        <v>0</v>
      </c>
      <c r="I12" s="86"/>
      <c r="J12" s="86"/>
      <c r="K12" s="86"/>
      <c r="L12" s="86"/>
      <c r="M12" s="86"/>
      <c r="N12" s="86"/>
      <c r="O12" s="86"/>
      <c r="P12" s="86"/>
      <c r="Q12" s="86"/>
      <c r="R12" s="225">
        <f>'Información General'!F89</f>
        <v>0</v>
      </c>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203"/>
      <c r="AT12" s="203"/>
      <c r="AU12" s="203"/>
      <c r="AV12" s="203"/>
      <c r="AW12" s="203"/>
      <c r="AX12" s="203"/>
      <c r="AY12" s="86"/>
      <c r="AZ12" s="86"/>
      <c r="BA12" s="86"/>
      <c r="BB12" s="86"/>
    </row>
    <row r="13" spans="2:54" ht="14.4" x14ac:dyDescent="0.3">
      <c r="B13" s="225">
        <v>8</v>
      </c>
      <c r="C13" s="86"/>
      <c r="D13" s="86"/>
      <c r="E13" s="86"/>
      <c r="F13" s="225">
        <f>'Información General'!C90</f>
        <v>0</v>
      </c>
      <c r="G13" s="225">
        <f>'Información General'!E90</f>
        <v>0</v>
      </c>
      <c r="H13" s="225">
        <f>'Información General'!H90</f>
        <v>0</v>
      </c>
      <c r="I13" s="86"/>
      <c r="J13" s="86"/>
      <c r="K13" s="86"/>
      <c r="L13" s="86"/>
      <c r="M13" s="86"/>
      <c r="N13" s="86"/>
      <c r="O13" s="86"/>
      <c r="P13" s="86"/>
      <c r="Q13" s="86"/>
      <c r="R13" s="225">
        <f>'Información General'!F90</f>
        <v>0</v>
      </c>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203"/>
      <c r="AT13" s="203"/>
      <c r="AU13" s="203"/>
      <c r="AV13" s="203"/>
      <c r="AW13" s="203"/>
      <c r="AX13" s="203"/>
      <c r="AY13" s="86"/>
      <c r="AZ13" s="86"/>
      <c r="BA13" s="86"/>
      <c r="BB13" s="86"/>
    </row>
    <row r="14" spans="2:54" ht="14.4" x14ac:dyDescent="0.3">
      <c r="B14" s="225">
        <v>9</v>
      </c>
      <c r="C14" s="86"/>
      <c r="D14" s="86"/>
      <c r="E14" s="86"/>
      <c r="F14" s="225">
        <f>'Información General'!C91</f>
        <v>0</v>
      </c>
      <c r="G14" s="225">
        <f>'Información General'!E91</f>
        <v>0</v>
      </c>
      <c r="H14" s="225">
        <f>'Información General'!H91</f>
        <v>0</v>
      </c>
      <c r="I14" s="86"/>
      <c r="J14" s="86"/>
      <c r="K14" s="86"/>
      <c r="L14" s="86"/>
      <c r="M14" s="86"/>
      <c r="N14" s="86"/>
      <c r="O14" s="86"/>
      <c r="P14" s="86"/>
      <c r="Q14" s="86"/>
      <c r="R14" s="225">
        <f>'Información General'!F91</f>
        <v>0</v>
      </c>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203"/>
      <c r="AT14" s="203"/>
      <c r="AU14" s="203"/>
      <c r="AV14" s="203"/>
      <c r="AW14" s="203"/>
      <c r="AX14" s="203"/>
      <c r="AY14" s="86"/>
      <c r="AZ14" s="86"/>
      <c r="BA14" s="86"/>
      <c r="BB14" s="86"/>
    </row>
    <row r="15" spans="2:54" ht="14.4" x14ac:dyDescent="0.3">
      <c r="B15" s="225">
        <v>10</v>
      </c>
      <c r="C15" s="86"/>
      <c r="D15" s="86"/>
      <c r="E15" s="86"/>
      <c r="F15" s="225">
        <f>'Información General'!C92</f>
        <v>0</v>
      </c>
      <c r="G15" s="225">
        <f>'Información General'!E92</f>
        <v>0</v>
      </c>
      <c r="H15" s="225">
        <f>'Información General'!H92</f>
        <v>0</v>
      </c>
      <c r="I15" s="86"/>
      <c r="J15" s="86"/>
      <c r="K15" s="86"/>
      <c r="L15" s="86"/>
      <c r="M15" s="86"/>
      <c r="N15" s="86"/>
      <c r="O15" s="86"/>
      <c r="P15" s="86"/>
      <c r="Q15" s="86"/>
      <c r="R15" s="225">
        <f>'Información General'!F92</f>
        <v>0</v>
      </c>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203"/>
      <c r="AT15" s="203"/>
      <c r="AU15" s="203"/>
      <c r="AV15" s="203"/>
      <c r="AW15" s="203"/>
      <c r="AX15" s="203"/>
      <c r="AY15" s="86"/>
      <c r="AZ15" s="86"/>
      <c r="BA15" s="86"/>
      <c r="BB15" s="86"/>
    </row>
    <row r="16" spans="2:54" ht="14.4" x14ac:dyDescent="0.3">
      <c r="B16" s="225">
        <v>11</v>
      </c>
      <c r="C16" s="86"/>
      <c r="D16" s="86"/>
      <c r="E16" s="86"/>
      <c r="F16" s="225">
        <f>'Información General'!C93</f>
        <v>0</v>
      </c>
      <c r="G16" s="225">
        <f>'Información General'!E93</f>
        <v>0</v>
      </c>
      <c r="H16" s="225">
        <f>'Información General'!H93</f>
        <v>0</v>
      </c>
      <c r="I16" s="86"/>
      <c r="J16" s="86"/>
      <c r="K16" s="86"/>
      <c r="L16" s="86"/>
      <c r="M16" s="86"/>
      <c r="N16" s="86"/>
      <c r="O16" s="86"/>
      <c r="P16" s="86"/>
      <c r="Q16" s="86"/>
      <c r="R16" s="225">
        <f>'Información General'!F93</f>
        <v>0</v>
      </c>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203"/>
      <c r="AT16" s="203"/>
      <c r="AU16" s="203"/>
      <c r="AV16" s="203"/>
      <c r="AW16" s="203"/>
      <c r="AX16" s="203"/>
      <c r="AY16" s="86"/>
      <c r="AZ16" s="86"/>
      <c r="BA16" s="86"/>
      <c r="BB16" s="86"/>
    </row>
    <row r="17" spans="2:54" ht="14.4" x14ac:dyDescent="0.3">
      <c r="B17" s="225">
        <v>12</v>
      </c>
      <c r="C17" s="86"/>
      <c r="D17" s="86"/>
      <c r="E17" s="86"/>
      <c r="F17" s="225">
        <f>'Información General'!C94</f>
        <v>0</v>
      </c>
      <c r="G17" s="225">
        <f>'Información General'!E94</f>
        <v>0</v>
      </c>
      <c r="H17" s="225">
        <f>'Información General'!H94</f>
        <v>0</v>
      </c>
      <c r="I17" s="86"/>
      <c r="J17" s="86"/>
      <c r="K17" s="86"/>
      <c r="L17" s="86"/>
      <c r="M17" s="86"/>
      <c r="N17" s="86"/>
      <c r="O17" s="86"/>
      <c r="P17" s="86"/>
      <c r="Q17" s="86"/>
      <c r="R17" s="225">
        <f>'Información General'!F94</f>
        <v>0</v>
      </c>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203"/>
      <c r="AT17" s="203"/>
      <c r="AU17" s="203"/>
      <c r="AV17" s="203"/>
      <c r="AW17" s="203"/>
      <c r="AX17" s="203"/>
      <c r="AY17" s="86"/>
      <c r="AZ17" s="86"/>
      <c r="BA17" s="86"/>
      <c r="BB17" s="86"/>
    </row>
    <row r="18" spans="2:54" ht="14.4" x14ac:dyDescent="0.3">
      <c r="B18" s="225">
        <v>13</v>
      </c>
      <c r="C18" s="86"/>
      <c r="D18" s="86"/>
      <c r="E18" s="86"/>
      <c r="F18" s="225">
        <f>'Información General'!C95</f>
        <v>0</v>
      </c>
      <c r="G18" s="225">
        <f>'Información General'!E95</f>
        <v>0</v>
      </c>
      <c r="H18" s="225">
        <f>'Información General'!H95</f>
        <v>0</v>
      </c>
      <c r="I18" s="86"/>
      <c r="J18" s="86"/>
      <c r="K18" s="86"/>
      <c r="L18" s="86"/>
      <c r="M18" s="86"/>
      <c r="N18" s="86"/>
      <c r="O18" s="86"/>
      <c r="P18" s="86"/>
      <c r="Q18" s="86"/>
      <c r="R18" s="225">
        <f>'Información General'!F95</f>
        <v>0</v>
      </c>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203"/>
      <c r="AT18" s="203"/>
      <c r="AU18" s="203"/>
      <c r="AV18" s="203"/>
      <c r="AW18" s="203"/>
      <c r="AX18" s="203"/>
      <c r="AY18" s="86"/>
      <c r="AZ18" s="86"/>
      <c r="BA18" s="86"/>
      <c r="BB18" s="86"/>
    </row>
    <row r="19" spans="2:54" ht="14.4" x14ac:dyDescent="0.3">
      <c r="B19" s="225">
        <v>14</v>
      </c>
      <c r="C19" s="86"/>
      <c r="D19" s="86"/>
      <c r="E19" s="86"/>
      <c r="F19" s="225">
        <f>'Información General'!C96</f>
        <v>0</v>
      </c>
      <c r="G19" s="225">
        <f>'Información General'!E96</f>
        <v>0</v>
      </c>
      <c r="H19" s="225">
        <f>'Información General'!H96</f>
        <v>0</v>
      </c>
      <c r="I19" s="86"/>
      <c r="J19" s="86"/>
      <c r="K19" s="86"/>
      <c r="L19" s="86"/>
      <c r="M19" s="86"/>
      <c r="N19" s="86"/>
      <c r="O19" s="86"/>
      <c r="P19" s="86"/>
      <c r="Q19" s="86"/>
      <c r="R19" s="225">
        <f>'Información General'!F96</f>
        <v>0</v>
      </c>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203"/>
      <c r="AT19" s="203"/>
      <c r="AU19" s="203"/>
      <c r="AV19" s="203"/>
      <c r="AW19" s="203"/>
      <c r="AX19" s="203"/>
      <c r="AY19" s="86"/>
      <c r="AZ19" s="86"/>
      <c r="BA19" s="86"/>
      <c r="BB19" s="86"/>
    </row>
    <row r="20" spans="2:54" ht="14.4" x14ac:dyDescent="0.3">
      <c r="B20" s="225">
        <v>15</v>
      </c>
      <c r="C20" s="86"/>
      <c r="D20" s="86"/>
      <c r="E20" s="86"/>
      <c r="F20" s="225">
        <f>'Información General'!C97</f>
        <v>0</v>
      </c>
      <c r="G20" s="225">
        <f>'Información General'!E97</f>
        <v>0</v>
      </c>
      <c r="H20" s="225">
        <f>'Información General'!H97</f>
        <v>0</v>
      </c>
      <c r="I20" s="86"/>
      <c r="J20" s="86"/>
      <c r="K20" s="86"/>
      <c r="L20" s="86"/>
      <c r="M20" s="86"/>
      <c r="N20" s="86"/>
      <c r="O20" s="86"/>
      <c r="P20" s="86"/>
      <c r="Q20" s="86"/>
      <c r="R20" s="225">
        <f>'Información General'!F97</f>
        <v>0</v>
      </c>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203"/>
      <c r="AT20" s="203"/>
      <c r="AU20" s="203"/>
      <c r="AV20" s="203"/>
      <c r="AW20" s="203"/>
      <c r="AX20" s="203"/>
      <c r="AY20" s="86"/>
      <c r="AZ20" s="86"/>
      <c r="BA20" s="86"/>
      <c r="BB20" s="86"/>
    </row>
    <row r="21" spans="2:54" ht="14.4" x14ac:dyDescent="0.3">
      <c r="B21" s="225">
        <v>16</v>
      </c>
      <c r="C21" s="86"/>
      <c r="D21" s="86"/>
      <c r="E21" s="86"/>
      <c r="F21" s="225">
        <f>'Información General'!C98</f>
        <v>0</v>
      </c>
      <c r="G21" s="225">
        <f>'Información General'!E98</f>
        <v>0</v>
      </c>
      <c r="H21" s="225">
        <f>'Información General'!H98</f>
        <v>0</v>
      </c>
      <c r="I21" s="86"/>
      <c r="J21" s="86"/>
      <c r="K21" s="86"/>
      <c r="L21" s="86"/>
      <c r="M21" s="86"/>
      <c r="N21" s="86"/>
      <c r="O21" s="86"/>
      <c r="P21" s="86"/>
      <c r="Q21" s="86"/>
      <c r="R21" s="225">
        <f>'Información General'!F98</f>
        <v>0</v>
      </c>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203"/>
      <c r="AT21" s="203"/>
      <c r="AU21" s="203"/>
      <c r="AV21" s="203"/>
      <c r="AW21" s="203"/>
      <c r="AX21" s="203"/>
      <c r="AY21" s="86"/>
      <c r="AZ21" s="86"/>
      <c r="BA21" s="86"/>
      <c r="BB21" s="86"/>
    </row>
    <row r="22" spans="2:54" ht="14.4" x14ac:dyDescent="0.3">
      <c r="B22" s="225">
        <v>17</v>
      </c>
      <c r="C22" s="86"/>
      <c r="D22" s="86"/>
      <c r="E22" s="86"/>
      <c r="F22" s="225">
        <f>'Información General'!C99</f>
        <v>0</v>
      </c>
      <c r="G22" s="225">
        <f>'Información General'!E99</f>
        <v>0</v>
      </c>
      <c r="H22" s="225">
        <f>'Información General'!H99</f>
        <v>0</v>
      </c>
      <c r="I22" s="86"/>
      <c r="J22" s="86"/>
      <c r="K22" s="86"/>
      <c r="L22" s="86"/>
      <c r="M22" s="86"/>
      <c r="N22" s="86"/>
      <c r="O22" s="86"/>
      <c r="P22" s="86"/>
      <c r="Q22" s="86"/>
      <c r="R22" s="225">
        <f>'Información General'!F99</f>
        <v>0</v>
      </c>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203"/>
      <c r="AT22" s="203"/>
      <c r="AU22" s="203"/>
      <c r="AV22" s="203"/>
      <c r="AW22" s="203"/>
      <c r="AX22" s="203"/>
      <c r="AY22" s="86"/>
      <c r="AZ22" s="86"/>
      <c r="BA22" s="86"/>
      <c r="BB22" s="86"/>
    </row>
    <row r="23" spans="2:54" ht="14.4" x14ac:dyDescent="0.3">
      <c r="B23" s="225">
        <v>18</v>
      </c>
      <c r="C23" s="86"/>
      <c r="D23" s="86"/>
      <c r="E23" s="86"/>
      <c r="F23" s="225">
        <f>'Información General'!C100</f>
        <v>0</v>
      </c>
      <c r="G23" s="225">
        <f>'Información General'!E100</f>
        <v>0</v>
      </c>
      <c r="H23" s="225">
        <f>'Información General'!H100</f>
        <v>0</v>
      </c>
      <c r="I23" s="86"/>
      <c r="J23" s="86"/>
      <c r="K23" s="86"/>
      <c r="L23" s="86"/>
      <c r="M23" s="86"/>
      <c r="N23" s="86"/>
      <c r="O23" s="86"/>
      <c r="P23" s="86"/>
      <c r="Q23" s="86"/>
      <c r="R23" s="225">
        <f>'Información General'!F100</f>
        <v>0</v>
      </c>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203"/>
      <c r="AT23" s="203"/>
      <c r="AU23" s="203"/>
      <c r="AV23" s="203"/>
      <c r="AW23" s="203"/>
      <c r="AX23" s="203"/>
      <c r="AY23" s="86"/>
      <c r="AZ23" s="86"/>
      <c r="BA23" s="86"/>
      <c r="BB23" s="86"/>
    </row>
    <row r="24" spans="2:54" ht="14.4" x14ac:dyDescent="0.3">
      <c r="B24" s="225">
        <v>19</v>
      </c>
      <c r="C24" s="86"/>
      <c r="D24" s="86"/>
      <c r="E24" s="86"/>
      <c r="F24" s="225">
        <f>'Información General'!C101</f>
        <v>0</v>
      </c>
      <c r="G24" s="225">
        <f>'Información General'!E101</f>
        <v>0</v>
      </c>
      <c r="H24" s="225">
        <f>'Información General'!H101</f>
        <v>0</v>
      </c>
      <c r="I24" s="86"/>
      <c r="J24" s="86"/>
      <c r="K24" s="86"/>
      <c r="L24" s="86"/>
      <c r="M24" s="86"/>
      <c r="N24" s="86"/>
      <c r="O24" s="86"/>
      <c r="P24" s="86"/>
      <c r="Q24" s="86"/>
      <c r="R24" s="225">
        <f>'Información General'!F101</f>
        <v>0</v>
      </c>
      <c r="S24" s="86"/>
      <c r="T24" s="86"/>
      <c r="U24" s="86"/>
      <c r="V24" s="86"/>
      <c r="W24" s="86"/>
      <c r="X24" s="86"/>
      <c r="Y24" s="86"/>
      <c r="Z24" s="86"/>
      <c r="AA24" s="86"/>
      <c r="AB24" s="86"/>
      <c r="AC24" s="86"/>
      <c r="AD24" s="86"/>
      <c r="AE24" s="86"/>
      <c r="AF24" s="86"/>
      <c r="AG24" s="86"/>
      <c r="AH24" s="86"/>
      <c r="AI24" s="86"/>
      <c r="AJ24" s="86"/>
      <c r="AK24" s="86"/>
      <c r="AL24" s="86"/>
      <c r="AM24" s="86"/>
      <c r="AN24" s="86"/>
      <c r="AO24" s="86"/>
      <c r="AP24" s="86"/>
      <c r="AQ24" s="86"/>
      <c r="AR24" s="86"/>
      <c r="AS24" s="203"/>
      <c r="AT24" s="203"/>
      <c r="AU24" s="203"/>
      <c r="AV24" s="203"/>
      <c r="AW24" s="203"/>
      <c r="AX24" s="203"/>
      <c r="AY24" s="86"/>
      <c r="AZ24" s="86"/>
      <c r="BA24" s="86"/>
      <c r="BB24" s="86"/>
    </row>
    <row r="25" spans="2:54" ht="14.4" x14ac:dyDescent="0.3">
      <c r="B25" s="225">
        <v>20</v>
      </c>
      <c r="C25" s="86"/>
      <c r="D25" s="86"/>
      <c r="E25" s="86"/>
      <c r="F25" s="225">
        <f>'Información General'!C102</f>
        <v>0</v>
      </c>
      <c r="G25" s="225">
        <f>'Información General'!E102</f>
        <v>0</v>
      </c>
      <c r="H25" s="225">
        <f>'Información General'!H102</f>
        <v>0</v>
      </c>
      <c r="I25" s="86"/>
      <c r="J25" s="86"/>
      <c r="K25" s="86"/>
      <c r="L25" s="86"/>
      <c r="M25" s="86"/>
      <c r="N25" s="86"/>
      <c r="O25" s="86"/>
      <c r="P25" s="86"/>
      <c r="Q25" s="86"/>
      <c r="R25" s="225">
        <f>'Información General'!F102</f>
        <v>0</v>
      </c>
      <c r="S25" s="86"/>
      <c r="T25" s="86"/>
      <c r="U25" s="86"/>
      <c r="V25" s="86"/>
      <c r="W25" s="86"/>
      <c r="X25" s="86"/>
      <c r="Y25" s="86"/>
      <c r="Z25" s="86"/>
      <c r="AA25" s="86"/>
      <c r="AB25" s="86"/>
      <c r="AC25" s="86"/>
      <c r="AD25" s="86"/>
      <c r="AE25" s="86"/>
      <c r="AF25" s="86"/>
      <c r="AG25" s="86"/>
      <c r="AH25" s="86"/>
      <c r="AI25" s="86"/>
      <c r="AJ25" s="86"/>
      <c r="AK25" s="86"/>
      <c r="AL25" s="86"/>
      <c r="AM25" s="86"/>
      <c r="AN25" s="86"/>
      <c r="AO25" s="86"/>
      <c r="AP25" s="86"/>
      <c r="AQ25" s="86"/>
      <c r="AR25" s="86"/>
      <c r="AS25" s="203"/>
      <c r="AT25" s="203"/>
      <c r="AU25" s="203"/>
      <c r="AV25" s="203"/>
      <c r="AW25" s="203"/>
      <c r="AX25" s="203"/>
      <c r="AY25" s="86"/>
      <c r="AZ25" s="86"/>
      <c r="BA25" s="86"/>
      <c r="BB25" s="86"/>
    </row>
    <row r="26" spans="2:54" ht="14.4" x14ac:dyDescent="0.3">
      <c r="B26" s="225">
        <v>21</v>
      </c>
      <c r="C26" s="86"/>
      <c r="D26" s="86"/>
      <c r="E26" s="86"/>
      <c r="F26" s="225">
        <f>'Información General'!C103</f>
        <v>0</v>
      </c>
      <c r="G26" s="225">
        <f>'Información General'!E103</f>
        <v>0</v>
      </c>
      <c r="H26" s="225">
        <f>'Información General'!H103</f>
        <v>0</v>
      </c>
      <c r="I26" s="86"/>
      <c r="J26" s="86"/>
      <c r="K26" s="86"/>
      <c r="L26" s="86"/>
      <c r="M26" s="86"/>
      <c r="N26" s="86"/>
      <c r="O26" s="86"/>
      <c r="P26" s="86"/>
      <c r="Q26" s="86"/>
      <c r="R26" s="225">
        <f>'Información General'!F103</f>
        <v>0</v>
      </c>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203"/>
      <c r="AT26" s="203"/>
      <c r="AU26" s="203"/>
      <c r="AV26" s="203"/>
      <c r="AW26" s="203"/>
      <c r="AX26" s="203"/>
      <c r="AY26" s="86"/>
      <c r="AZ26" s="86"/>
      <c r="BA26" s="86"/>
      <c r="BB26" s="86"/>
    </row>
    <row r="27" spans="2:54" ht="14.4" x14ac:dyDescent="0.3">
      <c r="B27" s="225">
        <v>22</v>
      </c>
      <c r="C27" s="86"/>
      <c r="D27" s="86"/>
      <c r="E27" s="86"/>
      <c r="F27" s="225">
        <f>'Información General'!C104</f>
        <v>0</v>
      </c>
      <c r="G27" s="225">
        <f>'Información General'!E104</f>
        <v>0</v>
      </c>
      <c r="H27" s="225">
        <f>'Información General'!H104</f>
        <v>0</v>
      </c>
      <c r="I27" s="86"/>
      <c r="J27" s="86"/>
      <c r="K27" s="86"/>
      <c r="L27" s="86"/>
      <c r="M27" s="86"/>
      <c r="N27" s="86"/>
      <c r="O27" s="86"/>
      <c r="P27" s="86"/>
      <c r="Q27" s="86"/>
      <c r="R27" s="225">
        <f>'Información General'!F104</f>
        <v>0</v>
      </c>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203"/>
      <c r="AT27" s="203"/>
      <c r="AU27" s="203"/>
      <c r="AV27" s="203"/>
      <c r="AW27" s="203"/>
      <c r="AX27" s="203"/>
      <c r="AY27" s="86"/>
      <c r="AZ27" s="86"/>
      <c r="BA27" s="86"/>
      <c r="BB27" s="86"/>
    </row>
    <row r="28" spans="2:54" ht="14.4" x14ac:dyDescent="0.3">
      <c r="B28" s="225">
        <v>23</v>
      </c>
      <c r="C28" s="86"/>
      <c r="D28" s="86"/>
      <c r="E28" s="86"/>
      <c r="F28" s="225">
        <f>'Información General'!C105</f>
        <v>0</v>
      </c>
      <c r="G28" s="225">
        <f>'Información General'!E105</f>
        <v>0</v>
      </c>
      <c r="H28" s="225">
        <f>'Información General'!H105</f>
        <v>0</v>
      </c>
      <c r="I28" s="86"/>
      <c r="J28" s="86"/>
      <c r="K28" s="86"/>
      <c r="L28" s="86"/>
      <c r="M28" s="86"/>
      <c r="N28" s="86"/>
      <c r="O28" s="86"/>
      <c r="P28" s="86"/>
      <c r="Q28" s="86"/>
      <c r="R28" s="225">
        <f>'Información General'!F105</f>
        <v>0</v>
      </c>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203"/>
      <c r="AT28" s="203"/>
      <c r="AU28" s="203"/>
      <c r="AV28" s="203"/>
      <c r="AW28" s="203"/>
      <c r="AX28" s="203"/>
      <c r="AY28" s="86"/>
      <c r="AZ28" s="86"/>
      <c r="BA28" s="86"/>
      <c r="BB28" s="86"/>
    </row>
    <row r="29" spans="2:54" ht="14.4" x14ac:dyDescent="0.3">
      <c r="B29" s="225">
        <v>24</v>
      </c>
      <c r="C29" s="86"/>
      <c r="D29" s="86"/>
      <c r="E29" s="86"/>
      <c r="F29" s="225">
        <f>'Información General'!C106</f>
        <v>0</v>
      </c>
      <c r="G29" s="225">
        <f>'Información General'!E106</f>
        <v>0</v>
      </c>
      <c r="H29" s="225">
        <f>'Información General'!H106</f>
        <v>0</v>
      </c>
      <c r="I29" s="86"/>
      <c r="J29" s="86"/>
      <c r="K29" s="86"/>
      <c r="L29" s="86"/>
      <c r="M29" s="86"/>
      <c r="N29" s="86"/>
      <c r="O29" s="86"/>
      <c r="P29" s="86"/>
      <c r="Q29" s="86"/>
      <c r="R29" s="225">
        <f>'Información General'!F106</f>
        <v>0</v>
      </c>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203"/>
      <c r="AT29" s="203"/>
      <c r="AU29" s="203"/>
      <c r="AV29" s="203"/>
      <c r="AW29" s="203"/>
      <c r="AX29" s="203"/>
      <c r="AY29" s="86"/>
      <c r="AZ29" s="86"/>
      <c r="BA29" s="86"/>
      <c r="BB29" s="86"/>
    </row>
    <row r="30" spans="2:54" ht="14.4" x14ac:dyDescent="0.3">
      <c r="B30" s="225">
        <v>25</v>
      </c>
      <c r="C30" s="86"/>
      <c r="D30" s="86"/>
      <c r="E30" s="86"/>
      <c r="F30" s="225">
        <f>'Información General'!C107</f>
        <v>0</v>
      </c>
      <c r="G30" s="225">
        <f>'Información General'!E107</f>
        <v>0</v>
      </c>
      <c r="H30" s="225">
        <f>'Información General'!H107</f>
        <v>0</v>
      </c>
      <c r="I30" s="86"/>
      <c r="J30" s="86"/>
      <c r="K30" s="86"/>
      <c r="L30" s="86"/>
      <c r="M30" s="86"/>
      <c r="N30" s="86"/>
      <c r="O30" s="86"/>
      <c r="P30" s="86"/>
      <c r="Q30" s="86"/>
      <c r="R30" s="225">
        <f>'Información General'!F107</f>
        <v>0</v>
      </c>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203"/>
      <c r="AT30" s="203"/>
      <c r="AU30" s="203"/>
      <c r="AV30" s="203"/>
      <c r="AW30" s="203"/>
      <c r="AX30" s="203"/>
      <c r="AY30" s="86"/>
      <c r="AZ30" s="86"/>
      <c r="BA30" s="86"/>
      <c r="BB30" s="86"/>
    </row>
    <row r="31" spans="2:54" ht="14.4" x14ac:dyDescent="0.3">
      <c r="B31" s="225">
        <v>26</v>
      </c>
      <c r="C31" s="86"/>
      <c r="D31" s="86"/>
      <c r="E31" s="86"/>
      <c r="F31" s="225">
        <f>'Información General'!C108</f>
        <v>0</v>
      </c>
      <c r="G31" s="225">
        <f>'Información General'!E108</f>
        <v>0</v>
      </c>
      <c r="H31" s="225">
        <f>'Información General'!H108</f>
        <v>0</v>
      </c>
      <c r="I31" s="86"/>
      <c r="J31" s="86"/>
      <c r="K31" s="86"/>
      <c r="L31" s="86"/>
      <c r="M31" s="86"/>
      <c r="N31" s="86"/>
      <c r="O31" s="86"/>
      <c r="P31" s="86"/>
      <c r="Q31" s="86"/>
      <c r="R31" s="225">
        <f>'Información General'!F108</f>
        <v>0</v>
      </c>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203"/>
      <c r="AT31" s="203"/>
      <c r="AU31" s="203"/>
      <c r="AV31" s="203"/>
      <c r="AW31" s="203"/>
      <c r="AX31" s="203"/>
      <c r="AY31" s="86"/>
      <c r="AZ31" s="86"/>
      <c r="BA31" s="86"/>
      <c r="BB31" s="86"/>
    </row>
    <row r="32" spans="2:54" ht="14.4" x14ac:dyDescent="0.3">
      <c r="B32" s="225">
        <v>27</v>
      </c>
      <c r="C32" s="86"/>
      <c r="D32" s="86"/>
      <c r="E32" s="86"/>
      <c r="F32" s="225">
        <f>'Información General'!C109</f>
        <v>0</v>
      </c>
      <c r="G32" s="225">
        <f>'Información General'!E109</f>
        <v>0</v>
      </c>
      <c r="H32" s="225">
        <f>'Información General'!H109</f>
        <v>0</v>
      </c>
      <c r="I32" s="86"/>
      <c r="J32" s="86"/>
      <c r="K32" s="86"/>
      <c r="L32" s="86"/>
      <c r="M32" s="86"/>
      <c r="N32" s="86"/>
      <c r="O32" s="86"/>
      <c r="P32" s="86"/>
      <c r="Q32" s="86"/>
      <c r="R32" s="225">
        <f>'Información General'!F109</f>
        <v>0</v>
      </c>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203"/>
      <c r="AT32" s="203"/>
      <c r="AU32" s="203"/>
      <c r="AV32" s="203"/>
      <c r="AW32" s="203"/>
      <c r="AX32" s="203"/>
      <c r="AY32" s="86"/>
      <c r="AZ32" s="86"/>
      <c r="BA32" s="86"/>
      <c r="BB32" s="86"/>
    </row>
    <row r="33" spans="2:54" ht="14.4" x14ac:dyDescent="0.3">
      <c r="B33" s="225">
        <v>28</v>
      </c>
      <c r="C33" s="86"/>
      <c r="D33" s="86"/>
      <c r="E33" s="86"/>
      <c r="F33" s="225">
        <f>'Información General'!C110</f>
        <v>0</v>
      </c>
      <c r="G33" s="225">
        <f>'Información General'!E110</f>
        <v>0</v>
      </c>
      <c r="H33" s="225">
        <f>'Información General'!H110</f>
        <v>0</v>
      </c>
      <c r="I33" s="86"/>
      <c r="J33" s="86"/>
      <c r="K33" s="86"/>
      <c r="L33" s="86"/>
      <c r="M33" s="86"/>
      <c r="N33" s="86"/>
      <c r="O33" s="86"/>
      <c r="P33" s="86"/>
      <c r="Q33" s="86"/>
      <c r="R33" s="225">
        <f>'Información General'!F110</f>
        <v>0</v>
      </c>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203"/>
      <c r="AT33" s="203"/>
      <c r="AU33" s="203"/>
      <c r="AV33" s="203"/>
      <c r="AW33" s="203"/>
      <c r="AX33" s="203"/>
      <c r="AY33" s="86"/>
      <c r="AZ33" s="86"/>
      <c r="BA33" s="86"/>
      <c r="BB33" s="86"/>
    </row>
    <row r="34" spans="2:54" ht="14.4" x14ac:dyDescent="0.3">
      <c r="B34" s="225">
        <v>29</v>
      </c>
      <c r="C34" s="86"/>
      <c r="D34" s="86"/>
      <c r="E34" s="86"/>
      <c r="F34" s="225">
        <f>'Información General'!C111</f>
        <v>0</v>
      </c>
      <c r="G34" s="225">
        <f>'Información General'!E111</f>
        <v>0</v>
      </c>
      <c r="H34" s="225">
        <f>'Información General'!H111</f>
        <v>0</v>
      </c>
      <c r="I34" s="86"/>
      <c r="J34" s="86"/>
      <c r="K34" s="86"/>
      <c r="L34" s="86"/>
      <c r="M34" s="86"/>
      <c r="N34" s="86"/>
      <c r="O34" s="86"/>
      <c r="P34" s="86"/>
      <c r="Q34" s="86"/>
      <c r="R34" s="225">
        <f>'Información General'!F111</f>
        <v>0</v>
      </c>
      <c r="S34" s="86"/>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203"/>
      <c r="AT34" s="203"/>
      <c r="AU34" s="203"/>
      <c r="AV34" s="203"/>
      <c r="AW34" s="203"/>
      <c r="AX34" s="203"/>
      <c r="AY34" s="86"/>
      <c r="AZ34" s="86"/>
      <c r="BA34" s="86"/>
      <c r="BB34" s="86"/>
    </row>
    <row r="35" spans="2:54" ht="14.4" x14ac:dyDescent="0.3">
      <c r="B35" s="225">
        <v>30</v>
      </c>
      <c r="C35" s="86"/>
      <c r="D35" s="86"/>
      <c r="E35" s="86"/>
      <c r="F35" s="225">
        <f>'Información General'!C112</f>
        <v>0</v>
      </c>
      <c r="G35" s="225">
        <f>'Información General'!E112</f>
        <v>0</v>
      </c>
      <c r="H35" s="225">
        <f>'Información General'!H112</f>
        <v>0</v>
      </c>
      <c r="I35" s="86"/>
      <c r="J35" s="86"/>
      <c r="K35" s="86"/>
      <c r="L35" s="86"/>
      <c r="M35" s="86"/>
      <c r="N35" s="86"/>
      <c r="O35" s="86"/>
      <c r="P35" s="86"/>
      <c r="Q35" s="86"/>
      <c r="R35" s="225">
        <f>'Información General'!F112</f>
        <v>0</v>
      </c>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203"/>
      <c r="AT35" s="203"/>
      <c r="AU35" s="203"/>
      <c r="AV35" s="203"/>
      <c r="AW35" s="203"/>
      <c r="AX35" s="203"/>
      <c r="AY35" s="86"/>
      <c r="AZ35" s="86"/>
      <c r="BA35" s="86"/>
      <c r="BB35" s="86"/>
    </row>
    <row r="36" spans="2:54" ht="14.4" x14ac:dyDescent="0.3">
      <c r="B36" s="225">
        <v>31</v>
      </c>
      <c r="C36" s="86"/>
      <c r="D36" s="86"/>
      <c r="E36" s="86"/>
      <c r="F36" s="225">
        <f>'Información General'!C113</f>
        <v>0</v>
      </c>
      <c r="G36" s="225">
        <f>'Información General'!E113</f>
        <v>0</v>
      </c>
      <c r="H36" s="225">
        <f>'Información General'!H113</f>
        <v>0</v>
      </c>
      <c r="I36" s="86"/>
      <c r="J36" s="86"/>
      <c r="K36" s="86"/>
      <c r="L36" s="86"/>
      <c r="M36" s="86"/>
      <c r="N36" s="86"/>
      <c r="O36" s="86"/>
      <c r="P36" s="86"/>
      <c r="Q36" s="86"/>
      <c r="R36" s="225">
        <f>'Información General'!F113</f>
        <v>0</v>
      </c>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203"/>
      <c r="AT36" s="203"/>
      <c r="AU36" s="203"/>
      <c r="AV36" s="203"/>
      <c r="AW36" s="203"/>
      <c r="AX36" s="203"/>
      <c r="AY36" s="86"/>
      <c r="AZ36" s="86"/>
      <c r="BA36" s="86"/>
      <c r="BB36" s="86"/>
    </row>
    <row r="37" spans="2:54" ht="14.4" x14ac:dyDescent="0.3">
      <c r="B37" s="225">
        <v>32</v>
      </c>
      <c r="C37" s="86"/>
      <c r="D37" s="86"/>
      <c r="E37" s="86"/>
      <c r="F37" s="225">
        <f>'Información General'!C114</f>
        <v>0</v>
      </c>
      <c r="G37" s="225">
        <f>'Información General'!E114</f>
        <v>0</v>
      </c>
      <c r="H37" s="225">
        <f>'Información General'!H114</f>
        <v>0</v>
      </c>
      <c r="I37" s="86"/>
      <c r="J37" s="86"/>
      <c r="K37" s="86"/>
      <c r="L37" s="86"/>
      <c r="M37" s="86"/>
      <c r="N37" s="86"/>
      <c r="O37" s="86"/>
      <c r="P37" s="86"/>
      <c r="Q37" s="86"/>
      <c r="R37" s="225">
        <f>'Información General'!F114</f>
        <v>0</v>
      </c>
      <c r="S37" s="86"/>
      <c r="T37" s="86"/>
      <c r="U37" s="86"/>
      <c r="V37" s="86"/>
      <c r="W37" s="86"/>
      <c r="X37" s="86"/>
      <c r="Y37" s="86"/>
      <c r="Z37" s="86"/>
      <c r="AA37" s="86"/>
      <c r="AB37" s="86"/>
      <c r="AC37" s="86"/>
      <c r="AD37" s="86"/>
      <c r="AE37" s="86"/>
      <c r="AF37" s="86"/>
      <c r="AG37" s="86"/>
      <c r="AH37" s="86"/>
      <c r="AI37" s="86"/>
      <c r="AJ37" s="86"/>
      <c r="AK37" s="86"/>
      <c r="AL37" s="86"/>
      <c r="AM37" s="86"/>
      <c r="AN37" s="86"/>
      <c r="AO37" s="86"/>
      <c r="AP37" s="86"/>
      <c r="AQ37" s="86"/>
      <c r="AR37" s="86"/>
      <c r="AS37" s="203"/>
      <c r="AT37" s="203"/>
      <c r="AU37" s="203"/>
      <c r="AV37" s="203"/>
      <c r="AW37" s="203"/>
      <c r="AX37" s="203"/>
      <c r="AY37" s="86"/>
      <c r="AZ37" s="86"/>
      <c r="BA37" s="86"/>
      <c r="BB37" s="86"/>
    </row>
    <row r="38" spans="2:54" ht="14.4" x14ac:dyDescent="0.3">
      <c r="B38" s="225">
        <v>33</v>
      </c>
      <c r="C38" s="86"/>
      <c r="D38" s="86"/>
      <c r="E38" s="86"/>
      <c r="F38" s="225">
        <f>'Información General'!C115</f>
        <v>0</v>
      </c>
      <c r="G38" s="225">
        <f>'Información General'!E115</f>
        <v>0</v>
      </c>
      <c r="H38" s="225">
        <f>'Información General'!H115</f>
        <v>0</v>
      </c>
      <c r="I38" s="86"/>
      <c r="J38" s="86"/>
      <c r="K38" s="86"/>
      <c r="L38" s="86"/>
      <c r="M38" s="86"/>
      <c r="N38" s="86"/>
      <c r="O38" s="86"/>
      <c r="P38" s="86"/>
      <c r="Q38" s="86"/>
      <c r="R38" s="225">
        <f>'Información General'!F115</f>
        <v>0</v>
      </c>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203"/>
      <c r="AT38" s="203"/>
      <c r="AU38" s="203"/>
      <c r="AV38" s="203"/>
      <c r="AW38" s="203"/>
      <c r="AX38" s="203"/>
      <c r="AY38" s="86"/>
      <c r="AZ38" s="86"/>
      <c r="BA38" s="86"/>
      <c r="BB38" s="86"/>
    </row>
    <row r="39" spans="2:54" ht="14.4" x14ac:dyDescent="0.3">
      <c r="B39" s="225">
        <v>34</v>
      </c>
      <c r="C39" s="86"/>
      <c r="D39" s="86"/>
      <c r="E39" s="86"/>
      <c r="F39" s="225">
        <f>'Información General'!C116</f>
        <v>0</v>
      </c>
      <c r="G39" s="225">
        <f>'Información General'!E116</f>
        <v>0</v>
      </c>
      <c r="H39" s="225">
        <f>'Información General'!H116</f>
        <v>0</v>
      </c>
      <c r="I39" s="86"/>
      <c r="J39" s="86"/>
      <c r="K39" s="86"/>
      <c r="L39" s="86"/>
      <c r="M39" s="86"/>
      <c r="N39" s="86"/>
      <c r="O39" s="86"/>
      <c r="P39" s="86"/>
      <c r="Q39" s="86"/>
      <c r="R39" s="225">
        <f>'Información General'!F116</f>
        <v>0</v>
      </c>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203"/>
      <c r="AT39" s="203"/>
      <c r="AU39" s="203"/>
      <c r="AV39" s="203"/>
      <c r="AW39" s="203"/>
      <c r="AX39" s="203"/>
      <c r="AY39" s="86"/>
      <c r="AZ39" s="86"/>
      <c r="BA39" s="86"/>
      <c r="BB39" s="86"/>
    </row>
    <row r="40" spans="2:54" ht="14.4" x14ac:dyDescent="0.3">
      <c r="B40" s="225">
        <v>35</v>
      </c>
      <c r="C40" s="86"/>
      <c r="D40" s="86"/>
      <c r="E40" s="86"/>
      <c r="F40" s="225">
        <f>'Información General'!C117</f>
        <v>0</v>
      </c>
      <c r="G40" s="225">
        <f>'Información General'!E117</f>
        <v>0</v>
      </c>
      <c r="H40" s="225">
        <f>'Información General'!H117</f>
        <v>0</v>
      </c>
      <c r="I40" s="86"/>
      <c r="J40" s="86"/>
      <c r="K40" s="86"/>
      <c r="L40" s="86"/>
      <c r="M40" s="86"/>
      <c r="N40" s="86"/>
      <c r="O40" s="86"/>
      <c r="P40" s="86"/>
      <c r="Q40" s="86"/>
      <c r="R40" s="225">
        <f>'Información General'!F117</f>
        <v>0</v>
      </c>
      <c r="S40" s="86"/>
      <c r="T40" s="86"/>
      <c r="U40" s="86"/>
      <c r="V40" s="86"/>
      <c r="W40" s="86"/>
      <c r="X40" s="86"/>
      <c r="Y40" s="86"/>
      <c r="Z40" s="86"/>
      <c r="AA40" s="86"/>
      <c r="AB40" s="86"/>
      <c r="AC40" s="86"/>
      <c r="AD40" s="86"/>
      <c r="AE40" s="86"/>
      <c r="AF40" s="86"/>
      <c r="AG40" s="86"/>
      <c r="AH40" s="86"/>
      <c r="AI40" s="86"/>
      <c r="AJ40" s="86"/>
      <c r="AK40" s="86"/>
      <c r="AL40" s="86"/>
      <c r="AM40" s="86"/>
      <c r="AN40" s="86"/>
      <c r="AO40" s="86"/>
      <c r="AP40" s="86"/>
      <c r="AQ40" s="86"/>
      <c r="AR40" s="86"/>
      <c r="AS40" s="203"/>
      <c r="AT40" s="203"/>
      <c r="AU40" s="203"/>
      <c r="AV40" s="203"/>
      <c r="AW40" s="203"/>
      <c r="AX40" s="203"/>
      <c r="AY40" s="86"/>
      <c r="AZ40" s="86"/>
      <c r="BA40" s="86"/>
      <c r="BB40" s="86"/>
    </row>
    <row r="41" spans="2:54" ht="14.4" x14ac:dyDescent="0.3">
      <c r="B41" s="225">
        <v>36</v>
      </c>
      <c r="C41" s="86"/>
      <c r="D41" s="86"/>
      <c r="E41" s="86"/>
      <c r="F41" s="225">
        <f>'Información General'!C118</f>
        <v>0</v>
      </c>
      <c r="G41" s="225">
        <f>'Información General'!E118</f>
        <v>0</v>
      </c>
      <c r="H41" s="225">
        <f>'Información General'!H118</f>
        <v>0</v>
      </c>
      <c r="I41" s="86"/>
      <c r="J41" s="86"/>
      <c r="K41" s="86"/>
      <c r="L41" s="86"/>
      <c r="M41" s="86"/>
      <c r="N41" s="86"/>
      <c r="O41" s="86"/>
      <c r="P41" s="86"/>
      <c r="Q41" s="86"/>
      <c r="R41" s="225">
        <f>'Información General'!F118</f>
        <v>0</v>
      </c>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203"/>
      <c r="AT41" s="203"/>
      <c r="AU41" s="203"/>
      <c r="AV41" s="203"/>
      <c r="AW41" s="203"/>
      <c r="AX41" s="203"/>
      <c r="AY41" s="86"/>
      <c r="AZ41" s="86"/>
      <c r="BA41" s="86"/>
      <c r="BB41" s="86"/>
    </row>
    <row r="42" spans="2:54" ht="14.4" x14ac:dyDescent="0.3">
      <c r="B42" s="225">
        <v>37</v>
      </c>
      <c r="C42" s="86"/>
      <c r="D42" s="86"/>
      <c r="E42" s="86"/>
      <c r="F42" s="225">
        <f>'Información General'!C119</f>
        <v>0</v>
      </c>
      <c r="G42" s="225">
        <f>'Información General'!E119</f>
        <v>0</v>
      </c>
      <c r="H42" s="225">
        <f>'Información General'!H119</f>
        <v>0</v>
      </c>
      <c r="I42" s="86"/>
      <c r="J42" s="86"/>
      <c r="K42" s="86"/>
      <c r="L42" s="86"/>
      <c r="M42" s="86"/>
      <c r="N42" s="86"/>
      <c r="O42" s="86"/>
      <c r="P42" s="86"/>
      <c r="Q42" s="86"/>
      <c r="R42" s="225">
        <f>'Información General'!F119</f>
        <v>0</v>
      </c>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203"/>
      <c r="AT42" s="203"/>
      <c r="AU42" s="203"/>
      <c r="AV42" s="203"/>
      <c r="AW42" s="203"/>
      <c r="AX42" s="203"/>
      <c r="AY42" s="86"/>
      <c r="AZ42" s="86"/>
      <c r="BA42" s="86"/>
      <c r="BB42" s="86"/>
    </row>
    <row r="43" spans="2:54" ht="14.4" x14ac:dyDescent="0.3">
      <c r="B43" s="225">
        <v>38</v>
      </c>
      <c r="C43" s="86"/>
      <c r="D43" s="86"/>
      <c r="E43" s="86"/>
      <c r="F43" s="225">
        <f>'Información General'!C120</f>
        <v>0</v>
      </c>
      <c r="G43" s="225">
        <f>'Información General'!E120</f>
        <v>0</v>
      </c>
      <c r="H43" s="225">
        <f>'Información General'!H120</f>
        <v>0</v>
      </c>
      <c r="I43" s="86"/>
      <c r="J43" s="86"/>
      <c r="K43" s="86"/>
      <c r="L43" s="86"/>
      <c r="M43" s="86"/>
      <c r="N43" s="86"/>
      <c r="O43" s="86"/>
      <c r="P43" s="86"/>
      <c r="Q43" s="86"/>
      <c r="R43" s="225">
        <f>'Información General'!F120</f>
        <v>0</v>
      </c>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203"/>
      <c r="AT43" s="203"/>
      <c r="AU43" s="203"/>
      <c r="AV43" s="203"/>
      <c r="AW43" s="203"/>
      <c r="AX43" s="203"/>
      <c r="AY43" s="86"/>
      <c r="AZ43" s="86"/>
      <c r="BA43" s="86"/>
      <c r="BB43" s="86"/>
    </row>
    <row r="44" spans="2:54" ht="14.4" x14ac:dyDescent="0.3">
      <c r="B44" s="225">
        <v>39</v>
      </c>
      <c r="C44" s="86"/>
      <c r="D44" s="86"/>
      <c r="E44" s="86"/>
      <c r="F44" s="225">
        <f>'Información General'!C121</f>
        <v>0</v>
      </c>
      <c r="G44" s="225">
        <f>'Información General'!E121</f>
        <v>0</v>
      </c>
      <c r="H44" s="225">
        <f>'Información General'!H121</f>
        <v>0</v>
      </c>
      <c r="I44" s="86"/>
      <c r="J44" s="86"/>
      <c r="K44" s="86"/>
      <c r="L44" s="86"/>
      <c r="M44" s="86"/>
      <c r="N44" s="86"/>
      <c r="O44" s="86"/>
      <c r="P44" s="86"/>
      <c r="Q44" s="86"/>
      <c r="R44" s="225">
        <f>'Información General'!F121</f>
        <v>0</v>
      </c>
      <c r="S44" s="86"/>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203"/>
      <c r="AT44" s="203"/>
      <c r="AU44" s="203"/>
      <c r="AV44" s="203"/>
      <c r="AW44" s="203"/>
      <c r="AX44" s="203"/>
      <c r="AY44" s="86"/>
      <c r="AZ44" s="86"/>
      <c r="BA44" s="86"/>
      <c r="BB44" s="86"/>
    </row>
    <row r="45" spans="2:54" ht="14.4" x14ac:dyDescent="0.3">
      <c r="B45" s="225">
        <v>40</v>
      </c>
      <c r="C45" s="86"/>
      <c r="D45" s="86"/>
      <c r="E45" s="86"/>
      <c r="F45" s="225">
        <f>'Información General'!C122</f>
        <v>0</v>
      </c>
      <c r="G45" s="225">
        <f>'Información General'!E122</f>
        <v>0</v>
      </c>
      <c r="H45" s="225">
        <f>'Información General'!H122</f>
        <v>0</v>
      </c>
      <c r="I45" s="86"/>
      <c r="J45" s="86"/>
      <c r="K45" s="86"/>
      <c r="L45" s="86"/>
      <c r="M45" s="86"/>
      <c r="N45" s="86"/>
      <c r="O45" s="86"/>
      <c r="P45" s="86"/>
      <c r="Q45" s="86"/>
      <c r="R45" s="225">
        <f>'Información General'!F122</f>
        <v>0</v>
      </c>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203"/>
      <c r="AT45" s="203"/>
      <c r="AU45" s="203"/>
      <c r="AV45" s="203"/>
      <c r="AW45" s="203"/>
      <c r="AX45" s="203"/>
      <c r="AY45" s="86"/>
      <c r="AZ45" s="86"/>
      <c r="BA45" s="86"/>
      <c r="BB45" s="86"/>
    </row>
    <row r="46" spans="2:54" ht="14.4" x14ac:dyDescent="0.3">
      <c r="B46" s="225">
        <v>41</v>
      </c>
      <c r="C46" s="86"/>
      <c r="D46" s="86"/>
      <c r="E46" s="86"/>
      <c r="F46" s="225">
        <f>'Información General'!C123</f>
        <v>0</v>
      </c>
      <c r="G46" s="225">
        <f>'Información General'!E123</f>
        <v>0</v>
      </c>
      <c r="H46" s="225">
        <f>'Información General'!H123</f>
        <v>0</v>
      </c>
      <c r="I46" s="86"/>
      <c r="J46" s="86"/>
      <c r="K46" s="86"/>
      <c r="L46" s="86"/>
      <c r="M46" s="86"/>
      <c r="N46" s="86"/>
      <c r="O46" s="86"/>
      <c r="P46" s="86"/>
      <c r="Q46" s="86"/>
      <c r="R46" s="225">
        <f>'Información General'!F123</f>
        <v>0</v>
      </c>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203"/>
      <c r="AT46" s="203"/>
      <c r="AU46" s="203"/>
      <c r="AV46" s="203"/>
      <c r="AW46" s="203"/>
      <c r="AX46" s="203"/>
      <c r="AY46" s="86"/>
      <c r="AZ46" s="86"/>
      <c r="BA46" s="86"/>
      <c r="BB46" s="86"/>
    </row>
    <row r="47" spans="2:54" ht="14.4" x14ac:dyDescent="0.3">
      <c r="B47" s="225">
        <v>42</v>
      </c>
      <c r="C47" s="86"/>
      <c r="D47" s="86"/>
      <c r="E47" s="86"/>
      <c r="F47" s="225">
        <f>'Información General'!C124</f>
        <v>0</v>
      </c>
      <c r="G47" s="225">
        <f>'Información General'!E124</f>
        <v>0</v>
      </c>
      <c r="H47" s="225">
        <f>'Información General'!H124</f>
        <v>0</v>
      </c>
      <c r="I47" s="86"/>
      <c r="J47" s="86"/>
      <c r="K47" s="86"/>
      <c r="L47" s="86"/>
      <c r="M47" s="86"/>
      <c r="N47" s="86"/>
      <c r="O47" s="86"/>
      <c r="P47" s="86"/>
      <c r="Q47" s="86"/>
      <c r="R47" s="225">
        <f>'Información General'!F124</f>
        <v>0</v>
      </c>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203"/>
      <c r="AT47" s="203"/>
      <c r="AU47" s="203"/>
      <c r="AV47" s="203"/>
      <c r="AW47" s="203"/>
      <c r="AX47" s="203"/>
      <c r="AY47" s="86"/>
      <c r="AZ47" s="86"/>
      <c r="BA47" s="86"/>
      <c r="BB47" s="86"/>
    </row>
    <row r="48" spans="2:54" ht="14.4" x14ac:dyDescent="0.3">
      <c r="B48" s="225">
        <v>43</v>
      </c>
      <c r="C48" s="86"/>
      <c r="D48" s="86"/>
      <c r="E48" s="86"/>
      <c r="F48" s="225">
        <f>'Información General'!C125</f>
        <v>0</v>
      </c>
      <c r="G48" s="225">
        <f>'Información General'!E125</f>
        <v>0</v>
      </c>
      <c r="H48" s="225">
        <f>'Información General'!H125</f>
        <v>0</v>
      </c>
      <c r="I48" s="86"/>
      <c r="J48" s="86"/>
      <c r="K48" s="86"/>
      <c r="L48" s="86"/>
      <c r="M48" s="86"/>
      <c r="N48" s="86"/>
      <c r="O48" s="86"/>
      <c r="P48" s="86"/>
      <c r="Q48" s="86"/>
      <c r="R48" s="225">
        <f>'Información General'!F125</f>
        <v>0</v>
      </c>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203"/>
      <c r="AT48" s="203"/>
      <c r="AU48" s="203"/>
      <c r="AV48" s="203"/>
      <c r="AW48" s="203"/>
      <c r="AX48" s="203"/>
      <c r="AY48" s="86"/>
      <c r="AZ48" s="86"/>
      <c r="BA48" s="86"/>
      <c r="BB48" s="86"/>
    </row>
    <row r="49" spans="2:54" ht="14.4" x14ac:dyDescent="0.3">
      <c r="B49" s="225">
        <v>44</v>
      </c>
      <c r="C49" s="86"/>
      <c r="D49" s="86"/>
      <c r="E49" s="86"/>
      <c r="F49" s="225">
        <f>'Información General'!C126</f>
        <v>0</v>
      </c>
      <c r="G49" s="225">
        <f>'Información General'!E126</f>
        <v>0</v>
      </c>
      <c r="H49" s="225">
        <f>'Información General'!H126</f>
        <v>0</v>
      </c>
      <c r="I49" s="86"/>
      <c r="J49" s="86"/>
      <c r="K49" s="86"/>
      <c r="L49" s="86"/>
      <c r="M49" s="86"/>
      <c r="N49" s="86"/>
      <c r="O49" s="86"/>
      <c r="P49" s="86"/>
      <c r="Q49" s="86"/>
      <c r="R49" s="225">
        <f>'Información General'!F126</f>
        <v>0</v>
      </c>
      <c r="S49" s="86"/>
      <c r="T49" s="86"/>
      <c r="U49" s="86"/>
      <c r="V49" s="86"/>
      <c r="W49" s="86"/>
      <c r="X49" s="86"/>
      <c r="Y49" s="86"/>
      <c r="Z49" s="86"/>
      <c r="AA49" s="86"/>
      <c r="AB49" s="86"/>
      <c r="AC49" s="86"/>
      <c r="AD49" s="86"/>
      <c r="AE49" s="86"/>
      <c r="AF49" s="86"/>
      <c r="AG49" s="86"/>
      <c r="AH49" s="86"/>
      <c r="AI49" s="86"/>
      <c r="AJ49" s="86"/>
      <c r="AK49" s="86"/>
      <c r="AL49" s="86"/>
      <c r="AM49" s="86"/>
      <c r="AN49" s="86"/>
      <c r="AO49" s="86"/>
      <c r="AP49" s="86"/>
      <c r="AQ49" s="86"/>
      <c r="AR49" s="86"/>
      <c r="AS49" s="203"/>
      <c r="AT49" s="203"/>
      <c r="AU49" s="203"/>
      <c r="AV49" s="203"/>
      <c r="AW49" s="203"/>
      <c r="AX49" s="203"/>
      <c r="AY49" s="86"/>
      <c r="AZ49" s="86"/>
      <c r="BA49" s="86"/>
      <c r="BB49" s="86"/>
    </row>
    <row r="50" spans="2:54" ht="14.4" x14ac:dyDescent="0.3">
      <c r="B50" s="225">
        <v>45</v>
      </c>
      <c r="C50" s="86"/>
      <c r="D50" s="86"/>
      <c r="E50" s="86"/>
      <c r="F50" s="225">
        <f>'Información General'!C127</f>
        <v>0</v>
      </c>
      <c r="G50" s="225">
        <f>'Información General'!E127</f>
        <v>0</v>
      </c>
      <c r="H50" s="225">
        <f>'Información General'!H127</f>
        <v>0</v>
      </c>
      <c r="I50" s="86"/>
      <c r="J50" s="86"/>
      <c r="K50" s="86"/>
      <c r="L50" s="86"/>
      <c r="M50" s="86"/>
      <c r="N50" s="86"/>
      <c r="O50" s="86"/>
      <c r="P50" s="86"/>
      <c r="Q50" s="86"/>
      <c r="R50" s="225">
        <f>'Información General'!F127</f>
        <v>0</v>
      </c>
      <c r="S50" s="86"/>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203"/>
      <c r="AT50" s="203"/>
      <c r="AU50" s="203"/>
      <c r="AV50" s="203"/>
      <c r="AW50" s="203"/>
      <c r="AX50" s="203"/>
      <c r="AY50" s="86"/>
      <c r="AZ50" s="86"/>
      <c r="BA50" s="86"/>
      <c r="BB50" s="86"/>
    </row>
    <row r="51" spans="2:54" ht="14.4" x14ac:dyDescent="0.3">
      <c r="B51" s="225">
        <v>46</v>
      </c>
      <c r="C51" s="86"/>
      <c r="D51" s="86"/>
      <c r="E51" s="86"/>
      <c r="F51" s="225">
        <f>'Información General'!C128</f>
        <v>0</v>
      </c>
      <c r="G51" s="225">
        <f>'Información General'!E128</f>
        <v>0</v>
      </c>
      <c r="H51" s="225">
        <f>'Información General'!H128</f>
        <v>0</v>
      </c>
      <c r="I51" s="86"/>
      <c r="J51" s="86"/>
      <c r="K51" s="86"/>
      <c r="L51" s="86"/>
      <c r="M51" s="86"/>
      <c r="N51" s="86"/>
      <c r="O51" s="86"/>
      <c r="P51" s="86"/>
      <c r="Q51" s="86"/>
      <c r="R51" s="225">
        <f>'Información General'!F128</f>
        <v>0</v>
      </c>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203"/>
      <c r="AT51" s="203"/>
      <c r="AU51" s="203"/>
      <c r="AV51" s="203"/>
      <c r="AW51" s="203"/>
      <c r="AX51" s="203"/>
      <c r="AY51" s="86"/>
      <c r="AZ51" s="86"/>
      <c r="BA51" s="86"/>
      <c r="BB51" s="86"/>
    </row>
    <row r="52" spans="2:54" ht="14.4" x14ac:dyDescent="0.3">
      <c r="B52" s="225">
        <v>47</v>
      </c>
      <c r="C52" s="86"/>
      <c r="D52" s="86"/>
      <c r="E52" s="86"/>
      <c r="F52" s="225">
        <f>'Información General'!C129</f>
        <v>0</v>
      </c>
      <c r="G52" s="225">
        <f>'Información General'!E129</f>
        <v>0</v>
      </c>
      <c r="H52" s="225">
        <f>'Información General'!H129</f>
        <v>0</v>
      </c>
      <c r="I52" s="86"/>
      <c r="J52" s="86"/>
      <c r="K52" s="86"/>
      <c r="L52" s="86"/>
      <c r="M52" s="86"/>
      <c r="N52" s="86"/>
      <c r="O52" s="86"/>
      <c r="P52" s="86"/>
      <c r="Q52" s="86"/>
      <c r="R52" s="225">
        <f>'Información General'!F129</f>
        <v>0</v>
      </c>
      <c r="S52" s="86"/>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c r="AS52" s="203"/>
      <c r="AT52" s="203"/>
      <c r="AU52" s="203"/>
      <c r="AV52" s="203"/>
      <c r="AW52" s="203"/>
      <c r="AX52" s="203"/>
      <c r="AY52" s="86"/>
      <c r="AZ52" s="86"/>
      <c r="BA52" s="86"/>
      <c r="BB52" s="86"/>
    </row>
    <row r="53" spans="2:54" ht="14.4" x14ac:dyDescent="0.3">
      <c r="B53" s="225">
        <v>48</v>
      </c>
      <c r="C53" s="86"/>
      <c r="D53" s="86"/>
      <c r="E53" s="86"/>
      <c r="F53" s="225">
        <f>'Información General'!C130</f>
        <v>0</v>
      </c>
      <c r="G53" s="225">
        <f>'Información General'!E130</f>
        <v>0</v>
      </c>
      <c r="H53" s="225">
        <f>'Información General'!H130</f>
        <v>0</v>
      </c>
      <c r="I53" s="86"/>
      <c r="J53" s="86"/>
      <c r="K53" s="86"/>
      <c r="L53" s="86"/>
      <c r="M53" s="86"/>
      <c r="N53" s="86"/>
      <c r="O53" s="86"/>
      <c r="P53" s="86"/>
      <c r="Q53" s="86"/>
      <c r="R53" s="225">
        <f>'Información General'!F130</f>
        <v>0</v>
      </c>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203"/>
      <c r="AT53" s="203"/>
      <c r="AU53" s="203"/>
      <c r="AV53" s="203"/>
      <c r="AW53" s="203"/>
      <c r="AX53" s="203"/>
      <c r="AY53" s="86"/>
      <c r="AZ53" s="86"/>
      <c r="BA53" s="86"/>
      <c r="BB53" s="86"/>
    </row>
    <row r="54" spans="2:54" ht="14.4" x14ac:dyDescent="0.3">
      <c r="B54" s="225">
        <v>49</v>
      </c>
      <c r="C54" s="86"/>
      <c r="D54" s="86"/>
      <c r="E54" s="86"/>
      <c r="F54" s="225">
        <f>'Información General'!C131</f>
        <v>0</v>
      </c>
      <c r="G54" s="225">
        <f>'Información General'!E131</f>
        <v>0</v>
      </c>
      <c r="H54" s="225">
        <f>'Información General'!H131</f>
        <v>0</v>
      </c>
      <c r="I54" s="86"/>
      <c r="J54" s="86"/>
      <c r="K54" s="86"/>
      <c r="L54" s="86"/>
      <c r="M54" s="86"/>
      <c r="N54" s="86"/>
      <c r="O54" s="86"/>
      <c r="P54" s="86"/>
      <c r="Q54" s="86"/>
      <c r="R54" s="225">
        <f>'Información General'!F131</f>
        <v>0</v>
      </c>
      <c r="S54" s="86"/>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203"/>
      <c r="AT54" s="203"/>
      <c r="AU54" s="203"/>
      <c r="AV54" s="203"/>
      <c r="AW54" s="203"/>
      <c r="AX54" s="203"/>
      <c r="AY54" s="86"/>
      <c r="AZ54" s="86"/>
      <c r="BA54" s="86"/>
      <c r="BB54" s="86"/>
    </row>
    <row r="55" spans="2:54" ht="14.4" x14ac:dyDescent="0.3">
      <c r="B55" s="225">
        <v>50</v>
      </c>
      <c r="C55" s="86"/>
      <c r="D55" s="86"/>
      <c r="E55" s="86"/>
      <c r="F55" s="225">
        <f>'Información General'!C132</f>
        <v>0</v>
      </c>
      <c r="G55" s="225">
        <f>'Información General'!E132</f>
        <v>0</v>
      </c>
      <c r="H55" s="225">
        <f>'Información General'!H132</f>
        <v>0</v>
      </c>
      <c r="I55" s="86"/>
      <c r="J55" s="86"/>
      <c r="K55" s="86"/>
      <c r="L55" s="86"/>
      <c r="M55" s="86"/>
      <c r="N55" s="86"/>
      <c r="O55" s="86"/>
      <c r="P55" s="86"/>
      <c r="Q55" s="86"/>
      <c r="R55" s="225">
        <f>'Información General'!F132</f>
        <v>0</v>
      </c>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203"/>
      <c r="AT55" s="203"/>
      <c r="AU55" s="203"/>
      <c r="AV55" s="203"/>
      <c r="AW55" s="203"/>
      <c r="AX55" s="203"/>
      <c r="AY55" s="86"/>
      <c r="AZ55" s="86"/>
      <c r="BA55" s="86"/>
      <c r="BB55" s="86"/>
    </row>
    <row r="58" spans="2:54" ht="24" x14ac:dyDescent="0.3">
      <c r="AR58" s="226" t="s">
        <v>6756</v>
      </c>
      <c r="AS58" s="229" t="str">
        <f>AS5</f>
        <v>Productor Capacitado …</v>
      </c>
      <c r="AT58" s="229" t="str">
        <f t="shared" ref="AT58:AU58" si="0">AT5</f>
        <v>Productor Capacitado …</v>
      </c>
      <c r="AU58" s="229" t="str">
        <f t="shared" si="0"/>
        <v>Productor Capacitado …</v>
      </c>
      <c r="AV58" s="226" t="s">
        <v>110</v>
      </c>
    </row>
    <row r="59" spans="2:54" x14ac:dyDescent="0.3">
      <c r="AR59" s="226" t="s">
        <v>6754</v>
      </c>
      <c r="AS59" s="86">
        <f>COUNTIF($AS$6:$AS$55,"Capacitado")</f>
        <v>0</v>
      </c>
      <c r="AT59" s="86">
        <f>COUNTIF($AT$6:$AT$55,"Capacitado")</f>
        <v>0</v>
      </c>
      <c r="AU59" s="86">
        <f>COUNTIF($AU$6:$AU$55,"Capacitado")</f>
        <v>0</v>
      </c>
      <c r="AV59" s="86">
        <f>SUM(AS59:AU59)</f>
        <v>0</v>
      </c>
    </row>
    <row r="60" spans="2:54" x14ac:dyDescent="0.3">
      <c r="AR60" s="226" t="s">
        <v>6752</v>
      </c>
      <c r="AS60" s="86">
        <f>COUNTIF($AS$6:$AS$55,"En proceso")</f>
        <v>0</v>
      </c>
      <c r="AT60" s="86">
        <f>COUNTIF($AT$6:$AT$55,"En proceso")</f>
        <v>0</v>
      </c>
      <c r="AU60" s="86">
        <f>COUNTIF($AU$6:$AU$55,"En proceso")</f>
        <v>0</v>
      </c>
      <c r="AV60" s="86">
        <f t="shared" ref="AV60" si="1">SUM(AS60:AU60)</f>
        <v>0</v>
      </c>
    </row>
    <row r="62" spans="2:54" ht="24.6" customHeight="1" x14ac:dyDescent="0.3">
      <c r="AU62" s="226" t="s">
        <v>6755</v>
      </c>
      <c r="AV62" s="230" t="str">
        <f>AV5</f>
        <v>Adopción de tecnologia …</v>
      </c>
      <c r="AW62" s="230" t="str">
        <f t="shared" ref="AW62:AX62" si="2">AW5</f>
        <v>Adopción de tecnologia …</v>
      </c>
      <c r="AX62" s="230" t="str">
        <f t="shared" si="2"/>
        <v>Adopción de tecnologia …</v>
      </c>
      <c r="AY62" s="226" t="s">
        <v>6765</v>
      </c>
    </row>
    <row r="63" spans="2:54" x14ac:dyDescent="0.3">
      <c r="AU63" s="226" t="s">
        <v>6751</v>
      </c>
      <c r="AV63" s="86">
        <f>COUNTIF($AV$6:$AV$55,"Adopto")</f>
        <v>0</v>
      </c>
      <c r="AW63" s="86">
        <f>COUNTIF($AW$6:$AW$55,"Adopto")</f>
        <v>0</v>
      </c>
      <c r="AX63" s="86">
        <f>COUNTIF($AX$6:$AX$55,"Adopto")</f>
        <v>0</v>
      </c>
      <c r="AY63" s="86">
        <f>SUM(AV63:AX63)</f>
        <v>0</v>
      </c>
    </row>
    <row r="64" spans="2:54" x14ac:dyDescent="0.3">
      <c r="AU64" s="226" t="s">
        <v>6752</v>
      </c>
      <c r="AV64" s="86">
        <f>COUNTIF($AV$6:$AV$55,"En Proceso")</f>
        <v>0</v>
      </c>
      <c r="AW64" s="86">
        <f>COUNTIF($AW$6:$AW$55,"En Proceso")</f>
        <v>0</v>
      </c>
      <c r="AX64" s="86">
        <f>COUNTIF($AX$6:$AX$55,"En Proceso")</f>
        <v>0</v>
      </c>
      <c r="AY64" s="86">
        <f t="shared" ref="AY64:AY65" si="3">SUM(AV64:AX64)</f>
        <v>0</v>
      </c>
    </row>
    <row r="65" spans="47:51" x14ac:dyDescent="0.3">
      <c r="AU65" s="226" t="s">
        <v>6753</v>
      </c>
      <c r="AV65" s="86">
        <f>COUNTIF($AV$6:$AV$55,"No adopto")</f>
        <v>0</v>
      </c>
      <c r="AW65" s="86">
        <f>COUNTIF($AW$6:$AW$55,"No adopto")</f>
        <v>0</v>
      </c>
      <c r="AX65" s="86">
        <f>COUNTIF($AX$6:$AX$55,"No adopto")</f>
        <v>0</v>
      </c>
      <c r="AY65" s="86">
        <f t="shared" si="3"/>
        <v>0</v>
      </c>
    </row>
  </sheetData>
  <mergeCells count="3">
    <mergeCell ref="AS4:BB4"/>
    <mergeCell ref="AA4:AI4"/>
    <mergeCell ref="AJ4:AR4"/>
  </mergeCells>
  <pageMargins left="0.7" right="0.7" top="0.75" bottom="0.75" header="0.3" footer="0.3"/>
  <pageSetup paperSize="9" orientation="portrait" horizontalDpi="4294967294" verticalDpi="0"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8F5F9AE9-7CE0-48EB-BB29-12E2BE87F27A}">
          <x14:formula1>
            <xm:f>Tablas!$N$3:$N$5</xm:f>
          </x14:formula1>
          <xm:sqref>AV6:AX55</xm:sqref>
        </x14:dataValidation>
        <x14:dataValidation type="list" allowBlank="1" showInputMessage="1" showErrorMessage="1" xr:uid="{5CDF402A-BB69-4DFB-8657-1E18816A97F9}">
          <x14:formula1>
            <xm:f>Tablas!$O$3:$O$4</xm:f>
          </x14:formula1>
          <xm:sqref>AS6:AU55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E6115-B063-456C-B8BC-67CC01A7F851}">
  <sheetPr>
    <tabColor rgb="FFFFFF00"/>
  </sheetPr>
  <dimension ref="A2:AH49"/>
  <sheetViews>
    <sheetView topLeftCell="A31" zoomScaleNormal="100" workbookViewId="0">
      <selection activeCell="AQ46" sqref="AQ46"/>
    </sheetView>
  </sheetViews>
  <sheetFormatPr baseColWidth="10" defaultRowHeight="14.4" x14ac:dyDescent="0.3"/>
  <cols>
    <col min="1" max="9" width="3.33203125" customWidth="1"/>
    <col min="10" max="10" width="3.6640625" customWidth="1"/>
    <col min="11" max="11" width="2.6640625" customWidth="1"/>
    <col min="12" max="20" width="3.33203125" customWidth="1"/>
    <col min="21" max="21" width="3" customWidth="1"/>
    <col min="22" max="23" width="3.33203125" customWidth="1"/>
    <col min="24" max="24" width="3.88671875" customWidth="1"/>
    <col min="25" max="25" width="3" customWidth="1"/>
    <col min="26" max="26" width="2.6640625" customWidth="1"/>
    <col min="27" max="27" width="4.88671875" customWidth="1"/>
    <col min="28" max="28" width="3.33203125" customWidth="1"/>
    <col min="29" max="29" width="4" customWidth="1"/>
    <col min="30" max="30" width="4.109375" customWidth="1"/>
    <col min="31" max="32" width="3.33203125" customWidth="1"/>
    <col min="33" max="33" width="4.109375" customWidth="1"/>
    <col min="34" max="101" width="3.33203125" customWidth="1"/>
  </cols>
  <sheetData>
    <row r="2" spans="1:34" ht="25.95" customHeight="1" x14ac:dyDescent="0.3">
      <c r="A2" s="314"/>
      <c r="B2" s="719" t="s">
        <v>6981</v>
      </c>
      <c r="C2" s="719"/>
      <c r="D2" s="719"/>
      <c r="E2" s="719"/>
      <c r="F2" s="719"/>
      <c r="G2" s="719"/>
      <c r="H2" s="719"/>
      <c r="I2" s="719"/>
      <c r="J2" s="719"/>
      <c r="K2" s="719"/>
      <c r="L2" s="719"/>
      <c r="M2" s="719"/>
      <c r="N2" s="719"/>
      <c r="O2" s="719"/>
      <c r="P2" s="719"/>
      <c r="Q2" s="719"/>
      <c r="R2" s="719"/>
      <c r="S2" s="719"/>
      <c r="T2" s="719"/>
      <c r="U2" s="719"/>
      <c r="V2" s="719"/>
      <c r="W2" s="719"/>
      <c r="X2" s="719"/>
      <c r="Y2" s="719"/>
      <c r="Z2" s="719"/>
      <c r="AA2" s="719"/>
      <c r="AB2" s="719"/>
      <c r="AC2" s="719"/>
      <c r="AD2" s="719"/>
      <c r="AE2" s="719"/>
      <c r="AF2" s="719"/>
      <c r="AG2" s="314"/>
      <c r="AH2" s="314"/>
    </row>
    <row r="3" spans="1:34" x14ac:dyDescent="0.3">
      <c r="A3" s="314"/>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314"/>
      <c r="AF3" s="314"/>
      <c r="AG3" s="314"/>
      <c r="AH3" s="314"/>
    </row>
    <row r="4" spans="1:34" ht="27" customHeight="1" x14ac:dyDescent="0.3">
      <c r="A4" s="314"/>
      <c r="B4" s="720" t="s">
        <v>6955</v>
      </c>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314"/>
      <c r="AH4" s="314"/>
    </row>
    <row r="5" spans="1:34" x14ac:dyDescent="0.3">
      <c r="A5" s="314"/>
      <c r="B5" s="314"/>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314"/>
      <c r="AE5" s="314"/>
      <c r="AF5" s="314"/>
      <c r="AG5" s="314"/>
      <c r="AH5" s="314"/>
    </row>
    <row r="6" spans="1:34" ht="32.4" customHeight="1" x14ac:dyDescent="0.3">
      <c r="A6" s="314"/>
      <c r="B6" s="721" t="s">
        <v>6956</v>
      </c>
      <c r="C6" s="721"/>
      <c r="D6" s="721"/>
      <c r="E6" s="721"/>
      <c r="F6" s="721"/>
      <c r="G6" s="721"/>
      <c r="H6" s="721"/>
      <c r="I6" s="721"/>
      <c r="J6" s="721"/>
      <c r="K6" s="721"/>
      <c r="L6" s="721"/>
      <c r="M6" s="721"/>
      <c r="N6" s="721"/>
      <c r="O6" s="721"/>
      <c r="P6" s="721"/>
      <c r="Q6" s="721"/>
      <c r="R6" s="721"/>
      <c r="S6" s="721"/>
      <c r="T6" s="721"/>
      <c r="U6" s="721"/>
      <c r="V6" s="721"/>
      <c r="W6" s="721"/>
      <c r="X6" s="721"/>
      <c r="Y6" s="721"/>
      <c r="Z6" s="721"/>
      <c r="AA6" s="721"/>
      <c r="AB6" s="721"/>
      <c r="AC6" s="721"/>
      <c r="AD6" s="721"/>
      <c r="AE6" s="721"/>
      <c r="AF6" s="721"/>
      <c r="AG6" s="314"/>
      <c r="AH6" s="314"/>
    </row>
    <row r="7" spans="1:34" x14ac:dyDescent="0.3">
      <c r="A7" s="314"/>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row>
    <row r="8" spans="1:34" ht="20.399999999999999" customHeight="1" x14ac:dyDescent="0.3">
      <c r="A8" s="314"/>
      <c r="B8" s="314"/>
      <c r="C8" s="722" t="s">
        <v>6954</v>
      </c>
      <c r="D8" s="722"/>
      <c r="E8" s="722"/>
      <c r="F8" s="722"/>
      <c r="G8" s="722"/>
      <c r="H8" s="722"/>
      <c r="I8" s="722"/>
      <c r="J8" s="722"/>
      <c r="K8" s="722"/>
      <c r="L8" s="722"/>
      <c r="M8" s="722"/>
      <c r="N8" s="722"/>
      <c r="O8" s="722"/>
      <c r="P8" s="722"/>
      <c r="Q8" s="722"/>
      <c r="R8" s="722"/>
      <c r="S8" s="722"/>
      <c r="T8" s="722"/>
      <c r="U8" s="722"/>
      <c r="V8" s="722"/>
      <c r="W8" s="722"/>
      <c r="X8" s="722"/>
      <c r="Y8" s="722"/>
      <c r="Z8" s="722"/>
      <c r="AA8" s="722"/>
      <c r="AB8" s="722"/>
      <c r="AC8" s="722"/>
      <c r="AD8" s="722"/>
      <c r="AE8" s="722"/>
      <c r="AF8" s="314"/>
      <c r="AG8" s="314"/>
      <c r="AH8" s="314"/>
    </row>
    <row r="9" spans="1:34" x14ac:dyDescent="0.3">
      <c r="A9" s="314"/>
      <c r="B9" s="314"/>
      <c r="C9" s="315"/>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4"/>
      <c r="AG9" s="314"/>
      <c r="AH9" s="314"/>
    </row>
    <row r="10" spans="1:34" x14ac:dyDescent="0.3">
      <c r="A10" s="314"/>
      <c r="B10" s="314"/>
      <c r="C10" s="315"/>
      <c r="D10" s="723" t="s">
        <v>6946</v>
      </c>
      <c r="E10" s="723"/>
      <c r="F10" s="723"/>
      <c r="G10" s="723"/>
      <c r="H10" s="723"/>
      <c r="I10" s="723"/>
      <c r="J10" s="723"/>
      <c r="K10" s="723"/>
      <c r="L10" s="723"/>
      <c r="M10" s="723"/>
      <c r="N10" s="723"/>
      <c r="O10" s="723"/>
      <c r="P10" s="723"/>
      <c r="Q10" s="723"/>
      <c r="R10" s="723"/>
      <c r="S10" s="723"/>
      <c r="T10" s="723"/>
      <c r="U10" s="723"/>
      <c r="V10" s="723"/>
      <c r="W10" s="723"/>
      <c r="X10" s="723"/>
      <c r="Y10" s="315"/>
      <c r="Z10" s="724" t="s">
        <v>6957</v>
      </c>
      <c r="AA10" s="725"/>
      <c r="AB10" s="315"/>
      <c r="AC10" s="724" t="s">
        <v>123</v>
      </c>
      <c r="AD10" s="725"/>
      <c r="AE10" s="315"/>
      <c r="AF10" s="314"/>
      <c r="AG10" s="314"/>
      <c r="AH10" s="314"/>
    </row>
    <row r="11" spans="1:34" x14ac:dyDescent="0.3">
      <c r="A11" s="314"/>
      <c r="B11" s="314"/>
      <c r="C11" s="315"/>
      <c r="D11" s="723"/>
      <c r="E11" s="723"/>
      <c r="F11" s="723"/>
      <c r="G11" s="723"/>
      <c r="H11" s="723"/>
      <c r="I11" s="723"/>
      <c r="J11" s="723"/>
      <c r="K11" s="723"/>
      <c r="L11" s="723"/>
      <c r="M11" s="723"/>
      <c r="N11" s="723"/>
      <c r="O11" s="723"/>
      <c r="P11" s="723"/>
      <c r="Q11" s="723"/>
      <c r="R11" s="723"/>
      <c r="S11" s="723"/>
      <c r="T11" s="723"/>
      <c r="U11" s="723"/>
      <c r="V11" s="723"/>
      <c r="W11" s="723"/>
      <c r="X11" s="723"/>
      <c r="Y11" s="315"/>
      <c r="Z11" s="726" t="s">
        <v>6947</v>
      </c>
      <c r="AA11" s="727"/>
      <c r="AB11" s="315"/>
      <c r="AC11" s="726" t="s">
        <v>6947</v>
      </c>
      <c r="AD11" s="727"/>
      <c r="AE11" s="315"/>
      <c r="AF11" s="314"/>
      <c r="AG11" s="314"/>
      <c r="AH11" s="314"/>
    </row>
    <row r="12" spans="1:34" ht="6.6" customHeight="1" x14ac:dyDescent="0.3">
      <c r="A12" s="314"/>
      <c r="B12" s="314"/>
      <c r="C12" s="315"/>
      <c r="D12" s="315"/>
      <c r="E12" s="315"/>
      <c r="F12" s="315"/>
      <c r="G12" s="315"/>
      <c r="H12" s="315"/>
      <c r="I12" s="315"/>
      <c r="J12" s="315"/>
      <c r="K12" s="315"/>
      <c r="L12" s="315"/>
      <c r="M12" s="315"/>
      <c r="N12" s="315"/>
      <c r="O12" s="315"/>
      <c r="P12" s="315"/>
      <c r="Q12" s="315"/>
      <c r="R12" s="315"/>
      <c r="S12" s="315"/>
      <c r="T12" s="315"/>
      <c r="U12" s="315"/>
      <c r="V12" s="315"/>
      <c r="W12" s="315"/>
      <c r="X12" s="315"/>
      <c r="Y12" s="315"/>
      <c r="Z12" s="316"/>
      <c r="AA12" s="316"/>
      <c r="AB12" s="315"/>
      <c r="AC12" s="316"/>
      <c r="AD12" s="316"/>
      <c r="AE12" s="315"/>
      <c r="AF12" s="314"/>
      <c r="AG12" s="314"/>
      <c r="AH12" s="314"/>
    </row>
    <row r="13" spans="1:34" ht="42.6" customHeight="1" x14ac:dyDescent="0.3">
      <c r="A13" s="314"/>
      <c r="B13" s="314"/>
      <c r="C13" s="315"/>
      <c r="D13" s="711" t="s">
        <v>6958</v>
      </c>
      <c r="E13" s="712"/>
      <c r="F13" s="712"/>
      <c r="G13" s="712"/>
      <c r="H13" s="712"/>
      <c r="I13" s="712"/>
      <c r="J13" s="712"/>
      <c r="K13" s="712"/>
      <c r="L13" s="712"/>
      <c r="M13" s="712"/>
      <c r="N13" s="712"/>
      <c r="O13" s="712"/>
      <c r="P13" s="712"/>
      <c r="Q13" s="712"/>
      <c r="R13" s="712"/>
      <c r="S13" s="712"/>
      <c r="T13" s="712"/>
      <c r="U13" s="712"/>
      <c r="V13" s="712"/>
      <c r="W13" s="712"/>
      <c r="X13" s="713"/>
      <c r="Y13" s="315"/>
      <c r="Z13" s="714"/>
      <c r="AA13" s="714"/>
      <c r="AB13" s="315"/>
      <c r="AC13" s="714"/>
      <c r="AD13" s="714"/>
      <c r="AE13" s="315"/>
      <c r="AF13" s="314"/>
      <c r="AG13" s="314"/>
      <c r="AH13" s="314"/>
    </row>
    <row r="14" spans="1:34" x14ac:dyDescent="0.3">
      <c r="A14" s="314"/>
      <c r="B14" s="314"/>
      <c r="C14" s="315"/>
      <c r="D14" s="715"/>
      <c r="E14" s="715"/>
      <c r="F14" s="715"/>
      <c r="G14" s="715"/>
      <c r="H14" s="715"/>
      <c r="I14" s="715"/>
      <c r="J14" s="715"/>
      <c r="K14" s="715"/>
      <c r="L14" s="715"/>
      <c r="M14" s="715"/>
      <c r="N14" s="715"/>
      <c r="O14" s="715"/>
      <c r="P14" s="715"/>
      <c r="Q14" s="715"/>
      <c r="R14" s="715"/>
      <c r="S14" s="715"/>
      <c r="T14" s="715"/>
      <c r="U14" s="715"/>
      <c r="V14" s="715"/>
      <c r="W14" s="715"/>
      <c r="X14" s="715"/>
      <c r="Y14" s="315"/>
      <c r="Z14" s="315"/>
      <c r="AA14" s="315"/>
      <c r="AB14" s="315"/>
      <c r="AC14" s="315"/>
      <c r="AD14" s="315"/>
      <c r="AE14" s="315"/>
      <c r="AF14" s="314"/>
      <c r="AG14" s="314"/>
      <c r="AH14" s="314"/>
    </row>
    <row r="15" spans="1:34" ht="41.4" customHeight="1" x14ac:dyDescent="0.3">
      <c r="A15" s="314"/>
      <c r="B15" s="314"/>
      <c r="C15" s="315"/>
      <c r="D15" s="711" t="s">
        <v>6959</v>
      </c>
      <c r="E15" s="712"/>
      <c r="F15" s="712"/>
      <c r="G15" s="712"/>
      <c r="H15" s="712"/>
      <c r="I15" s="712"/>
      <c r="J15" s="712"/>
      <c r="K15" s="712"/>
      <c r="L15" s="712"/>
      <c r="M15" s="712"/>
      <c r="N15" s="712"/>
      <c r="O15" s="712"/>
      <c r="P15" s="712"/>
      <c r="Q15" s="712"/>
      <c r="R15" s="712"/>
      <c r="S15" s="712"/>
      <c r="T15" s="712"/>
      <c r="U15" s="712"/>
      <c r="V15" s="712"/>
      <c r="W15" s="712"/>
      <c r="X15" s="713"/>
      <c r="Y15" s="315"/>
      <c r="Z15" s="714"/>
      <c r="AA15" s="714"/>
      <c r="AB15" s="315"/>
      <c r="AC15" s="714"/>
      <c r="AD15" s="714"/>
      <c r="AE15" s="315"/>
      <c r="AF15" s="314"/>
      <c r="AG15" s="314"/>
      <c r="AH15" s="314"/>
    </row>
    <row r="16" spans="1:34" x14ac:dyDescent="0.3">
      <c r="A16" s="314"/>
      <c r="B16" s="314"/>
      <c r="C16" s="315"/>
      <c r="D16" s="715"/>
      <c r="E16" s="715"/>
      <c r="F16" s="715"/>
      <c r="G16" s="715"/>
      <c r="H16" s="715"/>
      <c r="I16" s="715"/>
      <c r="J16" s="715"/>
      <c r="K16" s="715"/>
      <c r="L16" s="715"/>
      <c r="M16" s="715"/>
      <c r="N16" s="715"/>
      <c r="O16" s="715"/>
      <c r="P16" s="715"/>
      <c r="Q16" s="715"/>
      <c r="R16" s="715"/>
      <c r="S16" s="715"/>
      <c r="T16" s="715"/>
      <c r="U16" s="715"/>
      <c r="V16" s="715"/>
      <c r="W16" s="715"/>
      <c r="X16" s="715"/>
      <c r="Y16" s="315"/>
      <c r="Z16" s="315"/>
      <c r="AA16" s="315"/>
      <c r="AB16" s="315"/>
      <c r="AC16" s="315"/>
      <c r="AD16" s="315"/>
      <c r="AE16" s="315"/>
      <c r="AF16" s="314"/>
      <c r="AG16" s="314"/>
      <c r="AH16" s="314"/>
    </row>
    <row r="17" spans="1:34" ht="31.2" customHeight="1" x14ac:dyDescent="0.3">
      <c r="A17" s="314"/>
      <c r="B17" s="314"/>
      <c r="C17" s="315"/>
      <c r="D17" s="711" t="s">
        <v>6960</v>
      </c>
      <c r="E17" s="712"/>
      <c r="F17" s="712"/>
      <c r="G17" s="712"/>
      <c r="H17" s="712"/>
      <c r="I17" s="712"/>
      <c r="J17" s="712"/>
      <c r="K17" s="712"/>
      <c r="L17" s="712"/>
      <c r="M17" s="712"/>
      <c r="N17" s="712"/>
      <c r="O17" s="712"/>
      <c r="P17" s="712"/>
      <c r="Q17" s="712"/>
      <c r="R17" s="712"/>
      <c r="S17" s="712"/>
      <c r="T17" s="712"/>
      <c r="U17" s="712"/>
      <c r="V17" s="712"/>
      <c r="W17" s="712"/>
      <c r="X17" s="713"/>
      <c r="Y17" s="315"/>
      <c r="Z17" s="714"/>
      <c r="AA17" s="714"/>
      <c r="AB17" s="315"/>
      <c r="AC17" s="714"/>
      <c r="AD17" s="714"/>
      <c r="AE17" s="315"/>
      <c r="AF17" s="314"/>
      <c r="AG17" s="314"/>
      <c r="AH17" s="314"/>
    </row>
    <row r="18" spans="1:34" x14ac:dyDescent="0.3">
      <c r="A18" s="314"/>
      <c r="B18" s="314"/>
      <c r="C18" s="315"/>
      <c r="D18" s="715"/>
      <c r="E18" s="715"/>
      <c r="F18" s="715"/>
      <c r="G18" s="715"/>
      <c r="H18" s="715"/>
      <c r="I18" s="715"/>
      <c r="J18" s="715"/>
      <c r="K18" s="715"/>
      <c r="L18" s="715"/>
      <c r="M18" s="715"/>
      <c r="N18" s="715"/>
      <c r="O18" s="715"/>
      <c r="P18" s="715"/>
      <c r="Q18" s="715"/>
      <c r="R18" s="715"/>
      <c r="S18" s="715"/>
      <c r="T18" s="715"/>
      <c r="U18" s="715"/>
      <c r="V18" s="715"/>
      <c r="W18" s="715"/>
      <c r="X18" s="715"/>
      <c r="Y18" s="715"/>
      <c r="Z18" s="315"/>
      <c r="AA18" s="315"/>
      <c r="AB18" s="315"/>
      <c r="AC18" s="315"/>
      <c r="AD18" s="315"/>
      <c r="AE18" s="315"/>
      <c r="AF18" s="314"/>
      <c r="AG18" s="314"/>
      <c r="AH18" s="314"/>
    </row>
    <row r="19" spans="1:34" ht="31.95" customHeight="1" x14ac:dyDescent="0.3">
      <c r="A19" s="314"/>
      <c r="B19" s="314"/>
      <c r="C19" s="315"/>
      <c r="D19" s="716" t="s">
        <v>6961</v>
      </c>
      <c r="E19" s="717"/>
      <c r="F19" s="717"/>
      <c r="G19" s="717"/>
      <c r="H19" s="717"/>
      <c r="I19" s="717"/>
      <c r="J19" s="717"/>
      <c r="K19" s="717"/>
      <c r="L19" s="717"/>
      <c r="M19" s="717"/>
      <c r="N19" s="717"/>
      <c r="O19" s="717"/>
      <c r="P19" s="717"/>
      <c r="Q19" s="717"/>
      <c r="R19" s="717"/>
      <c r="S19" s="717"/>
      <c r="T19" s="717"/>
      <c r="U19" s="717"/>
      <c r="V19" s="717"/>
      <c r="W19" s="717"/>
      <c r="X19" s="718"/>
      <c r="Y19" s="315"/>
      <c r="Z19" s="714"/>
      <c r="AA19" s="714"/>
      <c r="AB19" s="315"/>
      <c r="AC19" s="714"/>
      <c r="AD19" s="714"/>
      <c r="AE19" s="315"/>
      <c r="AF19" s="314"/>
      <c r="AG19" s="314"/>
      <c r="AH19" s="314"/>
    </row>
    <row r="20" spans="1:34" x14ac:dyDescent="0.3">
      <c r="A20" s="314"/>
      <c r="B20" s="314"/>
      <c r="C20" s="315"/>
      <c r="D20" s="715"/>
      <c r="E20" s="715"/>
      <c r="F20" s="715"/>
      <c r="G20" s="715"/>
      <c r="H20" s="715"/>
      <c r="I20" s="715"/>
      <c r="J20" s="715"/>
      <c r="K20" s="715"/>
      <c r="L20" s="715"/>
      <c r="M20" s="715"/>
      <c r="N20" s="715"/>
      <c r="O20" s="715"/>
      <c r="P20" s="715"/>
      <c r="Q20" s="715"/>
      <c r="R20" s="715"/>
      <c r="S20" s="715"/>
      <c r="T20" s="715"/>
      <c r="U20" s="715"/>
      <c r="V20" s="715"/>
      <c r="W20" s="715"/>
      <c r="X20" s="715"/>
      <c r="Y20" s="315"/>
      <c r="Z20" s="315"/>
      <c r="AA20" s="315"/>
      <c r="AB20" s="315"/>
      <c r="AC20" s="315"/>
      <c r="AD20" s="315"/>
      <c r="AE20" s="315"/>
      <c r="AF20" s="314"/>
      <c r="AG20" s="314"/>
      <c r="AH20" s="314"/>
    </row>
    <row r="21" spans="1:34" ht="34.950000000000003" customHeight="1" x14ac:dyDescent="0.3">
      <c r="A21" s="314"/>
      <c r="B21" s="314"/>
      <c r="C21" s="315"/>
      <c r="D21" s="711" t="s">
        <v>6962</v>
      </c>
      <c r="E21" s="712"/>
      <c r="F21" s="712"/>
      <c r="G21" s="712"/>
      <c r="H21" s="712"/>
      <c r="I21" s="712"/>
      <c r="J21" s="712"/>
      <c r="K21" s="712"/>
      <c r="L21" s="712"/>
      <c r="M21" s="712"/>
      <c r="N21" s="712"/>
      <c r="O21" s="712"/>
      <c r="P21" s="712"/>
      <c r="Q21" s="712"/>
      <c r="R21" s="712"/>
      <c r="S21" s="712"/>
      <c r="T21" s="712"/>
      <c r="U21" s="712"/>
      <c r="V21" s="712"/>
      <c r="W21" s="712"/>
      <c r="X21" s="713"/>
      <c r="Y21" s="315"/>
      <c r="Z21" s="714"/>
      <c r="AA21" s="714"/>
      <c r="AB21" s="315"/>
      <c r="AC21" s="714"/>
      <c r="AD21" s="714"/>
      <c r="AE21" s="315"/>
      <c r="AF21" s="314"/>
      <c r="AG21" s="314"/>
      <c r="AH21" s="314"/>
    </row>
    <row r="22" spans="1:34" x14ac:dyDescent="0.3">
      <c r="A22" s="314"/>
      <c r="B22" s="314"/>
      <c r="C22" s="315"/>
      <c r="D22" s="715"/>
      <c r="E22" s="715"/>
      <c r="F22" s="715"/>
      <c r="G22" s="715"/>
      <c r="H22" s="715"/>
      <c r="I22" s="715"/>
      <c r="J22" s="715"/>
      <c r="K22" s="715"/>
      <c r="L22" s="715"/>
      <c r="M22" s="715"/>
      <c r="N22" s="715"/>
      <c r="O22" s="715"/>
      <c r="P22" s="715"/>
      <c r="Q22" s="715"/>
      <c r="R22" s="715"/>
      <c r="S22" s="715"/>
      <c r="T22" s="715"/>
      <c r="U22" s="715"/>
      <c r="V22" s="715"/>
      <c r="W22" s="715"/>
      <c r="X22" s="715"/>
      <c r="Y22" s="315"/>
      <c r="Z22" s="315"/>
      <c r="AA22" s="315"/>
      <c r="AB22" s="315"/>
      <c r="AC22" s="315"/>
      <c r="AD22" s="315"/>
      <c r="AE22" s="315"/>
      <c r="AF22" s="314"/>
      <c r="AG22" s="314"/>
      <c r="AH22" s="314"/>
    </row>
    <row r="23" spans="1:34" ht="34.950000000000003" customHeight="1" x14ac:dyDescent="0.3">
      <c r="A23" s="314"/>
      <c r="B23" s="314"/>
      <c r="C23" s="315"/>
      <c r="D23" s="711" t="s">
        <v>6963</v>
      </c>
      <c r="E23" s="712"/>
      <c r="F23" s="712"/>
      <c r="G23" s="712"/>
      <c r="H23" s="712"/>
      <c r="I23" s="712"/>
      <c r="J23" s="712"/>
      <c r="K23" s="712"/>
      <c r="L23" s="712"/>
      <c r="M23" s="712"/>
      <c r="N23" s="712"/>
      <c r="O23" s="712"/>
      <c r="P23" s="712"/>
      <c r="Q23" s="712"/>
      <c r="R23" s="712"/>
      <c r="S23" s="712"/>
      <c r="T23" s="712"/>
      <c r="U23" s="712"/>
      <c r="V23" s="712"/>
      <c r="W23" s="712"/>
      <c r="X23" s="713"/>
      <c r="Y23" s="315"/>
      <c r="Z23" s="714"/>
      <c r="AA23" s="714"/>
      <c r="AB23" s="315"/>
      <c r="AC23" s="714"/>
      <c r="AD23" s="714"/>
      <c r="AE23" s="315"/>
      <c r="AF23" s="314"/>
      <c r="AG23" s="314"/>
      <c r="AH23" s="314"/>
    </row>
    <row r="24" spans="1:34" x14ac:dyDescent="0.3">
      <c r="A24" s="314"/>
      <c r="B24" s="314"/>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4"/>
      <c r="AG24" s="314"/>
      <c r="AH24" s="314"/>
    </row>
    <row r="25" spans="1:34" x14ac:dyDescent="0.3">
      <c r="A25" s="314"/>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c r="AH25" s="314"/>
    </row>
    <row r="26" spans="1:34" x14ac:dyDescent="0.3">
      <c r="A26" s="314"/>
      <c r="B26" s="317" t="s">
        <v>6964</v>
      </c>
      <c r="D26" s="317"/>
      <c r="E26" s="317"/>
      <c r="F26" s="317"/>
      <c r="G26" s="317"/>
      <c r="H26" s="317"/>
      <c r="I26" s="314"/>
      <c r="J26" s="314"/>
      <c r="K26" s="314"/>
      <c r="L26" s="314"/>
      <c r="M26" s="314"/>
      <c r="N26" s="314"/>
      <c r="O26" s="314"/>
      <c r="P26" s="314"/>
      <c r="Q26" s="314"/>
      <c r="R26" s="314"/>
      <c r="S26" s="314"/>
      <c r="T26" s="314"/>
      <c r="U26" s="314"/>
      <c r="V26" s="314"/>
      <c r="W26" s="314"/>
      <c r="X26" s="314"/>
      <c r="Y26" s="314"/>
      <c r="Z26" s="314"/>
      <c r="AA26" s="314"/>
      <c r="AB26" s="314"/>
      <c r="AC26" s="314"/>
      <c r="AD26" s="314"/>
      <c r="AE26" s="314"/>
      <c r="AF26" s="314"/>
      <c r="AG26" s="314"/>
      <c r="AH26" s="314"/>
    </row>
    <row r="27" spans="1:34" x14ac:dyDescent="0.3">
      <c r="A27" s="314"/>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314"/>
      <c r="AE27" s="314"/>
      <c r="AF27" s="314"/>
      <c r="AG27" s="314"/>
      <c r="AH27" s="314"/>
    </row>
    <row r="28" spans="1:34" ht="46.2" customHeight="1" x14ac:dyDescent="0.3">
      <c r="A28" s="314"/>
      <c r="B28" s="314"/>
      <c r="C28" s="315"/>
      <c r="D28" s="694" t="s">
        <v>6965</v>
      </c>
      <c r="E28" s="694"/>
      <c r="F28" s="694"/>
      <c r="G28" s="694"/>
      <c r="H28" s="694"/>
      <c r="I28" s="694"/>
      <c r="J28" s="694"/>
      <c r="K28" s="694"/>
      <c r="L28" s="694"/>
      <c r="M28" s="694"/>
      <c r="N28" s="694"/>
      <c r="O28" s="694"/>
      <c r="P28" s="694"/>
      <c r="Q28" s="694"/>
      <c r="R28" s="694"/>
      <c r="S28" s="694"/>
      <c r="T28" s="694"/>
      <c r="U28" s="694"/>
      <c r="V28" s="694"/>
      <c r="W28" s="694"/>
      <c r="X28" s="694"/>
      <c r="Y28" s="694"/>
      <c r="Z28" s="694"/>
      <c r="AA28" s="694"/>
      <c r="AB28" s="694"/>
      <c r="AC28" s="694"/>
      <c r="AD28" s="694"/>
      <c r="AE28" s="315"/>
      <c r="AF28" s="314"/>
      <c r="AG28" s="314"/>
      <c r="AH28" s="314"/>
    </row>
    <row r="29" spans="1:34" ht="6.6" customHeight="1" x14ac:dyDescent="0.3">
      <c r="A29" s="314"/>
      <c r="B29" s="314"/>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5"/>
      <c r="AD29" s="315"/>
      <c r="AE29" s="315"/>
      <c r="AF29" s="314"/>
      <c r="AG29" s="314"/>
      <c r="AH29" s="314"/>
    </row>
    <row r="30" spans="1:34" ht="37.950000000000003" customHeight="1" x14ac:dyDescent="0.3">
      <c r="A30" s="314"/>
      <c r="B30" s="314"/>
      <c r="C30" s="315"/>
      <c r="D30" s="694" t="s">
        <v>6966</v>
      </c>
      <c r="E30" s="694"/>
      <c r="F30" s="694"/>
      <c r="G30" s="694"/>
      <c r="H30" s="694"/>
      <c r="I30" s="694"/>
      <c r="J30" s="694"/>
      <c r="K30" s="694"/>
      <c r="L30" s="694"/>
      <c r="M30" s="694"/>
      <c r="N30" s="694"/>
      <c r="O30" s="694"/>
      <c r="P30" s="694"/>
      <c r="Q30" s="694"/>
      <c r="R30" s="694"/>
      <c r="S30" s="694"/>
      <c r="T30" s="694"/>
      <c r="U30" s="694"/>
      <c r="V30" s="694"/>
      <c r="W30" s="694"/>
      <c r="X30" s="694"/>
      <c r="Y30" s="694"/>
      <c r="Z30" s="694"/>
      <c r="AA30" s="694"/>
      <c r="AB30" s="694"/>
      <c r="AC30" s="694"/>
      <c r="AD30" s="694"/>
      <c r="AE30" s="315"/>
      <c r="AF30" s="314"/>
      <c r="AG30" s="314"/>
      <c r="AH30" s="314"/>
    </row>
    <row r="31" spans="1:34" ht="7.95" customHeight="1" x14ac:dyDescent="0.3">
      <c r="A31" s="314"/>
      <c r="B31" s="314"/>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c r="AE31" s="315"/>
      <c r="AF31" s="314"/>
      <c r="AG31" s="314"/>
      <c r="AH31" s="314"/>
    </row>
    <row r="32" spans="1:34" ht="42.6" customHeight="1" x14ac:dyDescent="0.3">
      <c r="A32" s="314"/>
      <c r="B32" s="314"/>
      <c r="C32" s="315"/>
      <c r="D32" s="694" t="s">
        <v>6967</v>
      </c>
      <c r="E32" s="694"/>
      <c r="F32" s="694"/>
      <c r="G32" s="694"/>
      <c r="H32" s="694"/>
      <c r="I32" s="694"/>
      <c r="J32" s="694"/>
      <c r="K32" s="694"/>
      <c r="L32" s="694"/>
      <c r="M32" s="694"/>
      <c r="N32" s="694"/>
      <c r="O32" s="694"/>
      <c r="P32" s="694"/>
      <c r="Q32" s="694"/>
      <c r="R32" s="694"/>
      <c r="S32" s="694"/>
      <c r="T32" s="694"/>
      <c r="U32" s="694"/>
      <c r="V32" s="694"/>
      <c r="W32" s="694"/>
      <c r="X32" s="694"/>
      <c r="Y32" s="694"/>
      <c r="Z32" s="694"/>
      <c r="AA32" s="694"/>
      <c r="AB32" s="694"/>
      <c r="AC32" s="694"/>
      <c r="AD32" s="694"/>
      <c r="AE32" s="315"/>
      <c r="AF32" s="314"/>
      <c r="AG32" s="314"/>
      <c r="AH32" s="314"/>
    </row>
    <row r="33" spans="1:34" x14ac:dyDescent="0.3">
      <c r="A33" s="314"/>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314"/>
      <c r="AF33" s="314"/>
      <c r="AG33" s="314"/>
      <c r="AH33" s="314"/>
    </row>
    <row r="34" spans="1:34" x14ac:dyDescent="0.3">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c r="AH34" s="314"/>
    </row>
    <row r="35" spans="1:34" x14ac:dyDescent="0.3">
      <c r="D35" s="320"/>
      <c r="E35" s="321"/>
      <c r="F35" s="321"/>
      <c r="G35" s="321"/>
      <c r="H35" s="321"/>
      <c r="I35" s="321"/>
      <c r="J35" s="321"/>
      <c r="K35" s="321"/>
      <c r="L35" s="321"/>
      <c r="M35" s="321"/>
      <c r="N35" s="321"/>
      <c r="O35" s="321"/>
      <c r="P35" s="321"/>
      <c r="Q35" s="321"/>
      <c r="R35" s="322"/>
      <c r="T35" s="728"/>
      <c r="U35" s="729"/>
      <c r="V35" s="729"/>
      <c r="W35" s="729"/>
      <c r="X35" s="729"/>
      <c r="Y35" s="729"/>
      <c r="Z35" s="729"/>
      <c r="AA35" s="729"/>
      <c r="AB35" s="729"/>
      <c r="AC35" s="729"/>
      <c r="AD35" s="729"/>
      <c r="AE35" s="730"/>
      <c r="AF35" s="314"/>
      <c r="AG35" s="314"/>
      <c r="AH35" s="314"/>
    </row>
    <row r="36" spans="1:34" x14ac:dyDescent="0.3">
      <c r="D36" s="323"/>
      <c r="E36" s="314"/>
      <c r="F36" s="314"/>
      <c r="G36" s="314"/>
      <c r="H36" s="314"/>
      <c r="I36" s="314"/>
      <c r="J36" s="314"/>
      <c r="K36" s="314"/>
      <c r="L36" s="314"/>
      <c r="M36" s="314"/>
      <c r="N36" s="314"/>
      <c r="O36" s="314"/>
      <c r="P36" s="314"/>
      <c r="Q36" s="314"/>
      <c r="R36" s="324"/>
      <c r="T36" s="731"/>
      <c r="U36" s="732"/>
      <c r="V36" s="732"/>
      <c r="W36" s="732"/>
      <c r="X36" s="732"/>
      <c r="Y36" s="732"/>
      <c r="Z36" s="732"/>
      <c r="AA36" s="732"/>
      <c r="AB36" s="732"/>
      <c r="AC36" s="732"/>
      <c r="AD36" s="732"/>
      <c r="AE36" s="733"/>
      <c r="AF36" s="314"/>
      <c r="AG36" s="314"/>
      <c r="AH36" s="314"/>
    </row>
    <row r="37" spans="1:34" x14ac:dyDescent="0.3">
      <c r="D37" s="325"/>
      <c r="E37" s="319"/>
      <c r="F37" s="319"/>
      <c r="G37" s="319"/>
      <c r="H37" s="319"/>
      <c r="I37" s="319"/>
      <c r="J37" s="319"/>
      <c r="K37" s="319"/>
      <c r="L37" s="319"/>
      <c r="M37" s="319"/>
      <c r="N37" s="319"/>
      <c r="O37" s="319"/>
      <c r="P37" s="319"/>
      <c r="Q37" s="319"/>
      <c r="R37" s="326"/>
      <c r="T37" s="734"/>
      <c r="U37" s="735"/>
      <c r="V37" s="735"/>
      <c r="W37" s="735"/>
      <c r="X37" s="735"/>
      <c r="Y37" s="735"/>
      <c r="Z37" s="735"/>
      <c r="AA37" s="735"/>
      <c r="AB37" s="735"/>
      <c r="AC37" s="735"/>
      <c r="AD37" s="735"/>
      <c r="AE37" s="736"/>
      <c r="AF37" s="314"/>
      <c r="AG37" s="314"/>
      <c r="AH37" s="314"/>
    </row>
    <row r="38" spans="1:34" x14ac:dyDescent="0.3">
      <c r="D38" s="306" t="s">
        <v>7232</v>
      </c>
      <c r="T38" s="390" t="s">
        <v>7233</v>
      </c>
    </row>
    <row r="40" spans="1:34" x14ac:dyDescent="0.3">
      <c r="D40" s="737">
        <f>'Información General'!B69</f>
        <v>0</v>
      </c>
      <c r="E40" s="738"/>
      <c r="F40" s="738"/>
      <c r="G40" s="738"/>
      <c r="H40" s="738"/>
      <c r="I40" s="738"/>
      <c r="J40" s="738"/>
      <c r="K40" s="738"/>
      <c r="L40" s="738"/>
      <c r="M40" s="738"/>
      <c r="N40" s="738"/>
      <c r="O40" s="738"/>
      <c r="P40" s="738"/>
      <c r="Q40" s="738"/>
      <c r="R40" s="739"/>
      <c r="T40" s="737">
        <f>'Información General'!E69</f>
        <v>0</v>
      </c>
      <c r="U40" s="738"/>
      <c r="V40" s="738"/>
      <c r="W40" s="738"/>
      <c r="X40" s="738"/>
      <c r="Y40" s="738"/>
      <c r="Z40" s="738"/>
      <c r="AA40" s="738"/>
      <c r="AB40" s="738"/>
      <c r="AC40" s="738"/>
      <c r="AD40" s="738"/>
      <c r="AE40" s="739"/>
    </row>
    <row r="41" spans="1:34" x14ac:dyDescent="0.3">
      <c r="D41" s="306" t="s">
        <v>7234</v>
      </c>
      <c r="T41" s="391" t="s">
        <v>7235</v>
      </c>
    </row>
    <row r="43" spans="1:34" x14ac:dyDescent="0.3">
      <c r="D43" s="320"/>
      <c r="E43" s="321"/>
      <c r="F43" s="321"/>
      <c r="G43" s="321"/>
      <c r="H43" s="321"/>
      <c r="I43" s="321"/>
      <c r="J43" s="321"/>
      <c r="K43" s="321"/>
      <c r="L43" s="321"/>
      <c r="M43" s="321"/>
      <c r="N43" s="321"/>
      <c r="O43" s="321"/>
      <c r="P43" s="321"/>
      <c r="Q43" s="321"/>
      <c r="R43" s="322"/>
      <c r="U43" s="320"/>
      <c r="V43" s="321"/>
      <c r="W43" s="321"/>
      <c r="X43" s="321"/>
      <c r="Y43" s="321"/>
      <c r="Z43" s="321"/>
      <c r="AA43" s="321"/>
      <c r="AB43" s="321"/>
      <c r="AC43" s="321"/>
      <c r="AD43" s="321"/>
      <c r="AE43" s="322"/>
    </row>
    <row r="44" spans="1:34" x14ac:dyDescent="0.3">
      <c r="D44" s="323"/>
      <c r="E44" s="314"/>
      <c r="F44" s="314"/>
      <c r="G44" s="314"/>
      <c r="H44" s="314"/>
      <c r="I44" s="314"/>
      <c r="J44" s="314"/>
      <c r="K44" s="314"/>
      <c r="L44" s="314"/>
      <c r="M44" s="314"/>
      <c r="N44" s="314"/>
      <c r="O44" s="314"/>
      <c r="P44" s="314"/>
      <c r="Q44" s="314"/>
      <c r="R44" s="324"/>
      <c r="U44" s="323"/>
      <c r="V44" s="314"/>
      <c r="W44" s="314"/>
      <c r="X44" s="314"/>
      <c r="Y44" s="314"/>
      <c r="Z44" s="314"/>
      <c r="AA44" s="314"/>
      <c r="AB44" s="314"/>
      <c r="AC44" s="314"/>
      <c r="AD44" s="314"/>
      <c r="AE44" s="324"/>
    </row>
    <row r="45" spans="1:34" x14ac:dyDescent="0.3">
      <c r="D45" s="325"/>
      <c r="E45" s="319"/>
      <c r="F45" s="319"/>
      <c r="G45" s="319"/>
      <c r="H45" s="319"/>
      <c r="I45" s="319"/>
      <c r="J45" s="319"/>
      <c r="K45" s="319"/>
      <c r="L45" s="319"/>
      <c r="M45" s="319"/>
      <c r="N45" s="319"/>
      <c r="O45" s="319"/>
      <c r="P45" s="319"/>
      <c r="Q45" s="319"/>
      <c r="R45" s="326"/>
      <c r="U45" s="325"/>
      <c r="V45" s="319"/>
      <c r="W45" s="319"/>
      <c r="X45" s="319"/>
      <c r="Y45" s="319"/>
      <c r="Z45" s="319"/>
      <c r="AA45" s="319"/>
      <c r="AB45" s="319"/>
      <c r="AC45" s="319"/>
      <c r="AD45" s="319"/>
      <c r="AE45" s="326"/>
    </row>
    <row r="46" spans="1:34" x14ac:dyDescent="0.3">
      <c r="D46" s="306" t="s">
        <v>7236</v>
      </c>
      <c r="W46" s="306" t="s">
        <v>6982</v>
      </c>
    </row>
    <row r="48" spans="1:34" x14ac:dyDescent="0.3">
      <c r="D48" s="737">
        <f>'Información General'!H69</f>
        <v>0</v>
      </c>
      <c r="E48" s="738"/>
      <c r="F48" s="738"/>
      <c r="G48" s="738"/>
      <c r="H48" s="738"/>
      <c r="I48" s="738"/>
      <c r="J48" s="738"/>
      <c r="K48" s="738"/>
      <c r="L48" s="738"/>
      <c r="M48" s="738"/>
      <c r="N48" s="738"/>
      <c r="O48" s="738"/>
      <c r="P48" s="738"/>
      <c r="Q48" s="738"/>
      <c r="R48" s="739"/>
      <c r="U48" s="737">
        <f>'Información General'!B58</f>
        <v>0</v>
      </c>
      <c r="V48" s="738"/>
      <c r="W48" s="738"/>
      <c r="X48" s="738"/>
      <c r="Y48" s="738"/>
      <c r="Z48" s="738"/>
      <c r="AA48" s="738"/>
      <c r="AB48" s="738"/>
      <c r="AC48" s="738"/>
      <c r="AD48" s="738"/>
      <c r="AE48" s="739"/>
    </row>
    <row r="49" spans="4:23" x14ac:dyDescent="0.3">
      <c r="D49" s="306" t="s">
        <v>7237</v>
      </c>
      <c r="W49" s="306" t="s">
        <v>6983</v>
      </c>
    </row>
  </sheetData>
  <mergeCells count="40">
    <mergeCell ref="T35:AE37"/>
    <mergeCell ref="D40:R40"/>
    <mergeCell ref="T40:AE40"/>
    <mergeCell ref="D48:R48"/>
    <mergeCell ref="U48:AE48"/>
    <mergeCell ref="D13:X13"/>
    <mergeCell ref="Z13:AA13"/>
    <mergeCell ref="AC13:AD13"/>
    <mergeCell ref="D14:X14"/>
    <mergeCell ref="D15:X15"/>
    <mergeCell ref="Z15:AA15"/>
    <mergeCell ref="AC15:AD15"/>
    <mergeCell ref="B2:AF2"/>
    <mergeCell ref="B4:AF4"/>
    <mergeCell ref="B6:AF6"/>
    <mergeCell ref="C8:AE8"/>
    <mergeCell ref="D10:X11"/>
    <mergeCell ref="Z10:AA10"/>
    <mergeCell ref="AC10:AD10"/>
    <mergeCell ref="Z11:AA11"/>
    <mergeCell ref="AC11:AD11"/>
    <mergeCell ref="D17:X17"/>
    <mergeCell ref="Z17:AA17"/>
    <mergeCell ref="AC17:AD17"/>
    <mergeCell ref="D18:Y18"/>
    <mergeCell ref="D16:X16"/>
    <mergeCell ref="D22:X22"/>
    <mergeCell ref="D19:X19"/>
    <mergeCell ref="Z19:AA19"/>
    <mergeCell ref="AC19:AD19"/>
    <mergeCell ref="D20:X20"/>
    <mergeCell ref="D21:X21"/>
    <mergeCell ref="Z21:AA21"/>
    <mergeCell ref="AC21:AD21"/>
    <mergeCell ref="D30:AD30"/>
    <mergeCell ref="D32:AD32"/>
    <mergeCell ref="D23:X23"/>
    <mergeCell ref="Z23:AA23"/>
    <mergeCell ref="AC23:AD23"/>
    <mergeCell ref="D28:AD28"/>
  </mergeCells>
  <pageMargins left="0.41" right="0.47" top="0.5" bottom="0.51" header="0.31496062992125984" footer="0.31496062992125984"/>
  <pageSetup paperSize="9" scale="80" orientation="portrait" horizontalDpi="360" verticalDpi="36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5EC6E-A99A-4645-9F36-05D0A45C4B26}">
  <sheetPr>
    <tabColor rgb="FF0070C0"/>
  </sheetPr>
  <dimension ref="A1:I57"/>
  <sheetViews>
    <sheetView zoomScale="85" zoomScaleNormal="85" workbookViewId="0">
      <selection activeCell="B2" sqref="B2:H2"/>
    </sheetView>
  </sheetViews>
  <sheetFormatPr baseColWidth="10" defaultColWidth="11.5546875" defaultRowHeight="14.4" x14ac:dyDescent="0.3"/>
  <cols>
    <col min="1" max="1" width="3.44140625" style="31" customWidth="1"/>
    <col min="2" max="2" width="16.6640625" style="31" customWidth="1"/>
    <col min="3" max="3" width="14.44140625" style="33" customWidth="1"/>
    <col min="4" max="4" width="12.44140625" style="33" customWidth="1"/>
    <col min="5" max="5" width="14.5546875" style="33" customWidth="1"/>
    <col min="6" max="6" width="12.33203125" style="31" customWidth="1"/>
    <col min="7" max="7" width="10.109375" style="31" customWidth="1"/>
    <col min="8" max="8" width="13.33203125" style="31" customWidth="1"/>
    <col min="9" max="16384" width="11.5546875" style="31"/>
  </cols>
  <sheetData>
    <row r="1" spans="1:9" x14ac:dyDescent="0.3">
      <c r="A1" s="134"/>
      <c r="B1" s="1010"/>
      <c r="C1" s="1011"/>
      <c r="D1" s="1011"/>
      <c r="E1" s="1011"/>
      <c r="F1" s="1011"/>
      <c r="G1" s="1011"/>
      <c r="H1" s="1012"/>
    </row>
    <row r="2" spans="1:9" ht="25.8" x14ac:dyDescent="0.3">
      <c r="A2" s="134"/>
      <c r="B2" s="1013" t="s">
        <v>486</v>
      </c>
      <c r="C2" s="1014"/>
      <c r="D2" s="1014"/>
      <c r="E2" s="1014"/>
      <c r="F2" s="1014"/>
      <c r="G2" s="1014"/>
      <c r="H2" s="1015"/>
    </row>
    <row r="3" spans="1:9" x14ac:dyDescent="0.3">
      <c r="A3" s="134"/>
      <c r="B3" s="1016"/>
      <c r="C3" s="1017"/>
      <c r="D3" s="1017"/>
      <c r="E3" s="1017"/>
      <c r="F3" s="1017"/>
      <c r="G3" s="1017"/>
      <c r="H3" s="1018"/>
    </row>
    <row r="4" spans="1:9" x14ac:dyDescent="0.3">
      <c r="A4" s="134"/>
      <c r="B4" s="1000" t="s">
        <v>420</v>
      </c>
      <c r="C4" s="1001"/>
      <c r="D4" s="1003">
        <f>'Plan CAP'!D33:H33</f>
        <v>0</v>
      </c>
      <c r="E4" s="1006"/>
      <c r="F4" s="1006"/>
      <c r="G4" s="1006"/>
      <c r="H4" s="1004"/>
    </row>
    <row r="5" spans="1:9" x14ac:dyDescent="0.3">
      <c r="A5" s="134"/>
      <c r="B5" s="1000" t="s">
        <v>421</v>
      </c>
      <c r="C5" s="1001"/>
      <c r="D5" s="1003">
        <f>'Plan CAP'!D34:H34</f>
        <v>0</v>
      </c>
      <c r="E5" s="1006"/>
      <c r="F5" s="1006"/>
      <c r="G5" s="1006"/>
      <c r="H5" s="1004"/>
    </row>
    <row r="6" spans="1:9" x14ac:dyDescent="0.3">
      <c r="A6" s="134"/>
      <c r="B6" s="1000" t="s">
        <v>426</v>
      </c>
      <c r="C6" s="1001"/>
      <c r="D6" s="1003">
        <f>'Plan CAP'!D35:H35</f>
        <v>0</v>
      </c>
      <c r="E6" s="1006"/>
      <c r="F6" s="1006"/>
      <c r="G6" s="1006"/>
      <c r="H6" s="1004"/>
    </row>
    <row r="7" spans="1:9" x14ac:dyDescent="0.3">
      <c r="A7" s="134"/>
      <c r="B7" s="1000" t="s">
        <v>427</v>
      </c>
      <c r="C7" s="1001"/>
      <c r="D7" s="1003">
        <f>'Plan CAP'!D36:H36</f>
        <v>0</v>
      </c>
      <c r="E7" s="1006"/>
      <c r="F7" s="1006"/>
      <c r="G7" s="1006"/>
      <c r="H7" s="1004"/>
    </row>
    <row r="8" spans="1:9" x14ac:dyDescent="0.3">
      <c r="A8" s="134"/>
      <c r="B8" s="1000" t="s">
        <v>415</v>
      </c>
      <c r="C8" s="1001"/>
      <c r="D8" s="1007"/>
      <c r="E8" s="1008"/>
      <c r="F8" s="1008"/>
      <c r="G8" s="1008"/>
      <c r="H8" s="1009"/>
    </row>
    <row r="9" spans="1:9" x14ac:dyDescent="0.3">
      <c r="A9" s="134"/>
      <c r="B9" s="1000" t="s">
        <v>451</v>
      </c>
      <c r="C9" s="1001"/>
      <c r="D9" s="1019"/>
      <c r="E9" s="1020"/>
      <c r="F9" s="1020"/>
      <c r="G9" s="1020"/>
      <c r="H9" s="1021"/>
    </row>
    <row r="10" spans="1:9" ht="14.4" customHeight="1" x14ac:dyDescent="0.3">
      <c r="A10" s="134"/>
      <c r="B10" s="142" t="s">
        <v>6734</v>
      </c>
      <c r="C10" s="143"/>
      <c r="D10" s="271"/>
      <c r="E10" s="204" t="s">
        <v>6732</v>
      </c>
      <c r="F10" s="255"/>
      <c r="G10" s="135" t="s">
        <v>6733</v>
      </c>
      <c r="H10" s="255"/>
      <c r="I10" s="93"/>
    </row>
    <row r="11" spans="1:9" x14ac:dyDescent="0.3">
      <c r="A11" s="134"/>
      <c r="B11" s="1000" t="s">
        <v>425</v>
      </c>
      <c r="C11" s="1001"/>
      <c r="D11" s="249"/>
      <c r="E11" s="129" t="s">
        <v>347</v>
      </c>
      <c r="F11" s="255"/>
      <c r="G11" s="136" t="s">
        <v>348</v>
      </c>
      <c r="H11" s="255"/>
      <c r="I11" s="93"/>
    </row>
    <row r="12" spans="1:9" x14ac:dyDescent="0.3">
      <c r="A12" s="134"/>
      <c r="B12" s="1000" t="s">
        <v>422</v>
      </c>
      <c r="C12" s="1001"/>
      <c r="D12" s="1019"/>
      <c r="E12" s="1020"/>
      <c r="F12" s="1021"/>
      <c r="G12" s="135" t="s">
        <v>417</v>
      </c>
      <c r="H12" s="255"/>
      <c r="I12" s="93"/>
    </row>
    <row r="13" spans="1:9" x14ac:dyDescent="0.3">
      <c r="A13" s="134"/>
      <c r="B13" s="1022" t="s">
        <v>346</v>
      </c>
      <c r="C13" s="1023"/>
      <c r="D13" s="1023"/>
      <c r="E13" s="1023"/>
      <c r="F13" s="1023"/>
      <c r="G13" s="1023"/>
      <c r="H13" s="1024"/>
    </row>
    <row r="14" spans="1:9" ht="14.4" customHeight="1" x14ac:dyDescent="0.3">
      <c r="A14" s="134"/>
      <c r="B14" s="207" t="s">
        <v>452</v>
      </c>
      <c r="C14" s="1027" t="s">
        <v>455</v>
      </c>
      <c r="D14" s="1028"/>
      <c r="E14" s="208" t="s">
        <v>439</v>
      </c>
      <c r="F14" s="1027" t="s">
        <v>6785</v>
      </c>
      <c r="G14" s="1038"/>
      <c r="H14" s="1028"/>
    </row>
    <row r="15" spans="1:9" s="33" customFormat="1" ht="60.6" customHeight="1" x14ac:dyDescent="0.3">
      <c r="A15" s="140"/>
      <c r="B15" s="958" t="s">
        <v>423</v>
      </c>
      <c r="C15" s="1003" t="s">
        <v>463</v>
      </c>
      <c r="D15" s="1004"/>
      <c r="E15" s="249"/>
      <c r="F15" s="1029"/>
      <c r="G15" s="1030"/>
      <c r="H15" s="1031"/>
    </row>
    <row r="16" spans="1:9" s="33" customFormat="1" ht="43.2" customHeight="1" x14ac:dyDescent="0.3">
      <c r="A16" s="140"/>
      <c r="B16" s="958"/>
      <c r="C16" s="1003" t="s">
        <v>464</v>
      </c>
      <c r="D16" s="1004"/>
      <c r="E16" s="249"/>
      <c r="F16" s="1032"/>
      <c r="G16" s="1033"/>
      <c r="H16" s="1034"/>
    </row>
    <row r="17" spans="1:8" s="33" customFormat="1" ht="27" customHeight="1" x14ac:dyDescent="0.3">
      <c r="A17" s="140"/>
      <c r="B17" s="958"/>
      <c r="C17" s="1003" t="s">
        <v>462</v>
      </c>
      <c r="D17" s="1004"/>
      <c r="E17" s="249"/>
      <c r="F17" s="1035"/>
      <c r="G17" s="1036"/>
      <c r="H17" s="1037"/>
    </row>
    <row r="18" spans="1:8" s="33" customFormat="1" ht="32.4" customHeight="1" x14ac:dyDescent="0.3">
      <c r="A18" s="140"/>
      <c r="B18" s="1025" t="s">
        <v>424</v>
      </c>
      <c r="C18" s="1003" t="s">
        <v>458</v>
      </c>
      <c r="D18" s="1004"/>
      <c r="E18" s="249"/>
      <c r="F18" s="1029"/>
      <c r="G18" s="1030"/>
      <c r="H18" s="1031"/>
    </row>
    <row r="19" spans="1:8" s="33" customFormat="1" ht="32.4" customHeight="1" x14ac:dyDescent="0.3">
      <c r="A19" s="140"/>
      <c r="B19" s="1026"/>
      <c r="C19" s="1003" t="s">
        <v>457</v>
      </c>
      <c r="D19" s="1004"/>
      <c r="E19" s="249"/>
      <c r="F19" s="1032"/>
      <c r="G19" s="1033"/>
      <c r="H19" s="1034"/>
    </row>
    <row r="20" spans="1:8" s="33" customFormat="1" ht="32.4" customHeight="1" x14ac:dyDescent="0.3">
      <c r="A20" s="140"/>
      <c r="B20" s="1026"/>
      <c r="C20" s="1003" t="s">
        <v>459</v>
      </c>
      <c r="D20" s="1004"/>
      <c r="E20" s="249"/>
      <c r="F20" s="1035"/>
      <c r="G20" s="1036"/>
      <c r="H20" s="1037"/>
    </row>
    <row r="21" spans="1:8" ht="42.6" customHeight="1" x14ac:dyDescent="0.3">
      <c r="A21" s="134"/>
      <c r="B21" s="1025" t="s">
        <v>468</v>
      </c>
      <c r="C21" s="1003" t="s">
        <v>473</v>
      </c>
      <c r="D21" s="1004"/>
      <c r="E21" s="249"/>
      <c r="F21" s="1029"/>
      <c r="G21" s="1030"/>
      <c r="H21" s="1031"/>
    </row>
    <row r="22" spans="1:8" ht="42" customHeight="1" x14ac:dyDescent="0.3">
      <c r="A22" s="134"/>
      <c r="B22" s="1026"/>
      <c r="C22" s="1003" t="s">
        <v>471</v>
      </c>
      <c r="D22" s="1004"/>
      <c r="E22" s="249"/>
      <c r="F22" s="1032"/>
      <c r="G22" s="1033"/>
      <c r="H22" s="1034"/>
    </row>
    <row r="23" spans="1:8" ht="45" customHeight="1" x14ac:dyDescent="0.3">
      <c r="A23" s="134"/>
      <c r="B23" s="1026"/>
      <c r="C23" s="1003" t="s">
        <v>466</v>
      </c>
      <c r="D23" s="1004"/>
      <c r="E23" s="249"/>
      <c r="F23" s="1035"/>
      <c r="G23" s="1036"/>
      <c r="H23" s="1037"/>
    </row>
    <row r="24" spans="1:8" ht="32.4" customHeight="1" x14ac:dyDescent="0.3">
      <c r="A24" s="134"/>
      <c r="B24" s="1025" t="s">
        <v>453</v>
      </c>
      <c r="C24" s="1003" t="s">
        <v>460</v>
      </c>
      <c r="D24" s="1004"/>
      <c r="E24" s="249"/>
      <c r="F24" s="1029"/>
      <c r="G24" s="1030"/>
      <c r="H24" s="1031"/>
    </row>
    <row r="25" spans="1:8" ht="32.4" customHeight="1" x14ac:dyDescent="0.3">
      <c r="A25" s="134"/>
      <c r="B25" s="1026"/>
      <c r="C25" s="1003" t="s">
        <v>461</v>
      </c>
      <c r="D25" s="1004"/>
      <c r="E25" s="249"/>
      <c r="F25" s="1032"/>
      <c r="G25" s="1033"/>
      <c r="H25" s="1034"/>
    </row>
    <row r="26" spans="1:8" ht="47.4" customHeight="1" x14ac:dyDescent="0.3">
      <c r="A26" s="134"/>
      <c r="B26" s="1026"/>
      <c r="C26" s="1041" t="s">
        <v>467</v>
      </c>
      <c r="D26" s="1042"/>
      <c r="E26" s="249"/>
      <c r="F26" s="1032"/>
      <c r="G26" s="1033"/>
      <c r="H26" s="1034"/>
    </row>
    <row r="27" spans="1:8" ht="51.6" customHeight="1" x14ac:dyDescent="0.3">
      <c r="A27" s="134"/>
      <c r="B27" s="1026"/>
      <c r="C27" s="1041" t="s">
        <v>6741</v>
      </c>
      <c r="D27" s="1042"/>
      <c r="E27" s="249"/>
      <c r="F27" s="1032"/>
      <c r="G27" s="1033"/>
      <c r="H27" s="1034"/>
    </row>
    <row r="28" spans="1:8" ht="58.2" customHeight="1" x14ac:dyDescent="0.3">
      <c r="A28" s="134"/>
      <c r="B28" s="1026"/>
      <c r="C28" s="1041" t="s">
        <v>6739</v>
      </c>
      <c r="D28" s="1042"/>
      <c r="E28" s="249"/>
      <c r="F28" s="1032"/>
      <c r="G28" s="1033"/>
      <c r="H28" s="1034"/>
    </row>
    <row r="29" spans="1:8" ht="31.95" customHeight="1" x14ac:dyDescent="0.3">
      <c r="A29" s="134"/>
      <c r="B29" s="1040"/>
      <c r="C29" s="1003" t="s">
        <v>469</v>
      </c>
      <c r="D29" s="1004"/>
      <c r="E29" s="249"/>
      <c r="F29" s="1035"/>
      <c r="G29" s="1036"/>
      <c r="H29" s="1037"/>
    </row>
    <row r="30" spans="1:8" ht="39" customHeight="1" x14ac:dyDescent="0.3">
      <c r="A30" s="134"/>
      <c r="B30" s="1026" t="s">
        <v>470</v>
      </c>
      <c r="C30" s="1003" t="s">
        <v>474</v>
      </c>
      <c r="D30" s="1004"/>
      <c r="E30" s="249"/>
      <c r="F30" s="1032"/>
      <c r="G30" s="1033"/>
      <c r="H30" s="1034"/>
    </row>
    <row r="31" spans="1:8" ht="56.4" customHeight="1" x14ac:dyDescent="0.3">
      <c r="A31" s="134"/>
      <c r="B31" s="1040"/>
      <c r="C31" s="1003" t="s">
        <v>472</v>
      </c>
      <c r="D31" s="1004"/>
      <c r="E31" s="249"/>
      <c r="F31" s="1035"/>
      <c r="G31" s="1036"/>
      <c r="H31" s="1037"/>
    </row>
    <row r="32" spans="1:8" ht="55.95" customHeight="1" x14ac:dyDescent="0.3">
      <c r="A32" s="134"/>
      <c r="B32" s="205" t="s">
        <v>454</v>
      </c>
      <c r="C32" s="954"/>
      <c r="D32" s="955"/>
      <c r="E32" s="955"/>
      <c r="F32" s="955"/>
      <c r="G32" s="955"/>
      <c r="H32" s="956"/>
    </row>
    <row r="33" spans="1:8" ht="53.4" customHeight="1" x14ac:dyDescent="0.3">
      <c r="A33" s="134"/>
      <c r="B33" s="205" t="s">
        <v>447</v>
      </c>
      <c r="C33" s="954"/>
      <c r="D33" s="955"/>
      <c r="E33" s="955"/>
      <c r="F33" s="955"/>
      <c r="G33" s="955"/>
      <c r="H33" s="956"/>
    </row>
    <row r="34" spans="1:8" x14ac:dyDescent="0.3">
      <c r="A34" s="134"/>
      <c r="B34" s="134"/>
      <c r="C34" s="140"/>
      <c r="D34" s="139"/>
      <c r="E34" s="139"/>
      <c r="F34" s="139"/>
      <c r="G34" s="139"/>
      <c r="H34" s="134"/>
    </row>
    <row r="35" spans="1:8" x14ac:dyDescent="0.3">
      <c r="A35" s="134"/>
      <c r="B35" s="134"/>
      <c r="C35" s="1005"/>
      <c r="D35" s="1005"/>
      <c r="E35" s="1005"/>
      <c r="F35" s="134"/>
      <c r="G35" s="134"/>
      <c r="H35" s="134"/>
    </row>
    <row r="36" spans="1:8" x14ac:dyDescent="0.3">
      <c r="A36" s="134"/>
      <c r="B36" s="1002" t="s">
        <v>431</v>
      </c>
      <c r="C36" s="1002"/>
      <c r="D36" s="1043"/>
      <c r="E36" s="1039"/>
      <c r="F36" s="1039"/>
      <c r="G36" s="1039"/>
      <c r="H36" s="1039"/>
    </row>
    <row r="37" spans="1:8" x14ac:dyDescent="0.3">
      <c r="A37" s="134"/>
      <c r="B37" s="1002" t="s">
        <v>432</v>
      </c>
      <c r="C37" s="1002"/>
      <c r="D37" s="1039"/>
      <c r="E37" s="1039"/>
      <c r="F37" s="1039"/>
      <c r="G37" s="1039"/>
      <c r="H37" s="1039"/>
    </row>
    <row r="38" spans="1:8" x14ac:dyDescent="0.3">
      <c r="A38" s="134"/>
      <c r="B38" s="1002" t="s">
        <v>433</v>
      </c>
      <c r="C38" s="1002"/>
      <c r="D38" s="1039"/>
      <c r="E38" s="1039"/>
      <c r="F38" s="1039"/>
      <c r="G38" s="1039"/>
      <c r="H38" s="1039"/>
    </row>
    <row r="39" spans="1:8" x14ac:dyDescent="0.3">
      <c r="A39" s="134"/>
      <c r="B39" s="1002" t="s">
        <v>434</v>
      </c>
      <c r="C39" s="1002"/>
      <c r="D39" s="281"/>
      <c r="E39" s="140"/>
      <c r="F39" s="134"/>
      <c r="G39" s="134"/>
      <c r="H39" s="134"/>
    </row>
    <row r="40" spans="1:8" x14ac:dyDescent="0.3">
      <c r="A40" s="134"/>
      <c r="B40" s="1002" t="s">
        <v>439</v>
      </c>
      <c r="C40" s="1002"/>
      <c r="D40" s="249"/>
      <c r="E40" s="140"/>
      <c r="F40" s="134"/>
      <c r="G40" s="134"/>
      <c r="H40" s="134"/>
    </row>
    <row r="41" spans="1:8" x14ac:dyDescent="0.3">
      <c r="A41" s="134"/>
      <c r="B41" s="140"/>
      <c r="C41" s="140"/>
      <c r="D41" s="140"/>
      <c r="E41" s="140"/>
      <c r="F41" s="134"/>
      <c r="G41" s="134"/>
      <c r="H41" s="134"/>
    </row>
    <row r="42" spans="1:8" x14ac:dyDescent="0.3">
      <c r="A42" s="134"/>
      <c r="B42" s="273"/>
      <c r="C42" s="274"/>
      <c r="D42" s="275"/>
      <c r="E42" s="140"/>
      <c r="F42" s="134"/>
      <c r="G42" s="134"/>
      <c r="H42" s="134"/>
    </row>
    <row r="43" spans="1:8" x14ac:dyDescent="0.3">
      <c r="A43" s="134"/>
      <c r="B43" s="276"/>
      <c r="C43" s="272"/>
      <c r="D43" s="277"/>
      <c r="E43" s="140"/>
      <c r="F43" s="134"/>
      <c r="G43" s="134"/>
      <c r="H43" s="134"/>
    </row>
    <row r="44" spans="1:8" x14ac:dyDescent="0.3">
      <c r="A44" s="134"/>
      <c r="B44" s="276"/>
      <c r="C44" s="272"/>
      <c r="D44" s="277"/>
      <c r="E44" s="140"/>
      <c r="F44" s="134"/>
      <c r="G44" s="134"/>
      <c r="H44" s="134"/>
    </row>
    <row r="45" spans="1:8" x14ac:dyDescent="0.3">
      <c r="A45" s="134"/>
      <c r="B45" s="278"/>
      <c r="C45" s="279"/>
      <c r="D45" s="280"/>
      <c r="E45" s="206"/>
      <c r="F45" s="134"/>
      <c r="G45" s="134"/>
      <c r="H45" s="134"/>
    </row>
    <row r="46" spans="1:8" x14ac:dyDescent="0.3">
      <c r="A46" s="134"/>
      <c r="B46" s="996" t="s">
        <v>6742</v>
      </c>
      <c r="C46" s="996"/>
      <c r="D46" s="996"/>
      <c r="E46" s="206"/>
      <c r="F46" s="134"/>
      <c r="G46" s="134"/>
      <c r="H46" s="134"/>
    </row>
    <row r="47" spans="1:8" x14ac:dyDescent="0.3">
      <c r="A47" s="134"/>
      <c r="B47" s="134"/>
      <c r="C47" s="140"/>
      <c r="D47" s="140"/>
      <c r="E47" s="140"/>
      <c r="F47" s="134"/>
      <c r="G47" s="134"/>
      <c r="H47" s="134"/>
    </row>
    <row r="48" spans="1:8" x14ac:dyDescent="0.3">
      <c r="A48" s="134"/>
      <c r="B48" s="134"/>
      <c r="C48" s="140"/>
      <c r="D48" s="140"/>
      <c r="E48" s="140"/>
      <c r="F48" s="134"/>
      <c r="G48" s="134"/>
      <c r="H48" s="134"/>
    </row>
    <row r="49" spans="1:8" x14ac:dyDescent="0.3">
      <c r="A49" s="134"/>
      <c r="B49" s="133" t="s">
        <v>485</v>
      </c>
      <c r="C49" s="140"/>
      <c r="D49" s="140"/>
      <c r="E49" s="140"/>
      <c r="F49" s="134"/>
      <c r="G49" s="134"/>
      <c r="H49" s="134"/>
    </row>
    <row r="50" spans="1:8" x14ac:dyDescent="0.3">
      <c r="A50" s="134"/>
      <c r="B50" s="133"/>
      <c r="C50" s="140"/>
      <c r="D50" s="140"/>
      <c r="E50" s="140"/>
      <c r="F50" s="134"/>
      <c r="G50" s="134"/>
      <c r="H50" s="134"/>
    </row>
    <row r="51" spans="1:8" ht="16.2" customHeight="1" x14ac:dyDescent="0.3">
      <c r="A51" s="134"/>
      <c r="B51" s="129" t="s">
        <v>439</v>
      </c>
      <c r="C51" s="997" t="s">
        <v>480</v>
      </c>
      <c r="D51" s="998"/>
      <c r="E51" s="998"/>
      <c r="F51" s="998"/>
      <c r="G51" s="998"/>
      <c r="H51" s="999"/>
    </row>
    <row r="52" spans="1:8" s="37" customFormat="1" ht="33.6" customHeight="1" x14ac:dyDescent="0.3">
      <c r="A52" s="137"/>
      <c r="B52" s="138" t="s">
        <v>475</v>
      </c>
      <c r="C52" s="958" t="s">
        <v>481</v>
      </c>
      <c r="D52" s="958"/>
      <c r="E52" s="958"/>
      <c r="F52" s="958"/>
      <c r="G52" s="958"/>
      <c r="H52" s="958"/>
    </row>
    <row r="53" spans="1:8" s="37" customFormat="1" ht="33.6" customHeight="1" x14ac:dyDescent="0.3">
      <c r="A53" s="137"/>
      <c r="B53" s="138" t="s">
        <v>476</v>
      </c>
      <c r="C53" s="958" t="s">
        <v>482</v>
      </c>
      <c r="D53" s="958"/>
      <c r="E53" s="958"/>
      <c r="F53" s="958"/>
      <c r="G53" s="958"/>
      <c r="H53" s="958"/>
    </row>
    <row r="54" spans="1:8" s="37" customFormat="1" x14ac:dyDescent="0.3">
      <c r="A54" s="137"/>
      <c r="B54" s="138" t="s">
        <v>477</v>
      </c>
      <c r="C54" s="958" t="s">
        <v>483</v>
      </c>
      <c r="D54" s="958"/>
      <c r="E54" s="958"/>
      <c r="F54" s="958"/>
      <c r="G54" s="958"/>
      <c r="H54" s="958"/>
    </row>
    <row r="55" spans="1:8" s="37" customFormat="1" ht="33.6" customHeight="1" x14ac:dyDescent="0.3">
      <c r="A55" s="137"/>
      <c r="B55" s="138" t="s">
        <v>478</v>
      </c>
      <c r="C55" s="958" t="s">
        <v>484</v>
      </c>
      <c r="D55" s="958"/>
      <c r="E55" s="958"/>
      <c r="F55" s="958"/>
      <c r="G55" s="958"/>
      <c r="H55" s="958"/>
    </row>
    <row r="56" spans="1:8" x14ac:dyDescent="0.3">
      <c r="A56" s="134"/>
      <c r="B56" s="134"/>
      <c r="C56" s="140"/>
      <c r="D56" s="140"/>
      <c r="E56" s="140"/>
      <c r="F56" s="134"/>
      <c r="G56" s="134"/>
      <c r="H56" s="134"/>
    </row>
    <row r="57" spans="1:8" x14ac:dyDescent="0.3">
      <c r="A57" s="134"/>
      <c r="B57" s="134"/>
      <c r="C57" s="140"/>
      <c r="D57" s="140"/>
      <c r="E57" s="140"/>
      <c r="F57" s="134"/>
      <c r="G57" s="134"/>
      <c r="H57" s="134"/>
    </row>
  </sheetData>
  <sheetProtection algorithmName="SHA-512" hashValue="ZEO+Vm6IUnGygc8DSVIkkWEMNKwK5zebo4bIWhTD8+ERRVgYJlzTS/eJs0i20+F2VuHLko2+xd+72m4njlDElA==" saltValue="zcHAqAvL+EnVQND8z+a8Sw==" spinCount="100000" sheet="1" formatCells="0" formatColumns="0" formatRows="0"/>
  <mergeCells count="65">
    <mergeCell ref="D38:H38"/>
    <mergeCell ref="C32:H32"/>
    <mergeCell ref="B21:B23"/>
    <mergeCell ref="B30:B31"/>
    <mergeCell ref="B24:B29"/>
    <mergeCell ref="C26:D26"/>
    <mergeCell ref="C27:D27"/>
    <mergeCell ref="C28:D28"/>
    <mergeCell ref="C29:D29"/>
    <mergeCell ref="C30:D30"/>
    <mergeCell ref="F30:H31"/>
    <mergeCell ref="F24:H29"/>
    <mergeCell ref="F21:H23"/>
    <mergeCell ref="D37:H37"/>
    <mergeCell ref="D36:H36"/>
    <mergeCell ref="D9:H9"/>
    <mergeCell ref="B12:C12"/>
    <mergeCell ref="B13:H13"/>
    <mergeCell ref="B15:B17"/>
    <mergeCell ref="B18:B20"/>
    <mergeCell ref="C14:D14"/>
    <mergeCell ref="F15:H17"/>
    <mergeCell ref="F14:H14"/>
    <mergeCell ref="C15:D15"/>
    <mergeCell ref="C16:D16"/>
    <mergeCell ref="C17:D17"/>
    <mergeCell ref="C18:D18"/>
    <mergeCell ref="C19:D19"/>
    <mergeCell ref="F18:H20"/>
    <mergeCell ref="D12:F12"/>
    <mergeCell ref="B11:C11"/>
    <mergeCell ref="B5:C5"/>
    <mergeCell ref="D5:H5"/>
    <mergeCell ref="B1:H1"/>
    <mergeCell ref="B2:H2"/>
    <mergeCell ref="B3:H3"/>
    <mergeCell ref="B4:C4"/>
    <mergeCell ref="D4:H4"/>
    <mergeCell ref="B6:C6"/>
    <mergeCell ref="D6:H6"/>
    <mergeCell ref="B7:C7"/>
    <mergeCell ref="D7:H7"/>
    <mergeCell ref="B8:C8"/>
    <mergeCell ref="D8:H8"/>
    <mergeCell ref="B9:C9"/>
    <mergeCell ref="C55:H55"/>
    <mergeCell ref="B40:C40"/>
    <mergeCell ref="C20:D20"/>
    <mergeCell ref="C21:D21"/>
    <mergeCell ref="C22:D22"/>
    <mergeCell ref="C23:D23"/>
    <mergeCell ref="C24:D24"/>
    <mergeCell ref="C25:D25"/>
    <mergeCell ref="B39:C39"/>
    <mergeCell ref="B36:C36"/>
    <mergeCell ref="C35:E35"/>
    <mergeCell ref="C33:H33"/>
    <mergeCell ref="C31:D31"/>
    <mergeCell ref="B37:C37"/>
    <mergeCell ref="B38:C38"/>
    <mergeCell ref="B46:D46"/>
    <mergeCell ref="C51:H51"/>
    <mergeCell ref="C52:H52"/>
    <mergeCell ref="C53:H53"/>
    <mergeCell ref="C54:H54"/>
  </mergeCells>
  <pageMargins left="0.70866141732283472" right="0.49" top="0.74803149606299213" bottom="0.74803149606299213" header="0.31496062992125984" footer="0.31496062992125984"/>
  <pageSetup paperSize="9" scale="90" orientation="portrait" horizontalDpi="4294967294" verticalDpi="300"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ADD3A43-293F-4F6C-A31A-93B12A6B8869}">
          <x14:formula1>
            <xm:f>Tablas!$K$3:$K$7</xm:f>
          </x14:formula1>
          <xm:sqref>E15:E31 D40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A550A-8681-46D0-931C-7B157B8E2542}">
  <sheetPr>
    <tabColor rgb="FF0070C0"/>
  </sheetPr>
  <dimension ref="A1:I34"/>
  <sheetViews>
    <sheetView topLeftCell="A18" zoomScaleNormal="100" workbookViewId="0">
      <selection activeCell="B14" sqref="B14:C22"/>
    </sheetView>
  </sheetViews>
  <sheetFormatPr baseColWidth="10" defaultColWidth="11.5546875" defaultRowHeight="14.4" x14ac:dyDescent="0.3"/>
  <cols>
    <col min="1" max="1" width="3.44140625" style="3" customWidth="1"/>
    <col min="2" max="2" width="15.88671875" style="3" customWidth="1"/>
    <col min="3" max="3" width="16.109375" style="3" customWidth="1"/>
    <col min="4" max="4" width="12.88671875" style="3" customWidth="1"/>
    <col min="5" max="5" width="17.33203125" style="3" customWidth="1"/>
    <col min="6" max="7" width="12.109375" style="3" customWidth="1"/>
    <col min="8" max="8" width="13.109375" style="3" customWidth="1"/>
    <col min="9" max="9" width="7" style="3" customWidth="1"/>
    <col min="10" max="16384" width="11.5546875" style="3"/>
  </cols>
  <sheetData>
    <row r="1" spans="1:9" x14ac:dyDescent="0.3">
      <c r="A1" s="116"/>
      <c r="B1" s="1049"/>
      <c r="C1" s="1050"/>
      <c r="D1" s="1050"/>
      <c r="E1" s="1050"/>
      <c r="F1" s="1050"/>
      <c r="G1" s="1050"/>
      <c r="H1" s="1051"/>
      <c r="I1" s="116"/>
    </row>
    <row r="2" spans="1:9" ht="25.8" x14ac:dyDescent="0.3">
      <c r="A2" s="116"/>
      <c r="B2" s="1013" t="s">
        <v>487</v>
      </c>
      <c r="C2" s="1052"/>
      <c r="D2" s="1052"/>
      <c r="E2" s="1052"/>
      <c r="F2" s="1052"/>
      <c r="G2" s="1052"/>
      <c r="H2" s="1015"/>
      <c r="I2" s="116"/>
    </row>
    <row r="3" spans="1:9" x14ac:dyDescent="0.3">
      <c r="A3" s="116"/>
      <c r="B3" s="1053"/>
      <c r="C3" s="1054"/>
      <c r="D3" s="1054"/>
      <c r="E3" s="1054"/>
      <c r="F3" s="1054"/>
      <c r="G3" s="1054"/>
      <c r="H3" s="1055"/>
      <c r="I3" s="116"/>
    </row>
    <row r="4" spans="1:9" x14ac:dyDescent="0.3">
      <c r="A4" s="116"/>
      <c r="B4" s="1044" t="s">
        <v>420</v>
      </c>
      <c r="C4" s="1045"/>
      <c r="D4" s="1046">
        <f>'Plan AT'!D4:H4</f>
        <v>0</v>
      </c>
      <c r="E4" s="1047"/>
      <c r="F4" s="1047"/>
      <c r="G4" s="1047"/>
      <c r="H4" s="1048"/>
      <c r="I4" s="116"/>
    </row>
    <row r="5" spans="1:9" x14ac:dyDescent="0.3">
      <c r="A5" s="116"/>
      <c r="B5" s="1044" t="s">
        <v>421</v>
      </c>
      <c r="C5" s="1045"/>
      <c r="D5" s="1046">
        <f>'Plan AT'!D5:H5</f>
        <v>0</v>
      </c>
      <c r="E5" s="1047"/>
      <c r="F5" s="1047"/>
      <c r="G5" s="1047"/>
      <c r="H5" s="1048"/>
      <c r="I5" s="116"/>
    </row>
    <row r="6" spans="1:9" x14ac:dyDescent="0.3">
      <c r="A6" s="116"/>
      <c r="B6" s="1044" t="s">
        <v>426</v>
      </c>
      <c r="C6" s="1045"/>
      <c r="D6" s="1046">
        <f>'Plan AT'!D6:H6</f>
        <v>0</v>
      </c>
      <c r="E6" s="1047"/>
      <c r="F6" s="1047"/>
      <c r="G6" s="1047"/>
      <c r="H6" s="1048"/>
      <c r="I6" s="116"/>
    </row>
    <row r="7" spans="1:9" x14ac:dyDescent="0.3">
      <c r="A7" s="116"/>
      <c r="B7" s="1056" t="s">
        <v>427</v>
      </c>
      <c r="C7" s="1057"/>
      <c r="D7" s="1046">
        <f>'Plan AT'!D7:H7</f>
        <v>0</v>
      </c>
      <c r="E7" s="1047"/>
      <c r="F7" s="1047"/>
      <c r="G7" s="1047"/>
      <c r="H7" s="1048"/>
      <c r="I7" s="116"/>
    </row>
    <row r="8" spans="1:9" x14ac:dyDescent="0.3">
      <c r="A8" s="116"/>
      <c r="B8" s="1056" t="s">
        <v>431</v>
      </c>
      <c r="C8" s="1057"/>
      <c r="D8" s="1058"/>
      <c r="E8" s="1059"/>
      <c r="F8" s="1059"/>
      <c r="G8" s="1059"/>
      <c r="H8" s="1060"/>
      <c r="I8" s="116"/>
    </row>
    <row r="9" spans="1:9" x14ac:dyDescent="0.3">
      <c r="A9" s="116"/>
      <c r="B9" s="1056" t="s">
        <v>6736</v>
      </c>
      <c r="C9" s="1057"/>
      <c r="D9" s="1044">
        <f>OS!D11</f>
        <v>0</v>
      </c>
      <c r="E9" s="1061"/>
      <c r="F9" s="1061"/>
      <c r="G9" s="1061"/>
      <c r="H9" s="1045"/>
      <c r="I9" s="116"/>
    </row>
    <row r="10" spans="1:9" x14ac:dyDescent="0.3">
      <c r="A10" s="116"/>
      <c r="B10" s="1056" t="s">
        <v>6735</v>
      </c>
      <c r="C10" s="1057"/>
      <c r="D10" s="1044">
        <f>OS!D12</f>
        <v>0</v>
      </c>
      <c r="E10" s="1061"/>
      <c r="F10" s="1061"/>
      <c r="G10" s="1061"/>
      <c r="H10" s="1045"/>
      <c r="I10" s="116"/>
    </row>
    <row r="11" spans="1:9" x14ac:dyDescent="0.3">
      <c r="A11" s="116"/>
      <c r="B11" s="1056" t="s">
        <v>492</v>
      </c>
      <c r="C11" s="1057"/>
      <c r="D11" s="1058"/>
      <c r="E11" s="1059"/>
      <c r="F11" s="1059"/>
      <c r="G11" s="1059"/>
      <c r="H11" s="1060"/>
      <c r="I11" s="116"/>
    </row>
    <row r="12" spans="1:9" x14ac:dyDescent="0.3">
      <c r="A12" s="116"/>
      <c r="B12" s="1056" t="s">
        <v>422</v>
      </c>
      <c r="C12" s="1057"/>
      <c r="D12" s="1058"/>
      <c r="E12" s="1059"/>
      <c r="F12" s="1060"/>
      <c r="G12" s="119" t="s">
        <v>417</v>
      </c>
      <c r="H12" s="270"/>
      <c r="I12" s="116"/>
    </row>
    <row r="13" spans="1:9" x14ac:dyDescent="0.3">
      <c r="A13" s="116"/>
      <c r="B13" s="199"/>
      <c r="C13" s="199"/>
      <c r="D13" s="199"/>
      <c r="E13" s="199"/>
      <c r="F13" s="199"/>
      <c r="G13" s="199"/>
      <c r="H13" s="200"/>
      <c r="I13" s="116"/>
    </row>
    <row r="14" spans="1:9" x14ac:dyDescent="0.3">
      <c r="A14" s="116"/>
      <c r="B14" s="228" t="s">
        <v>493</v>
      </c>
      <c r="C14" s="228" t="s">
        <v>125</v>
      </c>
      <c r="D14" s="227" t="s">
        <v>439</v>
      </c>
      <c r="E14" s="1062" t="s">
        <v>450</v>
      </c>
      <c r="F14" s="1063"/>
      <c r="G14" s="1063"/>
      <c r="H14" s="1064"/>
      <c r="I14" s="116"/>
    </row>
    <row r="15" spans="1:9" ht="42.6" customHeight="1" x14ac:dyDescent="0.3">
      <c r="A15" s="116"/>
      <c r="B15" s="756" t="s">
        <v>488</v>
      </c>
      <c r="C15" s="201" t="s">
        <v>494</v>
      </c>
      <c r="D15" s="269"/>
      <c r="E15" s="1065"/>
      <c r="F15" s="1066"/>
      <c r="G15" s="1066"/>
      <c r="H15" s="1067"/>
      <c r="I15" s="116"/>
    </row>
    <row r="16" spans="1:9" ht="56.4" customHeight="1" x14ac:dyDescent="0.3">
      <c r="A16" s="116"/>
      <c r="B16" s="756"/>
      <c r="C16" s="201" t="s">
        <v>495</v>
      </c>
      <c r="D16" s="269"/>
      <c r="E16" s="1065"/>
      <c r="F16" s="1066"/>
      <c r="G16" s="1066"/>
      <c r="H16" s="1067"/>
      <c r="I16" s="116"/>
    </row>
    <row r="17" spans="1:9" ht="72" x14ac:dyDescent="0.3">
      <c r="A17" s="116"/>
      <c r="B17" s="756"/>
      <c r="C17" s="202" t="s">
        <v>496</v>
      </c>
      <c r="D17" s="269"/>
      <c r="E17" s="1065"/>
      <c r="F17" s="1066"/>
      <c r="G17" s="1066"/>
      <c r="H17" s="1067"/>
      <c r="I17" s="116"/>
    </row>
    <row r="18" spans="1:9" ht="60" customHeight="1" x14ac:dyDescent="0.3">
      <c r="A18" s="116"/>
      <c r="B18" s="756" t="s">
        <v>489</v>
      </c>
      <c r="C18" s="127" t="s">
        <v>497</v>
      </c>
      <c r="D18" s="269"/>
      <c r="E18" s="1065"/>
      <c r="F18" s="1066"/>
      <c r="G18" s="1066"/>
      <c r="H18" s="1067"/>
      <c r="I18" s="116"/>
    </row>
    <row r="19" spans="1:9" ht="60.6" customHeight="1" x14ac:dyDescent="0.3">
      <c r="A19" s="116"/>
      <c r="B19" s="756"/>
      <c r="C19" s="127" t="s">
        <v>498</v>
      </c>
      <c r="D19" s="269"/>
      <c r="E19" s="1065"/>
      <c r="F19" s="1066"/>
      <c r="G19" s="1066"/>
      <c r="H19" s="1067"/>
      <c r="I19" s="116"/>
    </row>
    <row r="20" spans="1:9" ht="49.2" customHeight="1" x14ac:dyDescent="0.3">
      <c r="A20" s="116"/>
      <c r="B20" s="756" t="s">
        <v>490</v>
      </c>
      <c r="C20" s="127" t="s">
        <v>436</v>
      </c>
      <c r="D20" s="269"/>
      <c r="E20" s="1065"/>
      <c r="F20" s="1066"/>
      <c r="G20" s="1066"/>
      <c r="H20" s="1067"/>
      <c r="I20" s="116"/>
    </row>
    <row r="21" spans="1:9" ht="56.4" customHeight="1" x14ac:dyDescent="0.3">
      <c r="A21" s="116"/>
      <c r="B21" s="756"/>
      <c r="C21" s="127" t="s">
        <v>6737</v>
      </c>
      <c r="D21" s="269"/>
      <c r="E21" s="1065"/>
      <c r="F21" s="1066"/>
      <c r="G21" s="1066"/>
      <c r="H21" s="1067"/>
      <c r="I21" s="116"/>
    </row>
    <row r="22" spans="1:9" ht="69" customHeight="1" x14ac:dyDescent="0.3">
      <c r="A22" s="116"/>
      <c r="B22" s="130" t="s">
        <v>491</v>
      </c>
      <c r="C22" s="127" t="s">
        <v>6749</v>
      </c>
      <c r="D22" s="269"/>
      <c r="E22" s="1065"/>
      <c r="F22" s="1066"/>
      <c r="G22" s="1066"/>
      <c r="H22" s="1067"/>
      <c r="I22" s="116"/>
    </row>
    <row r="23" spans="1:9" x14ac:dyDescent="0.3">
      <c r="A23" s="116"/>
      <c r="B23" s="116"/>
      <c r="C23" s="116"/>
      <c r="D23" s="116"/>
      <c r="E23" s="116"/>
      <c r="F23" s="116"/>
      <c r="G23" s="116"/>
      <c r="H23" s="116"/>
      <c r="I23" s="116"/>
    </row>
    <row r="24" spans="1:9" x14ac:dyDescent="0.3">
      <c r="A24" s="116"/>
      <c r="B24" s="133" t="s">
        <v>485</v>
      </c>
      <c r="C24" s="140"/>
      <c r="D24" s="140"/>
      <c r="E24" s="140"/>
      <c r="F24" s="134"/>
      <c r="G24" s="134"/>
      <c r="H24" s="134"/>
      <c r="I24" s="116"/>
    </row>
    <row r="25" spans="1:9" x14ac:dyDescent="0.3">
      <c r="A25" s="116"/>
      <c r="B25" s="133"/>
      <c r="C25" s="140"/>
      <c r="D25" s="140"/>
      <c r="E25" s="140"/>
      <c r="F25" s="134"/>
      <c r="G25" s="134"/>
      <c r="H25" s="134"/>
      <c r="I25" s="116"/>
    </row>
    <row r="26" spans="1:9" x14ac:dyDescent="0.3">
      <c r="A26" s="116"/>
      <c r="B26" s="129" t="s">
        <v>439</v>
      </c>
      <c r="C26" s="1068" t="s">
        <v>480</v>
      </c>
      <c r="D26" s="1069"/>
      <c r="E26" s="1069"/>
      <c r="F26" s="1069"/>
      <c r="G26" s="1069"/>
      <c r="H26" s="1070"/>
      <c r="I26" s="116"/>
    </row>
    <row r="27" spans="1:9" x14ac:dyDescent="0.3">
      <c r="A27" s="116"/>
      <c r="B27" s="138" t="s">
        <v>475</v>
      </c>
      <c r="C27" s="958" t="s">
        <v>481</v>
      </c>
      <c r="D27" s="958"/>
      <c r="E27" s="958"/>
      <c r="F27" s="958"/>
      <c r="G27" s="958"/>
      <c r="H27" s="958"/>
      <c r="I27" s="116"/>
    </row>
    <row r="28" spans="1:9" x14ac:dyDescent="0.3">
      <c r="A28" s="116"/>
      <c r="B28" s="138" t="s">
        <v>476</v>
      </c>
      <c r="C28" s="958" t="s">
        <v>482</v>
      </c>
      <c r="D28" s="958"/>
      <c r="E28" s="958"/>
      <c r="F28" s="958"/>
      <c r="G28" s="958"/>
      <c r="H28" s="958"/>
      <c r="I28" s="116"/>
    </row>
    <row r="29" spans="1:9" x14ac:dyDescent="0.3">
      <c r="A29" s="116"/>
      <c r="B29" s="138" t="s">
        <v>477</v>
      </c>
      <c r="C29" s="958" t="s">
        <v>483</v>
      </c>
      <c r="D29" s="958"/>
      <c r="E29" s="958"/>
      <c r="F29" s="958"/>
      <c r="G29" s="958"/>
      <c r="H29" s="958"/>
      <c r="I29" s="116"/>
    </row>
    <row r="30" spans="1:9" x14ac:dyDescent="0.3">
      <c r="A30" s="116"/>
      <c r="B30" s="138" t="s">
        <v>478</v>
      </c>
      <c r="C30" s="958" t="s">
        <v>484</v>
      </c>
      <c r="D30" s="958"/>
      <c r="E30" s="958"/>
      <c r="F30" s="958"/>
      <c r="G30" s="958"/>
      <c r="H30" s="958"/>
      <c r="I30" s="116"/>
    </row>
    <row r="31" spans="1:9" x14ac:dyDescent="0.3">
      <c r="A31" s="116"/>
      <c r="B31" s="116"/>
      <c r="C31" s="116"/>
      <c r="D31" s="116"/>
      <c r="E31" s="116"/>
      <c r="F31" s="116"/>
      <c r="G31" s="116"/>
      <c r="H31" s="116"/>
      <c r="I31" s="116"/>
    </row>
    <row r="32" spans="1:9" x14ac:dyDescent="0.3">
      <c r="A32" s="116"/>
      <c r="B32" s="116"/>
      <c r="C32" s="116"/>
      <c r="D32" s="116"/>
      <c r="E32" s="116"/>
      <c r="F32" s="116"/>
      <c r="G32" s="116"/>
      <c r="H32" s="116"/>
      <c r="I32" s="116"/>
    </row>
    <row r="33" spans="2:2" x14ac:dyDescent="0.3">
      <c r="B33" s="93"/>
    </row>
    <row r="34" spans="2:2" x14ac:dyDescent="0.3">
      <c r="B34" s="93"/>
    </row>
  </sheetData>
  <sheetProtection algorithmName="SHA-512" hashValue="V+i3+qEElU6AL5dyBQC2FqsPEhNBTyy2oDt9wRHtQYp7vfDuH4ibY8+l6zgR7ZEIudA5sBMFrV9kQiQ9uxoUgQ==" saltValue="TLw6ZJSgqa5XnKWsa+UN/A==" spinCount="100000" sheet="1" formatCells="0" formatColumns="0" formatRows="0"/>
  <mergeCells count="38">
    <mergeCell ref="C30:H30"/>
    <mergeCell ref="B18:B19"/>
    <mergeCell ref="E18:H18"/>
    <mergeCell ref="E19:H19"/>
    <mergeCell ref="B20:B21"/>
    <mergeCell ref="E20:H20"/>
    <mergeCell ref="E21:H21"/>
    <mergeCell ref="E22:H22"/>
    <mergeCell ref="C26:H26"/>
    <mergeCell ref="C27:H27"/>
    <mergeCell ref="C28:H28"/>
    <mergeCell ref="C29:H29"/>
    <mergeCell ref="E14:H14"/>
    <mergeCell ref="B15:B17"/>
    <mergeCell ref="E15:H15"/>
    <mergeCell ref="E16:H16"/>
    <mergeCell ref="E17:H17"/>
    <mergeCell ref="B12:C12"/>
    <mergeCell ref="D12:F12"/>
    <mergeCell ref="B9:C9"/>
    <mergeCell ref="D9:H9"/>
    <mergeCell ref="B10:C10"/>
    <mergeCell ref="D10:H10"/>
    <mergeCell ref="B11:C11"/>
    <mergeCell ref="D11:H11"/>
    <mergeCell ref="B6:C6"/>
    <mergeCell ref="D6:H6"/>
    <mergeCell ref="B7:C7"/>
    <mergeCell ref="D7:H7"/>
    <mergeCell ref="B8:C8"/>
    <mergeCell ref="D8:H8"/>
    <mergeCell ref="B5:C5"/>
    <mergeCell ref="D5:H5"/>
    <mergeCell ref="B1:H1"/>
    <mergeCell ref="B2:H2"/>
    <mergeCell ref="B3:H3"/>
    <mergeCell ref="B4:C4"/>
    <mergeCell ref="D4:H4"/>
  </mergeCells>
  <pageMargins left="0.32" right="0.31496062992125984" top="0.51181102362204722" bottom="0.47244094488188981" header="0.31496062992125984" footer="0.31496062992125984"/>
  <pageSetup paperSize="9" scale="90" orientation="portrait" horizontalDpi="4294967294"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C9D0F668-62A4-4DAE-B571-80F1CE4335FA}">
          <x14:formula1>
            <xm:f>Tablas!$K$3:$K$7</xm:f>
          </x14:formula1>
          <xm:sqref>D15:D22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89BB6-1532-4657-8C3C-4921D7738E29}">
  <sheetPr>
    <tabColor rgb="FF0070C0"/>
  </sheetPr>
  <dimension ref="A1:N35"/>
  <sheetViews>
    <sheetView zoomScale="85" zoomScaleNormal="85" workbookViewId="0">
      <selection activeCell="Q17" sqref="Q17"/>
    </sheetView>
  </sheetViews>
  <sheetFormatPr baseColWidth="10" defaultColWidth="11.5546875" defaultRowHeight="14.4" x14ac:dyDescent="0.3"/>
  <cols>
    <col min="1" max="1" width="1.33203125" style="31" customWidth="1"/>
    <col min="2" max="2" width="16.44140625" style="31" customWidth="1"/>
    <col min="3" max="3" width="19.33203125" style="31" customWidth="1"/>
    <col min="4" max="7" width="9.5546875" style="31" customWidth="1"/>
    <col min="8" max="8" width="12.6640625" style="31" customWidth="1"/>
    <col min="9" max="13" width="9.5546875" style="31" customWidth="1"/>
    <col min="14" max="14" width="4" style="31" customWidth="1"/>
    <col min="15" max="16384" width="11.5546875" style="31"/>
  </cols>
  <sheetData>
    <row r="1" spans="1:14" x14ac:dyDescent="0.3">
      <c r="A1" s="134"/>
      <c r="B1" s="1010"/>
      <c r="C1" s="1011"/>
      <c r="D1" s="1011"/>
      <c r="E1" s="1011"/>
      <c r="F1" s="1011"/>
      <c r="G1" s="1011"/>
      <c r="H1" s="1011"/>
      <c r="I1" s="1011"/>
      <c r="J1" s="1011"/>
      <c r="K1" s="1011"/>
      <c r="L1" s="1011"/>
      <c r="M1" s="1012"/>
      <c r="N1" s="134"/>
    </row>
    <row r="2" spans="1:14" ht="25.8" x14ac:dyDescent="0.3">
      <c r="A2" s="134"/>
      <c r="B2" s="1013" t="s">
        <v>500</v>
      </c>
      <c r="C2" s="1014"/>
      <c r="D2" s="1014"/>
      <c r="E2" s="1014"/>
      <c r="F2" s="1014"/>
      <c r="G2" s="1014"/>
      <c r="H2" s="1014"/>
      <c r="I2" s="1014"/>
      <c r="J2" s="1014"/>
      <c r="K2" s="1014"/>
      <c r="L2" s="1014"/>
      <c r="M2" s="1015"/>
      <c r="N2" s="134"/>
    </row>
    <row r="3" spans="1:14" x14ac:dyDescent="0.3">
      <c r="A3" s="134"/>
      <c r="B3" s="1016"/>
      <c r="C3" s="1017"/>
      <c r="D3" s="1017"/>
      <c r="E3" s="1017"/>
      <c r="F3" s="1017"/>
      <c r="G3" s="1017"/>
      <c r="H3" s="1017"/>
      <c r="I3" s="1017"/>
      <c r="J3" s="1017"/>
      <c r="K3" s="1017"/>
      <c r="L3" s="1017"/>
      <c r="M3" s="1018"/>
      <c r="N3" s="134"/>
    </row>
    <row r="4" spans="1:14" x14ac:dyDescent="0.3">
      <c r="A4" s="134"/>
      <c r="B4" s="1000" t="s">
        <v>420</v>
      </c>
      <c r="C4" s="1001"/>
      <c r="D4" s="1003">
        <f>'Supervisión AT'!D4:H4</f>
        <v>0</v>
      </c>
      <c r="E4" s="1006"/>
      <c r="F4" s="1006"/>
      <c r="G4" s="1006"/>
      <c r="H4" s="1006"/>
      <c r="I4" s="1006"/>
      <c r="J4" s="1006"/>
      <c r="K4" s="1006"/>
      <c r="L4" s="1006"/>
      <c r="M4" s="1004"/>
      <c r="N4" s="134"/>
    </row>
    <row r="5" spans="1:14" x14ac:dyDescent="0.3">
      <c r="A5" s="134"/>
      <c r="B5" s="1000" t="s">
        <v>6738</v>
      </c>
      <c r="C5" s="1001"/>
      <c r="D5" s="1003">
        <f>'Supervisión AT'!D5:H5</f>
        <v>0</v>
      </c>
      <c r="E5" s="1006"/>
      <c r="F5" s="1006"/>
      <c r="G5" s="1006"/>
      <c r="H5" s="1006"/>
      <c r="I5" s="1006"/>
      <c r="J5" s="1006"/>
      <c r="K5" s="1006"/>
      <c r="L5" s="1006"/>
      <c r="M5" s="1004"/>
      <c r="N5" s="134"/>
    </row>
    <row r="6" spans="1:14" x14ac:dyDescent="0.3">
      <c r="A6" s="134"/>
      <c r="B6" s="1000" t="s">
        <v>426</v>
      </c>
      <c r="C6" s="1001"/>
      <c r="D6" s="1003">
        <f>'Supervisión AT'!D6:H6</f>
        <v>0</v>
      </c>
      <c r="E6" s="1006"/>
      <c r="F6" s="1006"/>
      <c r="G6" s="1006"/>
      <c r="H6" s="1006"/>
      <c r="I6" s="1006"/>
      <c r="J6" s="1006"/>
      <c r="K6" s="1006"/>
      <c r="L6" s="1006"/>
      <c r="M6" s="1004"/>
      <c r="N6" s="134"/>
    </row>
    <row r="7" spans="1:14" x14ac:dyDescent="0.3">
      <c r="A7" s="134"/>
      <c r="B7" s="1000" t="s">
        <v>427</v>
      </c>
      <c r="C7" s="1001"/>
      <c r="D7" s="1003">
        <f>'Supervisión AT'!D7:H7</f>
        <v>0</v>
      </c>
      <c r="E7" s="1006"/>
      <c r="F7" s="1006"/>
      <c r="G7" s="1006"/>
      <c r="H7" s="1006"/>
      <c r="I7" s="1006"/>
      <c r="J7" s="1006"/>
      <c r="K7" s="1006"/>
      <c r="L7" s="1006"/>
      <c r="M7" s="1004"/>
      <c r="N7" s="134"/>
    </row>
    <row r="8" spans="1:14" x14ac:dyDescent="0.3">
      <c r="A8" s="134"/>
      <c r="B8" s="1056" t="s">
        <v>431</v>
      </c>
      <c r="C8" s="1057"/>
      <c r="D8" s="1007"/>
      <c r="E8" s="1008"/>
      <c r="F8" s="1008"/>
      <c r="G8" s="1008"/>
      <c r="H8" s="1008"/>
      <c r="I8" s="1008"/>
      <c r="J8" s="1008"/>
      <c r="K8" s="1008"/>
      <c r="L8" s="1008"/>
      <c r="M8" s="1009"/>
      <c r="N8" s="134"/>
    </row>
    <row r="9" spans="1:14" x14ac:dyDescent="0.3">
      <c r="A9" s="134"/>
      <c r="B9" s="1056" t="s">
        <v>6736</v>
      </c>
      <c r="C9" s="1057"/>
      <c r="D9" s="1075">
        <f>'Supervisión AT'!D9:H9</f>
        <v>0</v>
      </c>
      <c r="E9" s="1076"/>
      <c r="F9" s="1076"/>
      <c r="G9" s="1076"/>
      <c r="H9" s="1076"/>
      <c r="I9" s="1076"/>
      <c r="J9" s="1076"/>
      <c r="K9" s="1076"/>
      <c r="L9" s="1076"/>
      <c r="M9" s="1077"/>
      <c r="N9" s="134"/>
    </row>
    <row r="10" spans="1:14" x14ac:dyDescent="0.3">
      <c r="A10" s="134"/>
      <c r="B10" s="1056" t="s">
        <v>6735</v>
      </c>
      <c r="C10" s="1057"/>
      <c r="D10" s="1075">
        <f>'Supervisión AT'!D10:H10</f>
        <v>0</v>
      </c>
      <c r="E10" s="1076"/>
      <c r="F10" s="1076"/>
      <c r="G10" s="1076"/>
      <c r="H10" s="1076"/>
      <c r="I10" s="1076"/>
      <c r="J10" s="1076"/>
      <c r="K10" s="1076"/>
      <c r="L10" s="1076"/>
      <c r="M10" s="1077"/>
      <c r="N10" s="134"/>
    </row>
    <row r="11" spans="1:14" x14ac:dyDescent="0.3">
      <c r="A11" s="134"/>
      <c r="B11" s="1056" t="s">
        <v>422</v>
      </c>
      <c r="C11" s="1057"/>
      <c r="D11" s="757"/>
      <c r="E11" s="758"/>
      <c r="F11" s="758"/>
      <c r="G11" s="758"/>
      <c r="H11" s="758"/>
      <c r="I11" s="758"/>
      <c r="J11" s="758"/>
      <c r="K11" s="758"/>
      <c r="L11" s="758"/>
      <c r="M11" s="759"/>
      <c r="N11" s="134"/>
    </row>
    <row r="12" spans="1:14" x14ac:dyDescent="0.3">
      <c r="A12" s="134"/>
      <c r="B12" s="209"/>
      <c r="C12" s="209"/>
      <c r="D12" s="209"/>
      <c r="E12" s="209"/>
      <c r="F12" s="209"/>
      <c r="G12" s="209"/>
      <c r="H12" s="209"/>
      <c r="I12" s="209"/>
      <c r="J12" s="209"/>
      <c r="K12" s="209"/>
      <c r="L12" s="209"/>
      <c r="M12" s="174"/>
      <c r="N12" s="134"/>
    </row>
    <row r="13" spans="1:14" x14ac:dyDescent="0.3">
      <c r="A13" s="134"/>
      <c r="B13" s="1079" t="s">
        <v>499</v>
      </c>
      <c r="C13" s="1080"/>
      <c r="D13" s="1074" t="s">
        <v>6743</v>
      </c>
      <c r="E13" s="1074"/>
      <c r="F13" s="1074"/>
      <c r="G13" s="1074"/>
      <c r="H13" s="1074"/>
      <c r="I13" s="1074"/>
      <c r="J13" s="1074"/>
      <c r="K13" s="1074"/>
      <c r="L13" s="1074"/>
      <c r="M13" s="1074"/>
      <c r="N13" s="134"/>
    </row>
    <row r="14" spans="1:14" s="33" customFormat="1" x14ac:dyDescent="0.3">
      <c r="A14" s="140"/>
      <c r="B14" s="210" t="s">
        <v>452</v>
      </c>
      <c r="C14" s="210" t="s">
        <v>125</v>
      </c>
      <c r="D14" s="258"/>
      <c r="E14" s="258"/>
      <c r="F14" s="258"/>
      <c r="G14" s="258"/>
      <c r="H14" s="258"/>
      <c r="I14" s="258"/>
      <c r="J14" s="258"/>
      <c r="K14" s="258"/>
      <c r="L14" s="258"/>
      <c r="M14" s="258"/>
      <c r="N14" s="140"/>
    </row>
    <row r="15" spans="1:14" ht="28.8" x14ac:dyDescent="0.3">
      <c r="A15" s="134"/>
      <c r="B15" s="1078" t="s">
        <v>488</v>
      </c>
      <c r="C15" s="138" t="s">
        <v>494</v>
      </c>
      <c r="D15" s="249"/>
      <c r="E15" s="249"/>
      <c r="F15" s="249"/>
      <c r="G15" s="249"/>
      <c r="H15" s="249"/>
      <c r="I15" s="249"/>
      <c r="J15" s="249"/>
      <c r="K15" s="249"/>
      <c r="L15" s="249"/>
      <c r="M15" s="259"/>
      <c r="N15" s="134"/>
    </row>
    <row r="16" spans="1:14" ht="43.2" x14ac:dyDescent="0.3">
      <c r="A16" s="134"/>
      <c r="B16" s="1078"/>
      <c r="C16" s="138" t="s">
        <v>495</v>
      </c>
      <c r="D16" s="249"/>
      <c r="E16" s="249"/>
      <c r="F16" s="249"/>
      <c r="G16" s="249"/>
      <c r="H16" s="249"/>
      <c r="I16" s="249"/>
      <c r="J16" s="249"/>
      <c r="K16" s="249"/>
      <c r="L16" s="249"/>
      <c r="M16" s="259"/>
      <c r="N16" s="134"/>
    </row>
    <row r="17" spans="1:14" ht="57.6" x14ac:dyDescent="0.3">
      <c r="A17" s="134"/>
      <c r="B17" s="1078"/>
      <c r="C17" s="138" t="s">
        <v>496</v>
      </c>
      <c r="D17" s="249"/>
      <c r="E17" s="249"/>
      <c r="F17" s="249"/>
      <c r="G17" s="249"/>
      <c r="H17" s="249"/>
      <c r="I17" s="249"/>
      <c r="J17" s="249"/>
      <c r="K17" s="249"/>
      <c r="L17" s="249"/>
      <c r="M17" s="259"/>
      <c r="N17" s="134"/>
    </row>
    <row r="18" spans="1:14" ht="57.6" x14ac:dyDescent="0.3">
      <c r="A18" s="134"/>
      <c r="B18" s="1078" t="s">
        <v>489</v>
      </c>
      <c r="C18" s="138" t="s">
        <v>497</v>
      </c>
      <c r="D18" s="249"/>
      <c r="E18" s="249"/>
      <c r="F18" s="249"/>
      <c r="G18" s="249"/>
      <c r="H18" s="249"/>
      <c r="I18" s="249"/>
      <c r="J18" s="249"/>
      <c r="K18" s="249"/>
      <c r="L18" s="249"/>
      <c r="M18" s="259"/>
      <c r="N18" s="134"/>
    </row>
    <row r="19" spans="1:14" ht="60.6" customHeight="1" x14ac:dyDescent="0.3">
      <c r="A19" s="134"/>
      <c r="B19" s="1078"/>
      <c r="C19" s="138" t="s">
        <v>498</v>
      </c>
      <c r="D19" s="249"/>
      <c r="E19" s="249"/>
      <c r="F19" s="249"/>
      <c r="G19" s="249"/>
      <c r="H19" s="249"/>
      <c r="I19" s="249"/>
      <c r="J19" s="249"/>
      <c r="K19" s="249"/>
      <c r="L19" s="249"/>
      <c r="M19" s="259"/>
      <c r="N19" s="134"/>
    </row>
    <row r="20" spans="1:14" ht="43.2" x14ac:dyDescent="0.3">
      <c r="A20" s="134"/>
      <c r="B20" s="1078" t="s">
        <v>490</v>
      </c>
      <c r="C20" s="138" t="s">
        <v>436</v>
      </c>
      <c r="D20" s="249"/>
      <c r="E20" s="249"/>
      <c r="F20" s="249"/>
      <c r="G20" s="249"/>
      <c r="H20" s="249"/>
      <c r="I20" s="249"/>
      <c r="J20" s="249"/>
      <c r="K20" s="249"/>
      <c r="L20" s="249"/>
      <c r="M20" s="259"/>
      <c r="N20" s="134"/>
    </row>
    <row r="21" spans="1:14" ht="57.6" x14ac:dyDescent="0.3">
      <c r="A21" s="134"/>
      <c r="B21" s="1078"/>
      <c r="C21" s="138" t="s">
        <v>435</v>
      </c>
      <c r="D21" s="249"/>
      <c r="E21" s="249"/>
      <c r="F21" s="249"/>
      <c r="G21" s="249"/>
      <c r="H21" s="249"/>
      <c r="I21" s="249"/>
      <c r="J21" s="249"/>
      <c r="K21" s="249"/>
      <c r="L21" s="249"/>
      <c r="M21" s="259"/>
      <c r="N21" s="134"/>
    </row>
    <row r="22" spans="1:14" ht="43.2" x14ac:dyDescent="0.3">
      <c r="A22" s="134"/>
      <c r="B22" s="129" t="s">
        <v>491</v>
      </c>
      <c r="C22" s="138" t="s">
        <v>6749</v>
      </c>
      <c r="D22" s="249"/>
      <c r="E22" s="249"/>
      <c r="F22" s="249"/>
      <c r="G22" s="249"/>
      <c r="H22" s="249"/>
      <c r="I22" s="249"/>
      <c r="J22" s="249"/>
      <c r="K22" s="249"/>
      <c r="L22" s="249"/>
      <c r="M22" s="249"/>
      <c r="N22" s="134"/>
    </row>
    <row r="23" spans="1:14" ht="70.2" customHeight="1" x14ac:dyDescent="0.3">
      <c r="A23" s="134"/>
      <c r="B23" s="211" t="s">
        <v>438</v>
      </c>
      <c r="C23" s="1071"/>
      <c r="D23" s="1072"/>
      <c r="E23" s="1072"/>
      <c r="F23" s="1072"/>
      <c r="G23" s="1072"/>
      <c r="H23" s="1072"/>
      <c r="I23" s="1072"/>
      <c r="J23" s="1072"/>
      <c r="K23" s="1072"/>
      <c r="L23" s="1072"/>
      <c r="M23" s="1073"/>
      <c r="N23" s="134"/>
    </row>
    <row r="24" spans="1:14" ht="70.2" customHeight="1" x14ac:dyDescent="0.3">
      <c r="A24" s="134"/>
      <c r="B24" s="211" t="s">
        <v>437</v>
      </c>
      <c r="C24" s="1071"/>
      <c r="D24" s="1072"/>
      <c r="E24" s="1072"/>
      <c r="F24" s="1072"/>
      <c r="G24" s="1072"/>
      <c r="H24" s="1072"/>
      <c r="I24" s="1072"/>
      <c r="J24" s="1072"/>
      <c r="K24" s="1072"/>
      <c r="L24" s="1072"/>
      <c r="M24" s="1073"/>
      <c r="N24" s="134"/>
    </row>
    <row r="25" spans="1:14" x14ac:dyDescent="0.3">
      <c r="A25" s="134"/>
      <c r="B25" s="134"/>
      <c r="C25" s="134"/>
      <c r="D25" s="134"/>
      <c r="E25" s="134"/>
      <c r="F25" s="134"/>
      <c r="G25" s="134"/>
      <c r="H25" s="134"/>
      <c r="I25" s="134"/>
      <c r="J25" s="134"/>
      <c r="K25" s="134"/>
      <c r="L25" s="134"/>
      <c r="M25" s="134"/>
      <c r="N25" s="134"/>
    </row>
    <row r="26" spans="1:14" x14ac:dyDescent="0.3">
      <c r="A26" s="134"/>
      <c r="B26" s="260"/>
      <c r="C26" s="261"/>
      <c r="D26" s="262"/>
      <c r="E26" s="141"/>
      <c r="F26" s="134"/>
      <c r="G26" s="134"/>
      <c r="H26" s="134"/>
      <c r="I26" s="134"/>
      <c r="J26" s="134"/>
      <c r="K26" s="134"/>
      <c r="L26" s="134"/>
      <c r="M26" s="134"/>
      <c r="N26" s="134"/>
    </row>
    <row r="27" spans="1:14" x14ac:dyDescent="0.3">
      <c r="A27" s="134"/>
      <c r="B27" s="263"/>
      <c r="C27" s="264"/>
      <c r="D27" s="265"/>
      <c r="E27" s="141"/>
      <c r="F27" s="134"/>
      <c r="G27" s="134"/>
      <c r="H27" s="134"/>
      <c r="I27" s="134"/>
      <c r="J27" s="134"/>
      <c r="K27" s="134"/>
      <c r="L27" s="134"/>
      <c r="M27" s="134"/>
      <c r="N27" s="134"/>
    </row>
    <row r="28" spans="1:14" x14ac:dyDescent="0.3">
      <c r="A28" s="134"/>
      <c r="B28" s="263"/>
      <c r="C28" s="264"/>
      <c r="D28" s="265"/>
      <c r="E28" s="141"/>
      <c r="F28" s="134"/>
      <c r="G28" s="134"/>
      <c r="H28" s="134"/>
      <c r="I28" s="134"/>
      <c r="J28" s="134"/>
      <c r="K28" s="134"/>
      <c r="L28" s="134"/>
      <c r="M28" s="134"/>
      <c r="N28" s="134"/>
    </row>
    <row r="29" spans="1:14" x14ac:dyDescent="0.3">
      <c r="A29" s="134"/>
      <c r="B29" s="263"/>
      <c r="C29" s="264"/>
      <c r="D29" s="265"/>
      <c r="E29" s="141"/>
      <c r="F29" s="134"/>
      <c r="G29" s="134"/>
      <c r="H29" s="134"/>
      <c r="I29" s="134"/>
      <c r="J29" s="134"/>
      <c r="K29" s="134"/>
      <c r="L29" s="134"/>
      <c r="M29" s="134"/>
      <c r="N29" s="134"/>
    </row>
    <row r="30" spans="1:14" x14ac:dyDescent="0.3">
      <c r="A30" s="134"/>
      <c r="B30" s="266"/>
      <c r="C30" s="267"/>
      <c r="D30" s="268"/>
      <c r="E30" s="141"/>
      <c r="F30" s="134"/>
      <c r="G30" s="134"/>
      <c r="H30" s="134"/>
      <c r="I30" s="134"/>
      <c r="J30" s="134"/>
      <c r="K30" s="134"/>
      <c r="L30" s="134"/>
      <c r="M30" s="134"/>
      <c r="N30" s="134"/>
    </row>
    <row r="31" spans="1:14" x14ac:dyDescent="0.3">
      <c r="A31" s="134"/>
      <c r="B31" s="141"/>
      <c r="C31" s="141" t="s">
        <v>6742</v>
      </c>
      <c r="D31" s="123"/>
      <c r="E31" s="141"/>
      <c r="F31" s="134"/>
      <c r="G31" s="134"/>
      <c r="H31" s="134"/>
      <c r="I31" s="134"/>
      <c r="J31" s="134"/>
      <c r="K31" s="134"/>
      <c r="L31" s="134"/>
      <c r="M31" s="134"/>
      <c r="N31" s="134"/>
    </row>
    <row r="32" spans="1:14" x14ac:dyDescent="0.3">
      <c r="A32" s="134"/>
      <c r="B32" s="141"/>
      <c r="C32" s="141"/>
      <c r="D32" s="141"/>
      <c r="E32" s="141"/>
      <c r="F32" s="134"/>
      <c r="G32" s="134"/>
      <c r="H32" s="134"/>
      <c r="I32" s="134"/>
      <c r="J32" s="134"/>
      <c r="K32" s="134"/>
      <c r="L32" s="134"/>
      <c r="M32" s="134"/>
      <c r="N32" s="134"/>
    </row>
    <row r="33" spans="1:5" x14ac:dyDescent="0.3">
      <c r="B33"/>
      <c r="C33"/>
      <c r="D33"/>
      <c r="E33"/>
    </row>
    <row r="34" spans="1:5" x14ac:dyDescent="0.3">
      <c r="A34"/>
      <c r="B34"/>
      <c r="C34"/>
      <c r="D34"/>
      <c r="E34"/>
    </row>
    <row r="35" spans="1:5" x14ac:dyDescent="0.3">
      <c r="A35"/>
      <c r="B35"/>
      <c r="C35"/>
      <c r="D35"/>
      <c r="E35"/>
    </row>
  </sheetData>
  <sheetProtection algorithmName="SHA-512" hashValue="F5zd5VIMq/kQIlaAlNqFlt2LNHTVe1ImusItA2oZxBJ9DKbxErrdRqmAlEI2x1aCp+cDhr0sFDjnvsUaoC0i2A==" saltValue="zb5MyniU0o2y3AYLheYaFA==" spinCount="100000" sheet="1" formatCells="0" formatColumns="0" formatRows="0" insertColumns="0"/>
  <mergeCells count="26">
    <mergeCell ref="B15:B17"/>
    <mergeCell ref="B18:B19"/>
    <mergeCell ref="B20:B21"/>
    <mergeCell ref="B11:C11"/>
    <mergeCell ref="B13:C13"/>
    <mergeCell ref="B1:M1"/>
    <mergeCell ref="B2:M2"/>
    <mergeCell ref="B3:M3"/>
    <mergeCell ref="B4:C4"/>
    <mergeCell ref="D4:M4"/>
    <mergeCell ref="D11:M11"/>
    <mergeCell ref="C23:M23"/>
    <mergeCell ref="C24:M24"/>
    <mergeCell ref="B5:C5"/>
    <mergeCell ref="D5:M5"/>
    <mergeCell ref="D13:M13"/>
    <mergeCell ref="B6:C6"/>
    <mergeCell ref="D6:M6"/>
    <mergeCell ref="B7:C7"/>
    <mergeCell ref="D7:M7"/>
    <mergeCell ref="B8:C8"/>
    <mergeCell ref="D8:M8"/>
    <mergeCell ref="B9:C9"/>
    <mergeCell ref="D9:M9"/>
    <mergeCell ref="B10:C10"/>
    <mergeCell ref="D10:M10"/>
  </mergeCells>
  <pageMargins left="0.51181102362204722" right="0.31496062992125984" top="0.43307086614173229" bottom="0.35433070866141736" header="0.31496062992125984" footer="0.31496062992125984"/>
  <pageSetup paperSize="9" scale="70" orientation="portrait" horizontalDpi="4294967294"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1A9E2134-40BD-4721-8A5B-04CD7FB6DA3E}">
          <x14:formula1>
            <xm:f>Tablas!$K$3:$K$7</xm:f>
          </x14:formula1>
          <xm:sqref>D15:L21 D22:M22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A383C-54FE-43B8-BBC0-13FDECB9E832}">
  <sheetPr>
    <tabColor rgb="FF9999FF"/>
  </sheetPr>
  <dimension ref="A1:AI97"/>
  <sheetViews>
    <sheetView topLeftCell="A19" zoomScale="55" zoomScaleNormal="55" workbookViewId="0">
      <selection activeCell="C73" sqref="C72:C73"/>
    </sheetView>
  </sheetViews>
  <sheetFormatPr baseColWidth="10" defaultColWidth="11.5546875" defaultRowHeight="14.4" x14ac:dyDescent="0.3"/>
  <cols>
    <col min="1" max="1" width="1.109375" style="3" customWidth="1"/>
    <col min="2" max="2" width="6.109375" style="12" bestFit="1" customWidth="1"/>
    <col min="3" max="3" width="14.109375" style="3" customWidth="1"/>
    <col min="4" max="4" width="20.109375" style="3" bestFit="1" customWidth="1"/>
    <col min="5" max="5" width="13.44140625" style="44" customWidth="1"/>
    <col min="6" max="6" width="10.5546875" style="55" customWidth="1"/>
    <col min="7" max="20" width="10.33203125" style="3" customWidth="1"/>
    <col min="21" max="21" width="12.88671875" style="3" customWidth="1"/>
    <col min="22" max="24" width="10.33203125" style="3" customWidth="1"/>
    <col min="25" max="25" width="10" style="3" customWidth="1"/>
    <col min="26" max="26" width="8.6640625" style="44" customWidth="1"/>
    <col min="27" max="27" width="8.6640625" style="3" customWidth="1"/>
    <col min="28" max="28" width="9.33203125" style="3" bestFit="1" customWidth="1"/>
    <col min="29" max="29" width="11.5546875" style="3"/>
    <col min="30" max="30" width="9.109375" style="3" bestFit="1" customWidth="1"/>
    <col min="31" max="31" width="9.6640625" style="3" customWidth="1"/>
    <col min="32" max="32" width="9.33203125" style="3" bestFit="1" customWidth="1"/>
    <col min="33" max="16384" width="11.5546875" style="3"/>
  </cols>
  <sheetData>
    <row r="1" spans="1:35" x14ac:dyDescent="0.3">
      <c r="A1" s="46"/>
      <c r="B1" s="45"/>
      <c r="C1" s="46"/>
      <c r="D1" s="46"/>
      <c r="E1" s="47"/>
      <c r="F1" s="75"/>
      <c r="G1" s="46"/>
      <c r="H1" s="46"/>
      <c r="I1" s="46"/>
      <c r="J1" s="46"/>
      <c r="K1" s="46"/>
      <c r="L1" s="46"/>
      <c r="M1" s="46"/>
      <c r="N1" s="46"/>
      <c r="O1" s="46"/>
      <c r="P1" s="46"/>
      <c r="Q1" s="46"/>
      <c r="R1" s="46"/>
      <c r="S1" s="46"/>
      <c r="T1" s="46"/>
      <c r="U1" s="46"/>
      <c r="V1" s="46"/>
      <c r="W1" s="46"/>
      <c r="X1" s="46"/>
      <c r="Y1" s="46"/>
      <c r="Z1" s="47"/>
      <c r="AA1" s="46"/>
      <c r="AB1" s="46"/>
      <c r="AC1" s="46"/>
      <c r="AD1" s="46"/>
      <c r="AE1" s="46"/>
      <c r="AF1" s="46"/>
      <c r="AG1" s="46"/>
    </row>
    <row r="2" spans="1:35" ht="23.4" x14ac:dyDescent="0.3">
      <c r="A2" s="46"/>
      <c r="B2" s="48" t="s">
        <v>6757</v>
      </c>
      <c r="C2" s="48"/>
      <c r="D2" s="48"/>
      <c r="E2" s="48"/>
      <c r="F2" s="76"/>
      <c r="G2" s="48"/>
      <c r="H2" s="48"/>
      <c r="I2" s="48"/>
      <c r="J2" s="48"/>
      <c r="K2" s="48"/>
      <c r="L2" s="48"/>
      <c r="M2" s="48"/>
      <c r="N2" s="48"/>
      <c r="O2" s="48"/>
      <c r="P2" s="48"/>
      <c r="Q2" s="48"/>
      <c r="R2" s="48"/>
      <c r="S2" s="48"/>
      <c r="T2" s="48"/>
      <c r="U2" s="48"/>
      <c r="V2" s="48"/>
      <c r="W2" s="48"/>
      <c r="X2" s="48"/>
      <c r="Y2" s="46"/>
      <c r="Z2" s="47"/>
      <c r="AA2" s="46"/>
      <c r="AB2" s="46"/>
      <c r="AC2" s="46"/>
      <c r="AD2" s="46"/>
      <c r="AE2" s="46"/>
      <c r="AF2" s="46"/>
      <c r="AG2" s="46"/>
    </row>
    <row r="3" spans="1:35" x14ac:dyDescent="0.3">
      <c r="A3" s="46"/>
      <c r="B3" s="45"/>
      <c r="C3" s="46"/>
      <c r="D3" s="46"/>
      <c r="E3" s="47"/>
      <c r="F3" s="75"/>
      <c r="G3" s="46"/>
      <c r="H3" s="46"/>
      <c r="I3" s="46"/>
      <c r="J3" s="46"/>
      <c r="K3" s="46"/>
      <c r="L3" s="46"/>
      <c r="M3" s="46"/>
      <c r="N3" s="46"/>
      <c r="O3" s="46"/>
      <c r="P3" s="46"/>
      <c r="Q3" s="46"/>
      <c r="R3" s="46"/>
      <c r="S3" s="46"/>
      <c r="T3" s="46"/>
      <c r="U3" s="46"/>
      <c r="V3" s="46"/>
      <c r="W3" s="46"/>
      <c r="X3" s="46"/>
      <c r="Y3" s="46"/>
      <c r="Z3" s="47"/>
      <c r="AA3" s="46"/>
      <c r="AB3" s="46"/>
      <c r="AC3" s="46"/>
      <c r="AD3" s="46"/>
      <c r="AE3" s="46"/>
      <c r="AF3" s="46"/>
      <c r="AG3" s="46"/>
    </row>
    <row r="4" spans="1:35" ht="14.4" customHeight="1" x14ac:dyDescent="0.3">
      <c r="A4" s="46"/>
      <c r="B4" s="45"/>
      <c r="C4" s="46"/>
      <c r="D4" s="46"/>
      <c r="E4" s="47"/>
      <c r="F4" s="75"/>
      <c r="G4" s="936" t="s">
        <v>352</v>
      </c>
      <c r="H4" s="937"/>
      <c r="I4" s="937"/>
      <c r="J4" s="937"/>
      <c r="K4" s="937"/>
      <c r="L4" s="938"/>
      <c r="M4" s="936" t="s">
        <v>353</v>
      </c>
      <c r="N4" s="937"/>
      <c r="O4" s="937"/>
      <c r="P4" s="937"/>
      <c r="Q4" s="937"/>
      <c r="R4" s="938"/>
      <c r="S4" s="936" t="s">
        <v>354</v>
      </c>
      <c r="T4" s="937"/>
      <c r="U4" s="937"/>
      <c r="V4" s="937"/>
      <c r="W4" s="937"/>
      <c r="X4" s="938"/>
      <c r="Y4" s="46"/>
      <c r="Z4" s="47"/>
      <c r="AA4" s="46"/>
      <c r="AB4" s="46"/>
      <c r="AC4" s="46"/>
      <c r="AD4" s="46"/>
      <c r="AE4" s="46"/>
      <c r="AF4" s="46"/>
      <c r="AG4" s="46"/>
    </row>
    <row r="5" spans="1:35" ht="14.4" customHeight="1" x14ac:dyDescent="0.3">
      <c r="A5" s="46"/>
      <c r="B5" s="45"/>
      <c r="C5" s="46"/>
      <c r="D5" s="46"/>
      <c r="E5" s="47"/>
      <c r="F5" s="75"/>
      <c r="G5" s="88"/>
      <c r="H5" s="89"/>
      <c r="I5" s="54">
        <f>OS!D6</f>
        <v>-1</v>
      </c>
      <c r="J5" s="89"/>
      <c r="K5" s="89"/>
      <c r="L5" s="90"/>
      <c r="M5" s="62"/>
      <c r="N5" s="62"/>
      <c r="O5" s="54">
        <f>OS!D7</f>
        <v>0</v>
      </c>
      <c r="P5" s="62"/>
      <c r="Q5" s="62"/>
      <c r="R5" s="62"/>
      <c r="S5" s="62"/>
      <c r="T5" s="62"/>
      <c r="U5" s="54">
        <f>OS!D8</f>
        <v>0</v>
      </c>
      <c r="V5" s="62"/>
      <c r="W5" s="62"/>
      <c r="X5" s="62"/>
      <c r="Y5" s="46"/>
      <c r="Z5" s="91"/>
      <c r="AA5" s="79"/>
      <c r="AB5" s="79"/>
      <c r="AC5" s="46"/>
      <c r="AD5" s="79"/>
      <c r="AE5" s="79"/>
      <c r="AF5" s="79"/>
      <c r="AG5" s="46"/>
    </row>
    <row r="6" spans="1:35" x14ac:dyDescent="0.3">
      <c r="A6" s="46"/>
      <c r="B6" s="45"/>
      <c r="C6" s="46"/>
      <c r="D6" s="46"/>
      <c r="E6" s="47"/>
      <c r="F6" s="75"/>
      <c r="G6" s="1081" t="s">
        <v>356</v>
      </c>
      <c r="H6" s="1081"/>
      <c r="I6" s="1081"/>
      <c r="J6" s="1081" t="s">
        <v>357</v>
      </c>
      <c r="K6" s="1081"/>
      <c r="L6" s="1081"/>
      <c r="M6" s="1081" t="s">
        <v>356</v>
      </c>
      <c r="N6" s="1081"/>
      <c r="O6" s="1081"/>
      <c r="P6" s="1081" t="s">
        <v>357</v>
      </c>
      <c r="Q6" s="1081"/>
      <c r="R6" s="1081"/>
      <c r="S6" s="1081" t="s">
        <v>356</v>
      </c>
      <c r="T6" s="1081"/>
      <c r="U6" s="1081"/>
      <c r="V6" s="1081" t="s">
        <v>357</v>
      </c>
      <c r="W6" s="1081"/>
      <c r="X6" s="1081"/>
      <c r="Y6" s="46"/>
      <c r="Z6" s="934" t="s">
        <v>518</v>
      </c>
      <c r="AA6" s="934"/>
      <c r="AB6" s="934"/>
      <c r="AC6" s="46"/>
      <c r="AD6" s="934" t="s">
        <v>519</v>
      </c>
      <c r="AE6" s="934"/>
      <c r="AF6" s="934"/>
      <c r="AG6" s="46"/>
    </row>
    <row r="7" spans="1:35" ht="28.8" x14ac:dyDescent="0.3">
      <c r="A7" s="46"/>
      <c r="B7" s="13" t="s">
        <v>80</v>
      </c>
      <c r="C7" s="8" t="s">
        <v>162</v>
      </c>
      <c r="D7" s="8" t="s">
        <v>102</v>
      </c>
      <c r="E7" s="92" t="s">
        <v>138</v>
      </c>
      <c r="F7" s="56" t="s">
        <v>100</v>
      </c>
      <c r="G7" s="88" t="s">
        <v>350</v>
      </c>
      <c r="H7" s="92" t="s">
        <v>349</v>
      </c>
      <c r="I7" s="92" t="s">
        <v>524</v>
      </c>
      <c r="J7" s="92" t="s">
        <v>350</v>
      </c>
      <c r="K7" s="92" t="s">
        <v>349</v>
      </c>
      <c r="L7" s="92" t="s">
        <v>525</v>
      </c>
      <c r="M7" s="92" t="s">
        <v>350</v>
      </c>
      <c r="N7" s="92" t="s">
        <v>349</v>
      </c>
      <c r="O7" s="94" t="s">
        <v>524</v>
      </c>
      <c r="P7" s="92" t="s">
        <v>350</v>
      </c>
      <c r="Q7" s="92" t="s">
        <v>349</v>
      </c>
      <c r="R7" s="94" t="s">
        <v>525</v>
      </c>
      <c r="S7" s="92" t="s">
        <v>350</v>
      </c>
      <c r="T7" s="92" t="s">
        <v>349</v>
      </c>
      <c r="U7" s="94" t="s">
        <v>524</v>
      </c>
      <c r="V7" s="92" t="s">
        <v>350</v>
      </c>
      <c r="W7" s="92" t="s">
        <v>349</v>
      </c>
      <c r="X7" s="94" t="s">
        <v>525</v>
      </c>
      <c r="Y7" s="46"/>
      <c r="Z7" s="91" t="s">
        <v>350</v>
      </c>
      <c r="AA7" s="91" t="s">
        <v>349</v>
      </c>
      <c r="AB7" s="91" t="s">
        <v>517</v>
      </c>
      <c r="AC7" s="46"/>
      <c r="AD7" s="91" t="s">
        <v>350</v>
      </c>
      <c r="AE7" s="91" t="s">
        <v>349</v>
      </c>
      <c r="AF7" s="91" t="s">
        <v>517</v>
      </c>
      <c r="AG7" s="46"/>
    </row>
    <row r="8" spans="1:35" x14ac:dyDescent="0.3">
      <c r="A8" s="46"/>
      <c r="B8" s="14">
        <v>1</v>
      </c>
      <c r="C8" s="9" t="s">
        <v>158</v>
      </c>
      <c r="D8" s="20">
        <f>Identificación!B68</f>
        <v>0</v>
      </c>
      <c r="E8" s="20">
        <f>Identificación!F68</f>
        <v>0</v>
      </c>
      <c r="F8" s="57">
        <f>Identificación!G68</f>
        <v>0</v>
      </c>
      <c r="G8" s="69">
        <f>SUMIFS(Cronograma!$G8:$DH8,Cronograma!$G$7:$DH$7,"&lt;"&amp;KPI!$I$5,Cronograma!$G$6:$DH$6,"&lt;"&amp;KPI!$I$5)</f>
        <v>0</v>
      </c>
      <c r="H8" s="69">
        <f>'Ejecución Técnica Financiera'!H8</f>
        <v>0</v>
      </c>
      <c r="I8" s="70" t="str">
        <f t="shared" ref="I8:I10" si="0">IFERROR(H8/G8,"-")</f>
        <v>-</v>
      </c>
      <c r="J8" s="71">
        <f>SUMIFS(Costos!$I8:$DJ8,Costos!$I$7:$DJ$7,"&lt;"&amp;KPI!$I$5,Costos!$I$6:$DJ$6,"&lt;"&amp;KPI!$I$5)</f>
        <v>0</v>
      </c>
      <c r="K8" s="69">
        <f>'Ejecución Técnica Financiera'!K8</f>
        <v>0</v>
      </c>
      <c r="L8" s="70" t="str">
        <f t="shared" ref="L8:L10" si="1">IFERROR(K8/J8,"-")</f>
        <v>-</v>
      </c>
      <c r="M8" s="69">
        <f>SUMIFS(Cronograma!$G8:$DH8,Cronograma!$G$7:$DH$7,"&lt;"&amp;KPI!$O$5,Cronograma!$G$6:$DH$6,"&lt;"&amp;KPI!$O$5)-G8</f>
        <v>0</v>
      </c>
      <c r="N8" s="69">
        <f>'Ejecución Técnica Financiera'!N8</f>
        <v>0</v>
      </c>
      <c r="O8" s="70" t="str">
        <f t="shared" ref="O8:O10" si="2">IFERROR(N8/M8,"-")</f>
        <v>-</v>
      </c>
      <c r="P8" s="71">
        <f>SUMIFS(Costos!$I8:$DJ8,Costos!$I$7:$DJ$7,"&lt;"&amp;KPI!$O$5,Costos!$I$6:$DJ$6,"&lt;"&amp;KPI!$O$5)-J8</f>
        <v>0</v>
      </c>
      <c r="Q8" s="69">
        <f>'Ejecución Técnica Financiera'!Q8</f>
        <v>0</v>
      </c>
      <c r="R8" s="70" t="str">
        <f t="shared" ref="R8:R10" si="3">IFERROR(Q8/P8,"-")</f>
        <v>-</v>
      </c>
      <c r="S8" s="69">
        <f>SUMIFS(Cronograma!$G8:$DH8,Cronograma!$G$7:$DH$7,"&lt;"&amp;KPI!$U$5,Cronograma!$G$6:$DH$6,"&lt;"&amp;KPI!$U$5)-G8-M8</f>
        <v>0</v>
      </c>
      <c r="T8" s="69">
        <f>'Ejecución Técnica Financiera'!T8</f>
        <v>0</v>
      </c>
      <c r="U8" s="70" t="str">
        <f t="shared" ref="U8:U10" si="4">IFERROR(T8/S8,"-")</f>
        <v>-</v>
      </c>
      <c r="V8" s="71">
        <f>SUMIFS(Costos!$I8:$DJ8,Costos!$I$7:$DJ$7,"&lt;"&amp;KPI!$U$5,Costos!$I$6:$DJ$6,"&lt;"&amp;KPI!$U$5)-J8-P8</f>
        <v>0</v>
      </c>
      <c r="W8" s="69">
        <f>'Ejecución Técnica Financiera'!W8</f>
        <v>0</v>
      </c>
      <c r="X8" s="70" t="str">
        <f t="shared" ref="X8:X10" si="5">IFERROR(W8/V8,"-")</f>
        <v>-</v>
      </c>
      <c r="Y8" s="46"/>
      <c r="Z8" s="69">
        <f>SUMIFS(Cronograma!$G8:$DH8,Cronograma!$G$7:$DH$7,"&lt;"&amp;KPI!$U$5,Cronograma!$G$6:$DH$6,"&lt;"&amp;KPI!$U$5)</f>
        <v>0</v>
      </c>
      <c r="AA8" s="71">
        <f>H8+N8+T8</f>
        <v>0</v>
      </c>
      <c r="AB8" s="70" t="str">
        <f t="shared" ref="AB8:AB10" si="6">IFERROR(AA8/Z8,"-")</f>
        <v>-</v>
      </c>
      <c r="AC8" s="46"/>
      <c r="AD8" s="69">
        <f>SUMIFS(Costos!$H8:$DI8,Costos!$H$7:$DI$7,"&lt;"&amp;KPI!$U$5,Costos!$H$6:$DI$6,"&lt;"&amp;KPI!$U$5)</f>
        <v>0</v>
      </c>
      <c r="AE8" s="71">
        <f>K8+Q8+W8</f>
        <v>0</v>
      </c>
      <c r="AF8" s="70" t="str">
        <f t="shared" ref="AF8:AF10" si="7">IFERROR(AE8/AD8,"-")</f>
        <v>-</v>
      </c>
      <c r="AG8" s="46"/>
    </row>
    <row r="9" spans="1:35" x14ac:dyDescent="0.3">
      <c r="A9" s="46"/>
      <c r="B9" s="14">
        <v>2</v>
      </c>
      <c r="C9" s="9" t="s">
        <v>159</v>
      </c>
      <c r="D9" s="20">
        <f>Identificación!B82</f>
        <v>0</v>
      </c>
      <c r="E9" s="21">
        <f>Identificación!F82</f>
        <v>0</v>
      </c>
      <c r="F9" s="59">
        <f>Identificación!G82</f>
        <v>0</v>
      </c>
      <c r="G9" s="102">
        <f>SUMIFS(Cronograma!$G18:$DH18,Cronograma!$G$7:$DH$7,"&lt;"&amp;KPI!$I$5,Cronograma!$G$6:$DH$6,"&lt;"&amp;KPI!$I$5)</f>
        <v>0</v>
      </c>
      <c r="H9" s="69">
        <f>'Ejecución Técnica Financiera'!H18</f>
        <v>0</v>
      </c>
      <c r="I9" s="70" t="str">
        <f t="shared" si="0"/>
        <v>-</v>
      </c>
      <c r="J9" s="71">
        <f>SUMIFS(Costos!$I108:$DJ108,Costos!$I$7:$DJ$7,"&lt;"&amp;KPI!$I$5,Costos!$I$6:$DJ$6,"&lt;"&amp;KPI!$I$5)</f>
        <v>0</v>
      </c>
      <c r="K9" s="69">
        <f>'Ejecución Técnica Financiera'!K18</f>
        <v>0</v>
      </c>
      <c r="L9" s="70" t="str">
        <f t="shared" si="1"/>
        <v>-</v>
      </c>
      <c r="M9" s="69">
        <f>SUMIFS(Cronograma!$G18:$DH18,Cronograma!$G$7:$DH$7,"&lt;"&amp;KPI!$O$5,Cronograma!$G$6:$DH$6,"&lt;"&amp;KPI!$O$5)-G9</f>
        <v>0</v>
      </c>
      <c r="N9" s="69">
        <f>'Ejecución Técnica Financiera'!N18</f>
        <v>0</v>
      </c>
      <c r="O9" s="70" t="str">
        <f t="shared" si="2"/>
        <v>-</v>
      </c>
      <c r="P9" s="71">
        <f>SUMIFS(Costos!$I108:$DJ108,Costos!$I$7:$DJ$7,"&lt;"&amp;KPI!$O$5,Costos!$I$6:$DJ$6,"&lt;"&amp;KPI!$O$5)-J9</f>
        <v>0</v>
      </c>
      <c r="Q9" s="69">
        <f>'Ejecución Técnica Financiera'!Q18</f>
        <v>0</v>
      </c>
      <c r="R9" s="70" t="str">
        <f t="shared" si="3"/>
        <v>-</v>
      </c>
      <c r="S9" s="69">
        <f>SUMIFS(Cronograma!$G18:$DH18,Cronograma!$G$7:$DH$7,"&lt;"&amp;KPI!$U$5,Cronograma!$G$6:$DH$6,"&lt;"&amp;KPI!$U$5)-G9-M9</f>
        <v>0</v>
      </c>
      <c r="T9" s="69">
        <f>'Ejecución Técnica Financiera'!T18</f>
        <v>0</v>
      </c>
      <c r="U9" s="70" t="str">
        <f t="shared" si="4"/>
        <v>-</v>
      </c>
      <c r="V9" s="71">
        <f>SUMIFS(Costos!$I108:$DJ108,Costos!$I$7:$DJ$7,"&lt;"&amp;KPI!$U$5,Costos!$I$6:$DJ$6,"&lt;"&amp;KPI!$U$5)-P9-J9</f>
        <v>0</v>
      </c>
      <c r="W9" s="69">
        <f>'Ejecución Técnica Financiera'!W18</f>
        <v>0</v>
      </c>
      <c r="X9" s="70" t="str">
        <f t="shared" si="5"/>
        <v>-</v>
      </c>
      <c r="Y9" s="46"/>
      <c r="Z9" s="82">
        <f>SUMIFS(Cronograma!$G18:$DH18,Cronograma!$G$7:$DH$7,"&lt;"&amp;KPI!$U$5,Cronograma!$G$6:$DH$6,"&lt;"&amp;KPI!$U$5)</f>
        <v>0</v>
      </c>
      <c r="AA9" s="71">
        <f t="shared" ref="AA9:AA10" si="8">H9+N9+T9</f>
        <v>0</v>
      </c>
      <c r="AB9" s="70" t="str">
        <f t="shared" si="6"/>
        <v>-</v>
      </c>
      <c r="AC9" s="46"/>
      <c r="AD9" s="82">
        <f>SUMIFS(Costos!$H108:$DI108,Costos!$H$7:$DI$7,"&lt;"&amp;KPI!$U$5,Costos!$H$6:$DI$6,"&lt;"&amp;KPI!$U$5)</f>
        <v>0</v>
      </c>
      <c r="AE9" s="71">
        <f t="shared" ref="AE9:AE10" si="9">K9+Q9+W9</f>
        <v>0</v>
      </c>
      <c r="AF9" s="70" t="str">
        <f t="shared" si="7"/>
        <v>-</v>
      </c>
      <c r="AG9" s="46"/>
    </row>
    <row r="10" spans="1:35" x14ac:dyDescent="0.3">
      <c r="A10" s="46"/>
      <c r="B10" s="17"/>
      <c r="C10" s="18"/>
      <c r="D10" s="18"/>
      <c r="E10" s="19"/>
      <c r="F10" s="60"/>
      <c r="G10" s="68">
        <f>SUMIFS(Cronograma!$G28:$DH28,Cronograma!$G$7:$DH$7,"&lt;"&amp;KPI!$I$5,Cronograma!$G$6:$DH$6,"&lt;"&amp;KPI!$I$5)</f>
        <v>0</v>
      </c>
      <c r="H10" s="64">
        <f>SUM(H8,H9)</f>
        <v>0</v>
      </c>
      <c r="I10" s="65" t="str">
        <f t="shared" si="0"/>
        <v>-</v>
      </c>
      <c r="J10" s="64">
        <f>SUM(J8,J9)</f>
        <v>0</v>
      </c>
      <c r="K10" s="64">
        <f>SUM(K8,K9)</f>
        <v>0</v>
      </c>
      <c r="L10" s="65" t="str">
        <f t="shared" si="1"/>
        <v>-</v>
      </c>
      <c r="M10" s="64">
        <f>SUMIFS(Cronograma!$G28:$DH28,Cronograma!$G$7:$DH$7,"&lt;"&amp;KPI!$O$5,Cronograma!$G$6:$DH$6,"&lt;"&amp;KPI!$O$5)-G10</f>
        <v>0</v>
      </c>
      <c r="N10" s="64">
        <f>SUM(N8,N9)</f>
        <v>0</v>
      </c>
      <c r="O10" s="65" t="str">
        <f t="shared" si="2"/>
        <v>-</v>
      </c>
      <c r="P10" s="64">
        <f>SUM(P8,P9)</f>
        <v>0</v>
      </c>
      <c r="Q10" s="64">
        <f>SUM(Q8,Q9)</f>
        <v>0</v>
      </c>
      <c r="R10" s="65" t="str">
        <f t="shared" si="3"/>
        <v>-</v>
      </c>
      <c r="S10" s="64">
        <f>SUMIFS(Cronograma!$G28:$DH28,Cronograma!$G$7:$DH$7,"&lt;"&amp;KPI!$U$5,Cronograma!$G$6:$DH$6,"&lt;"&amp;KPI!$U$5)-G10-M10</f>
        <v>0</v>
      </c>
      <c r="T10" s="64">
        <f>SUM(T8,T9)</f>
        <v>0</v>
      </c>
      <c r="U10" s="65" t="str">
        <f t="shared" si="4"/>
        <v>-</v>
      </c>
      <c r="V10" s="64">
        <f>SUM(V8,V9)</f>
        <v>0</v>
      </c>
      <c r="W10" s="64">
        <f>SUM(W8,W9)</f>
        <v>0</v>
      </c>
      <c r="X10" s="65" t="str">
        <f t="shared" si="5"/>
        <v>-</v>
      </c>
      <c r="Y10" s="46"/>
      <c r="Z10" s="83">
        <f>SUMIFS(Cronograma!$G28:$DH28,Cronograma!$G$7:$DH$7,"&lt;"&amp;KPI!$U$5,Cronograma!$G$6:$DH$6,"&lt;"&amp;KPI!$U$5)</f>
        <v>0</v>
      </c>
      <c r="AA10" s="77">
        <f t="shared" si="8"/>
        <v>0</v>
      </c>
      <c r="AB10" s="78" t="str">
        <f t="shared" si="6"/>
        <v>-</v>
      </c>
      <c r="AC10" s="46"/>
      <c r="AD10" s="83">
        <f>SUMIFS(Costos!$H208:$DI208,Costos!$H$7:$DI$7,"&lt;"&amp;KPI!$U$5,Costos!$H$6:$DI$6,"&lt;"&amp;KPI!$U$5)</f>
        <v>0</v>
      </c>
      <c r="AE10" s="77">
        <f t="shared" si="9"/>
        <v>0</v>
      </c>
      <c r="AF10" s="78" t="str">
        <f t="shared" si="7"/>
        <v>-</v>
      </c>
      <c r="AG10" s="46"/>
    </row>
    <row r="11" spans="1:35" x14ac:dyDescent="0.3">
      <c r="A11" s="46"/>
      <c r="B11" s="45"/>
      <c r="C11" s="46"/>
      <c r="D11" s="46"/>
      <c r="E11" s="47"/>
      <c r="F11" s="75"/>
      <c r="G11" s="46"/>
      <c r="H11" s="46"/>
      <c r="I11" s="46"/>
      <c r="J11" s="46"/>
      <c r="K11" s="46"/>
      <c r="L11" s="46"/>
      <c r="M11" s="46"/>
      <c r="N11" s="46"/>
      <c r="O11" s="46"/>
      <c r="P11" s="46"/>
      <c r="Q11" s="46"/>
      <c r="R11" s="46"/>
      <c r="S11" s="46"/>
      <c r="T11" s="46"/>
      <c r="U11" s="46"/>
      <c r="V11" s="46"/>
      <c r="W11" s="46"/>
      <c r="X11" s="46"/>
      <c r="Y11" s="46"/>
      <c r="Z11" s="47"/>
      <c r="AA11" s="46"/>
      <c r="AB11" s="46"/>
      <c r="AC11" s="46"/>
      <c r="AD11" s="46"/>
      <c r="AE11" s="46"/>
      <c r="AF11" s="46"/>
      <c r="AG11" s="46"/>
    </row>
    <row r="12" spans="1:35" x14ac:dyDescent="0.3">
      <c r="A12" s="46"/>
      <c r="B12" s="45"/>
      <c r="C12" s="46"/>
      <c r="D12" s="46"/>
      <c r="E12" s="47"/>
      <c r="F12" s="75"/>
      <c r="G12" s="46"/>
      <c r="H12" s="46"/>
      <c r="I12" s="46"/>
      <c r="J12" s="46"/>
      <c r="K12" s="46"/>
      <c r="L12" s="46"/>
      <c r="M12" s="46"/>
      <c r="N12" s="46"/>
      <c r="O12" s="46"/>
      <c r="P12" s="46"/>
      <c r="Q12" s="46"/>
      <c r="R12" s="46"/>
      <c r="S12" s="46"/>
      <c r="T12" s="46"/>
      <c r="U12" s="46"/>
      <c r="V12" s="46"/>
      <c r="W12" s="46"/>
      <c r="X12" s="46"/>
      <c r="Y12" s="46"/>
      <c r="Z12" s="47"/>
      <c r="AA12" s="46"/>
      <c r="AB12" s="46"/>
      <c r="AC12" s="46"/>
      <c r="AD12" s="46"/>
      <c r="AE12" s="46"/>
      <c r="AF12" s="46"/>
      <c r="AG12" s="46"/>
    </row>
    <row r="13" spans="1:35" x14ac:dyDescent="0.3">
      <c r="A13" s="46"/>
      <c r="B13" s="45"/>
      <c r="C13" s="46"/>
      <c r="D13" s="46"/>
      <c r="E13" s="47"/>
      <c r="F13" s="75"/>
      <c r="G13" s="46"/>
      <c r="H13" s="46"/>
      <c r="I13" s="46"/>
      <c r="J13" s="46"/>
      <c r="K13" s="46"/>
      <c r="L13" s="46"/>
      <c r="M13" s="46"/>
      <c r="N13" s="46"/>
      <c r="O13" s="46"/>
      <c r="P13" s="46"/>
      <c r="Q13" s="46"/>
      <c r="R13" s="46"/>
      <c r="S13" s="46"/>
      <c r="T13" s="46"/>
      <c r="U13" s="46"/>
      <c r="V13" s="46"/>
      <c r="W13" s="46"/>
      <c r="X13" s="46"/>
      <c r="Y13" s="46"/>
      <c r="Z13" s="47"/>
      <c r="AA13" s="46"/>
      <c r="AB13" s="46"/>
      <c r="AC13" s="46"/>
      <c r="AD13" s="46"/>
      <c r="AE13" s="46"/>
      <c r="AF13" s="46"/>
      <c r="AG13" s="46"/>
    </row>
    <row r="14" spans="1:35" x14ac:dyDescent="0.3">
      <c r="A14" s="46"/>
      <c r="B14" s="45"/>
      <c r="C14" s="46"/>
      <c r="D14" s="46"/>
      <c r="E14" s="47"/>
      <c r="F14" s="75"/>
      <c r="G14" s="46"/>
      <c r="H14" s="46"/>
      <c r="I14" s="46"/>
      <c r="J14" s="46"/>
      <c r="K14" s="46"/>
      <c r="L14" s="46"/>
      <c r="M14" s="46"/>
      <c r="N14" s="46"/>
      <c r="O14" s="46"/>
      <c r="P14" s="46"/>
      <c r="Q14" s="46"/>
      <c r="R14" s="46"/>
      <c r="S14" s="46"/>
      <c r="T14" s="46"/>
      <c r="U14" s="46"/>
      <c r="V14" s="46"/>
      <c r="W14" s="46"/>
      <c r="X14" s="46"/>
      <c r="Y14" s="46"/>
      <c r="Z14" s="47"/>
      <c r="AA14" s="46"/>
      <c r="AB14" s="46"/>
      <c r="AC14" s="46"/>
      <c r="AD14" s="46"/>
      <c r="AE14" s="46"/>
      <c r="AF14" s="46"/>
      <c r="AG14" s="46"/>
    </row>
    <row r="15" spans="1:35" x14ac:dyDescent="0.3">
      <c r="A15" s="46"/>
      <c r="B15" s="45"/>
      <c r="C15" s="46"/>
      <c r="D15" s="46"/>
      <c r="E15" s="47"/>
      <c r="F15" s="75"/>
      <c r="G15" s="46"/>
      <c r="H15" s="46"/>
      <c r="I15" s="46"/>
      <c r="J15" s="46"/>
      <c r="K15" s="46"/>
      <c r="L15" s="46"/>
      <c r="M15" s="46"/>
      <c r="N15" s="46"/>
      <c r="O15" s="46"/>
      <c r="P15" s="46"/>
      <c r="Q15" s="46"/>
      <c r="R15" s="46"/>
      <c r="S15" s="46"/>
      <c r="T15" s="46"/>
      <c r="U15" s="46"/>
      <c r="V15" s="46"/>
      <c r="W15" s="46"/>
      <c r="X15" s="46"/>
      <c r="Y15" s="46"/>
      <c r="Z15" s="47"/>
      <c r="AA15" s="46"/>
      <c r="AB15" s="46"/>
      <c r="AC15" s="46"/>
      <c r="AD15" s="46"/>
      <c r="AE15" s="46"/>
      <c r="AF15" s="46"/>
      <c r="AG15" s="46"/>
      <c r="AH15" s="46"/>
      <c r="AI15" s="46"/>
    </row>
    <row r="16" spans="1:35" x14ac:dyDescent="0.3">
      <c r="A16" s="46"/>
      <c r="B16" s="45"/>
      <c r="C16" s="46"/>
      <c r="D16" s="46"/>
      <c r="E16" s="47"/>
      <c r="F16" s="75"/>
      <c r="G16" s="46"/>
      <c r="H16" s="46"/>
      <c r="I16" s="46"/>
      <c r="J16" s="46"/>
      <c r="K16" s="46"/>
      <c r="L16" s="46"/>
      <c r="M16" s="46"/>
      <c r="N16" s="46"/>
      <c r="O16" s="46"/>
      <c r="P16" s="46"/>
      <c r="Q16" s="46"/>
      <c r="R16" s="46"/>
      <c r="S16" s="46"/>
      <c r="T16" s="46"/>
      <c r="U16" s="46"/>
      <c r="V16" s="46"/>
      <c r="W16" s="46"/>
      <c r="X16" s="46"/>
      <c r="Y16" s="46"/>
      <c r="Z16" s="47"/>
      <c r="AA16" s="46"/>
      <c r="AB16" s="46"/>
      <c r="AC16" s="46"/>
      <c r="AD16" s="46"/>
      <c r="AE16" s="46"/>
      <c r="AF16" s="46"/>
      <c r="AG16" s="46"/>
      <c r="AH16" s="46"/>
      <c r="AI16" s="46"/>
    </row>
    <row r="17" spans="1:35" x14ac:dyDescent="0.3">
      <c r="A17" s="46"/>
      <c r="B17" s="45"/>
      <c r="C17" s="46"/>
      <c r="D17" s="46"/>
      <c r="E17" s="47"/>
      <c r="F17" s="75"/>
      <c r="G17" s="46"/>
      <c r="H17" s="46"/>
      <c r="I17" s="46"/>
      <c r="J17" s="46"/>
      <c r="K17" s="46"/>
      <c r="L17" s="46"/>
      <c r="M17" s="46"/>
      <c r="N17" s="46"/>
      <c r="O17" s="46"/>
      <c r="P17" s="46"/>
      <c r="Q17" s="46"/>
      <c r="R17" s="46"/>
      <c r="S17" s="46"/>
      <c r="T17" s="46"/>
      <c r="U17" s="46"/>
      <c r="V17" s="46"/>
      <c r="W17" s="46"/>
      <c r="X17" s="46"/>
      <c r="Y17" s="46"/>
      <c r="Z17" s="47"/>
      <c r="AA17" s="46"/>
      <c r="AB17" s="46"/>
      <c r="AC17" s="46"/>
      <c r="AD17" s="46"/>
      <c r="AE17" s="46"/>
      <c r="AF17" s="46"/>
      <c r="AG17" s="46"/>
      <c r="AH17" s="46"/>
      <c r="AI17" s="46"/>
    </row>
    <row r="18" spans="1:35" x14ac:dyDescent="0.3">
      <c r="A18" s="46"/>
      <c r="B18" s="45"/>
      <c r="C18" s="46"/>
      <c r="D18" s="46"/>
      <c r="E18" s="47"/>
      <c r="F18" s="75"/>
      <c r="G18" s="46"/>
      <c r="H18" s="46"/>
      <c r="I18" s="46"/>
      <c r="J18" s="46"/>
      <c r="K18" s="46"/>
      <c r="L18" s="46"/>
      <c r="M18" s="46"/>
      <c r="N18" s="46"/>
      <c r="O18" s="46"/>
      <c r="P18" s="46"/>
      <c r="Q18" s="46"/>
      <c r="R18" s="46"/>
      <c r="S18" s="46"/>
      <c r="T18" s="46"/>
      <c r="U18" s="46"/>
      <c r="V18" s="46"/>
      <c r="W18" s="46"/>
      <c r="X18" s="46"/>
      <c r="Y18" s="46"/>
      <c r="Z18" s="47"/>
      <c r="AA18" s="46"/>
      <c r="AB18" s="46"/>
      <c r="AC18" s="46"/>
      <c r="AD18" s="46"/>
      <c r="AE18" s="46"/>
      <c r="AF18" s="46"/>
      <c r="AG18" s="46"/>
      <c r="AH18" s="46"/>
      <c r="AI18" s="46"/>
    </row>
    <row r="19" spans="1:35" x14ac:dyDescent="0.3">
      <c r="A19" s="46"/>
      <c r="B19" s="45"/>
      <c r="C19" s="46"/>
      <c r="D19" s="46"/>
      <c r="E19" s="47"/>
      <c r="F19" s="75"/>
      <c r="G19" s="46"/>
      <c r="H19" s="46"/>
      <c r="I19" s="46"/>
      <c r="J19" s="46"/>
      <c r="K19" s="46"/>
      <c r="L19" s="46"/>
      <c r="M19" s="46"/>
      <c r="N19" s="46"/>
      <c r="O19" s="46"/>
      <c r="P19" s="46"/>
      <c r="Q19" s="46"/>
      <c r="R19" s="46"/>
      <c r="S19" s="46"/>
      <c r="T19" s="46"/>
      <c r="U19" s="46"/>
      <c r="V19" s="46"/>
      <c r="W19" s="46"/>
      <c r="X19" s="46"/>
      <c r="Y19" s="46"/>
      <c r="Z19" s="47"/>
      <c r="AA19" s="46"/>
      <c r="AB19" s="46"/>
      <c r="AC19" s="46"/>
      <c r="AD19" s="46"/>
      <c r="AE19" s="46"/>
      <c r="AF19" s="46"/>
      <c r="AG19" s="46"/>
      <c r="AH19" s="46"/>
      <c r="AI19" s="46"/>
    </row>
    <row r="20" spans="1:35" x14ac:dyDescent="0.3">
      <c r="A20" s="46"/>
      <c r="B20" s="45"/>
      <c r="C20" s="46"/>
      <c r="D20" s="46"/>
      <c r="E20" s="47"/>
      <c r="F20" s="75"/>
      <c r="G20" s="46"/>
      <c r="H20" s="46"/>
      <c r="I20" s="46"/>
      <c r="J20" s="46"/>
      <c r="K20" s="46"/>
      <c r="L20" s="46"/>
      <c r="M20" s="46"/>
      <c r="N20" s="46"/>
      <c r="O20" s="46"/>
      <c r="P20" s="46"/>
      <c r="Q20" s="46"/>
      <c r="R20" s="46"/>
      <c r="S20" s="46"/>
      <c r="T20" s="46"/>
      <c r="U20" s="46"/>
      <c r="V20" s="46"/>
      <c r="W20" s="46"/>
      <c r="X20" s="46"/>
      <c r="Y20" s="46"/>
      <c r="Z20" s="47"/>
      <c r="AA20" s="46"/>
      <c r="AB20" s="46"/>
      <c r="AC20" s="46"/>
      <c r="AD20" s="46"/>
      <c r="AE20" s="46"/>
      <c r="AF20" s="46"/>
      <c r="AG20" s="46"/>
      <c r="AH20" s="46"/>
      <c r="AI20" s="46"/>
    </row>
    <row r="21" spans="1:35" x14ac:dyDescent="0.3">
      <c r="A21" s="46"/>
      <c r="B21" s="45"/>
      <c r="C21" s="46"/>
      <c r="D21" s="46"/>
      <c r="E21" s="47"/>
      <c r="F21" s="75"/>
      <c r="G21" s="46"/>
      <c r="H21" s="46"/>
      <c r="I21" s="46"/>
      <c r="J21" s="46"/>
      <c r="K21" s="46"/>
      <c r="L21" s="46"/>
      <c r="M21" s="46"/>
      <c r="N21" s="46"/>
      <c r="O21" s="46"/>
      <c r="P21" s="46"/>
      <c r="Q21" s="46"/>
      <c r="R21" s="46"/>
      <c r="S21" s="46"/>
      <c r="T21" s="46"/>
      <c r="U21" s="46"/>
      <c r="V21" s="46"/>
      <c r="W21" s="46"/>
      <c r="X21" s="46"/>
      <c r="Y21" s="46"/>
      <c r="Z21" s="47"/>
      <c r="AA21" s="46"/>
      <c r="AB21" s="46"/>
      <c r="AC21" s="46"/>
      <c r="AD21" s="46"/>
      <c r="AE21" s="46"/>
      <c r="AF21" s="46"/>
      <c r="AG21" s="46"/>
      <c r="AH21" s="46"/>
      <c r="AI21" s="46"/>
    </row>
    <row r="22" spans="1:35" x14ac:dyDescent="0.3">
      <c r="A22" s="46"/>
      <c r="B22" s="45"/>
      <c r="C22" s="46"/>
      <c r="D22" s="46"/>
      <c r="E22" s="47"/>
      <c r="F22" s="75"/>
      <c r="G22" s="46"/>
      <c r="H22" s="46"/>
      <c r="I22" s="46"/>
      <c r="J22" s="46"/>
      <c r="K22" s="46"/>
      <c r="L22" s="46"/>
      <c r="M22" s="46"/>
      <c r="N22" s="46"/>
      <c r="O22" s="46"/>
      <c r="P22" s="46"/>
      <c r="Q22" s="46"/>
      <c r="R22" s="46"/>
      <c r="S22" s="46"/>
      <c r="T22" s="46"/>
      <c r="U22" s="46"/>
      <c r="V22" s="46"/>
      <c r="W22" s="46"/>
      <c r="X22" s="46"/>
      <c r="Y22" s="46"/>
      <c r="Z22" s="47"/>
      <c r="AA22" s="46"/>
      <c r="AB22" s="46"/>
      <c r="AC22" s="46"/>
      <c r="AD22" s="46"/>
      <c r="AE22" s="46"/>
      <c r="AF22" s="46"/>
      <c r="AG22" s="46"/>
      <c r="AH22" s="46"/>
      <c r="AI22" s="46"/>
    </row>
    <row r="23" spans="1:35" x14ac:dyDescent="0.3">
      <c r="A23" s="46"/>
      <c r="B23" s="45"/>
      <c r="C23" s="46"/>
      <c r="D23" s="46"/>
      <c r="E23" s="47"/>
      <c r="F23" s="75"/>
      <c r="G23" s="46"/>
      <c r="H23" s="46"/>
      <c r="I23" s="46"/>
      <c r="J23" s="46"/>
      <c r="K23" s="46"/>
      <c r="L23" s="46"/>
      <c r="M23" s="46"/>
      <c r="N23" s="46"/>
      <c r="O23" s="46"/>
      <c r="P23" s="46"/>
      <c r="Q23" s="46"/>
      <c r="R23" s="46"/>
      <c r="S23" s="46"/>
      <c r="T23" s="46"/>
      <c r="U23" s="46"/>
      <c r="V23" s="46"/>
      <c r="W23" s="46"/>
      <c r="X23" s="46"/>
      <c r="Y23" s="46"/>
      <c r="Z23" s="47"/>
      <c r="AA23" s="46"/>
      <c r="AB23" s="46"/>
      <c r="AC23" s="46"/>
      <c r="AD23" s="46"/>
      <c r="AE23" s="46"/>
      <c r="AF23" s="46"/>
      <c r="AG23" s="46"/>
      <c r="AH23" s="46"/>
      <c r="AI23" s="46"/>
    </row>
    <row r="24" spans="1:35" x14ac:dyDescent="0.3">
      <c r="A24" s="46"/>
      <c r="B24" s="45"/>
      <c r="C24" s="46"/>
      <c r="D24" s="46"/>
      <c r="E24" s="47"/>
      <c r="F24" s="75"/>
      <c r="G24" s="46"/>
      <c r="H24" s="46"/>
      <c r="I24" s="46"/>
      <c r="J24" s="46"/>
      <c r="K24" s="46"/>
      <c r="L24" s="46"/>
      <c r="M24" s="46"/>
      <c r="N24" s="46"/>
      <c r="O24" s="46"/>
      <c r="P24" s="46"/>
      <c r="Q24" s="46"/>
      <c r="R24" s="46"/>
      <c r="S24" s="46"/>
      <c r="T24" s="46"/>
      <c r="U24" s="46"/>
      <c r="V24" s="46"/>
      <c r="W24" s="46"/>
      <c r="X24" s="46"/>
      <c r="Y24" s="46"/>
      <c r="Z24" s="47"/>
      <c r="AA24" s="46"/>
      <c r="AB24" s="46"/>
      <c r="AC24" s="46"/>
      <c r="AD24" s="46"/>
      <c r="AE24" s="46"/>
      <c r="AF24" s="46"/>
      <c r="AG24" s="46"/>
      <c r="AH24" s="46"/>
      <c r="AI24" s="46"/>
    </row>
    <row r="25" spans="1:35" x14ac:dyDescent="0.3">
      <c r="A25" s="46"/>
      <c r="B25" s="45"/>
      <c r="C25" s="46"/>
      <c r="D25" s="46"/>
      <c r="E25" s="47"/>
      <c r="F25" s="75"/>
      <c r="G25" s="46"/>
      <c r="H25" s="46"/>
      <c r="I25" s="46"/>
      <c r="J25" s="46"/>
      <c r="K25" s="46"/>
      <c r="L25" s="46"/>
      <c r="M25" s="46"/>
      <c r="N25" s="46"/>
      <c r="O25" s="46"/>
      <c r="P25" s="46"/>
      <c r="Q25" s="46"/>
      <c r="R25" s="46"/>
      <c r="S25" s="46"/>
      <c r="T25" s="46"/>
      <c r="U25" s="46"/>
      <c r="V25" s="46"/>
      <c r="W25" s="46"/>
      <c r="X25" s="46"/>
      <c r="Y25" s="46"/>
      <c r="Z25" s="47"/>
      <c r="AA25" s="46"/>
      <c r="AB25" s="46"/>
      <c r="AC25" s="46"/>
      <c r="AD25" s="46"/>
      <c r="AE25" s="46"/>
      <c r="AF25" s="46"/>
      <c r="AG25" s="46"/>
      <c r="AH25" s="46"/>
      <c r="AI25" s="46"/>
    </row>
    <row r="26" spans="1:35" x14ac:dyDescent="0.3">
      <c r="A26" s="46"/>
      <c r="B26" s="45"/>
      <c r="C26" s="46"/>
      <c r="D26" s="46"/>
      <c r="E26" s="47"/>
      <c r="F26" s="75"/>
      <c r="G26" s="46"/>
      <c r="H26" s="46"/>
      <c r="I26" s="46"/>
      <c r="J26" s="46"/>
      <c r="K26" s="46"/>
      <c r="L26" s="46"/>
      <c r="M26" s="46"/>
      <c r="N26" s="46"/>
      <c r="O26" s="46"/>
      <c r="P26" s="46"/>
      <c r="Q26" s="46"/>
      <c r="R26" s="46"/>
      <c r="S26" s="46"/>
      <c r="T26" s="46"/>
      <c r="U26" s="46"/>
      <c r="V26" s="46"/>
      <c r="W26" s="46"/>
      <c r="X26" s="46"/>
      <c r="Y26" s="46"/>
      <c r="Z26" s="47"/>
      <c r="AA26" s="46"/>
      <c r="AB26" s="46"/>
      <c r="AC26" s="46"/>
      <c r="AD26" s="46"/>
      <c r="AE26" s="46"/>
      <c r="AF26" s="46"/>
      <c r="AG26" s="46"/>
      <c r="AH26" s="46"/>
      <c r="AI26" s="46"/>
    </row>
    <row r="27" spans="1:35" x14ac:dyDescent="0.3">
      <c r="A27" s="46"/>
      <c r="B27" s="45"/>
      <c r="C27" s="46"/>
      <c r="D27" s="46"/>
      <c r="E27" s="47"/>
      <c r="F27" s="75"/>
      <c r="G27" s="46"/>
      <c r="H27" s="46"/>
      <c r="I27" s="46"/>
      <c r="J27" s="46"/>
      <c r="K27" s="46"/>
      <c r="L27" s="46"/>
      <c r="M27" s="46"/>
      <c r="N27" s="46"/>
      <c r="O27" s="46"/>
      <c r="P27" s="46"/>
      <c r="Q27" s="46"/>
      <c r="R27" s="46"/>
      <c r="S27" s="46"/>
      <c r="T27" s="46"/>
      <c r="U27" s="46"/>
      <c r="V27" s="46"/>
      <c r="W27" s="46"/>
      <c r="X27" s="46"/>
      <c r="Y27" s="46"/>
      <c r="Z27" s="47"/>
      <c r="AA27" s="46"/>
      <c r="AB27" s="46"/>
      <c r="AC27" s="46"/>
      <c r="AD27" s="46"/>
      <c r="AE27" s="46"/>
      <c r="AF27" s="46"/>
      <c r="AG27" s="46"/>
      <c r="AH27" s="46"/>
      <c r="AI27" s="46"/>
    </row>
    <row r="28" spans="1:35" x14ac:dyDescent="0.3">
      <c r="A28" s="46"/>
      <c r="B28" s="45"/>
      <c r="C28" s="46"/>
      <c r="D28" s="46"/>
      <c r="E28" s="47"/>
      <c r="F28" s="75"/>
      <c r="G28" s="46"/>
      <c r="H28" s="46"/>
      <c r="I28" s="46"/>
      <c r="J28" s="46"/>
      <c r="K28" s="46"/>
      <c r="L28" s="46"/>
      <c r="M28" s="46"/>
      <c r="N28" s="46"/>
      <c r="O28" s="46"/>
      <c r="P28" s="46"/>
      <c r="Q28" s="46"/>
      <c r="R28" s="46"/>
      <c r="S28" s="46"/>
      <c r="T28" s="46"/>
      <c r="U28" s="46"/>
      <c r="V28" s="46"/>
      <c r="W28" s="46"/>
      <c r="X28" s="46"/>
      <c r="Y28" s="46"/>
      <c r="Z28" s="47"/>
      <c r="AA28" s="46"/>
      <c r="AB28" s="46"/>
      <c r="AC28" s="46"/>
      <c r="AD28" s="46"/>
      <c r="AE28" s="46"/>
      <c r="AF28" s="46"/>
      <c r="AG28" s="46"/>
      <c r="AH28" s="46"/>
      <c r="AI28" s="46"/>
    </row>
    <row r="29" spans="1:35" x14ac:dyDescent="0.3">
      <c r="A29" s="46"/>
      <c r="B29" s="45"/>
      <c r="C29" s="46"/>
      <c r="D29" s="46"/>
      <c r="E29" s="47"/>
      <c r="F29" s="75"/>
      <c r="G29" s="46"/>
      <c r="H29" s="46"/>
      <c r="I29" s="46"/>
      <c r="J29" s="46"/>
      <c r="K29" s="46"/>
      <c r="L29" s="46"/>
      <c r="M29" s="46"/>
      <c r="N29" s="46"/>
      <c r="O29" s="46"/>
      <c r="P29" s="46"/>
      <c r="Q29" s="46"/>
      <c r="R29" s="46"/>
      <c r="S29" s="46"/>
      <c r="T29" s="46"/>
      <c r="U29" s="46"/>
      <c r="V29" s="46"/>
      <c r="W29" s="46"/>
      <c r="X29" s="46"/>
      <c r="Y29" s="46"/>
      <c r="Z29" s="47"/>
      <c r="AA29" s="46"/>
      <c r="AB29" s="46"/>
      <c r="AC29" s="46"/>
      <c r="AD29" s="46"/>
      <c r="AE29" s="46"/>
      <c r="AF29" s="46"/>
      <c r="AG29" s="46"/>
      <c r="AH29" s="46"/>
      <c r="AI29" s="46"/>
    </row>
    <row r="30" spans="1:35" x14ac:dyDescent="0.3">
      <c r="A30" s="46"/>
      <c r="B30" s="45"/>
      <c r="C30" s="46"/>
      <c r="D30" s="46"/>
      <c r="E30" s="47"/>
      <c r="F30" s="75"/>
      <c r="G30" s="46"/>
      <c r="H30" s="46"/>
      <c r="I30" s="46"/>
      <c r="J30" s="46"/>
      <c r="K30" s="46"/>
      <c r="L30" s="46"/>
      <c r="M30" s="46"/>
      <c r="N30" s="46"/>
      <c r="O30" s="46"/>
      <c r="P30" s="46"/>
      <c r="Q30" s="46"/>
      <c r="R30" s="46"/>
      <c r="S30" s="46"/>
      <c r="T30" s="46"/>
      <c r="U30" s="46"/>
      <c r="V30" s="46"/>
      <c r="W30" s="46"/>
      <c r="X30" s="46"/>
      <c r="Y30" s="46"/>
      <c r="Z30" s="47"/>
      <c r="AA30" s="46"/>
      <c r="AB30" s="46"/>
      <c r="AC30" s="46"/>
      <c r="AD30" s="46"/>
      <c r="AE30" s="46"/>
      <c r="AF30" s="46"/>
      <c r="AG30" s="46"/>
      <c r="AH30" s="46"/>
      <c r="AI30" s="46"/>
    </row>
    <row r="31" spans="1:35" x14ac:dyDescent="0.3">
      <c r="A31" s="46"/>
      <c r="B31" s="45"/>
      <c r="C31" s="46"/>
      <c r="D31" s="46"/>
      <c r="E31" s="47"/>
      <c r="F31" s="75"/>
      <c r="G31" s="46"/>
      <c r="H31" s="46"/>
      <c r="I31" s="46"/>
      <c r="J31" s="46"/>
      <c r="K31" s="46"/>
      <c r="L31" s="46"/>
      <c r="M31" s="46"/>
      <c r="N31" s="46"/>
      <c r="O31" s="46"/>
      <c r="P31" s="46"/>
      <c r="Q31" s="46"/>
      <c r="R31" s="46"/>
      <c r="S31" s="46"/>
      <c r="T31" s="46"/>
      <c r="U31" s="46"/>
      <c r="V31" s="46"/>
      <c r="W31" s="46"/>
      <c r="X31" s="46"/>
      <c r="Y31" s="46"/>
      <c r="Z31" s="47"/>
      <c r="AA31" s="46"/>
      <c r="AB31" s="46"/>
      <c r="AC31" s="46"/>
      <c r="AD31" s="46"/>
      <c r="AE31" s="46"/>
      <c r="AF31" s="46"/>
      <c r="AG31" s="46"/>
      <c r="AH31" s="46"/>
      <c r="AI31" s="46"/>
    </row>
    <row r="32" spans="1:35" x14ac:dyDescent="0.3">
      <c r="A32" s="46"/>
      <c r="B32" s="45"/>
      <c r="C32" s="46"/>
      <c r="D32" s="46"/>
      <c r="E32" s="47"/>
      <c r="F32" s="75"/>
      <c r="G32" s="46"/>
      <c r="H32" s="46"/>
      <c r="I32" s="46"/>
      <c r="J32" s="46"/>
      <c r="K32" s="46"/>
      <c r="L32" s="46"/>
      <c r="M32" s="46"/>
      <c r="N32" s="46"/>
      <c r="O32" s="46"/>
      <c r="P32" s="46"/>
      <c r="Q32" s="46"/>
      <c r="R32" s="46"/>
      <c r="S32" s="46"/>
      <c r="T32" s="46"/>
      <c r="U32" s="46"/>
      <c r="V32" s="46"/>
      <c r="W32" s="46"/>
      <c r="X32" s="46"/>
      <c r="Y32" s="46"/>
      <c r="Z32" s="47"/>
      <c r="AA32" s="46"/>
      <c r="AB32" s="46"/>
      <c r="AC32" s="46"/>
      <c r="AD32" s="46"/>
      <c r="AE32" s="46"/>
      <c r="AF32" s="46"/>
      <c r="AG32" s="46"/>
      <c r="AH32" s="46"/>
      <c r="AI32" s="46"/>
    </row>
    <row r="33" spans="1:35" x14ac:dyDescent="0.3">
      <c r="A33" s="46"/>
      <c r="B33" s="45"/>
      <c r="C33" s="46"/>
      <c r="D33" s="46"/>
      <c r="E33" s="47"/>
      <c r="F33" s="75"/>
      <c r="G33" s="46"/>
      <c r="H33" s="46"/>
      <c r="I33" s="46"/>
      <c r="J33" s="46"/>
      <c r="K33" s="46"/>
      <c r="L33" s="46"/>
      <c r="M33" s="46"/>
      <c r="N33" s="46"/>
      <c r="O33" s="46"/>
      <c r="P33" s="46"/>
      <c r="Q33" s="46"/>
      <c r="R33" s="46"/>
      <c r="S33" s="46"/>
      <c r="T33" s="46"/>
      <c r="U33" s="46"/>
      <c r="V33" s="46"/>
      <c r="W33" s="46"/>
      <c r="X33" s="46"/>
      <c r="Y33" s="46"/>
      <c r="Z33" s="47"/>
      <c r="AA33" s="46"/>
      <c r="AB33" s="46"/>
      <c r="AC33" s="46"/>
      <c r="AD33" s="46"/>
      <c r="AE33" s="46"/>
      <c r="AF33" s="46"/>
      <c r="AG33" s="46"/>
      <c r="AH33" s="46"/>
      <c r="AI33" s="46"/>
    </row>
    <row r="34" spans="1:35" x14ac:dyDescent="0.3">
      <c r="A34" s="46"/>
      <c r="B34" s="45"/>
      <c r="C34" s="46"/>
      <c r="D34" s="46"/>
      <c r="E34" s="47"/>
      <c r="F34" s="75"/>
      <c r="G34" s="46"/>
      <c r="H34" s="46"/>
      <c r="I34" s="46"/>
      <c r="J34" s="46"/>
      <c r="K34" s="46"/>
      <c r="L34" s="46"/>
      <c r="M34" s="46"/>
      <c r="N34" s="46"/>
      <c r="O34" s="46"/>
      <c r="P34" s="46"/>
      <c r="Q34" s="46"/>
      <c r="R34" s="46"/>
      <c r="S34" s="46"/>
      <c r="T34" s="46"/>
      <c r="U34" s="46"/>
      <c r="V34" s="46"/>
      <c r="W34" s="46"/>
      <c r="X34" s="46"/>
      <c r="Y34" s="46"/>
      <c r="Z34" s="47"/>
      <c r="AA34" s="46"/>
      <c r="AB34" s="46"/>
      <c r="AC34" s="46"/>
      <c r="AD34" s="46"/>
      <c r="AE34" s="46"/>
      <c r="AF34" s="46"/>
      <c r="AG34" s="46"/>
      <c r="AH34" s="46"/>
      <c r="AI34" s="46"/>
    </row>
    <row r="35" spans="1:35" x14ac:dyDescent="0.3">
      <c r="A35" s="46"/>
      <c r="B35" s="45"/>
      <c r="C35" s="46"/>
      <c r="D35" s="46"/>
      <c r="E35" s="47"/>
      <c r="F35" s="75"/>
      <c r="G35" s="46"/>
      <c r="H35" s="46"/>
      <c r="I35" s="46"/>
      <c r="J35" s="46"/>
      <c r="K35" s="46"/>
      <c r="L35" s="46"/>
      <c r="M35" s="46"/>
      <c r="N35" s="46"/>
      <c r="O35" s="46"/>
      <c r="P35" s="46"/>
      <c r="Q35" s="46"/>
      <c r="R35" s="46"/>
      <c r="S35" s="46"/>
      <c r="T35" s="46"/>
      <c r="U35" s="46"/>
      <c r="V35" s="46"/>
      <c r="W35" s="46"/>
      <c r="X35" s="46"/>
      <c r="Y35" s="46"/>
      <c r="Z35" s="47"/>
      <c r="AA35" s="46"/>
      <c r="AB35" s="46"/>
      <c r="AC35" s="46"/>
      <c r="AD35" s="46"/>
      <c r="AE35" s="46"/>
      <c r="AF35" s="46"/>
      <c r="AG35" s="46"/>
      <c r="AH35" s="46"/>
      <c r="AI35" s="46"/>
    </row>
    <row r="36" spans="1:35" x14ac:dyDescent="0.3">
      <c r="A36" s="46"/>
      <c r="B36" s="45"/>
      <c r="C36" s="46"/>
      <c r="D36" s="46"/>
      <c r="E36" s="47"/>
      <c r="F36" s="75"/>
      <c r="G36" s="46"/>
      <c r="H36" s="46"/>
      <c r="I36" s="46"/>
      <c r="J36" s="46"/>
      <c r="K36" s="46"/>
      <c r="L36" s="46"/>
      <c r="M36" s="46"/>
      <c r="N36" s="46"/>
      <c r="O36" s="46"/>
      <c r="P36" s="46"/>
      <c r="Q36" s="46"/>
      <c r="R36" s="46"/>
      <c r="S36" s="46"/>
      <c r="T36" s="46"/>
      <c r="U36" s="46"/>
      <c r="V36" s="46"/>
      <c r="W36" s="46"/>
      <c r="X36" s="46"/>
      <c r="Y36" s="46"/>
      <c r="Z36" s="47"/>
      <c r="AA36" s="46"/>
      <c r="AB36" s="46"/>
      <c r="AC36" s="46"/>
      <c r="AD36" s="46"/>
      <c r="AE36" s="46"/>
      <c r="AF36" s="46"/>
      <c r="AG36" s="46"/>
      <c r="AH36" s="46"/>
      <c r="AI36" s="46"/>
    </row>
    <row r="37" spans="1:35" x14ac:dyDescent="0.3">
      <c r="A37" s="46"/>
      <c r="B37" s="45"/>
      <c r="C37" s="46"/>
      <c r="D37" s="46"/>
      <c r="E37" s="47"/>
      <c r="F37" s="75"/>
      <c r="G37" s="46"/>
      <c r="H37" s="46"/>
      <c r="I37" s="46"/>
      <c r="J37" s="46"/>
      <c r="K37" s="46"/>
      <c r="L37" s="46"/>
      <c r="M37" s="46"/>
      <c r="N37" s="46"/>
      <c r="O37" s="46"/>
      <c r="P37" s="46"/>
      <c r="Q37" s="46"/>
      <c r="R37" s="46"/>
      <c r="S37" s="46"/>
      <c r="T37" s="46"/>
      <c r="U37" s="46"/>
      <c r="V37" s="46"/>
      <c r="W37" s="46"/>
      <c r="X37" s="46"/>
      <c r="Y37" s="46"/>
      <c r="Z37" s="47"/>
      <c r="AA37" s="46"/>
      <c r="AB37" s="46"/>
      <c r="AC37" s="46"/>
      <c r="AD37" s="46"/>
      <c r="AE37" s="46"/>
      <c r="AF37" s="46"/>
      <c r="AG37" s="46"/>
      <c r="AH37" s="46"/>
      <c r="AI37" s="46"/>
    </row>
    <row r="38" spans="1:35" x14ac:dyDescent="0.3">
      <c r="A38" s="46"/>
      <c r="B38" s="45"/>
      <c r="C38" s="46"/>
      <c r="D38" s="46"/>
      <c r="E38" s="47"/>
      <c r="F38" s="75"/>
      <c r="G38" s="46"/>
      <c r="H38" s="46"/>
      <c r="I38" s="46"/>
      <c r="J38" s="46"/>
      <c r="K38" s="46"/>
      <c r="L38" s="46"/>
      <c r="M38" s="46"/>
      <c r="N38" s="46"/>
      <c r="O38" s="46"/>
      <c r="P38" s="46"/>
      <c r="Q38" s="46"/>
      <c r="R38" s="46"/>
      <c r="S38" s="46"/>
      <c r="T38" s="46"/>
      <c r="U38" s="46"/>
      <c r="V38" s="46"/>
      <c r="W38" s="46"/>
      <c r="X38" s="46"/>
      <c r="Y38" s="46"/>
      <c r="Z38" s="47"/>
      <c r="AA38" s="46"/>
      <c r="AB38" s="46"/>
      <c r="AC38" s="46"/>
      <c r="AD38" s="46"/>
      <c r="AE38" s="46"/>
      <c r="AF38" s="46"/>
      <c r="AG38" s="46"/>
      <c r="AH38" s="46"/>
      <c r="AI38" s="46"/>
    </row>
    <row r="39" spans="1:35" x14ac:dyDescent="0.3">
      <c r="A39" s="46"/>
      <c r="B39" s="45"/>
      <c r="C39" s="46"/>
      <c r="D39" s="46"/>
      <c r="E39" s="47"/>
      <c r="F39" s="75"/>
      <c r="G39" s="46"/>
      <c r="H39" s="46"/>
      <c r="I39" s="46"/>
      <c r="J39" s="46"/>
      <c r="K39" s="46"/>
      <c r="L39" s="46"/>
      <c r="M39" s="46"/>
      <c r="N39" s="46"/>
      <c r="O39" s="46"/>
      <c r="P39" s="46"/>
      <c r="Q39" s="46"/>
      <c r="R39" s="46"/>
      <c r="S39" s="46"/>
      <c r="T39" s="46"/>
      <c r="U39" s="46"/>
      <c r="V39" s="46"/>
      <c r="W39" s="46"/>
      <c r="X39" s="46"/>
      <c r="Y39" s="46"/>
      <c r="Z39" s="47"/>
      <c r="AA39" s="46"/>
      <c r="AB39" s="46"/>
      <c r="AC39" s="46"/>
      <c r="AD39" s="46"/>
      <c r="AE39" s="46"/>
      <c r="AF39" s="46"/>
      <c r="AG39" s="46"/>
      <c r="AH39" s="46"/>
      <c r="AI39" s="46"/>
    </row>
    <row r="40" spans="1:35" x14ac:dyDescent="0.3">
      <c r="A40" s="46"/>
      <c r="B40" s="45"/>
      <c r="C40" s="46"/>
      <c r="D40" s="46"/>
      <c r="E40" s="47"/>
      <c r="F40" s="75"/>
      <c r="G40" s="46"/>
      <c r="H40" s="46"/>
      <c r="I40" s="46"/>
      <c r="J40" s="46"/>
      <c r="K40" s="46"/>
      <c r="L40" s="46"/>
      <c r="M40" s="46"/>
      <c r="N40" s="46"/>
      <c r="O40" s="46"/>
      <c r="P40" s="46"/>
      <c r="Q40" s="46"/>
      <c r="R40" s="46"/>
      <c r="S40" s="46"/>
      <c r="T40" s="46"/>
      <c r="U40" s="46"/>
      <c r="V40" s="46"/>
      <c r="W40" s="46"/>
      <c r="X40" s="46"/>
      <c r="Y40" s="46"/>
      <c r="Z40" s="47"/>
      <c r="AA40" s="46"/>
      <c r="AB40" s="46"/>
      <c r="AC40" s="46"/>
      <c r="AD40" s="46"/>
      <c r="AE40" s="46"/>
      <c r="AF40" s="46"/>
      <c r="AG40" s="46"/>
      <c r="AH40" s="46"/>
      <c r="AI40" s="46"/>
    </row>
    <row r="41" spans="1:35" x14ac:dyDescent="0.3">
      <c r="A41" s="46"/>
      <c r="B41" s="45"/>
      <c r="C41" s="46"/>
      <c r="D41" s="46"/>
      <c r="E41" s="47"/>
      <c r="F41" s="75"/>
      <c r="G41" s="46"/>
      <c r="H41" s="46"/>
      <c r="I41" s="46"/>
      <c r="J41" s="46"/>
      <c r="K41" s="46"/>
      <c r="L41" s="46"/>
      <c r="M41" s="46"/>
      <c r="N41" s="46"/>
      <c r="O41" s="46"/>
      <c r="P41" s="46"/>
      <c r="Q41" s="46"/>
      <c r="R41" s="46"/>
      <c r="S41" s="46"/>
      <c r="T41" s="46"/>
      <c r="U41" s="46"/>
      <c r="V41" s="46"/>
      <c r="W41" s="46"/>
      <c r="X41" s="46"/>
      <c r="Y41" s="46"/>
      <c r="Z41" s="47"/>
      <c r="AA41" s="46"/>
      <c r="AB41" s="46"/>
      <c r="AC41" s="46"/>
      <c r="AD41" s="46"/>
      <c r="AE41" s="46"/>
      <c r="AF41" s="46"/>
      <c r="AG41" s="46"/>
      <c r="AH41" s="46"/>
      <c r="AI41" s="46"/>
    </row>
    <row r="42" spans="1:35" x14ac:dyDescent="0.3">
      <c r="A42" s="46"/>
      <c r="B42" s="45"/>
      <c r="C42" s="46"/>
      <c r="D42" s="46"/>
      <c r="E42" s="47"/>
      <c r="F42" s="75"/>
      <c r="G42" s="46"/>
      <c r="H42" s="46"/>
      <c r="I42" s="46"/>
      <c r="J42" s="46"/>
      <c r="K42" s="46"/>
      <c r="L42" s="46"/>
      <c r="M42" s="46"/>
      <c r="N42" s="46"/>
      <c r="O42" s="46"/>
      <c r="P42" s="46"/>
      <c r="Q42" s="46"/>
      <c r="R42" s="46"/>
      <c r="S42" s="46"/>
      <c r="T42" s="46"/>
      <c r="U42" s="46"/>
      <c r="V42" s="46"/>
      <c r="W42" s="46"/>
      <c r="X42" s="46"/>
      <c r="Y42" s="46"/>
      <c r="Z42" s="47"/>
      <c r="AA42" s="46"/>
      <c r="AB42" s="46"/>
      <c r="AC42" s="46"/>
      <c r="AD42" s="46"/>
      <c r="AE42" s="46"/>
      <c r="AF42" s="46"/>
      <c r="AG42" s="46"/>
      <c r="AH42" s="46"/>
      <c r="AI42" s="46"/>
    </row>
    <row r="43" spans="1:35" ht="23.4" x14ac:dyDescent="0.3">
      <c r="A43" s="46"/>
      <c r="B43" s="48" t="s">
        <v>6758</v>
      </c>
      <c r="C43" s="46"/>
      <c r="D43" s="46"/>
      <c r="E43" s="47"/>
      <c r="F43" s="75"/>
      <c r="G43" s="46"/>
      <c r="H43" s="46"/>
      <c r="I43" s="46"/>
      <c r="J43" s="46"/>
      <c r="K43" s="46"/>
      <c r="L43" s="46"/>
      <c r="M43" s="46"/>
      <c r="N43" s="46"/>
      <c r="O43" s="46"/>
      <c r="P43" s="46"/>
      <c r="Q43" s="46"/>
      <c r="R43" s="46"/>
      <c r="S43" s="46"/>
      <c r="T43" s="46"/>
      <c r="U43" s="46"/>
      <c r="V43" s="46"/>
      <c r="W43" s="46"/>
      <c r="X43" s="46"/>
      <c r="Y43" s="46"/>
      <c r="Z43" s="47"/>
      <c r="AA43" s="46"/>
      <c r="AB43" s="46"/>
      <c r="AC43" s="46"/>
      <c r="AD43" s="46"/>
      <c r="AE43" s="46"/>
      <c r="AF43" s="46"/>
      <c r="AG43" s="46"/>
      <c r="AH43" s="46"/>
      <c r="AI43" s="46"/>
    </row>
    <row r="44" spans="1:35" x14ac:dyDescent="0.3">
      <c r="A44" s="46"/>
      <c r="B44" s="45"/>
      <c r="C44" s="46"/>
      <c r="D44" s="46"/>
      <c r="E44" s="47"/>
      <c r="F44" s="75"/>
      <c r="G44" s="46"/>
      <c r="H44" s="46"/>
      <c r="I44" s="46"/>
      <c r="J44" s="46"/>
      <c r="K44" s="46"/>
      <c r="L44" s="46"/>
      <c r="M44" s="46"/>
      <c r="N44" s="46"/>
      <c r="O44" s="46"/>
      <c r="P44" s="46"/>
      <c r="Q44" s="46"/>
      <c r="R44" s="46"/>
      <c r="S44" s="46"/>
      <c r="T44" s="46"/>
      <c r="U44" s="46"/>
      <c r="V44" s="46"/>
      <c r="W44" s="46"/>
      <c r="X44" s="46"/>
      <c r="Y44" s="46"/>
      <c r="Z44" s="47"/>
      <c r="AA44" s="46"/>
      <c r="AB44" s="46"/>
      <c r="AC44" s="46"/>
      <c r="AD44" s="46"/>
      <c r="AE44" s="46"/>
      <c r="AF44" s="46"/>
      <c r="AG44" s="46"/>
      <c r="AH44" s="46"/>
      <c r="AI44" s="46"/>
    </row>
    <row r="45" spans="1:35" x14ac:dyDescent="0.3">
      <c r="A45" s="46"/>
      <c r="B45" s="45"/>
      <c r="C45" s="46"/>
      <c r="D45" s="46"/>
      <c r="E45" s="47"/>
      <c r="F45" s="75"/>
      <c r="G45" s="46"/>
      <c r="H45" s="46"/>
      <c r="I45" s="46"/>
      <c r="J45" s="46"/>
      <c r="K45" s="46"/>
      <c r="L45" s="46"/>
      <c r="M45" s="46"/>
      <c r="N45" s="46"/>
      <c r="O45" s="46"/>
      <c r="P45" s="46"/>
      <c r="Q45" s="46"/>
      <c r="R45" s="46"/>
      <c r="S45" s="46"/>
      <c r="T45" s="46"/>
      <c r="U45" s="46"/>
      <c r="V45" s="46"/>
      <c r="W45" s="46"/>
      <c r="X45" s="46"/>
      <c r="Y45" s="46"/>
      <c r="Z45" s="47"/>
      <c r="AA45" s="46"/>
      <c r="AB45" s="46"/>
      <c r="AC45" s="46"/>
      <c r="AD45" s="46"/>
      <c r="AE45" s="46"/>
      <c r="AF45" s="46"/>
      <c r="AG45" s="46"/>
      <c r="AH45" s="46"/>
      <c r="AI45" s="46"/>
    </row>
    <row r="46" spans="1:35" x14ac:dyDescent="0.3">
      <c r="A46" s="46"/>
      <c r="B46" s="45"/>
      <c r="C46" s="46"/>
      <c r="D46" s="46"/>
      <c r="E46" s="47"/>
      <c r="F46" s="75"/>
      <c r="G46" s="46"/>
      <c r="H46" s="46"/>
      <c r="I46" s="46"/>
      <c r="J46" s="46"/>
      <c r="K46" s="46"/>
      <c r="L46" s="46"/>
      <c r="M46" s="46"/>
      <c r="N46" s="46"/>
      <c r="O46" s="46"/>
      <c r="P46" s="46"/>
      <c r="Q46" s="46"/>
      <c r="R46" s="46"/>
      <c r="S46" s="46"/>
      <c r="T46" s="46"/>
      <c r="U46" s="46"/>
      <c r="V46" s="46"/>
      <c r="W46" s="46"/>
      <c r="X46" s="46"/>
      <c r="Y46" s="46"/>
      <c r="Z46" s="47"/>
      <c r="AA46" s="46"/>
      <c r="AB46" s="46"/>
      <c r="AC46" s="46"/>
      <c r="AD46" s="46"/>
      <c r="AE46" s="46"/>
      <c r="AF46" s="46"/>
      <c r="AG46" s="46"/>
      <c r="AH46" s="46"/>
      <c r="AI46" s="46"/>
    </row>
    <row r="47" spans="1:35" x14ac:dyDescent="0.3">
      <c r="A47" s="46"/>
      <c r="B47" s="45"/>
      <c r="C47" s="243" t="s">
        <v>6756</v>
      </c>
      <c r="D47" s="243" t="s">
        <v>104</v>
      </c>
      <c r="E47" s="243" t="s">
        <v>104</v>
      </c>
      <c r="F47" s="243" t="s">
        <v>104</v>
      </c>
      <c r="G47" s="243" t="s">
        <v>104</v>
      </c>
      <c r="H47" s="46"/>
      <c r="I47" s="46"/>
      <c r="J47" s="46"/>
      <c r="K47" s="46"/>
      <c r="L47" s="46"/>
      <c r="M47" s="46"/>
      <c r="N47" s="46"/>
      <c r="O47" s="46"/>
      <c r="P47" s="46"/>
      <c r="Q47" s="46"/>
      <c r="R47" s="46"/>
      <c r="S47" s="46"/>
      <c r="T47" s="46"/>
      <c r="U47" s="46"/>
      <c r="V47" s="46"/>
      <c r="W47" s="46"/>
      <c r="X47" s="46"/>
      <c r="Y47" s="46"/>
      <c r="Z47" s="47"/>
      <c r="AA47" s="46"/>
      <c r="AB47" s="46"/>
      <c r="AC47" s="46"/>
      <c r="AD47" s="46"/>
      <c r="AE47" s="46"/>
      <c r="AF47" s="46"/>
      <c r="AG47" s="46"/>
      <c r="AH47" s="46"/>
      <c r="AI47" s="46"/>
    </row>
    <row r="48" spans="1:35" x14ac:dyDescent="0.3">
      <c r="A48" s="46"/>
      <c r="B48" s="45"/>
      <c r="C48" s="243" t="s">
        <v>6754</v>
      </c>
      <c r="D48" s="236">
        <f>Padrón!AS59</f>
        <v>0</v>
      </c>
      <c r="E48" s="236">
        <f>Padrón!AT59</f>
        <v>0</v>
      </c>
      <c r="F48" s="236">
        <f>Padrón!AU59</f>
        <v>0</v>
      </c>
      <c r="G48" s="236">
        <f>Padrón!AV59</f>
        <v>0</v>
      </c>
      <c r="H48" s="46"/>
      <c r="I48" s="46"/>
      <c r="J48" s="46"/>
      <c r="K48" s="46"/>
      <c r="L48" s="46"/>
      <c r="M48" s="46"/>
      <c r="N48" s="46"/>
      <c r="O48" s="46"/>
      <c r="P48" s="46"/>
      <c r="Q48" s="46"/>
      <c r="R48" s="46"/>
      <c r="S48" s="46"/>
      <c r="T48" s="46"/>
      <c r="U48" s="46"/>
      <c r="V48" s="46"/>
      <c r="W48" s="46"/>
      <c r="X48" s="46"/>
      <c r="Y48" s="46"/>
      <c r="Z48" s="47"/>
      <c r="AA48" s="46"/>
      <c r="AB48" s="46"/>
      <c r="AC48" s="46"/>
      <c r="AD48" s="46"/>
      <c r="AE48" s="46"/>
      <c r="AF48" s="46"/>
      <c r="AG48" s="46"/>
      <c r="AH48" s="46"/>
      <c r="AI48" s="46"/>
    </row>
    <row r="49" spans="1:35" x14ac:dyDescent="0.3">
      <c r="A49" s="46"/>
      <c r="B49" s="45"/>
      <c r="C49" s="243" t="s">
        <v>6752</v>
      </c>
      <c r="D49" s="236">
        <f>Padrón!AS60</f>
        <v>0</v>
      </c>
      <c r="E49" s="236">
        <f>Padrón!AT60</f>
        <v>0</v>
      </c>
      <c r="F49" s="236">
        <f>Padrón!AU60</f>
        <v>0</v>
      </c>
      <c r="G49" s="236">
        <f>Padrón!AV60</f>
        <v>0</v>
      </c>
      <c r="H49" s="46"/>
      <c r="I49" s="46"/>
      <c r="J49" s="46"/>
      <c r="K49" s="46"/>
      <c r="L49" s="46"/>
      <c r="M49" s="46"/>
      <c r="N49" s="46"/>
      <c r="O49" s="46"/>
      <c r="P49" s="46"/>
      <c r="Q49" s="46"/>
      <c r="R49" s="46"/>
      <c r="S49" s="46"/>
      <c r="T49" s="46"/>
      <c r="U49" s="46"/>
      <c r="V49" s="46"/>
      <c r="W49" s="46"/>
      <c r="X49" s="46"/>
      <c r="Y49" s="46"/>
      <c r="Z49" s="47"/>
      <c r="AA49" s="46"/>
      <c r="AB49" s="46"/>
      <c r="AC49" s="46"/>
      <c r="AD49" s="46"/>
      <c r="AE49" s="46"/>
      <c r="AF49" s="46"/>
      <c r="AG49" s="46"/>
      <c r="AH49" s="46"/>
      <c r="AI49" s="46"/>
    </row>
    <row r="50" spans="1:35" x14ac:dyDescent="0.3">
      <c r="A50" s="46"/>
      <c r="B50" s="45"/>
      <c r="C50" s="50"/>
      <c r="D50" s="236"/>
      <c r="E50" s="47"/>
      <c r="F50" s="75"/>
      <c r="G50" s="46"/>
      <c r="H50" s="46"/>
      <c r="I50" s="46"/>
      <c r="J50" s="46"/>
      <c r="K50" s="46"/>
      <c r="L50" s="46"/>
      <c r="M50" s="46"/>
      <c r="N50" s="46"/>
      <c r="O50" s="46"/>
      <c r="P50" s="46"/>
      <c r="Q50" s="46"/>
      <c r="R50" s="46"/>
      <c r="S50" s="46"/>
      <c r="T50" s="46"/>
      <c r="U50" s="46"/>
      <c r="V50" s="46"/>
      <c r="W50" s="46"/>
      <c r="X50" s="46"/>
      <c r="Y50" s="46"/>
      <c r="Z50" s="47"/>
      <c r="AA50" s="46"/>
      <c r="AB50" s="46"/>
      <c r="AC50" s="46"/>
      <c r="AD50" s="46"/>
      <c r="AE50" s="46"/>
      <c r="AF50" s="46"/>
      <c r="AG50" s="46"/>
      <c r="AH50" s="46"/>
      <c r="AI50" s="46"/>
    </row>
    <row r="51" spans="1:35" x14ac:dyDescent="0.3">
      <c r="A51" s="46"/>
      <c r="B51" s="45"/>
      <c r="C51" s="243" t="s">
        <v>6755</v>
      </c>
      <c r="D51" s="243" t="s">
        <v>104</v>
      </c>
      <c r="E51" s="243" t="s">
        <v>104</v>
      </c>
      <c r="F51" s="243" t="s">
        <v>104</v>
      </c>
      <c r="G51" s="243" t="s">
        <v>104</v>
      </c>
      <c r="H51" s="46"/>
      <c r="I51" s="46"/>
      <c r="J51" s="46"/>
      <c r="K51" s="46"/>
      <c r="L51" s="46"/>
      <c r="M51" s="46"/>
      <c r="N51" s="46"/>
      <c r="O51" s="46"/>
      <c r="P51" s="46"/>
      <c r="Q51" s="46"/>
      <c r="R51" s="46"/>
      <c r="S51" s="46"/>
      <c r="T51" s="46"/>
      <c r="U51" s="46"/>
      <c r="V51" s="46"/>
      <c r="W51" s="46"/>
      <c r="X51" s="46"/>
      <c r="Y51" s="46"/>
      <c r="Z51" s="47"/>
      <c r="AA51" s="46"/>
      <c r="AB51" s="46"/>
      <c r="AC51" s="46"/>
      <c r="AD51" s="46"/>
      <c r="AE51" s="46"/>
      <c r="AF51" s="46"/>
      <c r="AG51" s="46"/>
      <c r="AH51" s="46"/>
      <c r="AI51" s="46"/>
    </row>
    <row r="52" spans="1:35" x14ac:dyDescent="0.3">
      <c r="A52" s="46"/>
      <c r="B52" s="45"/>
      <c r="C52" s="243" t="s">
        <v>6751</v>
      </c>
      <c r="D52" s="236">
        <f>Padrón!AV63</f>
        <v>0</v>
      </c>
      <c r="E52" s="236">
        <f>Padrón!AW63</f>
        <v>0</v>
      </c>
      <c r="F52" s="236">
        <f>Padrón!AX63</f>
        <v>0</v>
      </c>
      <c r="G52" s="236">
        <f>Padrón!AY63</f>
        <v>0</v>
      </c>
      <c r="H52" s="46"/>
      <c r="I52" s="46"/>
      <c r="J52" s="46"/>
      <c r="K52" s="46"/>
      <c r="L52" s="46"/>
      <c r="M52" s="46"/>
      <c r="N52" s="46"/>
      <c r="O52" s="46"/>
      <c r="P52" s="46"/>
      <c r="Q52" s="46"/>
      <c r="R52" s="46"/>
      <c r="S52" s="46"/>
      <c r="T52" s="46"/>
      <c r="U52" s="46"/>
      <c r="V52" s="46"/>
      <c r="W52" s="46"/>
      <c r="X52" s="46"/>
      <c r="Y52" s="46"/>
      <c r="Z52" s="47"/>
      <c r="AA52" s="46"/>
      <c r="AB52" s="46"/>
      <c r="AC52" s="46"/>
      <c r="AD52" s="46"/>
      <c r="AE52" s="46"/>
      <c r="AF52" s="46"/>
      <c r="AG52" s="46"/>
      <c r="AH52" s="46"/>
      <c r="AI52" s="46"/>
    </row>
    <row r="53" spans="1:35" x14ac:dyDescent="0.3">
      <c r="A53" s="46"/>
      <c r="B53" s="45"/>
      <c r="C53" s="243" t="s">
        <v>6752</v>
      </c>
      <c r="D53" s="236">
        <f>Padrón!AV64</f>
        <v>0</v>
      </c>
      <c r="E53" s="236">
        <f>Padrón!AW64</f>
        <v>0</v>
      </c>
      <c r="F53" s="236">
        <f>Padrón!AX64</f>
        <v>0</v>
      </c>
      <c r="G53" s="236">
        <f>Padrón!AY64</f>
        <v>0</v>
      </c>
      <c r="H53" s="46"/>
      <c r="I53" s="46"/>
      <c r="J53" s="46"/>
      <c r="K53" s="46"/>
      <c r="L53" s="46"/>
      <c r="M53" s="46"/>
      <c r="N53" s="46"/>
      <c r="O53" s="46"/>
      <c r="P53" s="46"/>
      <c r="Q53" s="46"/>
      <c r="R53" s="46"/>
      <c r="S53" s="46"/>
      <c r="T53" s="46"/>
      <c r="U53" s="46"/>
      <c r="V53" s="46"/>
      <c r="W53" s="46"/>
      <c r="X53" s="46"/>
      <c r="Y53" s="46"/>
      <c r="Z53" s="47"/>
      <c r="AA53" s="46"/>
      <c r="AB53" s="46"/>
      <c r="AC53" s="46"/>
      <c r="AD53" s="46"/>
      <c r="AE53" s="46"/>
      <c r="AF53" s="46"/>
      <c r="AG53" s="46"/>
      <c r="AH53" s="46"/>
      <c r="AI53" s="46"/>
    </row>
    <row r="54" spans="1:35" x14ac:dyDescent="0.3">
      <c r="A54" s="46"/>
      <c r="B54" s="45"/>
      <c r="C54" s="243" t="s">
        <v>6753</v>
      </c>
      <c r="D54" s="236">
        <f>Padrón!AV65</f>
        <v>0</v>
      </c>
      <c r="E54" s="236">
        <f>Padrón!AW65</f>
        <v>0</v>
      </c>
      <c r="F54" s="236">
        <f>Padrón!AX65</f>
        <v>0</v>
      </c>
      <c r="G54" s="236">
        <f>Padrón!AY65</f>
        <v>0</v>
      </c>
      <c r="H54" s="46"/>
      <c r="I54" s="46"/>
      <c r="J54" s="46"/>
      <c r="K54" s="46"/>
      <c r="L54" s="46"/>
      <c r="M54" s="46"/>
      <c r="N54" s="46"/>
      <c r="O54" s="46"/>
      <c r="P54" s="46"/>
      <c r="Q54" s="46"/>
      <c r="R54" s="46"/>
      <c r="S54" s="46"/>
      <c r="T54" s="46"/>
      <c r="U54" s="46"/>
      <c r="V54" s="46"/>
      <c r="W54" s="46"/>
      <c r="X54" s="46"/>
      <c r="Y54" s="46"/>
      <c r="Z54" s="47"/>
      <c r="AA54" s="46"/>
      <c r="AB54" s="46"/>
      <c r="AC54" s="46"/>
      <c r="AD54" s="46"/>
      <c r="AE54" s="46"/>
      <c r="AF54" s="46"/>
      <c r="AG54" s="46"/>
      <c r="AH54" s="46"/>
      <c r="AI54" s="46"/>
    </row>
    <row r="55" spans="1:35" x14ac:dyDescent="0.3">
      <c r="A55" s="46"/>
      <c r="B55" s="45"/>
      <c r="C55" s="46"/>
      <c r="D55" s="46"/>
      <c r="E55" s="47"/>
      <c r="F55" s="75"/>
      <c r="G55" s="46"/>
      <c r="H55" s="46"/>
      <c r="I55" s="46"/>
      <c r="J55" s="46"/>
      <c r="K55" s="46"/>
      <c r="L55" s="46"/>
      <c r="M55" s="46"/>
      <c r="N55" s="46"/>
      <c r="O55" s="46"/>
      <c r="P55" s="46"/>
      <c r="Q55" s="46"/>
      <c r="R55" s="46"/>
      <c r="S55" s="46"/>
      <c r="T55" s="46"/>
      <c r="U55" s="46"/>
      <c r="V55" s="46"/>
      <c r="W55" s="46"/>
      <c r="X55" s="46"/>
      <c r="Y55" s="46"/>
      <c r="Z55" s="47"/>
      <c r="AA55" s="46"/>
      <c r="AB55" s="46"/>
      <c r="AC55" s="46"/>
      <c r="AD55" s="46"/>
      <c r="AE55" s="46"/>
      <c r="AF55" s="46"/>
      <c r="AG55" s="46"/>
      <c r="AH55" s="46"/>
      <c r="AI55" s="46"/>
    </row>
    <row r="56" spans="1:35" x14ac:dyDescent="0.3">
      <c r="A56" s="46"/>
      <c r="B56" s="45"/>
      <c r="C56" s="46"/>
      <c r="D56" s="46"/>
      <c r="E56" s="47"/>
      <c r="F56" s="75"/>
      <c r="G56" s="46"/>
      <c r="H56" s="46"/>
      <c r="I56" s="46"/>
      <c r="J56" s="46"/>
      <c r="K56" s="46"/>
      <c r="L56" s="46"/>
      <c r="M56" s="46"/>
      <c r="N56" s="46"/>
      <c r="O56" s="46"/>
      <c r="P56" s="46"/>
      <c r="Q56" s="46"/>
      <c r="R56" s="46"/>
      <c r="S56" s="46"/>
      <c r="T56" s="46"/>
      <c r="U56" s="46"/>
      <c r="V56" s="46"/>
      <c r="W56" s="46"/>
      <c r="X56" s="46"/>
      <c r="Y56" s="46"/>
      <c r="Z56" s="47"/>
      <c r="AA56" s="46"/>
      <c r="AB56" s="46"/>
      <c r="AC56" s="46"/>
      <c r="AD56" s="46"/>
      <c r="AE56" s="46"/>
      <c r="AF56" s="46"/>
      <c r="AG56" s="46"/>
      <c r="AH56" s="46"/>
      <c r="AI56" s="46"/>
    </row>
    <row r="57" spans="1:35" x14ac:dyDescent="0.3">
      <c r="A57" s="46"/>
      <c r="B57" s="45"/>
      <c r="C57" s="46"/>
      <c r="D57" s="46"/>
      <c r="E57" s="47"/>
      <c r="F57" s="75"/>
      <c r="G57" s="46"/>
      <c r="H57" s="46"/>
      <c r="I57" s="46"/>
      <c r="J57" s="46"/>
      <c r="K57" s="46"/>
      <c r="L57" s="46"/>
      <c r="M57" s="46"/>
      <c r="N57" s="46"/>
      <c r="O57" s="46"/>
      <c r="P57" s="46"/>
      <c r="Q57" s="46"/>
      <c r="R57" s="46"/>
      <c r="S57" s="46"/>
      <c r="T57" s="46"/>
      <c r="U57" s="46"/>
      <c r="V57" s="46"/>
      <c r="W57" s="46"/>
      <c r="X57" s="46"/>
      <c r="Y57" s="46"/>
      <c r="Z57" s="47"/>
      <c r="AA57" s="46"/>
      <c r="AB57" s="46"/>
      <c r="AC57" s="46"/>
      <c r="AD57" s="46"/>
      <c r="AE57" s="46"/>
      <c r="AF57" s="46"/>
      <c r="AG57" s="46"/>
      <c r="AH57" s="46"/>
      <c r="AI57" s="46"/>
    </row>
    <row r="58" spans="1:35" x14ac:dyDescent="0.3">
      <c r="A58" s="46"/>
      <c r="B58" s="45"/>
      <c r="C58" s="46"/>
      <c r="D58" s="46"/>
      <c r="E58" s="47"/>
      <c r="F58" s="75"/>
      <c r="G58" s="46"/>
      <c r="H58" s="46"/>
      <c r="I58" s="46"/>
      <c r="J58" s="46"/>
      <c r="K58" s="46"/>
      <c r="L58" s="46"/>
      <c r="M58" s="46"/>
      <c r="N58" s="46"/>
      <c r="O58" s="46"/>
      <c r="P58" s="46"/>
      <c r="Q58" s="46"/>
      <c r="R58" s="46"/>
      <c r="S58" s="46"/>
      <c r="T58" s="46"/>
      <c r="U58" s="46"/>
      <c r="V58" s="46"/>
      <c r="W58" s="46"/>
      <c r="X58" s="46"/>
      <c r="Y58" s="46"/>
      <c r="Z58" s="47"/>
      <c r="AA58" s="46"/>
      <c r="AB58" s="46"/>
      <c r="AC58" s="46"/>
      <c r="AD58" s="46"/>
      <c r="AE58" s="46"/>
      <c r="AF58" s="46"/>
      <c r="AG58" s="46"/>
      <c r="AH58" s="46"/>
      <c r="AI58" s="46"/>
    </row>
    <row r="59" spans="1:35" x14ac:dyDescent="0.3">
      <c r="A59" s="46"/>
      <c r="B59" s="45"/>
      <c r="C59" s="46"/>
      <c r="D59" s="46"/>
      <c r="E59" s="47"/>
      <c r="F59" s="75"/>
      <c r="G59" s="46"/>
      <c r="H59" s="46"/>
      <c r="I59" s="46"/>
      <c r="J59" s="46"/>
      <c r="K59" s="46"/>
      <c r="L59" s="46"/>
      <c r="M59" s="46"/>
      <c r="N59" s="46"/>
      <c r="O59" s="46"/>
      <c r="P59" s="46"/>
      <c r="Q59" s="46"/>
      <c r="R59" s="46"/>
      <c r="S59" s="46"/>
      <c r="T59" s="46"/>
      <c r="U59" s="46"/>
      <c r="V59" s="46"/>
      <c r="W59" s="46"/>
      <c r="X59" s="46"/>
      <c r="Y59" s="46"/>
      <c r="Z59" s="47"/>
      <c r="AA59" s="46"/>
      <c r="AB59" s="46"/>
      <c r="AC59" s="46"/>
      <c r="AD59" s="46"/>
      <c r="AE59" s="46"/>
      <c r="AF59" s="46"/>
      <c r="AG59" s="46"/>
      <c r="AH59" s="46"/>
      <c r="AI59" s="46"/>
    </row>
    <row r="60" spans="1:35" x14ac:dyDescent="0.3">
      <c r="A60" s="46"/>
      <c r="B60" s="45"/>
      <c r="C60" s="46"/>
      <c r="D60" s="46"/>
      <c r="E60" s="47"/>
      <c r="F60" s="75"/>
      <c r="G60" s="46"/>
      <c r="H60" s="46"/>
      <c r="I60" s="46"/>
      <c r="J60" s="46"/>
      <c r="K60" s="46"/>
      <c r="L60" s="46"/>
      <c r="M60" s="46"/>
      <c r="N60" s="46"/>
      <c r="O60" s="46"/>
      <c r="P60" s="46"/>
      <c r="Q60" s="46"/>
      <c r="R60" s="46"/>
      <c r="S60" s="46"/>
      <c r="T60" s="46"/>
      <c r="U60" s="46"/>
      <c r="V60" s="46"/>
      <c r="W60" s="46"/>
      <c r="X60" s="46"/>
      <c r="Y60" s="46"/>
      <c r="Z60" s="47"/>
      <c r="AA60" s="46"/>
      <c r="AB60" s="46"/>
      <c r="AC60" s="46"/>
      <c r="AD60" s="46"/>
      <c r="AE60" s="46"/>
      <c r="AF60" s="46"/>
      <c r="AG60" s="46"/>
      <c r="AH60" s="46"/>
      <c r="AI60" s="46"/>
    </row>
    <row r="61" spans="1:35" x14ac:dyDescent="0.3">
      <c r="A61" s="46"/>
      <c r="B61" s="45"/>
      <c r="C61" s="46"/>
      <c r="D61" s="46"/>
      <c r="E61" s="47"/>
      <c r="F61" s="75"/>
      <c r="G61" s="46"/>
      <c r="H61" s="46"/>
      <c r="I61" s="46"/>
      <c r="J61" s="46"/>
      <c r="K61" s="46"/>
      <c r="L61" s="46"/>
      <c r="M61" s="46"/>
      <c r="N61" s="46"/>
      <c r="O61" s="46"/>
      <c r="P61" s="46"/>
      <c r="Q61" s="46"/>
      <c r="R61" s="46"/>
      <c r="S61" s="46"/>
      <c r="T61" s="46"/>
      <c r="U61" s="46"/>
      <c r="V61" s="46"/>
      <c r="W61" s="46"/>
      <c r="X61" s="46"/>
      <c r="Y61" s="46"/>
      <c r="Z61" s="47"/>
      <c r="AA61" s="46"/>
      <c r="AB61" s="46"/>
      <c r="AC61" s="46"/>
      <c r="AD61" s="46"/>
      <c r="AE61" s="46"/>
      <c r="AF61" s="46"/>
      <c r="AG61" s="46"/>
      <c r="AH61" s="46"/>
      <c r="AI61" s="46"/>
    </row>
    <row r="62" spans="1:35" x14ac:dyDescent="0.3">
      <c r="A62" s="46"/>
      <c r="B62" s="45"/>
      <c r="C62" s="46"/>
      <c r="D62" s="46"/>
      <c r="E62" s="47"/>
      <c r="F62" s="75"/>
      <c r="G62" s="46"/>
      <c r="H62" s="46"/>
      <c r="I62" s="46"/>
      <c r="J62" s="46"/>
      <c r="K62" s="46"/>
      <c r="L62" s="46"/>
      <c r="M62" s="46"/>
      <c r="N62" s="46"/>
      <c r="O62" s="46"/>
      <c r="P62" s="46"/>
      <c r="Q62" s="46"/>
      <c r="R62" s="46"/>
      <c r="S62" s="46"/>
      <c r="T62" s="46"/>
      <c r="U62" s="46"/>
      <c r="V62" s="46"/>
      <c r="W62" s="46"/>
      <c r="X62" s="46"/>
      <c r="Y62" s="46"/>
      <c r="Z62" s="47"/>
      <c r="AA62" s="46"/>
      <c r="AB62" s="46"/>
      <c r="AC62" s="46"/>
      <c r="AD62" s="46"/>
      <c r="AE62" s="46"/>
      <c r="AF62" s="46"/>
      <c r="AG62" s="46"/>
      <c r="AH62" s="46"/>
      <c r="AI62" s="46"/>
    </row>
    <row r="63" spans="1:35" x14ac:dyDescent="0.3">
      <c r="A63" s="46"/>
      <c r="B63" s="45"/>
      <c r="C63" s="46"/>
      <c r="D63" s="46"/>
      <c r="E63" s="47"/>
      <c r="F63" s="75"/>
      <c r="G63" s="46"/>
      <c r="H63" s="46"/>
      <c r="I63" s="46"/>
      <c r="J63" s="46"/>
      <c r="K63" s="46"/>
      <c r="L63" s="46"/>
      <c r="M63" s="46"/>
      <c r="N63" s="46"/>
      <c r="O63" s="46"/>
      <c r="P63" s="46"/>
      <c r="Q63" s="46"/>
      <c r="R63" s="46"/>
      <c r="S63" s="46"/>
      <c r="T63" s="46"/>
      <c r="U63" s="46"/>
      <c r="V63" s="46"/>
      <c r="W63" s="283" t="s">
        <v>373</v>
      </c>
      <c r="X63" s="237"/>
      <c r="Y63" s="238"/>
      <c r="Z63" s="238"/>
      <c r="AA63" s="238"/>
      <c r="AB63" s="238"/>
      <c r="AC63" s="283" t="s">
        <v>6783</v>
      </c>
      <c r="AD63" s="237"/>
      <c r="AE63" s="238"/>
      <c r="AF63" s="238"/>
      <c r="AG63" s="238"/>
      <c r="AH63" s="238"/>
      <c r="AI63" s="46"/>
    </row>
    <row r="64" spans="1:35" x14ac:dyDescent="0.3">
      <c r="A64" s="46"/>
      <c r="B64" s="45"/>
      <c r="C64" s="283" t="s">
        <v>6784</v>
      </c>
      <c r="D64" s="238"/>
      <c r="E64" s="237"/>
      <c r="F64" s="282"/>
      <c r="G64" s="282"/>
      <c r="H64" s="282"/>
      <c r="I64" s="282"/>
      <c r="J64" s="282"/>
      <c r="K64" s="283" t="s">
        <v>6768</v>
      </c>
      <c r="L64" s="282"/>
      <c r="M64" s="238"/>
      <c r="N64" s="238"/>
      <c r="O64" s="238"/>
      <c r="P64" s="238"/>
      <c r="Q64" s="283" t="s">
        <v>6779</v>
      </c>
      <c r="R64" s="238"/>
      <c r="S64" s="238"/>
      <c r="T64" s="238"/>
      <c r="U64" s="238"/>
      <c r="V64" s="238"/>
      <c r="W64" s="237" t="s">
        <v>6780</v>
      </c>
      <c r="X64" s="238"/>
      <c r="Y64" s="237" t="s">
        <v>6781</v>
      </c>
      <c r="Z64" s="238"/>
      <c r="AA64" s="237" t="s">
        <v>6782</v>
      </c>
      <c r="AB64" s="238"/>
      <c r="AC64" s="237" t="s">
        <v>6780</v>
      </c>
      <c r="AD64" s="238"/>
      <c r="AE64" s="237" t="s">
        <v>6781</v>
      </c>
      <c r="AF64" s="238"/>
      <c r="AG64" s="237" t="s">
        <v>6782</v>
      </c>
      <c r="AH64" s="238"/>
      <c r="AI64" s="46"/>
    </row>
    <row r="65" spans="1:35" x14ac:dyDescent="0.3">
      <c r="A65" s="46"/>
      <c r="B65" s="45"/>
      <c r="C65" s="283" t="s">
        <v>6754</v>
      </c>
      <c r="D65" s="283" t="s">
        <v>6763</v>
      </c>
      <c r="E65" s="283" t="s">
        <v>6762</v>
      </c>
      <c r="F65" s="283" t="s">
        <v>6761</v>
      </c>
      <c r="G65" s="283" t="s">
        <v>6764</v>
      </c>
      <c r="H65" s="283"/>
      <c r="I65" s="283" t="s">
        <v>6771</v>
      </c>
      <c r="J65" s="283" t="s">
        <v>6772</v>
      </c>
      <c r="K65" s="283" t="s">
        <v>6773</v>
      </c>
      <c r="L65" s="283" t="s">
        <v>6776</v>
      </c>
      <c r="M65" s="283" t="s">
        <v>6774</v>
      </c>
      <c r="N65" s="283" t="s">
        <v>6777</v>
      </c>
      <c r="O65" s="283" t="s">
        <v>6775</v>
      </c>
      <c r="P65" s="283" t="s">
        <v>6778</v>
      </c>
      <c r="Q65" s="283" t="s">
        <v>6773</v>
      </c>
      <c r="R65" s="283" t="s">
        <v>6776</v>
      </c>
      <c r="S65" s="283" t="s">
        <v>6774</v>
      </c>
      <c r="T65" s="283" t="s">
        <v>6777</v>
      </c>
      <c r="U65" s="283" t="s">
        <v>6775</v>
      </c>
      <c r="V65" s="283" t="s">
        <v>6778</v>
      </c>
      <c r="W65" s="237" t="s">
        <v>350</v>
      </c>
      <c r="X65" s="238" t="s">
        <v>349</v>
      </c>
      <c r="Y65" s="237" t="s">
        <v>350</v>
      </c>
      <c r="Z65" s="238" t="s">
        <v>349</v>
      </c>
      <c r="AA65" s="237" t="s">
        <v>350</v>
      </c>
      <c r="AB65" s="238" t="s">
        <v>349</v>
      </c>
      <c r="AC65" s="237" t="s">
        <v>350</v>
      </c>
      <c r="AD65" s="238" t="s">
        <v>349</v>
      </c>
      <c r="AE65" s="237" t="s">
        <v>350</v>
      </c>
      <c r="AF65" s="238" t="s">
        <v>349</v>
      </c>
      <c r="AG65" s="237" t="s">
        <v>350</v>
      </c>
      <c r="AH65" s="238" t="s">
        <v>349</v>
      </c>
      <c r="AI65" s="46"/>
    </row>
    <row r="66" spans="1:35" x14ac:dyDescent="0.3">
      <c r="A66" s="46"/>
      <c r="B66" s="45"/>
      <c r="C66" s="238">
        <f>G48</f>
        <v>0</v>
      </c>
      <c r="D66" s="238">
        <f>G49</f>
        <v>0</v>
      </c>
      <c r="E66" s="238">
        <f>G52</f>
        <v>0</v>
      </c>
      <c r="F66" s="238">
        <f>G53</f>
        <v>0</v>
      </c>
      <c r="G66" s="237">
        <f>G54</f>
        <v>0</v>
      </c>
      <c r="H66" s="238"/>
      <c r="I66" s="239">
        <f>Costos!H208</f>
        <v>0</v>
      </c>
      <c r="J66" s="240">
        <f>AE10</f>
        <v>0</v>
      </c>
      <c r="K66" s="240">
        <f>D78</f>
        <v>0</v>
      </c>
      <c r="L66" s="240">
        <f>E78</f>
        <v>0</v>
      </c>
      <c r="M66" s="240">
        <f>D79</f>
        <v>0</v>
      </c>
      <c r="N66" s="240">
        <f>E79</f>
        <v>0</v>
      </c>
      <c r="O66" s="240">
        <f>D80</f>
        <v>0</v>
      </c>
      <c r="P66" s="240">
        <f>E80</f>
        <v>0</v>
      </c>
      <c r="Q66" s="240">
        <f>G10</f>
        <v>0</v>
      </c>
      <c r="R66" s="240">
        <f>H10</f>
        <v>0</v>
      </c>
      <c r="S66" s="240">
        <f>M10</f>
        <v>0</v>
      </c>
      <c r="T66" s="240">
        <f>N10</f>
        <v>0</v>
      </c>
      <c r="U66" s="240">
        <f>S10</f>
        <v>0</v>
      </c>
      <c r="V66" s="240">
        <f>T10</f>
        <v>0</v>
      </c>
      <c r="W66" s="241">
        <f>G8</f>
        <v>0</v>
      </c>
      <c r="X66" s="241">
        <f>H8</f>
        <v>0</v>
      </c>
      <c r="Y66" s="241">
        <f>M8</f>
        <v>0</v>
      </c>
      <c r="Z66" s="241">
        <f>N8</f>
        <v>0</v>
      </c>
      <c r="AA66" s="241">
        <f>S8</f>
        <v>0</v>
      </c>
      <c r="AB66" s="241">
        <f>T8</f>
        <v>0</v>
      </c>
      <c r="AC66" s="241">
        <f>G9</f>
        <v>0</v>
      </c>
      <c r="AD66" s="241">
        <f>H9</f>
        <v>0</v>
      </c>
      <c r="AE66" s="241">
        <f>M9</f>
        <v>0</v>
      </c>
      <c r="AF66" s="241">
        <f>N9</f>
        <v>0</v>
      </c>
      <c r="AG66" s="241">
        <f>S9</f>
        <v>0</v>
      </c>
      <c r="AH66" s="241">
        <f>T9</f>
        <v>0</v>
      </c>
      <c r="AI66" s="46"/>
    </row>
    <row r="67" spans="1:35" x14ac:dyDescent="0.3">
      <c r="A67" s="46"/>
      <c r="B67" s="45"/>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row>
    <row r="68" spans="1:35" ht="15" thickBot="1" x14ac:dyDescent="0.35">
      <c r="A68" s="46"/>
      <c r="B68" s="45"/>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row>
    <row r="69" spans="1:35" x14ac:dyDescent="0.3">
      <c r="A69" s="46"/>
      <c r="B69" s="45"/>
      <c r="C69" s="302"/>
      <c r="D69" s="303"/>
      <c r="E69" s="303"/>
      <c r="F69" s="303"/>
      <c r="G69" s="303"/>
      <c r="H69" s="303"/>
      <c r="I69" s="303"/>
      <c r="J69" s="303"/>
      <c r="K69" s="303"/>
      <c r="L69" s="303"/>
      <c r="M69" s="303"/>
      <c r="N69" s="303"/>
      <c r="O69" s="303"/>
      <c r="P69" s="303"/>
      <c r="Q69" s="303"/>
      <c r="R69" s="303"/>
      <c r="S69" s="303"/>
      <c r="T69" s="303"/>
      <c r="U69" s="303"/>
      <c r="V69" s="303"/>
      <c r="W69" s="287" t="s">
        <v>373</v>
      </c>
      <c r="X69" s="288"/>
      <c r="Y69" s="289"/>
      <c r="Z69" s="289"/>
      <c r="AA69" s="289"/>
      <c r="AB69" s="289"/>
      <c r="AC69" s="287" t="s">
        <v>6783</v>
      </c>
      <c r="AD69" s="288"/>
      <c r="AE69" s="289"/>
      <c r="AF69" s="289"/>
      <c r="AG69" s="289"/>
      <c r="AH69" s="290"/>
      <c r="AI69" s="46"/>
    </row>
    <row r="70" spans="1:35" x14ac:dyDescent="0.3">
      <c r="A70" s="46"/>
      <c r="B70" s="45"/>
      <c r="C70" s="291" t="s">
        <v>6784</v>
      </c>
      <c r="D70" s="292"/>
      <c r="E70" s="293"/>
      <c r="F70" s="294"/>
      <c r="G70" s="294"/>
      <c r="H70" s="294"/>
      <c r="I70" s="294"/>
      <c r="J70" s="294"/>
      <c r="K70" s="295" t="s">
        <v>6768</v>
      </c>
      <c r="L70" s="294"/>
      <c r="M70" s="292"/>
      <c r="N70" s="292"/>
      <c r="O70" s="292"/>
      <c r="P70" s="292"/>
      <c r="Q70" s="295" t="s">
        <v>6779</v>
      </c>
      <c r="R70" s="292"/>
      <c r="S70" s="292"/>
      <c r="T70" s="292"/>
      <c r="U70" s="292"/>
      <c r="V70" s="292"/>
      <c r="W70" s="293" t="s">
        <v>6780</v>
      </c>
      <c r="X70" s="292"/>
      <c r="Y70" s="293" t="s">
        <v>6781</v>
      </c>
      <c r="Z70" s="292"/>
      <c r="AA70" s="293" t="s">
        <v>6782</v>
      </c>
      <c r="AB70" s="292"/>
      <c r="AC70" s="293" t="s">
        <v>6780</v>
      </c>
      <c r="AD70" s="292"/>
      <c r="AE70" s="293" t="s">
        <v>6781</v>
      </c>
      <c r="AF70" s="292"/>
      <c r="AG70" s="293" t="s">
        <v>6782</v>
      </c>
      <c r="AH70" s="296"/>
      <c r="AI70" s="46"/>
    </row>
    <row r="71" spans="1:35" x14ac:dyDescent="0.3">
      <c r="A71" s="46"/>
      <c r="B71" s="45"/>
      <c r="C71" s="297" t="s">
        <v>6754</v>
      </c>
      <c r="D71" s="298" t="s">
        <v>6763</v>
      </c>
      <c r="E71" s="298" t="s">
        <v>6762</v>
      </c>
      <c r="F71" s="298" t="s">
        <v>6761</v>
      </c>
      <c r="G71" s="298" t="s">
        <v>6764</v>
      </c>
      <c r="H71" s="298"/>
      <c r="I71" s="298" t="s">
        <v>6771</v>
      </c>
      <c r="J71" s="298" t="s">
        <v>6772</v>
      </c>
      <c r="K71" s="298" t="s">
        <v>6773</v>
      </c>
      <c r="L71" s="298" t="s">
        <v>6776</v>
      </c>
      <c r="M71" s="298" t="s">
        <v>6774</v>
      </c>
      <c r="N71" s="298" t="s">
        <v>6777</v>
      </c>
      <c r="O71" s="298" t="s">
        <v>6775</v>
      </c>
      <c r="P71" s="298" t="s">
        <v>6778</v>
      </c>
      <c r="Q71" s="298" t="s">
        <v>6773</v>
      </c>
      <c r="R71" s="298" t="s">
        <v>6776</v>
      </c>
      <c r="S71" s="298" t="s">
        <v>6774</v>
      </c>
      <c r="T71" s="298" t="s">
        <v>6777</v>
      </c>
      <c r="U71" s="298" t="s">
        <v>6775</v>
      </c>
      <c r="V71" s="298" t="s">
        <v>6778</v>
      </c>
      <c r="W71" s="299" t="s">
        <v>350</v>
      </c>
      <c r="X71" s="300" t="s">
        <v>349</v>
      </c>
      <c r="Y71" s="299" t="s">
        <v>350</v>
      </c>
      <c r="Z71" s="300" t="s">
        <v>349</v>
      </c>
      <c r="AA71" s="299" t="s">
        <v>350</v>
      </c>
      <c r="AB71" s="300" t="s">
        <v>349</v>
      </c>
      <c r="AC71" s="299" t="s">
        <v>350</v>
      </c>
      <c r="AD71" s="300" t="s">
        <v>349</v>
      </c>
      <c r="AE71" s="299" t="s">
        <v>350</v>
      </c>
      <c r="AF71" s="300" t="s">
        <v>349</v>
      </c>
      <c r="AG71" s="299" t="s">
        <v>350</v>
      </c>
      <c r="AH71" s="301" t="s">
        <v>349</v>
      </c>
      <c r="AI71" s="46"/>
    </row>
    <row r="72" spans="1:35" ht="15" thickBot="1" x14ac:dyDescent="0.35">
      <c r="A72" s="46"/>
      <c r="B72" s="45"/>
      <c r="C72" s="284">
        <f>C66</f>
        <v>0</v>
      </c>
      <c r="D72" s="285">
        <f t="shared" ref="D72:AH72" si="10">D66</f>
        <v>0</v>
      </c>
      <c r="E72" s="285">
        <f t="shared" si="10"/>
        <v>0</v>
      </c>
      <c r="F72" s="285">
        <f t="shared" si="10"/>
        <v>0</v>
      </c>
      <c r="G72" s="285">
        <f t="shared" si="10"/>
        <v>0</v>
      </c>
      <c r="H72" s="285">
        <f t="shared" si="10"/>
        <v>0</v>
      </c>
      <c r="I72" s="285">
        <f t="shared" si="10"/>
        <v>0</v>
      </c>
      <c r="J72" s="285">
        <f t="shared" si="10"/>
        <v>0</v>
      </c>
      <c r="K72" s="285">
        <f t="shared" si="10"/>
        <v>0</v>
      </c>
      <c r="L72" s="285">
        <f t="shared" si="10"/>
        <v>0</v>
      </c>
      <c r="M72" s="285">
        <f t="shared" si="10"/>
        <v>0</v>
      </c>
      <c r="N72" s="285">
        <f t="shared" si="10"/>
        <v>0</v>
      </c>
      <c r="O72" s="285">
        <f t="shared" si="10"/>
        <v>0</v>
      </c>
      <c r="P72" s="285">
        <f t="shared" si="10"/>
        <v>0</v>
      </c>
      <c r="Q72" s="285">
        <f t="shared" si="10"/>
        <v>0</v>
      </c>
      <c r="R72" s="285">
        <f t="shared" si="10"/>
        <v>0</v>
      </c>
      <c r="S72" s="285">
        <f t="shared" si="10"/>
        <v>0</v>
      </c>
      <c r="T72" s="285">
        <f t="shared" si="10"/>
        <v>0</v>
      </c>
      <c r="U72" s="285">
        <f t="shared" si="10"/>
        <v>0</v>
      </c>
      <c r="V72" s="285">
        <f t="shared" si="10"/>
        <v>0</v>
      </c>
      <c r="W72" s="285">
        <f t="shared" si="10"/>
        <v>0</v>
      </c>
      <c r="X72" s="285">
        <f t="shared" si="10"/>
        <v>0</v>
      </c>
      <c r="Y72" s="285">
        <f t="shared" si="10"/>
        <v>0</v>
      </c>
      <c r="Z72" s="285">
        <f t="shared" si="10"/>
        <v>0</v>
      </c>
      <c r="AA72" s="285">
        <f t="shared" si="10"/>
        <v>0</v>
      </c>
      <c r="AB72" s="285">
        <f t="shared" si="10"/>
        <v>0</v>
      </c>
      <c r="AC72" s="285">
        <f t="shared" si="10"/>
        <v>0</v>
      </c>
      <c r="AD72" s="285">
        <f t="shared" si="10"/>
        <v>0</v>
      </c>
      <c r="AE72" s="285">
        <f t="shared" si="10"/>
        <v>0</v>
      </c>
      <c r="AF72" s="285">
        <f t="shared" si="10"/>
        <v>0</v>
      </c>
      <c r="AG72" s="285">
        <f t="shared" si="10"/>
        <v>0</v>
      </c>
      <c r="AH72" s="286">
        <f t="shared" si="10"/>
        <v>0</v>
      </c>
      <c r="AI72" s="46"/>
    </row>
    <row r="73" spans="1:35" x14ac:dyDescent="0.3">
      <c r="A73" s="46"/>
      <c r="B73" s="45"/>
      <c r="C73" s="46"/>
      <c r="D73" s="46"/>
      <c r="E73" s="47"/>
      <c r="F73" s="75"/>
      <c r="G73" s="46"/>
      <c r="H73" s="46"/>
      <c r="I73" s="46"/>
      <c r="J73" s="46"/>
      <c r="K73" s="46"/>
      <c r="L73" s="46"/>
      <c r="M73" s="46"/>
      <c r="N73" s="46"/>
      <c r="O73" s="46"/>
      <c r="P73" s="46"/>
      <c r="Q73" s="46"/>
      <c r="R73" s="46"/>
      <c r="S73" s="46"/>
      <c r="T73" s="46"/>
      <c r="U73" s="46"/>
      <c r="V73" s="46"/>
      <c r="W73" s="46"/>
      <c r="X73" s="46"/>
      <c r="Y73" s="46"/>
      <c r="Z73" s="47"/>
      <c r="AA73" s="46"/>
      <c r="AB73" s="46"/>
      <c r="AC73" s="46"/>
      <c r="AD73" s="46"/>
      <c r="AE73" s="46"/>
      <c r="AF73" s="46"/>
      <c r="AG73" s="46"/>
      <c r="AH73" s="46"/>
      <c r="AI73" s="46"/>
    </row>
    <row r="74" spans="1:35" x14ac:dyDescent="0.3">
      <c r="A74" s="46"/>
      <c r="B74" s="45"/>
      <c r="C74" s="46"/>
      <c r="D74" s="46"/>
      <c r="E74" s="47"/>
      <c r="F74" s="75"/>
      <c r="G74" s="46"/>
      <c r="H74" s="46"/>
      <c r="I74" s="46"/>
      <c r="J74" s="46"/>
      <c r="K74" s="46"/>
      <c r="L74" s="46"/>
      <c r="M74" s="46"/>
      <c r="N74" s="46"/>
      <c r="O74" s="46"/>
      <c r="P74" s="46"/>
      <c r="Q74" s="46"/>
      <c r="R74" s="46"/>
      <c r="S74" s="46"/>
      <c r="T74" s="46"/>
      <c r="U74" s="46"/>
      <c r="V74" s="46"/>
      <c r="W74" s="46"/>
      <c r="X74" s="46"/>
      <c r="Y74" s="46"/>
      <c r="Z74" s="47"/>
      <c r="AA74" s="46"/>
      <c r="AB74" s="46"/>
      <c r="AC74" s="46"/>
      <c r="AD74" s="46"/>
      <c r="AE74" s="46"/>
      <c r="AF74" s="46"/>
      <c r="AG74" s="46"/>
      <c r="AH74" s="46"/>
      <c r="AI74" s="46"/>
    </row>
    <row r="75" spans="1:35" x14ac:dyDescent="0.3">
      <c r="A75" s="46"/>
      <c r="B75" s="45"/>
      <c r="C75" s="46"/>
      <c r="D75" s="46"/>
      <c r="E75" s="47"/>
      <c r="F75" s="75"/>
      <c r="G75" s="46"/>
      <c r="H75" s="46"/>
      <c r="I75" s="46"/>
      <c r="J75" s="46"/>
      <c r="K75" s="46"/>
      <c r="L75" s="46"/>
      <c r="M75" s="46"/>
      <c r="N75" s="46"/>
      <c r="O75" s="46"/>
      <c r="P75" s="46"/>
      <c r="Q75" s="46"/>
      <c r="R75" s="46"/>
      <c r="S75" s="46"/>
      <c r="T75" s="46"/>
      <c r="U75" s="46"/>
      <c r="V75" s="46"/>
      <c r="W75" s="46"/>
      <c r="X75" s="46"/>
      <c r="Y75" s="46"/>
      <c r="Z75" s="47"/>
      <c r="AA75" s="46"/>
      <c r="AB75" s="46"/>
      <c r="AC75" s="46"/>
      <c r="AD75" s="46"/>
      <c r="AE75" s="46"/>
      <c r="AF75" s="46"/>
      <c r="AG75" s="46"/>
      <c r="AH75" s="46"/>
      <c r="AI75" s="46"/>
    </row>
    <row r="76" spans="1:35" x14ac:dyDescent="0.3">
      <c r="A76" s="46"/>
      <c r="B76" s="45"/>
      <c r="C76" s="46"/>
      <c r="D76" s="46"/>
      <c r="E76" s="47"/>
      <c r="F76" s="75"/>
      <c r="G76" s="46"/>
      <c r="H76" s="46"/>
      <c r="I76" s="46"/>
      <c r="J76" s="46"/>
      <c r="K76" s="46"/>
      <c r="L76" s="46"/>
      <c r="M76" s="46"/>
      <c r="N76" s="46"/>
      <c r="O76" s="46"/>
      <c r="P76" s="46"/>
      <c r="Q76" s="46"/>
      <c r="R76" s="46"/>
      <c r="S76" s="46"/>
      <c r="T76" s="46"/>
      <c r="U76" s="46"/>
      <c r="V76" s="46"/>
      <c r="W76" s="46"/>
      <c r="X76" s="46"/>
      <c r="Y76" s="46"/>
      <c r="Z76" s="47"/>
      <c r="AA76" s="46"/>
      <c r="AB76" s="46"/>
      <c r="AC76" s="46"/>
      <c r="AD76" s="46"/>
      <c r="AE76" s="46"/>
      <c r="AF76" s="46"/>
      <c r="AG76" s="46"/>
      <c r="AH76" s="46"/>
      <c r="AI76" s="46"/>
    </row>
    <row r="77" spans="1:35" x14ac:dyDescent="0.3">
      <c r="A77" s="46"/>
      <c r="B77" s="45"/>
      <c r="C77" s="245" t="s">
        <v>6768</v>
      </c>
      <c r="D77" s="244" t="s">
        <v>6769</v>
      </c>
      <c r="E77" s="246" t="s">
        <v>6770</v>
      </c>
      <c r="F77" s="246" t="s">
        <v>355</v>
      </c>
      <c r="G77" s="46"/>
      <c r="H77" s="46"/>
      <c r="I77" s="46"/>
      <c r="J77" s="46"/>
      <c r="K77" s="46"/>
      <c r="L77" s="46"/>
      <c r="M77" s="46"/>
      <c r="N77" s="46"/>
      <c r="O77" s="46"/>
      <c r="P77" s="46"/>
      <c r="Q77" s="46"/>
      <c r="R77" s="46"/>
      <c r="S77" s="46"/>
      <c r="T77" s="46"/>
      <c r="U77" s="46"/>
      <c r="V77" s="46"/>
      <c r="W77" s="46"/>
      <c r="X77" s="46"/>
      <c r="Y77" s="46"/>
      <c r="Z77" s="47"/>
      <c r="AA77" s="46"/>
      <c r="AB77" s="46"/>
      <c r="AC77" s="46"/>
      <c r="AD77" s="46"/>
      <c r="AE77" s="46"/>
      <c r="AF77" s="46"/>
      <c r="AG77" s="46"/>
      <c r="AH77" s="46"/>
      <c r="AI77" s="46"/>
    </row>
    <row r="78" spans="1:35" x14ac:dyDescent="0.3">
      <c r="A78" s="46"/>
      <c r="B78" s="45"/>
      <c r="C78" s="245" t="s">
        <v>352</v>
      </c>
      <c r="D78" s="242">
        <f>'Reporte Entregable'!J79</f>
        <v>0</v>
      </c>
      <c r="E78" s="242">
        <f>'Reporte Entregable'!K79</f>
        <v>0</v>
      </c>
      <c r="F78" s="74" t="e">
        <f>E78/D78</f>
        <v>#DIV/0!</v>
      </c>
      <c r="G78" s="46"/>
      <c r="H78" s="46"/>
      <c r="I78" s="46"/>
      <c r="J78" s="46"/>
      <c r="K78" s="46"/>
      <c r="L78" s="46"/>
      <c r="M78" s="46"/>
      <c r="N78" s="46"/>
      <c r="O78" s="46"/>
      <c r="P78" s="46"/>
      <c r="Q78" s="46"/>
      <c r="R78" s="46"/>
      <c r="S78" s="46"/>
      <c r="T78" s="46"/>
      <c r="U78" s="46"/>
      <c r="V78" s="46"/>
      <c r="W78" s="46"/>
      <c r="X78" s="46"/>
      <c r="Y78" s="46"/>
      <c r="Z78" s="47"/>
      <c r="AA78" s="46"/>
      <c r="AB78" s="46"/>
      <c r="AC78" s="46"/>
      <c r="AD78" s="46"/>
      <c r="AE78" s="46"/>
      <c r="AF78" s="46"/>
      <c r="AG78" s="46"/>
      <c r="AH78" s="46"/>
      <c r="AI78" s="46"/>
    </row>
    <row r="79" spans="1:35" x14ac:dyDescent="0.3">
      <c r="A79" s="46"/>
      <c r="B79" s="45"/>
      <c r="C79" s="245" t="s">
        <v>353</v>
      </c>
      <c r="D79" s="242">
        <f>'Reporte Entregable'!AB79</f>
        <v>0</v>
      </c>
      <c r="E79" s="242">
        <f>'Reporte Entregable'!AC79</f>
        <v>0</v>
      </c>
      <c r="F79" s="74" t="e">
        <f t="shared" ref="F79:F80" si="11">E79/D79</f>
        <v>#DIV/0!</v>
      </c>
      <c r="G79" s="46"/>
      <c r="H79" s="46"/>
      <c r="I79" s="46"/>
      <c r="J79" s="46"/>
      <c r="K79" s="46"/>
      <c r="L79" s="46"/>
      <c r="M79" s="46"/>
      <c r="N79" s="46"/>
      <c r="O79" s="46"/>
      <c r="P79" s="46"/>
      <c r="Q79" s="46"/>
      <c r="R79" s="46"/>
      <c r="S79" s="46"/>
      <c r="T79" s="46"/>
      <c r="U79" s="46"/>
      <c r="V79" s="46"/>
      <c r="W79" s="46"/>
      <c r="X79" s="46"/>
      <c r="Y79" s="46"/>
      <c r="Z79" s="47"/>
      <c r="AA79" s="46"/>
      <c r="AB79" s="46"/>
      <c r="AC79" s="46"/>
      <c r="AD79" s="46"/>
      <c r="AE79" s="46"/>
      <c r="AF79" s="46"/>
      <c r="AG79" s="46"/>
      <c r="AH79" s="46"/>
      <c r="AI79" s="46"/>
    </row>
    <row r="80" spans="1:35" x14ac:dyDescent="0.3">
      <c r="A80" s="46"/>
      <c r="B80" s="45"/>
      <c r="C80" s="245" t="s">
        <v>354</v>
      </c>
      <c r="D80" s="242">
        <f>'Reporte Entregable'!AT79</f>
        <v>0</v>
      </c>
      <c r="E80" s="242">
        <f>'Reporte Entregable'!AU79</f>
        <v>0</v>
      </c>
      <c r="F80" s="74" t="e">
        <f t="shared" si="11"/>
        <v>#DIV/0!</v>
      </c>
      <c r="G80" s="46"/>
      <c r="H80" s="46"/>
      <c r="I80" s="46"/>
      <c r="J80" s="46"/>
      <c r="K80" s="46"/>
      <c r="L80" s="46"/>
      <c r="M80" s="46"/>
      <c r="N80" s="46"/>
      <c r="O80" s="46"/>
      <c r="P80" s="46"/>
      <c r="Q80" s="46"/>
      <c r="R80" s="46"/>
      <c r="S80" s="46"/>
      <c r="T80" s="46"/>
      <c r="U80" s="46"/>
      <c r="V80" s="46"/>
      <c r="W80" s="46"/>
      <c r="X80" s="46"/>
      <c r="Y80" s="46"/>
      <c r="Z80" s="47"/>
      <c r="AA80" s="46"/>
      <c r="AB80" s="46"/>
      <c r="AC80" s="46"/>
      <c r="AD80" s="46"/>
      <c r="AE80" s="46"/>
      <c r="AF80" s="46"/>
      <c r="AG80" s="46"/>
      <c r="AH80" s="46"/>
      <c r="AI80" s="46"/>
    </row>
    <row r="81" spans="1:35" x14ac:dyDescent="0.3">
      <c r="A81" s="46"/>
      <c r="B81" s="45"/>
      <c r="C81" s="46"/>
      <c r="D81" s="46"/>
      <c r="E81" s="47"/>
      <c r="F81" s="75"/>
      <c r="G81" s="46"/>
      <c r="H81" s="46"/>
      <c r="I81" s="46"/>
      <c r="J81" s="46"/>
      <c r="K81" s="46"/>
      <c r="L81" s="46"/>
      <c r="M81" s="46"/>
      <c r="N81" s="46"/>
      <c r="O81" s="46"/>
      <c r="P81" s="46"/>
      <c r="Q81" s="46"/>
      <c r="R81" s="46"/>
      <c r="S81" s="46"/>
      <c r="T81" s="46"/>
      <c r="U81" s="46"/>
      <c r="V81" s="46"/>
      <c r="W81" s="46"/>
      <c r="X81" s="46"/>
      <c r="Y81" s="46"/>
      <c r="Z81" s="47"/>
      <c r="AA81" s="46"/>
      <c r="AB81" s="46"/>
      <c r="AC81" s="46"/>
      <c r="AD81" s="46"/>
      <c r="AE81" s="46"/>
      <c r="AF81" s="46"/>
      <c r="AG81" s="46"/>
      <c r="AH81" s="46"/>
      <c r="AI81" s="46"/>
    </row>
    <row r="82" spans="1:35" x14ac:dyDescent="0.3">
      <c r="A82" s="46"/>
      <c r="B82" s="45"/>
      <c r="C82" s="46"/>
      <c r="D82" s="46"/>
      <c r="E82" s="47"/>
      <c r="F82" s="75"/>
      <c r="G82" s="46"/>
      <c r="H82" s="46"/>
      <c r="I82" s="46"/>
      <c r="J82" s="46"/>
      <c r="K82" s="46"/>
      <c r="L82" s="46"/>
      <c r="M82" s="46"/>
      <c r="N82" s="46"/>
      <c r="O82" s="46"/>
      <c r="P82" s="46"/>
      <c r="Q82" s="46"/>
      <c r="R82" s="46"/>
      <c r="S82" s="46"/>
      <c r="T82" s="46"/>
      <c r="U82" s="46"/>
      <c r="V82" s="46"/>
      <c r="W82" s="46"/>
      <c r="X82" s="46"/>
      <c r="Y82" s="46"/>
      <c r="Z82" s="47"/>
      <c r="AA82" s="46"/>
      <c r="AB82" s="46"/>
      <c r="AC82" s="46"/>
      <c r="AD82" s="46"/>
      <c r="AE82" s="46"/>
      <c r="AF82" s="46"/>
      <c r="AG82" s="46"/>
      <c r="AH82" s="46"/>
      <c r="AI82" s="46"/>
    </row>
    <row r="83" spans="1:35" x14ac:dyDescent="0.3">
      <c r="A83" s="46"/>
      <c r="B83" s="45"/>
      <c r="C83" s="46"/>
      <c r="D83" s="46"/>
      <c r="E83" s="47"/>
      <c r="F83" s="75"/>
      <c r="G83" s="46"/>
      <c r="H83" s="46"/>
      <c r="I83" s="46"/>
      <c r="J83" s="46"/>
      <c r="K83" s="46"/>
      <c r="L83" s="46"/>
      <c r="M83" s="46"/>
      <c r="N83" s="46"/>
      <c r="O83" s="46"/>
      <c r="P83" s="46"/>
      <c r="Q83" s="46"/>
      <c r="R83" s="46"/>
      <c r="S83" s="46"/>
      <c r="T83" s="46"/>
      <c r="U83" s="46"/>
      <c r="V83" s="46"/>
      <c r="W83" s="46"/>
      <c r="X83" s="46"/>
      <c r="Y83" s="46"/>
      <c r="Z83" s="47"/>
      <c r="AA83" s="46"/>
      <c r="AB83" s="46"/>
      <c r="AC83" s="46"/>
      <c r="AD83" s="46"/>
      <c r="AE83" s="46"/>
      <c r="AF83" s="46"/>
      <c r="AG83" s="46"/>
      <c r="AH83" s="46"/>
      <c r="AI83" s="46"/>
    </row>
    <row r="84" spans="1:35" x14ac:dyDescent="0.3">
      <c r="A84" s="46"/>
      <c r="B84" s="45"/>
      <c r="C84" s="46"/>
      <c r="D84" s="46"/>
      <c r="E84" s="47"/>
      <c r="F84" s="75"/>
      <c r="G84" s="46"/>
      <c r="H84" s="46"/>
      <c r="I84" s="46"/>
      <c r="J84" s="46"/>
      <c r="K84" s="46"/>
      <c r="L84" s="46"/>
      <c r="M84" s="46"/>
      <c r="N84" s="46"/>
      <c r="O84" s="46"/>
      <c r="P84" s="46"/>
      <c r="Q84" s="46"/>
      <c r="R84" s="46"/>
      <c r="S84" s="46"/>
      <c r="T84" s="46"/>
      <c r="U84" s="46"/>
      <c r="V84" s="46"/>
      <c r="W84" s="46"/>
      <c r="X84" s="46"/>
      <c r="Y84" s="46"/>
      <c r="Z84" s="47"/>
      <c r="AA84" s="46"/>
      <c r="AB84" s="46"/>
      <c r="AC84" s="46"/>
      <c r="AD84" s="46"/>
      <c r="AE84" s="46"/>
      <c r="AF84" s="46"/>
      <c r="AG84" s="46"/>
      <c r="AH84" s="46"/>
      <c r="AI84" s="46"/>
    </row>
    <row r="85" spans="1:35" x14ac:dyDescent="0.3">
      <c r="A85" s="46"/>
      <c r="B85" s="45"/>
      <c r="C85" s="46"/>
      <c r="D85" s="46"/>
      <c r="E85" s="47"/>
      <c r="F85" s="75"/>
      <c r="G85" s="46"/>
      <c r="H85" s="46"/>
      <c r="I85" s="46"/>
      <c r="J85" s="46"/>
      <c r="K85" s="46"/>
      <c r="L85" s="46"/>
      <c r="M85" s="46"/>
      <c r="N85" s="46"/>
      <c r="O85" s="46"/>
      <c r="P85" s="46"/>
      <c r="Q85" s="46"/>
      <c r="R85" s="46"/>
      <c r="S85" s="46"/>
      <c r="T85" s="46"/>
      <c r="U85" s="46"/>
      <c r="V85" s="46"/>
      <c r="W85" s="46"/>
      <c r="X85" s="46"/>
      <c r="Y85" s="46"/>
      <c r="Z85" s="47"/>
      <c r="AA85" s="46"/>
      <c r="AB85" s="46"/>
      <c r="AC85" s="46"/>
      <c r="AD85" s="46"/>
      <c r="AE85" s="46"/>
      <c r="AF85" s="46"/>
      <c r="AG85" s="46"/>
      <c r="AH85" s="46"/>
      <c r="AI85" s="46"/>
    </row>
    <row r="86" spans="1:35" x14ac:dyDescent="0.3">
      <c r="A86" s="46"/>
      <c r="B86" s="45"/>
      <c r="C86" s="46"/>
      <c r="D86" s="46"/>
      <c r="E86" s="47"/>
      <c r="F86" s="75"/>
      <c r="G86" s="46"/>
      <c r="H86" s="46"/>
      <c r="I86" s="46"/>
      <c r="J86" s="46"/>
      <c r="K86" s="46"/>
      <c r="L86" s="46"/>
      <c r="M86" s="46"/>
      <c r="N86" s="46"/>
      <c r="O86" s="46"/>
      <c r="P86" s="46"/>
      <c r="Q86" s="46"/>
      <c r="R86" s="46"/>
      <c r="S86" s="46"/>
      <c r="T86" s="46"/>
      <c r="U86" s="46"/>
      <c r="V86" s="46"/>
      <c r="W86" s="46"/>
      <c r="X86" s="46"/>
      <c r="Y86" s="46"/>
      <c r="Z86" s="47"/>
      <c r="AA86" s="46"/>
      <c r="AB86" s="46"/>
      <c r="AC86" s="46"/>
      <c r="AD86" s="46"/>
      <c r="AE86" s="46"/>
      <c r="AF86" s="46"/>
      <c r="AG86" s="46"/>
      <c r="AH86" s="46"/>
      <c r="AI86" s="46"/>
    </row>
    <row r="87" spans="1:35" x14ac:dyDescent="0.3">
      <c r="A87" s="46"/>
      <c r="B87" s="45"/>
      <c r="C87" s="46"/>
      <c r="D87" s="46"/>
      <c r="E87" s="47"/>
      <c r="F87" s="75"/>
      <c r="G87" s="46"/>
      <c r="H87" s="46"/>
      <c r="I87" s="46"/>
      <c r="J87" s="46"/>
      <c r="K87" s="46"/>
      <c r="L87" s="46"/>
      <c r="M87" s="46"/>
      <c r="N87" s="46"/>
      <c r="O87" s="46"/>
      <c r="P87" s="46"/>
      <c r="Q87" s="46"/>
      <c r="R87" s="46"/>
      <c r="S87" s="46"/>
      <c r="T87" s="46"/>
      <c r="U87" s="46"/>
      <c r="V87" s="46"/>
      <c r="W87" s="46"/>
      <c r="X87" s="46"/>
      <c r="Y87" s="46"/>
      <c r="Z87" s="47"/>
      <c r="AA87" s="46"/>
      <c r="AB87" s="46"/>
      <c r="AC87" s="46"/>
      <c r="AD87" s="46"/>
      <c r="AE87" s="46"/>
      <c r="AF87" s="46"/>
      <c r="AG87" s="46"/>
      <c r="AH87" s="46"/>
      <c r="AI87" s="46"/>
    </row>
    <row r="88" spans="1:35" x14ac:dyDescent="0.3">
      <c r="A88" s="46"/>
      <c r="B88" s="45"/>
      <c r="C88" s="46"/>
      <c r="D88" s="46"/>
      <c r="E88" s="47"/>
      <c r="F88" s="75"/>
      <c r="G88" s="46"/>
      <c r="H88" s="46"/>
      <c r="I88" s="46"/>
      <c r="J88" s="46"/>
      <c r="K88" s="46"/>
      <c r="L88" s="46"/>
      <c r="M88" s="46"/>
      <c r="N88" s="46"/>
      <c r="O88" s="46"/>
      <c r="P88" s="46"/>
      <c r="Q88" s="46"/>
      <c r="R88" s="46"/>
      <c r="S88" s="46"/>
      <c r="T88" s="46"/>
      <c r="U88" s="46"/>
      <c r="V88" s="46"/>
      <c r="W88" s="46"/>
      <c r="X88" s="46"/>
      <c r="Y88" s="46"/>
      <c r="Z88" s="47"/>
      <c r="AA88" s="46"/>
      <c r="AB88" s="46"/>
      <c r="AC88" s="46"/>
      <c r="AD88" s="46"/>
      <c r="AE88" s="46"/>
      <c r="AF88" s="46"/>
      <c r="AG88" s="46"/>
      <c r="AH88" s="46"/>
      <c r="AI88" s="46"/>
    </row>
    <row r="89" spans="1:35" x14ac:dyDescent="0.3">
      <c r="A89" s="46"/>
      <c r="B89" s="45"/>
      <c r="C89" s="46"/>
      <c r="D89" s="46"/>
      <c r="E89" s="47"/>
      <c r="F89" s="75"/>
      <c r="G89" s="46"/>
      <c r="H89" s="46"/>
      <c r="I89" s="46"/>
      <c r="J89" s="46"/>
      <c r="K89" s="46"/>
      <c r="L89" s="46"/>
      <c r="M89" s="46"/>
      <c r="N89" s="46"/>
      <c r="O89" s="46"/>
      <c r="P89" s="46"/>
      <c r="Q89" s="46"/>
      <c r="R89" s="46"/>
      <c r="S89" s="46"/>
      <c r="T89" s="46"/>
      <c r="U89" s="46"/>
      <c r="V89" s="46"/>
      <c r="W89" s="46"/>
      <c r="X89" s="46"/>
      <c r="Y89" s="46"/>
      <c r="Z89" s="47"/>
      <c r="AA89" s="46"/>
      <c r="AB89" s="46"/>
      <c r="AC89" s="46"/>
      <c r="AD89" s="46"/>
      <c r="AE89" s="46"/>
      <c r="AF89" s="46"/>
      <c r="AG89" s="46"/>
      <c r="AH89" s="46"/>
      <c r="AI89" s="46"/>
    </row>
    <row r="90" spans="1:35" x14ac:dyDescent="0.3">
      <c r="A90" s="46"/>
      <c r="B90" s="45"/>
      <c r="C90" s="46"/>
      <c r="D90" s="46"/>
      <c r="E90" s="47"/>
      <c r="F90" s="75"/>
      <c r="G90" s="46"/>
      <c r="H90" s="46"/>
      <c r="I90" s="46"/>
      <c r="J90" s="46"/>
      <c r="K90" s="46"/>
      <c r="L90" s="46"/>
      <c r="M90" s="46"/>
      <c r="N90" s="46"/>
      <c r="O90" s="46"/>
      <c r="P90" s="46"/>
      <c r="Q90" s="46"/>
      <c r="R90" s="46"/>
      <c r="S90" s="46"/>
      <c r="T90" s="46"/>
      <c r="U90" s="46"/>
      <c r="V90" s="46"/>
      <c r="W90" s="46"/>
      <c r="X90" s="46"/>
      <c r="Y90" s="46"/>
      <c r="Z90" s="47"/>
      <c r="AA90" s="46"/>
      <c r="AB90" s="46"/>
      <c r="AC90" s="46"/>
      <c r="AD90" s="46"/>
      <c r="AE90" s="46"/>
      <c r="AF90" s="46"/>
      <c r="AG90" s="46"/>
      <c r="AH90" s="46"/>
      <c r="AI90" s="46"/>
    </row>
    <row r="91" spans="1:35" x14ac:dyDescent="0.3">
      <c r="A91" s="46"/>
      <c r="B91" s="45"/>
      <c r="C91" s="46"/>
      <c r="D91" s="46"/>
      <c r="E91" s="47"/>
      <c r="F91" s="75"/>
      <c r="G91" s="46"/>
      <c r="H91" s="46"/>
      <c r="I91" s="46"/>
      <c r="J91" s="46"/>
      <c r="K91" s="46"/>
      <c r="L91" s="46"/>
      <c r="M91" s="46"/>
      <c r="N91" s="46"/>
      <c r="O91" s="46"/>
      <c r="P91" s="46"/>
      <c r="Q91" s="46"/>
      <c r="R91" s="46"/>
      <c r="S91" s="46"/>
      <c r="T91" s="46"/>
      <c r="U91" s="46"/>
      <c r="V91" s="46"/>
      <c r="W91" s="46"/>
      <c r="X91" s="46"/>
      <c r="Y91" s="46"/>
      <c r="Z91" s="47"/>
      <c r="AA91" s="46"/>
      <c r="AB91" s="46"/>
      <c r="AC91" s="46"/>
      <c r="AD91" s="46"/>
      <c r="AE91" s="46"/>
      <c r="AF91" s="46"/>
      <c r="AG91" s="46"/>
      <c r="AH91" s="46"/>
      <c r="AI91" s="46"/>
    </row>
    <row r="92" spans="1:35" x14ac:dyDescent="0.3">
      <c r="A92" s="46"/>
      <c r="B92" s="45"/>
      <c r="C92" s="46"/>
      <c r="D92" s="46"/>
      <c r="E92" s="47"/>
      <c r="F92" s="75"/>
      <c r="G92" s="46"/>
      <c r="H92" s="46"/>
      <c r="I92" s="46"/>
      <c r="J92" s="46"/>
      <c r="K92" s="46"/>
      <c r="L92" s="46"/>
      <c r="M92" s="46"/>
      <c r="N92" s="46"/>
      <c r="O92" s="46"/>
      <c r="P92" s="46"/>
      <c r="Q92" s="46"/>
      <c r="R92" s="46"/>
      <c r="S92" s="46"/>
      <c r="T92" s="46"/>
      <c r="U92" s="46"/>
      <c r="V92" s="46"/>
      <c r="W92" s="46"/>
      <c r="X92" s="46"/>
      <c r="Y92" s="46"/>
      <c r="Z92" s="47"/>
      <c r="AA92" s="46"/>
      <c r="AB92" s="46"/>
      <c r="AC92" s="46"/>
      <c r="AD92" s="46"/>
      <c r="AE92" s="46"/>
      <c r="AF92" s="46"/>
      <c r="AG92" s="46"/>
      <c r="AH92" s="46"/>
      <c r="AI92" s="46"/>
    </row>
    <row r="93" spans="1:35" x14ac:dyDescent="0.3">
      <c r="A93" s="46"/>
      <c r="B93" s="45"/>
      <c r="C93" s="46"/>
      <c r="D93" s="46"/>
      <c r="E93" s="47"/>
      <c r="F93" s="75"/>
      <c r="G93" s="46"/>
      <c r="H93" s="46"/>
      <c r="I93" s="46"/>
      <c r="J93" s="46"/>
      <c r="K93" s="46"/>
      <c r="L93" s="46"/>
      <c r="M93" s="46"/>
      <c r="N93" s="46"/>
      <c r="O93" s="46"/>
      <c r="P93" s="46"/>
      <c r="Q93" s="46"/>
      <c r="R93" s="46"/>
      <c r="S93" s="46"/>
      <c r="T93" s="46"/>
      <c r="U93" s="46"/>
      <c r="V93" s="46"/>
      <c r="W93" s="46"/>
      <c r="X93" s="46"/>
      <c r="Y93" s="46"/>
      <c r="Z93" s="47"/>
      <c r="AA93" s="46"/>
      <c r="AB93" s="46"/>
      <c r="AC93" s="46"/>
      <c r="AD93" s="46"/>
      <c r="AE93" s="46"/>
      <c r="AF93" s="46"/>
      <c r="AG93" s="46"/>
      <c r="AH93" s="46"/>
      <c r="AI93" s="46"/>
    </row>
    <row r="94" spans="1:35" x14ac:dyDescent="0.3">
      <c r="A94" s="46"/>
      <c r="B94" s="45"/>
      <c r="C94" s="46"/>
      <c r="D94" s="46"/>
      <c r="E94" s="47"/>
      <c r="F94" s="75"/>
      <c r="G94" s="46"/>
      <c r="H94" s="46"/>
      <c r="I94" s="46"/>
      <c r="J94" s="46"/>
      <c r="K94" s="46"/>
      <c r="L94" s="46"/>
      <c r="M94" s="46"/>
      <c r="N94" s="46"/>
      <c r="O94" s="46"/>
      <c r="P94" s="46"/>
      <c r="Q94" s="46"/>
      <c r="R94" s="46"/>
      <c r="S94" s="46"/>
      <c r="T94" s="46"/>
      <c r="U94" s="46"/>
      <c r="V94" s="46"/>
      <c r="W94" s="46"/>
      <c r="X94" s="46"/>
      <c r="Y94" s="46"/>
      <c r="Z94" s="47"/>
      <c r="AA94" s="46"/>
      <c r="AB94" s="46"/>
      <c r="AC94" s="46"/>
      <c r="AD94" s="46"/>
      <c r="AE94" s="46"/>
      <c r="AF94" s="46"/>
      <c r="AG94" s="46"/>
      <c r="AH94" s="46"/>
      <c r="AI94" s="46"/>
    </row>
    <row r="95" spans="1:35" x14ac:dyDescent="0.3">
      <c r="A95" s="46"/>
      <c r="B95" s="45"/>
      <c r="C95" s="46"/>
      <c r="D95" s="46"/>
      <c r="E95" s="47"/>
      <c r="F95" s="75"/>
      <c r="G95" s="46"/>
      <c r="H95" s="46"/>
      <c r="I95" s="46"/>
      <c r="J95" s="46"/>
      <c r="K95" s="46"/>
      <c r="L95" s="46"/>
      <c r="M95" s="46"/>
      <c r="N95" s="46"/>
      <c r="O95" s="46"/>
      <c r="P95" s="46"/>
      <c r="Q95" s="46"/>
      <c r="R95" s="46"/>
      <c r="S95" s="46"/>
      <c r="T95" s="46"/>
      <c r="U95" s="46"/>
      <c r="V95" s="46"/>
      <c r="W95" s="46"/>
      <c r="X95" s="46"/>
      <c r="Y95" s="46"/>
      <c r="Z95" s="47"/>
      <c r="AA95" s="46"/>
      <c r="AB95" s="46"/>
      <c r="AC95" s="46"/>
      <c r="AD95" s="46"/>
      <c r="AE95" s="46"/>
      <c r="AF95" s="46"/>
      <c r="AG95" s="46"/>
      <c r="AH95" s="46"/>
      <c r="AI95" s="46"/>
    </row>
    <row r="96" spans="1:35" x14ac:dyDescent="0.3">
      <c r="A96" s="46"/>
      <c r="B96" s="45"/>
      <c r="C96" s="46"/>
      <c r="D96" s="46"/>
      <c r="E96" s="47"/>
      <c r="F96" s="75"/>
      <c r="G96" s="46"/>
      <c r="H96" s="46"/>
      <c r="I96" s="46"/>
      <c r="J96" s="46"/>
      <c r="K96" s="46"/>
      <c r="L96" s="46"/>
      <c r="M96" s="46"/>
      <c r="N96" s="46"/>
      <c r="O96" s="46"/>
      <c r="P96" s="46"/>
      <c r="Q96" s="46"/>
      <c r="R96" s="46"/>
      <c r="S96" s="46"/>
      <c r="T96" s="46"/>
      <c r="U96" s="46"/>
      <c r="V96" s="46"/>
      <c r="W96" s="46"/>
      <c r="X96" s="46"/>
      <c r="Y96" s="46"/>
      <c r="Z96" s="47"/>
      <c r="AA96" s="46"/>
      <c r="AB96" s="46"/>
      <c r="AC96" s="46"/>
      <c r="AD96" s="46"/>
      <c r="AE96" s="46"/>
      <c r="AF96" s="46"/>
      <c r="AG96" s="46"/>
      <c r="AH96" s="46"/>
      <c r="AI96" s="46"/>
    </row>
    <row r="97" spans="1:35" x14ac:dyDescent="0.3">
      <c r="A97" s="46"/>
      <c r="B97" s="45"/>
      <c r="C97" s="46"/>
      <c r="D97" s="46"/>
      <c r="E97" s="47"/>
      <c r="F97" s="75"/>
      <c r="G97" s="46"/>
      <c r="H97" s="46"/>
      <c r="I97" s="46"/>
      <c r="J97" s="46"/>
      <c r="K97" s="46"/>
      <c r="L97" s="46"/>
      <c r="M97" s="46"/>
      <c r="N97" s="46"/>
      <c r="O97" s="46"/>
      <c r="P97" s="46"/>
      <c r="Q97" s="46"/>
      <c r="R97" s="46"/>
      <c r="S97" s="46"/>
      <c r="T97" s="46"/>
      <c r="U97" s="46"/>
      <c r="V97" s="46"/>
      <c r="W97" s="46"/>
      <c r="X97" s="46"/>
      <c r="Y97" s="46"/>
      <c r="Z97" s="47"/>
      <c r="AA97" s="46"/>
      <c r="AB97" s="46"/>
      <c r="AC97" s="46"/>
      <c r="AD97" s="46"/>
      <c r="AE97" s="46"/>
      <c r="AF97" s="46"/>
      <c r="AG97" s="46"/>
      <c r="AH97" s="46"/>
      <c r="AI97" s="46"/>
    </row>
  </sheetData>
  <sheetProtection algorithmName="SHA-512" hashValue="LaM4hMbYC+5eK+mjWBjnBoQWDM4+mLCCIZ46nrIcGYMVKS4UV1XBox20Zv4Mp77wKq8ZoAvtCW1fL6PgNCjrrQ==" saltValue="iS63PTCYbhv2grCLsaWBqQ==" spinCount="100000" sheet="1" objects="1" scenarios="1"/>
  <mergeCells count="11">
    <mergeCell ref="Z6:AB6"/>
    <mergeCell ref="AD6:AF6"/>
    <mergeCell ref="G4:L4"/>
    <mergeCell ref="M4:R4"/>
    <mergeCell ref="S4:X4"/>
    <mergeCell ref="G6:I6"/>
    <mergeCell ref="J6:L6"/>
    <mergeCell ref="M6:O6"/>
    <mergeCell ref="P6:R6"/>
    <mergeCell ref="S6:U6"/>
    <mergeCell ref="V6:X6"/>
  </mergeCells>
  <pageMargins left="0.33" right="0.19685039370078741" top="0.74803149606299213" bottom="0.74803149606299213" header="0.31496062992125984" footer="0.31496062992125984"/>
  <pageSetup paperSize="9" scale="70" orientation="landscape"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A24E3-221C-43CF-88EB-4A79B6B3B700}">
  <dimension ref="A1"/>
  <sheetViews>
    <sheetView workbookViewId="0">
      <selection activeCell="K20" sqref="K20"/>
    </sheetView>
  </sheetViews>
  <sheetFormatPr baseColWidth="10"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5DBCD-8451-47AE-8CC0-6D5AFA9EBA2B}">
  <sheetPr>
    <tabColor rgb="FFFFFF00"/>
  </sheetPr>
  <dimension ref="A1:L59"/>
  <sheetViews>
    <sheetView view="pageBreakPreview" topLeftCell="A31" zoomScale="60" zoomScaleNormal="85" workbookViewId="0">
      <selection activeCell="F8" sqref="F8"/>
    </sheetView>
  </sheetViews>
  <sheetFormatPr baseColWidth="10" defaultColWidth="11.5546875" defaultRowHeight="14.4" x14ac:dyDescent="0.3"/>
  <cols>
    <col min="1" max="1" width="2.6640625" style="3" customWidth="1"/>
    <col min="2" max="2" width="6" style="3" customWidth="1"/>
    <col min="3" max="3" width="12.44140625" style="3" customWidth="1"/>
    <col min="4" max="4" width="21.6640625" style="3" customWidth="1"/>
    <col min="5" max="5" width="17" style="3" customWidth="1"/>
    <col min="6" max="6" width="16.88671875" style="44" customWidth="1"/>
    <col min="7" max="9" width="11.5546875" style="44" customWidth="1"/>
    <col min="10" max="10" width="12.88671875" style="44" customWidth="1"/>
    <col min="11" max="11" width="22.6640625" style="35" customWidth="1"/>
    <col min="12" max="12" width="4.5546875" style="31" customWidth="1"/>
    <col min="13" max="16384" width="11.5546875" style="3"/>
  </cols>
  <sheetData>
    <row r="1" spans="1:12" x14ac:dyDescent="0.3">
      <c r="A1" s="340"/>
      <c r="B1" s="340"/>
      <c r="C1" s="340"/>
      <c r="D1" s="340"/>
      <c r="E1" s="340"/>
      <c r="F1" s="341"/>
      <c r="G1" s="341"/>
      <c r="H1" s="341"/>
      <c r="I1" s="341"/>
      <c r="J1" s="341"/>
      <c r="K1" s="342"/>
      <c r="L1" s="343"/>
    </row>
    <row r="2" spans="1:12" ht="21" x14ac:dyDescent="0.3">
      <c r="A2" s="340"/>
      <c r="B2" s="742" t="s">
        <v>7086</v>
      </c>
      <c r="C2" s="742"/>
      <c r="D2" s="742"/>
      <c r="E2" s="742"/>
      <c r="F2" s="742"/>
      <c r="G2" s="742"/>
      <c r="H2" s="742"/>
      <c r="I2" s="742"/>
      <c r="J2" s="742"/>
      <c r="K2" s="742"/>
      <c r="L2" s="343"/>
    </row>
    <row r="3" spans="1:12" x14ac:dyDescent="0.3">
      <c r="A3" s="340"/>
      <c r="B3" s="340"/>
      <c r="C3" s="340"/>
      <c r="D3" s="340"/>
      <c r="E3" s="340"/>
      <c r="F3" s="341"/>
      <c r="G3" s="341"/>
      <c r="H3" s="341"/>
      <c r="I3" s="341"/>
      <c r="J3" s="341"/>
      <c r="K3" s="342"/>
      <c r="L3" s="343"/>
    </row>
    <row r="4" spans="1:12" ht="48" customHeight="1" x14ac:dyDescent="0.3">
      <c r="A4" s="340"/>
      <c r="B4" s="743" t="s">
        <v>7087</v>
      </c>
      <c r="C4" s="744"/>
      <c r="D4" s="744"/>
      <c r="E4" s="744"/>
      <c r="F4" s="744"/>
      <c r="G4" s="744"/>
      <c r="H4" s="744"/>
      <c r="I4" s="744"/>
      <c r="J4" s="744"/>
      <c r="K4" s="745"/>
      <c r="L4" s="343"/>
    </row>
    <row r="5" spans="1:12" x14ac:dyDescent="0.3">
      <c r="A5" s="340"/>
      <c r="B5" s="340"/>
      <c r="C5" s="340"/>
      <c r="D5" s="340"/>
      <c r="E5" s="340"/>
      <c r="F5" s="341"/>
      <c r="G5" s="341"/>
      <c r="H5" s="341"/>
      <c r="I5" s="341"/>
      <c r="J5" s="341"/>
      <c r="K5" s="344"/>
      <c r="L5" s="343"/>
    </row>
    <row r="6" spans="1:12" s="6" customFormat="1" ht="55.95" customHeight="1" x14ac:dyDescent="0.3">
      <c r="A6" s="347"/>
      <c r="B6" s="348" t="s">
        <v>80</v>
      </c>
      <c r="C6" s="746" t="s">
        <v>127</v>
      </c>
      <c r="D6" s="747"/>
      <c r="E6" s="348" t="s">
        <v>81</v>
      </c>
      <c r="F6" s="348" t="s">
        <v>126</v>
      </c>
      <c r="G6" s="348" t="s">
        <v>82</v>
      </c>
      <c r="H6" s="348" t="s">
        <v>83</v>
      </c>
      <c r="I6" s="348" t="s">
        <v>7238</v>
      </c>
      <c r="J6" s="348" t="s">
        <v>6910</v>
      </c>
      <c r="K6" s="348" t="s">
        <v>7088</v>
      </c>
      <c r="L6" s="345"/>
    </row>
    <row r="7" spans="1:12" x14ac:dyDescent="0.3">
      <c r="A7" s="340"/>
      <c r="B7" s="346">
        <v>1</v>
      </c>
      <c r="C7" s="740"/>
      <c r="D7" s="741"/>
      <c r="E7" s="248"/>
      <c r="F7" s="248"/>
      <c r="G7" s="248"/>
      <c r="H7" s="248"/>
      <c r="I7" s="248"/>
      <c r="J7" s="248"/>
      <c r="K7" s="248"/>
      <c r="L7" s="344">
        <f t="shared" ref="L7:L46" si="0">J7</f>
        <v>0</v>
      </c>
    </row>
    <row r="8" spans="1:12" x14ac:dyDescent="0.3">
      <c r="A8" s="340"/>
      <c r="B8" s="346">
        <v>2</v>
      </c>
      <c r="C8" s="740"/>
      <c r="D8" s="741"/>
      <c r="E8" s="248"/>
      <c r="F8" s="248"/>
      <c r="G8" s="248"/>
      <c r="H8" s="248"/>
      <c r="I8" s="248"/>
      <c r="J8" s="248"/>
      <c r="K8" s="248"/>
      <c r="L8" s="344">
        <f t="shared" si="0"/>
        <v>0</v>
      </c>
    </row>
    <row r="9" spans="1:12" x14ac:dyDescent="0.3">
      <c r="A9" s="340"/>
      <c r="B9" s="346">
        <v>3</v>
      </c>
      <c r="C9" s="740"/>
      <c r="D9" s="741"/>
      <c r="E9" s="248"/>
      <c r="F9" s="248"/>
      <c r="G9" s="248"/>
      <c r="H9" s="248"/>
      <c r="I9" s="248"/>
      <c r="J9" s="248"/>
      <c r="K9" s="248"/>
      <c r="L9" s="344">
        <f t="shared" si="0"/>
        <v>0</v>
      </c>
    </row>
    <row r="10" spans="1:12" x14ac:dyDescent="0.3">
      <c r="A10" s="340"/>
      <c r="B10" s="346">
        <v>4</v>
      </c>
      <c r="C10" s="740"/>
      <c r="D10" s="741"/>
      <c r="E10" s="248"/>
      <c r="F10" s="248"/>
      <c r="G10" s="248"/>
      <c r="H10" s="248"/>
      <c r="I10" s="248"/>
      <c r="J10" s="248"/>
      <c r="K10" s="248"/>
      <c r="L10" s="344">
        <f t="shared" si="0"/>
        <v>0</v>
      </c>
    </row>
    <row r="11" spans="1:12" x14ac:dyDescent="0.3">
      <c r="A11" s="340"/>
      <c r="B11" s="346">
        <v>5</v>
      </c>
      <c r="C11" s="740"/>
      <c r="D11" s="741"/>
      <c r="E11" s="248"/>
      <c r="F11" s="248"/>
      <c r="G11" s="248"/>
      <c r="H11" s="248"/>
      <c r="I11" s="248"/>
      <c r="J11" s="248"/>
      <c r="K11" s="248"/>
      <c r="L11" s="344">
        <f t="shared" si="0"/>
        <v>0</v>
      </c>
    </row>
    <row r="12" spans="1:12" x14ac:dyDescent="0.3">
      <c r="A12" s="340"/>
      <c r="B12" s="346">
        <v>6</v>
      </c>
      <c r="C12" s="740"/>
      <c r="D12" s="741"/>
      <c r="E12" s="248"/>
      <c r="F12" s="248"/>
      <c r="G12" s="248"/>
      <c r="H12" s="248"/>
      <c r="I12" s="248"/>
      <c r="J12" s="248"/>
      <c r="K12" s="248"/>
      <c r="L12" s="344">
        <f t="shared" si="0"/>
        <v>0</v>
      </c>
    </row>
    <row r="13" spans="1:12" x14ac:dyDescent="0.3">
      <c r="A13" s="340"/>
      <c r="B13" s="346">
        <v>7</v>
      </c>
      <c r="C13" s="740"/>
      <c r="D13" s="741"/>
      <c r="E13" s="248"/>
      <c r="F13" s="248"/>
      <c r="G13" s="248"/>
      <c r="H13" s="248"/>
      <c r="I13" s="248"/>
      <c r="J13" s="248"/>
      <c r="K13" s="248"/>
      <c r="L13" s="344">
        <f t="shared" si="0"/>
        <v>0</v>
      </c>
    </row>
    <row r="14" spans="1:12" x14ac:dyDescent="0.3">
      <c r="A14" s="340"/>
      <c r="B14" s="346">
        <v>8</v>
      </c>
      <c r="C14" s="740"/>
      <c r="D14" s="741"/>
      <c r="E14" s="248"/>
      <c r="F14" s="248"/>
      <c r="G14" s="248"/>
      <c r="H14" s="248"/>
      <c r="I14" s="248"/>
      <c r="J14" s="248"/>
      <c r="K14" s="248"/>
      <c r="L14" s="344">
        <f t="shared" si="0"/>
        <v>0</v>
      </c>
    </row>
    <row r="15" spans="1:12" x14ac:dyDescent="0.3">
      <c r="A15" s="340"/>
      <c r="B15" s="346">
        <v>9</v>
      </c>
      <c r="C15" s="740"/>
      <c r="D15" s="741"/>
      <c r="E15" s="248"/>
      <c r="F15" s="248"/>
      <c r="G15" s="248"/>
      <c r="H15" s="248"/>
      <c r="I15" s="248"/>
      <c r="J15" s="248"/>
      <c r="K15" s="248"/>
      <c r="L15" s="344">
        <f t="shared" si="0"/>
        <v>0</v>
      </c>
    </row>
    <row r="16" spans="1:12" x14ac:dyDescent="0.3">
      <c r="A16" s="340"/>
      <c r="B16" s="346">
        <v>10</v>
      </c>
      <c r="C16" s="740"/>
      <c r="D16" s="741"/>
      <c r="E16" s="248"/>
      <c r="F16" s="248"/>
      <c r="G16" s="248"/>
      <c r="H16" s="248"/>
      <c r="I16" s="248"/>
      <c r="J16" s="248"/>
      <c r="K16" s="248"/>
      <c r="L16" s="344">
        <f t="shared" si="0"/>
        <v>0</v>
      </c>
    </row>
    <row r="17" spans="1:12" x14ac:dyDescent="0.3">
      <c r="A17" s="340"/>
      <c r="B17" s="346">
        <v>11</v>
      </c>
      <c r="C17" s="740"/>
      <c r="D17" s="741"/>
      <c r="E17" s="248"/>
      <c r="F17" s="248"/>
      <c r="G17" s="248"/>
      <c r="H17" s="248"/>
      <c r="I17" s="248"/>
      <c r="J17" s="248"/>
      <c r="K17" s="248"/>
      <c r="L17" s="344">
        <f t="shared" si="0"/>
        <v>0</v>
      </c>
    </row>
    <row r="18" spans="1:12" x14ac:dyDescent="0.3">
      <c r="A18" s="340"/>
      <c r="B18" s="346">
        <v>12</v>
      </c>
      <c r="C18" s="740"/>
      <c r="D18" s="741"/>
      <c r="E18" s="248"/>
      <c r="F18" s="248"/>
      <c r="G18" s="248"/>
      <c r="H18" s="248"/>
      <c r="I18" s="248"/>
      <c r="J18" s="248"/>
      <c r="K18" s="248"/>
      <c r="L18" s="344">
        <f t="shared" si="0"/>
        <v>0</v>
      </c>
    </row>
    <row r="19" spans="1:12" x14ac:dyDescent="0.3">
      <c r="A19" s="340"/>
      <c r="B19" s="346">
        <v>13</v>
      </c>
      <c r="C19" s="740"/>
      <c r="D19" s="741"/>
      <c r="E19" s="248"/>
      <c r="F19" s="248"/>
      <c r="G19" s="248"/>
      <c r="H19" s="248"/>
      <c r="I19" s="248"/>
      <c r="J19" s="248"/>
      <c r="K19" s="248"/>
      <c r="L19" s="344">
        <f t="shared" si="0"/>
        <v>0</v>
      </c>
    </row>
    <row r="20" spans="1:12" x14ac:dyDescent="0.3">
      <c r="A20" s="340"/>
      <c r="B20" s="346">
        <v>14</v>
      </c>
      <c r="C20" s="740"/>
      <c r="D20" s="741"/>
      <c r="E20" s="248"/>
      <c r="F20" s="248"/>
      <c r="G20" s="248"/>
      <c r="H20" s="248"/>
      <c r="I20" s="248"/>
      <c r="J20" s="248"/>
      <c r="K20" s="248"/>
      <c r="L20" s="344">
        <f t="shared" si="0"/>
        <v>0</v>
      </c>
    </row>
    <row r="21" spans="1:12" x14ac:dyDescent="0.3">
      <c r="A21" s="340"/>
      <c r="B21" s="346">
        <v>15</v>
      </c>
      <c r="C21" s="740"/>
      <c r="D21" s="741"/>
      <c r="E21" s="248"/>
      <c r="F21" s="248"/>
      <c r="G21" s="248"/>
      <c r="H21" s="248"/>
      <c r="I21" s="248"/>
      <c r="J21" s="248"/>
      <c r="K21" s="248"/>
      <c r="L21" s="344">
        <f t="shared" si="0"/>
        <v>0</v>
      </c>
    </row>
    <row r="22" spans="1:12" x14ac:dyDescent="0.3">
      <c r="A22" s="340"/>
      <c r="B22" s="346">
        <v>16</v>
      </c>
      <c r="C22" s="740"/>
      <c r="D22" s="741"/>
      <c r="E22" s="248"/>
      <c r="F22" s="248"/>
      <c r="G22" s="248"/>
      <c r="H22" s="248"/>
      <c r="I22" s="248"/>
      <c r="J22" s="248"/>
      <c r="K22" s="248"/>
      <c r="L22" s="344">
        <f t="shared" si="0"/>
        <v>0</v>
      </c>
    </row>
    <row r="23" spans="1:12" x14ac:dyDescent="0.3">
      <c r="A23" s="340"/>
      <c r="B23" s="346">
        <v>17</v>
      </c>
      <c r="C23" s="740"/>
      <c r="D23" s="741"/>
      <c r="E23" s="248"/>
      <c r="F23" s="248"/>
      <c r="G23" s="248"/>
      <c r="H23" s="248"/>
      <c r="I23" s="248"/>
      <c r="J23" s="248"/>
      <c r="K23" s="248"/>
      <c r="L23" s="344">
        <f t="shared" si="0"/>
        <v>0</v>
      </c>
    </row>
    <row r="24" spans="1:12" x14ac:dyDescent="0.3">
      <c r="A24" s="340"/>
      <c r="B24" s="346">
        <v>18</v>
      </c>
      <c r="C24" s="740"/>
      <c r="D24" s="741"/>
      <c r="E24" s="248"/>
      <c r="F24" s="248"/>
      <c r="G24" s="248"/>
      <c r="H24" s="248"/>
      <c r="I24" s="248"/>
      <c r="J24" s="248"/>
      <c r="K24" s="248"/>
      <c r="L24" s="344">
        <f t="shared" si="0"/>
        <v>0</v>
      </c>
    </row>
    <row r="25" spans="1:12" x14ac:dyDescent="0.3">
      <c r="A25" s="340"/>
      <c r="B25" s="346">
        <v>19</v>
      </c>
      <c r="C25" s="740"/>
      <c r="D25" s="741"/>
      <c r="E25" s="248"/>
      <c r="F25" s="248"/>
      <c r="G25" s="248"/>
      <c r="H25" s="248"/>
      <c r="I25" s="248"/>
      <c r="J25" s="248"/>
      <c r="K25" s="248"/>
      <c r="L25" s="344">
        <f t="shared" si="0"/>
        <v>0</v>
      </c>
    </row>
    <row r="26" spans="1:12" x14ac:dyDescent="0.3">
      <c r="A26" s="340"/>
      <c r="B26" s="346">
        <v>20</v>
      </c>
      <c r="C26" s="740"/>
      <c r="D26" s="741"/>
      <c r="E26" s="248"/>
      <c r="F26" s="248"/>
      <c r="G26" s="248"/>
      <c r="H26" s="248"/>
      <c r="I26" s="248"/>
      <c r="J26" s="248"/>
      <c r="K26" s="248"/>
      <c r="L26" s="344">
        <f t="shared" si="0"/>
        <v>0</v>
      </c>
    </row>
    <row r="27" spans="1:12" x14ac:dyDescent="0.3">
      <c r="A27" s="340"/>
      <c r="B27" s="346">
        <v>21</v>
      </c>
      <c r="C27" s="740"/>
      <c r="D27" s="741"/>
      <c r="E27" s="248"/>
      <c r="F27" s="248"/>
      <c r="G27" s="248"/>
      <c r="H27" s="248"/>
      <c r="I27" s="248"/>
      <c r="J27" s="248"/>
      <c r="K27" s="248"/>
      <c r="L27" s="344">
        <f t="shared" si="0"/>
        <v>0</v>
      </c>
    </row>
    <row r="28" spans="1:12" x14ac:dyDescent="0.3">
      <c r="A28" s="340"/>
      <c r="B28" s="346">
        <v>22</v>
      </c>
      <c r="C28" s="740"/>
      <c r="D28" s="741"/>
      <c r="E28" s="248"/>
      <c r="F28" s="248"/>
      <c r="G28" s="248"/>
      <c r="H28" s="248"/>
      <c r="I28" s="248"/>
      <c r="J28" s="248"/>
      <c r="K28" s="248"/>
      <c r="L28" s="344">
        <f t="shared" si="0"/>
        <v>0</v>
      </c>
    </row>
    <row r="29" spans="1:12" x14ac:dyDescent="0.3">
      <c r="A29" s="340"/>
      <c r="B29" s="346">
        <v>23</v>
      </c>
      <c r="C29" s="740"/>
      <c r="D29" s="741"/>
      <c r="E29" s="248"/>
      <c r="F29" s="248"/>
      <c r="G29" s="248"/>
      <c r="H29" s="248"/>
      <c r="I29" s="248"/>
      <c r="J29" s="248"/>
      <c r="K29" s="248"/>
      <c r="L29" s="344">
        <f t="shared" si="0"/>
        <v>0</v>
      </c>
    </row>
    <row r="30" spans="1:12" x14ac:dyDescent="0.3">
      <c r="A30" s="340"/>
      <c r="B30" s="346">
        <v>24</v>
      </c>
      <c r="C30" s="740"/>
      <c r="D30" s="741"/>
      <c r="E30" s="248"/>
      <c r="F30" s="248"/>
      <c r="G30" s="248"/>
      <c r="H30" s="248"/>
      <c r="I30" s="248"/>
      <c r="J30" s="248"/>
      <c r="K30" s="248"/>
      <c r="L30" s="344">
        <f t="shared" si="0"/>
        <v>0</v>
      </c>
    </row>
    <row r="31" spans="1:12" x14ac:dyDescent="0.3">
      <c r="A31" s="340"/>
      <c r="B31" s="346">
        <v>25</v>
      </c>
      <c r="C31" s="740"/>
      <c r="D31" s="741"/>
      <c r="E31" s="248"/>
      <c r="F31" s="248"/>
      <c r="G31" s="248"/>
      <c r="H31" s="248"/>
      <c r="I31" s="248"/>
      <c r="J31" s="248"/>
      <c r="K31" s="248"/>
      <c r="L31" s="344">
        <f t="shared" si="0"/>
        <v>0</v>
      </c>
    </row>
    <row r="32" spans="1:12" x14ac:dyDescent="0.3">
      <c r="A32" s="340"/>
      <c r="B32" s="346">
        <v>26</v>
      </c>
      <c r="C32" s="740"/>
      <c r="D32" s="741"/>
      <c r="E32" s="248"/>
      <c r="F32" s="248"/>
      <c r="G32" s="248"/>
      <c r="H32" s="248"/>
      <c r="I32" s="248"/>
      <c r="J32" s="248"/>
      <c r="K32" s="248"/>
      <c r="L32" s="344">
        <f t="shared" si="0"/>
        <v>0</v>
      </c>
    </row>
    <row r="33" spans="1:12" x14ac:dyDescent="0.3">
      <c r="A33" s="340"/>
      <c r="B33" s="346">
        <v>27</v>
      </c>
      <c r="C33" s="740"/>
      <c r="D33" s="741"/>
      <c r="E33" s="248"/>
      <c r="F33" s="248"/>
      <c r="G33" s="248"/>
      <c r="H33" s="248"/>
      <c r="I33" s="248"/>
      <c r="J33" s="248"/>
      <c r="K33" s="248"/>
      <c r="L33" s="344">
        <f t="shared" si="0"/>
        <v>0</v>
      </c>
    </row>
    <row r="34" spans="1:12" x14ac:dyDescent="0.3">
      <c r="A34" s="340"/>
      <c r="B34" s="346">
        <v>28</v>
      </c>
      <c r="C34" s="740"/>
      <c r="D34" s="741"/>
      <c r="E34" s="248"/>
      <c r="F34" s="248"/>
      <c r="G34" s="248"/>
      <c r="H34" s="248"/>
      <c r="I34" s="248"/>
      <c r="J34" s="248"/>
      <c r="K34" s="248"/>
      <c r="L34" s="344">
        <f t="shared" si="0"/>
        <v>0</v>
      </c>
    </row>
    <row r="35" spans="1:12" x14ac:dyDescent="0.3">
      <c r="A35" s="340"/>
      <c r="B35" s="346">
        <v>29</v>
      </c>
      <c r="C35" s="740"/>
      <c r="D35" s="741"/>
      <c r="E35" s="248"/>
      <c r="F35" s="248"/>
      <c r="G35" s="248"/>
      <c r="H35" s="248"/>
      <c r="I35" s="248"/>
      <c r="J35" s="248"/>
      <c r="K35" s="248"/>
      <c r="L35" s="344">
        <f t="shared" si="0"/>
        <v>0</v>
      </c>
    </row>
    <row r="36" spans="1:12" x14ac:dyDescent="0.3">
      <c r="A36" s="340"/>
      <c r="B36" s="346">
        <v>30</v>
      </c>
      <c r="C36" s="740"/>
      <c r="D36" s="741"/>
      <c r="E36" s="248"/>
      <c r="F36" s="248"/>
      <c r="G36" s="248"/>
      <c r="H36" s="248"/>
      <c r="I36" s="248"/>
      <c r="J36" s="248"/>
      <c r="K36" s="248"/>
      <c r="L36" s="344">
        <f t="shared" si="0"/>
        <v>0</v>
      </c>
    </row>
    <row r="37" spans="1:12" x14ac:dyDescent="0.3">
      <c r="A37" s="340"/>
      <c r="B37" s="346">
        <v>31</v>
      </c>
      <c r="C37" s="740"/>
      <c r="D37" s="741"/>
      <c r="E37" s="248"/>
      <c r="F37" s="248"/>
      <c r="G37" s="248"/>
      <c r="H37" s="248"/>
      <c r="I37" s="248"/>
      <c r="J37" s="248"/>
      <c r="K37" s="248"/>
      <c r="L37" s="344">
        <f t="shared" si="0"/>
        <v>0</v>
      </c>
    </row>
    <row r="38" spans="1:12" x14ac:dyDescent="0.3">
      <c r="A38" s="340"/>
      <c r="B38" s="346">
        <v>32</v>
      </c>
      <c r="C38" s="740"/>
      <c r="D38" s="741"/>
      <c r="E38" s="248"/>
      <c r="F38" s="248"/>
      <c r="G38" s="248"/>
      <c r="H38" s="248"/>
      <c r="I38" s="248"/>
      <c r="J38" s="248"/>
      <c r="K38" s="248"/>
      <c r="L38" s="344">
        <f t="shared" si="0"/>
        <v>0</v>
      </c>
    </row>
    <row r="39" spans="1:12" x14ac:dyDescent="0.3">
      <c r="A39" s="340"/>
      <c r="B39" s="346">
        <v>33</v>
      </c>
      <c r="C39" s="740"/>
      <c r="D39" s="741"/>
      <c r="E39" s="248"/>
      <c r="F39" s="248"/>
      <c r="G39" s="248"/>
      <c r="H39" s="248"/>
      <c r="I39" s="248"/>
      <c r="J39" s="248"/>
      <c r="K39" s="248"/>
      <c r="L39" s="344">
        <f t="shared" si="0"/>
        <v>0</v>
      </c>
    </row>
    <row r="40" spans="1:12" x14ac:dyDescent="0.3">
      <c r="A40" s="340"/>
      <c r="B40" s="346">
        <v>34</v>
      </c>
      <c r="C40" s="740"/>
      <c r="D40" s="741"/>
      <c r="E40" s="248"/>
      <c r="F40" s="248"/>
      <c r="G40" s="248"/>
      <c r="H40" s="248"/>
      <c r="I40" s="248"/>
      <c r="J40" s="248"/>
      <c r="K40" s="248"/>
      <c r="L40" s="344">
        <f t="shared" si="0"/>
        <v>0</v>
      </c>
    </row>
    <row r="41" spans="1:12" x14ac:dyDescent="0.3">
      <c r="A41" s="340"/>
      <c r="B41" s="346">
        <v>35</v>
      </c>
      <c r="C41" s="740"/>
      <c r="D41" s="741"/>
      <c r="E41" s="248"/>
      <c r="F41" s="248"/>
      <c r="G41" s="248"/>
      <c r="H41" s="248"/>
      <c r="I41" s="248"/>
      <c r="J41" s="248"/>
      <c r="K41" s="248"/>
      <c r="L41" s="344">
        <f t="shared" si="0"/>
        <v>0</v>
      </c>
    </row>
    <row r="42" spans="1:12" x14ac:dyDescent="0.3">
      <c r="A42" s="340"/>
      <c r="B42" s="346">
        <v>36</v>
      </c>
      <c r="C42" s="740"/>
      <c r="D42" s="741"/>
      <c r="E42" s="248"/>
      <c r="F42" s="248"/>
      <c r="G42" s="248"/>
      <c r="H42" s="248"/>
      <c r="I42" s="248"/>
      <c r="J42" s="248"/>
      <c r="K42" s="248"/>
      <c r="L42" s="344">
        <f t="shared" si="0"/>
        <v>0</v>
      </c>
    </row>
    <row r="43" spans="1:12" x14ac:dyDescent="0.3">
      <c r="A43" s="340"/>
      <c r="B43" s="346">
        <v>37</v>
      </c>
      <c r="C43" s="740"/>
      <c r="D43" s="741"/>
      <c r="E43" s="248"/>
      <c r="F43" s="248"/>
      <c r="G43" s="248"/>
      <c r="H43" s="248"/>
      <c r="I43" s="248"/>
      <c r="J43" s="248"/>
      <c r="K43" s="248"/>
      <c r="L43" s="344">
        <f t="shared" si="0"/>
        <v>0</v>
      </c>
    </row>
    <row r="44" spans="1:12" x14ac:dyDescent="0.3">
      <c r="A44" s="340"/>
      <c r="B44" s="346">
        <v>38</v>
      </c>
      <c r="C44" s="740"/>
      <c r="D44" s="741"/>
      <c r="E44" s="248"/>
      <c r="F44" s="248"/>
      <c r="G44" s="248"/>
      <c r="H44" s="248"/>
      <c r="I44" s="248"/>
      <c r="J44" s="248"/>
      <c r="K44" s="248"/>
      <c r="L44" s="344">
        <f t="shared" si="0"/>
        <v>0</v>
      </c>
    </row>
    <row r="45" spans="1:12" x14ac:dyDescent="0.3">
      <c r="A45" s="340"/>
      <c r="B45" s="346">
        <v>39</v>
      </c>
      <c r="C45" s="740"/>
      <c r="D45" s="741"/>
      <c r="E45" s="248"/>
      <c r="F45" s="248"/>
      <c r="G45" s="248"/>
      <c r="H45" s="248"/>
      <c r="I45" s="248"/>
      <c r="J45" s="248"/>
      <c r="K45" s="248"/>
      <c r="L45" s="344">
        <f t="shared" si="0"/>
        <v>0</v>
      </c>
    </row>
    <row r="46" spans="1:12" x14ac:dyDescent="0.3">
      <c r="A46" s="340"/>
      <c r="B46" s="346">
        <v>40</v>
      </c>
      <c r="C46" s="740"/>
      <c r="D46" s="741"/>
      <c r="E46" s="248"/>
      <c r="F46" s="248"/>
      <c r="G46" s="248"/>
      <c r="H46" s="248"/>
      <c r="I46" s="248"/>
      <c r="J46" s="248"/>
      <c r="K46" s="248"/>
      <c r="L46" s="344">
        <f t="shared" si="0"/>
        <v>0</v>
      </c>
    </row>
    <row r="47" spans="1:12" x14ac:dyDescent="0.3">
      <c r="A47" s="340"/>
      <c r="B47" s="340"/>
      <c r="C47" s="340"/>
      <c r="D47" s="340"/>
      <c r="E47" s="340"/>
      <c r="F47" s="341"/>
      <c r="G47" s="341"/>
      <c r="H47" s="341"/>
      <c r="I47" s="341"/>
      <c r="J47" s="341"/>
      <c r="K47" s="342"/>
      <c r="L47" s="344"/>
    </row>
    <row r="48" spans="1:12" ht="295.95" customHeight="1" x14ac:dyDescent="0.3">
      <c r="A48" s="340"/>
      <c r="B48" s="743" t="s">
        <v>7239</v>
      </c>
      <c r="C48" s="744"/>
      <c r="D48" s="744"/>
      <c r="E48" s="744"/>
      <c r="F48" s="744"/>
      <c r="G48" s="744"/>
      <c r="H48" s="744"/>
      <c r="I48" s="744"/>
      <c r="J48" s="744"/>
      <c r="K48" s="745"/>
      <c r="L48" s="344"/>
    </row>
    <row r="49" spans="1:12" x14ac:dyDescent="0.3">
      <c r="A49" s="340"/>
      <c r="B49" s="340"/>
      <c r="C49" s="340"/>
      <c r="D49" s="340"/>
      <c r="E49" s="340"/>
      <c r="F49" s="341"/>
      <c r="G49" s="341"/>
      <c r="H49" s="341"/>
      <c r="I49" s="341"/>
      <c r="J49" s="341"/>
      <c r="K49" s="342"/>
      <c r="L49" s="344"/>
    </row>
    <row r="58" spans="1:12" s="35" customFormat="1" x14ac:dyDescent="0.3">
      <c r="A58" s="3"/>
      <c r="B58" s="3"/>
      <c r="C58" s="3"/>
      <c r="D58" s="3"/>
      <c r="E58" s="3"/>
      <c r="F58" s="44"/>
      <c r="G58" s="44"/>
      <c r="H58" s="44"/>
      <c r="I58" s="44"/>
      <c r="J58" s="44"/>
      <c r="L58" s="31"/>
    </row>
    <row r="59" spans="1:12" s="35" customFormat="1" x14ac:dyDescent="0.3">
      <c r="A59" s="3"/>
      <c r="B59" s="3"/>
      <c r="C59" s="3"/>
      <c r="D59" s="3"/>
      <c r="E59" s="3"/>
      <c r="F59" s="44"/>
      <c r="G59" s="44"/>
      <c r="H59" s="44"/>
      <c r="I59" s="44"/>
      <c r="J59" s="44"/>
      <c r="L59" s="31"/>
    </row>
  </sheetData>
  <sheetProtection formatColumns="0" formatRows="0"/>
  <mergeCells count="44">
    <mergeCell ref="B48:K48"/>
    <mergeCell ref="C15:D15"/>
    <mergeCell ref="C6:D6"/>
    <mergeCell ref="C7:D7"/>
    <mergeCell ref="C8:D8"/>
    <mergeCell ref="C9:D9"/>
    <mergeCell ref="C10:D10"/>
    <mergeCell ref="C11:D11"/>
    <mergeCell ref="C12:D12"/>
    <mergeCell ref="C13:D13"/>
    <mergeCell ref="C14:D14"/>
    <mergeCell ref="C27:D27"/>
    <mergeCell ref="C16:D16"/>
    <mergeCell ref="C17:D17"/>
    <mergeCell ref="C18:D18"/>
    <mergeCell ref="C19:D19"/>
    <mergeCell ref="C20:D20"/>
    <mergeCell ref="C21:D21"/>
    <mergeCell ref="C22:D22"/>
    <mergeCell ref="C23:D23"/>
    <mergeCell ref="C24:D24"/>
    <mergeCell ref="C46:D46"/>
    <mergeCell ref="C40:D40"/>
    <mergeCell ref="C41:D41"/>
    <mergeCell ref="C42:D42"/>
    <mergeCell ref="C43:D43"/>
    <mergeCell ref="C44:D44"/>
    <mergeCell ref="C45:D45"/>
    <mergeCell ref="C39:D39"/>
    <mergeCell ref="C28:D28"/>
    <mergeCell ref="C32:D32"/>
    <mergeCell ref="C33:D33"/>
    <mergeCell ref="B2:K2"/>
    <mergeCell ref="B4:K4"/>
    <mergeCell ref="C34:D34"/>
    <mergeCell ref="C35:D35"/>
    <mergeCell ref="C36:D36"/>
    <mergeCell ref="C37:D37"/>
    <mergeCell ref="C38:D38"/>
    <mergeCell ref="C25:D25"/>
    <mergeCell ref="C26:D26"/>
    <mergeCell ref="C29:D29"/>
    <mergeCell ref="C30:D30"/>
    <mergeCell ref="C31:D31"/>
  </mergeCells>
  <pageMargins left="0.42" right="0.11811023622047245" top="0.43307086614173229" bottom="0.43307086614173229" header="0.31496062992125984" footer="0.31496062992125984"/>
  <pageSetup paperSize="9" scale="65"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D631E-0ADB-4FDF-A16A-EDAE2D7E234F}">
  <sheetPr>
    <tabColor rgb="FFFFFF00"/>
  </sheetPr>
  <dimension ref="A1:K36"/>
  <sheetViews>
    <sheetView view="pageBreakPreview" zoomScale="55" zoomScaleNormal="85" zoomScaleSheetLayoutView="55" workbookViewId="0">
      <selection activeCell="N25" sqref="N25"/>
    </sheetView>
  </sheetViews>
  <sheetFormatPr baseColWidth="10" defaultColWidth="11.5546875" defaultRowHeight="14.4" x14ac:dyDescent="0.3"/>
  <cols>
    <col min="1" max="1" width="2.6640625" style="3" customWidth="1"/>
    <col min="2" max="2" width="6" style="3" customWidth="1"/>
    <col min="3" max="3" width="12.44140625" style="3" customWidth="1"/>
    <col min="4" max="4" width="21.6640625" style="3" customWidth="1"/>
    <col min="5" max="5" width="17" style="3" customWidth="1"/>
    <col min="6" max="6" width="16.88671875" style="44" customWidth="1"/>
    <col min="7" max="8" width="11.5546875" style="44" customWidth="1"/>
    <col min="9" max="9" width="12.88671875" style="44" customWidth="1"/>
    <col min="10" max="10" width="22.6640625" style="35" customWidth="1"/>
    <col min="11" max="11" width="4.5546875" style="31" customWidth="1"/>
    <col min="12" max="16384" width="11.5546875" style="3"/>
  </cols>
  <sheetData>
    <row r="1" spans="1:11" x14ac:dyDescent="0.3">
      <c r="A1" s="340"/>
      <c r="B1" s="340"/>
      <c r="C1" s="340"/>
      <c r="D1" s="340"/>
      <c r="E1" s="340"/>
      <c r="F1" s="341"/>
      <c r="G1" s="341"/>
      <c r="H1" s="341"/>
      <c r="I1" s="341"/>
      <c r="J1" s="342"/>
      <c r="K1" s="343"/>
    </row>
    <row r="2" spans="1:11" ht="21" x14ac:dyDescent="0.3">
      <c r="A2" s="340"/>
      <c r="B2" s="742" t="s">
        <v>7089</v>
      </c>
      <c r="C2" s="742"/>
      <c r="D2" s="742"/>
      <c r="E2" s="742"/>
      <c r="F2" s="742"/>
      <c r="G2" s="742"/>
      <c r="H2" s="742"/>
      <c r="I2" s="742"/>
      <c r="J2" s="742"/>
      <c r="K2" s="343"/>
    </row>
    <row r="3" spans="1:11" x14ac:dyDescent="0.3">
      <c r="A3" s="340"/>
      <c r="B3" s="340"/>
      <c r="C3" s="340"/>
      <c r="D3" s="340"/>
      <c r="E3" s="340"/>
      <c r="F3" s="341"/>
      <c r="G3" s="341"/>
      <c r="H3" s="341"/>
      <c r="I3" s="341"/>
      <c r="J3" s="342"/>
      <c r="K3" s="343"/>
    </row>
    <row r="4" spans="1:11" ht="48" customHeight="1" x14ac:dyDescent="0.3">
      <c r="A4" s="340"/>
      <c r="B4" s="743" t="s">
        <v>7087</v>
      </c>
      <c r="C4" s="744"/>
      <c r="D4" s="744"/>
      <c r="E4" s="744"/>
      <c r="F4" s="744"/>
      <c r="G4" s="744"/>
      <c r="H4" s="744"/>
      <c r="I4" s="744"/>
      <c r="J4" s="745"/>
      <c r="K4" s="343"/>
    </row>
    <row r="5" spans="1:11" x14ac:dyDescent="0.3">
      <c r="A5" s="340"/>
      <c r="B5" s="340"/>
      <c r="C5" s="340"/>
      <c r="D5" s="340"/>
      <c r="E5" s="340"/>
      <c r="F5" s="341"/>
      <c r="G5" s="341"/>
      <c r="H5" s="341"/>
      <c r="I5" s="341"/>
      <c r="J5" s="344"/>
      <c r="K5" s="343"/>
    </row>
    <row r="6" spans="1:11" s="6" customFormat="1" ht="55.95" customHeight="1" x14ac:dyDescent="0.3">
      <c r="A6" s="347"/>
      <c r="B6" s="348" t="s">
        <v>80</v>
      </c>
      <c r="C6" s="746" t="s">
        <v>127</v>
      </c>
      <c r="D6" s="747"/>
      <c r="E6" s="348" t="s">
        <v>81</v>
      </c>
      <c r="F6" s="348" t="s">
        <v>126</v>
      </c>
      <c r="G6" s="348" t="s">
        <v>82</v>
      </c>
      <c r="H6" s="348" t="s">
        <v>83</v>
      </c>
      <c r="I6" s="348" t="s">
        <v>6910</v>
      </c>
      <c r="J6" s="348" t="s">
        <v>7088</v>
      </c>
      <c r="K6" s="345"/>
    </row>
    <row r="7" spans="1:11" x14ac:dyDescent="0.3">
      <c r="A7" s="340"/>
      <c r="B7" s="346">
        <v>1</v>
      </c>
      <c r="C7" s="740"/>
      <c r="D7" s="741"/>
      <c r="E7" s="248"/>
      <c r="F7" s="248"/>
      <c r="G7" s="248"/>
      <c r="H7" s="248"/>
      <c r="I7" s="248"/>
      <c r="J7" s="248"/>
      <c r="K7" s="344">
        <f t="shared" ref="K7:K23" si="0">I7</f>
        <v>0</v>
      </c>
    </row>
    <row r="8" spans="1:11" x14ac:dyDescent="0.3">
      <c r="A8" s="340"/>
      <c r="B8" s="346">
        <v>2</v>
      </c>
      <c r="C8" s="740"/>
      <c r="D8" s="741"/>
      <c r="E8" s="248"/>
      <c r="F8" s="248"/>
      <c r="G8" s="248"/>
      <c r="H8" s="248"/>
      <c r="I8" s="248"/>
      <c r="J8" s="248"/>
      <c r="K8" s="344">
        <f t="shared" si="0"/>
        <v>0</v>
      </c>
    </row>
    <row r="9" spans="1:11" x14ac:dyDescent="0.3">
      <c r="A9" s="340"/>
      <c r="B9" s="346">
        <v>3</v>
      </c>
      <c r="C9" s="740"/>
      <c r="D9" s="741"/>
      <c r="E9" s="248"/>
      <c r="F9" s="248"/>
      <c r="G9" s="248"/>
      <c r="H9" s="248"/>
      <c r="I9" s="248"/>
      <c r="J9" s="248"/>
      <c r="K9" s="344">
        <f t="shared" si="0"/>
        <v>0</v>
      </c>
    </row>
    <row r="10" spans="1:11" x14ac:dyDescent="0.3">
      <c r="A10" s="340"/>
      <c r="B10" s="346">
        <v>4</v>
      </c>
      <c r="C10" s="740"/>
      <c r="D10" s="741"/>
      <c r="E10" s="248"/>
      <c r="F10" s="248"/>
      <c r="G10" s="248"/>
      <c r="H10" s="248"/>
      <c r="I10" s="248"/>
      <c r="J10" s="248"/>
      <c r="K10" s="344">
        <f t="shared" si="0"/>
        <v>0</v>
      </c>
    </row>
    <row r="11" spans="1:11" x14ac:dyDescent="0.3">
      <c r="A11" s="340"/>
      <c r="B11" s="346">
        <v>5</v>
      </c>
      <c r="C11" s="740"/>
      <c r="D11" s="741"/>
      <c r="E11" s="248"/>
      <c r="F11" s="248"/>
      <c r="G11" s="248"/>
      <c r="H11" s="248"/>
      <c r="I11" s="248"/>
      <c r="J11" s="248"/>
      <c r="K11" s="344">
        <f t="shared" si="0"/>
        <v>0</v>
      </c>
    </row>
    <row r="12" spans="1:11" x14ac:dyDescent="0.3">
      <c r="A12" s="340"/>
      <c r="B12" s="346">
        <v>6</v>
      </c>
      <c r="C12" s="740"/>
      <c r="D12" s="741"/>
      <c r="E12" s="248"/>
      <c r="F12" s="248"/>
      <c r="G12" s="248"/>
      <c r="H12" s="248"/>
      <c r="I12" s="248"/>
      <c r="J12" s="248"/>
      <c r="K12" s="344">
        <f t="shared" si="0"/>
        <v>0</v>
      </c>
    </row>
    <row r="13" spans="1:11" x14ac:dyDescent="0.3">
      <c r="A13" s="340"/>
      <c r="B13" s="346">
        <v>7</v>
      </c>
      <c r="C13" s="740"/>
      <c r="D13" s="741"/>
      <c r="E13" s="248"/>
      <c r="F13" s="248"/>
      <c r="G13" s="248"/>
      <c r="H13" s="248"/>
      <c r="I13" s="248"/>
      <c r="J13" s="248"/>
      <c r="K13" s="344">
        <f t="shared" si="0"/>
        <v>0</v>
      </c>
    </row>
    <row r="14" spans="1:11" x14ac:dyDescent="0.3">
      <c r="A14" s="340"/>
      <c r="B14" s="346">
        <v>8</v>
      </c>
      <c r="C14" s="740"/>
      <c r="D14" s="741"/>
      <c r="E14" s="248"/>
      <c r="F14" s="248"/>
      <c r="G14" s="248"/>
      <c r="H14" s="248"/>
      <c r="I14" s="248"/>
      <c r="J14" s="248"/>
      <c r="K14" s="344">
        <f t="shared" si="0"/>
        <v>0</v>
      </c>
    </row>
    <row r="15" spans="1:11" x14ac:dyDescent="0.3">
      <c r="A15" s="340"/>
      <c r="B15" s="346">
        <v>9</v>
      </c>
      <c r="C15" s="740"/>
      <c r="D15" s="741"/>
      <c r="E15" s="248"/>
      <c r="F15" s="248"/>
      <c r="G15" s="248"/>
      <c r="H15" s="248"/>
      <c r="I15" s="248"/>
      <c r="J15" s="248"/>
      <c r="K15" s="344">
        <f t="shared" si="0"/>
        <v>0</v>
      </c>
    </row>
    <row r="16" spans="1:11" x14ac:dyDescent="0.3">
      <c r="A16" s="340"/>
      <c r="B16" s="346">
        <v>10</v>
      </c>
      <c r="C16" s="740"/>
      <c r="D16" s="741"/>
      <c r="E16" s="248"/>
      <c r="F16" s="248"/>
      <c r="G16" s="248"/>
      <c r="H16" s="248"/>
      <c r="I16" s="248"/>
      <c r="J16" s="248"/>
      <c r="K16" s="344">
        <f t="shared" si="0"/>
        <v>0</v>
      </c>
    </row>
    <row r="17" spans="1:11" x14ac:dyDescent="0.3">
      <c r="A17" s="340"/>
      <c r="B17" s="346">
        <v>11</v>
      </c>
      <c r="C17" s="740"/>
      <c r="D17" s="741"/>
      <c r="E17" s="248"/>
      <c r="F17" s="248"/>
      <c r="G17" s="248"/>
      <c r="H17" s="248"/>
      <c r="I17" s="248"/>
      <c r="J17" s="248"/>
      <c r="K17" s="344">
        <f t="shared" si="0"/>
        <v>0</v>
      </c>
    </row>
    <row r="18" spans="1:11" x14ac:dyDescent="0.3">
      <c r="A18" s="340"/>
      <c r="B18" s="346">
        <v>12</v>
      </c>
      <c r="C18" s="740"/>
      <c r="D18" s="741"/>
      <c r="E18" s="248"/>
      <c r="F18" s="248"/>
      <c r="G18" s="248"/>
      <c r="H18" s="248"/>
      <c r="I18" s="248"/>
      <c r="J18" s="248"/>
      <c r="K18" s="344">
        <f t="shared" si="0"/>
        <v>0</v>
      </c>
    </row>
    <row r="19" spans="1:11" x14ac:dyDescent="0.3">
      <c r="A19" s="340"/>
      <c r="B19" s="346">
        <v>13</v>
      </c>
      <c r="C19" s="740"/>
      <c r="D19" s="741"/>
      <c r="E19" s="248"/>
      <c r="F19" s="248"/>
      <c r="G19" s="248"/>
      <c r="H19" s="248"/>
      <c r="I19" s="248"/>
      <c r="J19" s="248"/>
      <c r="K19" s="344">
        <f t="shared" si="0"/>
        <v>0</v>
      </c>
    </row>
    <row r="20" spans="1:11" x14ac:dyDescent="0.3">
      <c r="A20" s="340"/>
      <c r="B20" s="346">
        <v>14</v>
      </c>
      <c r="C20" s="740"/>
      <c r="D20" s="741"/>
      <c r="E20" s="248"/>
      <c r="F20" s="248"/>
      <c r="G20" s="248"/>
      <c r="H20" s="248"/>
      <c r="I20" s="248"/>
      <c r="J20" s="248"/>
      <c r="K20" s="344">
        <f t="shared" si="0"/>
        <v>0</v>
      </c>
    </row>
    <row r="21" spans="1:11" x14ac:dyDescent="0.3">
      <c r="A21" s="340"/>
      <c r="B21" s="346">
        <v>15</v>
      </c>
      <c r="C21" s="740"/>
      <c r="D21" s="741"/>
      <c r="E21" s="248"/>
      <c r="F21" s="248"/>
      <c r="G21" s="248"/>
      <c r="H21" s="248"/>
      <c r="I21" s="248"/>
      <c r="J21" s="248"/>
      <c r="K21" s="344">
        <f t="shared" si="0"/>
        <v>0</v>
      </c>
    </row>
    <row r="22" spans="1:11" x14ac:dyDescent="0.3">
      <c r="A22" s="340"/>
      <c r="B22" s="346" t="s">
        <v>7240</v>
      </c>
      <c r="C22" s="740"/>
      <c r="D22" s="741"/>
      <c r="E22" s="248"/>
      <c r="F22" s="248"/>
      <c r="G22" s="248"/>
      <c r="H22" s="248"/>
      <c r="I22" s="248"/>
      <c r="J22" s="248"/>
      <c r="K22" s="344">
        <f t="shared" si="0"/>
        <v>0</v>
      </c>
    </row>
    <row r="23" spans="1:11" x14ac:dyDescent="0.3">
      <c r="A23" s="340"/>
      <c r="B23" s="346" t="s">
        <v>7241</v>
      </c>
      <c r="C23" s="740"/>
      <c r="D23" s="741"/>
      <c r="E23" s="248"/>
      <c r="F23" s="248"/>
      <c r="G23" s="248"/>
      <c r="H23" s="248"/>
      <c r="I23" s="248"/>
      <c r="J23" s="248"/>
      <c r="K23" s="344">
        <f t="shared" si="0"/>
        <v>0</v>
      </c>
    </row>
    <row r="24" spans="1:11" x14ac:dyDescent="0.3">
      <c r="A24" s="340"/>
      <c r="B24" s="340"/>
      <c r="C24" s="340"/>
      <c r="D24" s="340"/>
      <c r="E24" s="340"/>
      <c r="F24" s="341"/>
      <c r="G24" s="341"/>
      <c r="H24" s="341"/>
      <c r="I24" s="341"/>
      <c r="J24" s="342"/>
      <c r="K24" s="344"/>
    </row>
    <row r="25" spans="1:11" ht="220.8" customHeight="1" x14ac:dyDescent="0.3">
      <c r="A25" s="340"/>
      <c r="B25" s="743" t="s">
        <v>7273</v>
      </c>
      <c r="C25" s="744"/>
      <c r="D25" s="744"/>
      <c r="E25" s="744"/>
      <c r="F25" s="744"/>
      <c r="G25" s="744"/>
      <c r="H25" s="744"/>
      <c r="I25" s="744"/>
      <c r="J25" s="745"/>
      <c r="K25" s="344"/>
    </row>
    <row r="26" spans="1:11" x14ac:dyDescent="0.3">
      <c r="A26" s="340"/>
      <c r="B26" s="340"/>
      <c r="C26" s="340"/>
      <c r="D26" s="340"/>
      <c r="E26" s="340"/>
      <c r="F26" s="341"/>
      <c r="G26" s="341"/>
      <c r="H26" s="341"/>
      <c r="I26" s="341"/>
      <c r="J26" s="342"/>
      <c r="K26" s="344"/>
    </row>
    <row r="35" spans="1:11" s="35" customFormat="1" x14ac:dyDescent="0.3">
      <c r="A35" s="3"/>
      <c r="B35" s="3"/>
      <c r="C35" s="3"/>
      <c r="D35" s="3"/>
      <c r="E35" s="3"/>
      <c r="F35" s="44"/>
      <c r="G35" s="44"/>
      <c r="H35" s="44"/>
      <c r="I35" s="44"/>
      <c r="K35" s="31"/>
    </row>
    <row r="36" spans="1:11" s="35" customFormat="1" x14ac:dyDescent="0.3">
      <c r="A36" s="3"/>
      <c r="B36" s="3"/>
      <c r="C36" s="3"/>
      <c r="D36" s="3"/>
      <c r="E36" s="3"/>
      <c r="F36" s="44"/>
      <c r="G36" s="44"/>
      <c r="H36" s="44"/>
      <c r="I36" s="44"/>
      <c r="K36" s="31"/>
    </row>
  </sheetData>
  <sheetProtection formatColumns="0" formatRows="0"/>
  <mergeCells count="21">
    <mergeCell ref="C15:D15"/>
    <mergeCell ref="B2:J2"/>
    <mergeCell ref="B4:J4"/>
    <mergeCell ref="C6:D6"/>
    <mergeCell ref="C7:D7"/>
    <mergeCell ref="C8:D8"/>
    <mergeCell ref="C9:D9"/>
    <mergeCell ref="C10:D10"/>
    <mergeCell ref="C11:D11"/>
    <mergeCell ref="C12:D12"/>
    <mergeCell ref="C13:D13"/>
    <mergeCell ref="C14:D14"/>
    <mergeCell ref="C21:D21"/>
    <mergeCell ref="C22:D22"/>
    <mergeCell ref="C23:D23"/>
    <mergeCell ref="B25:J25"/>
    <mergeCell ref="C16:D16"/>
    <mergeCell ref="C17:D17"/>
    <mergeCell ref="C18:D18"/>
    <mergeCell ref="C19:D19"/>
    <mergeCell ref="C20:D20"/>
  </mergeCells>
  <pageMargins left="0.42" right="0.11811023622047245" top="0.43307086614173229" bottom="0.43307086614173229" header="0.31496062992125984" footer="0.31496062992125984"/>
  <pageSetup paperSize="9" scale="7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8D2F-3709-4776-911A-63804F370FE1}">
  <dimension ref="A1:HO2074"/>
  <sheetViews>
    <sheetView zoomScaleNormal="100" workbookViewId="0"/>
  </sheetViews>
  <sheetFormatPr baseColWidth="10" defaultColWidth="11.44140625" defaultRowHeight="13.8" x14ac:dyDescent="0.3"/>
  <cols>
    <col min="1" max="5" width="9.109375" style="107" customWidth="1"/>
    <col min="6" max="6" width="15.44140625" style="107" customWidth="1"/>
    <col min="7" max="7" width="18.6640625" style="107" customWidth="1"/>
    <col min="8" max="8" width="22.33203125" style="107" customWidth="1"/>
    <col min="9" max="9" width="10.6640625" style="107" hidden="1" customWidth="1"/>
    <col min="10" max="16" width="9.109375" style="107" hidden="1" customWidth="1"/>
    <col min="17" max="20" width="9.109375" style="107" customWidth="1"/>
    <col min="21" max="21" width="29.44140625" style="107" customWidth="1"/>
    <col min="22" max="23" width="9.109375" style="107" customWidth="1"/>
    <col min="24" max="24" width="17" style="107" customWidth="1"/>
    <col min="25" max="260" width="9.109375" style="107" customWidth="1"/>
    <col min="261" max="16384" width="11.44140625" style="107"/>
  </cols>
  <sheetData>
    <row r="1" spans="1:51" x14ac:dyDescent="0.3">
      <c r="A1" s="103" t="s">
        <v>526</v>
      </c>
      <c r="B1" s="103" t="s">
        <v>527</v>
      </c>
      <c r="C1" s="103" t="s">
        <v>528</v>
      </c>
      <c r="D1" s="103" t="s">
        <v>529</v>
      </c>
      <c r="E1" s="103" t="s">
        <v>530</v>
      </c>
      <c r="F1" s="103" t="s">
        <v>531</v>
      </c>
      <c r="G1" s="103" t="s">
        <v>532</v>
      </c>
      <c r="H1" s="103" t="s">
        <v>533</v>
      </c>
      <c r="I1" s="104" t="s">
        <v>534</v>
      </c>
      <c r="J1" s="105" t="s">
        <v>535</v>
      </c>
      <c r="K1" s="104" t="s">
        <v>536</v>
      </c>
      <c r="L1" s="104" t="s">
        <v>537</v>
      </c>
      <c r="M1" s="103" t="s">
        <v>538</v>
      </c>
      <c r="N1" s="103" t="s">
        <v>539</v>
      </c>
      <c r="O1" s="103" t="s">
        <v>540</v>
      </c>
      <c r="P1" s="103" t="s">
        <v>541</v>
      </c>
      <c r="Q1" s="103" t="s">
        <v>542</v>
      </c>
      <c r="R1" s="103" t="s">
        <v>543</v>
      </c>
      <c r="S1" s="103" t="s">
        <v>544</v>
      </c>
      <c r="T1" s="103" t="s">
        <v>545</v>
      </c>
      <c r="U1" s="103" t="s">
        <v>546</v>
      </c>
      <c r="V1" s="103" t="s">
        <v>547</v>
      </c>
      <c r="W1" s="106"/>
      <c r="X1" s="106"/>
    </row>
    <row r="2" spans="1:51" x14ac:dyDescent="0.3">
      <c r="A2" s="108" t="s">
        <v>548</v>
      </c>
      <c r="B2" s="109" t="s">
        <v>549</v>
      </c>
      <c r="C2" s="109" t="s">
        <v>550</v>
      </c>
      <c r="D2" s="109" t="s">
        <v>550</v>
      </c>
      <c r="E2" s="109" t="s">
        <v>550</v>
      </c>
      <c r="F2" s="109" t="s">
        <v>551</v>
      </c>
      <c r="G2" s="109" t="s">
        <v>552</v>
      </c>
      <c r="H2" s="109" t="s">
        <v>552</v>
      </c>
      <c r="I2" s="110">
        <v>29171</v>
      </c>
      <c r="J2" s="110">
        <v>153.78</v>
      </c>
      <c r="K2" s="110">
        <v>-6.2294</v>
      </c>
      <c r="L2" s="110">
        <v>-77.871399999999994</v>
      </c>
      <c r="M2" s="111" t="s">
        <v>123</v>
      </c>
      <c r="N2" s="111">
        <v>0</v>
      </c>
      <c r="O2" s="111" t="s">
        <v>553</v>
      </c>
      <c r="P2" s="111">
        <v>0</v>
      </c>
      <c r="Q2" s="112"/>
      <c r="R2" s="111" t="s">
        <v>554</v>
      </c>
      <c r="S2" s="111" t="s">
        <v>555</v>
      </c>
      <c r="T2" s="111" t="s">
        <v>555</v>
      </c>
      <c r="U2" s="111" t="str">
        <f>+CONCATENATE(Tabla134[[#This Row],[D]],Tabla134[[#This Row],[P]],Tabla134[[#This Row],[DI]])</f>
        <v>AMAZONASCHACHAPOYASCHACHAPOYAS</v>
      </c>
      <c r="V2" s="111" t="s">
        <v>549</v>
      </c>
      <c r="W2" s="111"/>
      <c r="X2" s="111"/>
      <c r="AA2" s="113" t="s">
        <v>554</v>
      </c>
      <c r="AB2" s="113" t="s">
        <v>556</v>
      </c>
      <c r="AC2" s="113" t="s">
        <v>557</v>
      </c>
      <c r="AD2" s="113" t="s">
        <v>558</v>
      </c>
      <c r="AE2" s="113" t="s">
        <v>559</v>
      </c>
      <c r="AF2" s="113" t="s">
        <v>560</v>
      </c>
      <c r="AG2" s="113" t="s">
        <v>561</v>
      </c>
      <c r="AH2" s="113" t="s">
        <v>562</v>
      </c>
      <c r="AI2" s="113" t="s">
        <v>563</v>
      </c>
      <c r="AJ2" s="113" t="s">
        <v>564</v>
      </c>
      <c r="AK2" s="113" t="s">
        <v>565</v>
      </c>
      <c r="AL2" s="113" t="s">
        <v>566</v>
      </c>
      <c r="AM2" s="113" t="s">
        <v>567</v>
      </c>
      <c r="AN2" s="113" t="s">
        <v>568</v>
      </c>
      <c r="AO2" s="113" t="s">
        <v>569</v>
      </c>
      <c r="AP2" s="113" t="s">
        <v>570</v>
      </c>
      <c r="AQ2" s="113" t="s">
        <v>571</v>
      </c>
      <c r="AR2" s="113" t="s">
        <v>572</v>
      </c>
      <c r="AS2" s="113" t="s">
        <v>573</v>
      </c>
      <c r="AT2" s="113" t="s">
        <v>574</v>
      </c>
      <c r="AU2" s="113" t="s">
        <v>575</v>
      </c>
      <c r="AV2" s="113" t="s">
        <v>576</v>
      </c>
      <c r="AW2" s="113" t="s">
        <v>577</v>
      </c>
      <c r="AX2" s="113" t="s">
        <v>578</v>
      </c>
      <c r="AY2" s="113" t="s">
        <v>579</v>
      </c>
    </row>
    <row r="3" spans="1:51" x14ac:dyDescent="0.3">
      <c r="A3" s="108" t="s">
        <v>548</v>
      </c>
      <c r="B3" s="109" t="s">
        <v>580</v>
      </c>
      <c r="C3" s="109" t="s">
        <v>550</v>
      </c>
      <c r="D3" s="109" t="s">
        <v>550</v>
      </c>
      <c r="E3" s="109" t="s">
        <v>581</v>
      </c>
      <c r="F3" s="109" t="s">
        <v>551</v>
      </c>
      <c r="G3" s="109" t="s">
        <v>552</v>
      </c>
      <c r="H3" s="109" t="s">
        <v>582</v>
      </c>
      <c r="I3" s="110">
        <v>288</v>
      </c>
      <c r="J3" s="110">
        <v>25.71</v>
      </c>
      <c r="K3" s="110">
        <v>-6.0316999999999998</v>
      </c>
      <c r="L3" s="110">
        <v>-77.712199999999996</v>
      </c>
      <c r="M3" s="111" t="s">
        <v>123</v>
      </c>
      <c r="N3" s="111">
        <v>0</v>
      </c>
      <c r="O3" s="111" t="s">
        <v>553</v>
      </c>
      <c r="P3" s="111">
        <v>0</v>
      </c>
      <c r="Q3" s="112"/>
      <c r="R3" s="111" t="s">
        <v>554</v>
      </c>
      <c r="S3" s="111" t="s">
        <v>555</v>
      </c>
      <c r="T3" s="111" t="s">
        <v>583</v>
      </c>
      <c r="U3" s="111" t="str">
        <f>+CONCATENATE(Tabla134[[#This Row],[D]],Tabla134[[#This Row],[P]],Tabla134[[#This Row],[DI]])</f>
        <v>AMAZONASCHACHAPOYASASUNCION</v>
      </c>
      <c r="V3" s="111" t="s">
        <v>580</v>
      </c>
      <c r="W3" s="111"/>
      <c r="X3" s="111"/>
      <c r="AA3" s="107" t="s">
        <v>584</v>
      </c>
      <c r="AB3" s="107" t="s">
        <v>585</v>
      </c>
      <c r="AC3" s="107" t="s">
        <v>586</v>
      </c>
      <c r="AD3" s="107" t="s">
        <v>558</v>
      </c>
      <c r="AE3" s="107" t="s">
        <v>587</v>
      </c>
      <c r="AF3" s="107" t="s">
        <v>588</v>
      </c>
      <c r="AG3" s="107" t="s">
        <v>589</v>
      </c>
      <c r="AH3" s="107" t="s">
        <v>590</v>
      </c>
      <c r="AI3" s="107" t="s">
        <v>591</v>
      </c>
      <c r="AJ3" s="107" t="s">
        <v>592</v>
      </c>
      <c r="AK3" s="107" t="s">
        <v>593</v>
      </c>
      <c r="AL3" s="107" t="s">
        <v>594</v>
      </c>
      <c r="AM3" s="107" t="s">
        <v>595</v>
      </c>
      <c r="AN3" s="107" t="s">
        <v>596</v>
      </c>
      <c r="AO3" s="107" t="s">
        <v>597</v>
      </c>
      <c r="AP3" s="107" t="s">
        <v>598</v>
      </c>
      <c r="AQ3" s="107" t="s">
        <v>599</v>
      </c>
      <c r="AR3" s="107" t="s">
        <v>600</v>
      </c>
      <c r="AS3" s="107" t="s">
        <v>601</v>
      </c>
      <c r="AT3" s="107" t="s">
        <v>574</v>
      </c>
      <c r="AU3" s="107" t="s">
        <v>602</v>
      </c>
      <c r="AV3" s="107" t="s">
        <v>603</v>
      </c>
      <c r="AW3" s="107" t="s">
        <v>604</v>
      </c>
      <c r="AX3" s="107" t="s">
        <v>605</v>
      </c>
      <c r="AY3" s="107" t="s">
        <v>606</v>
      </c>
    </row>
    <row r="4" spans="1:51" x14ac:dyDescent="0.3">
      <c r="A4" s="108" t="s">
        <v>548</v>
      </c>
      <c r="B4" s="109" t="s">
        <v>607</v>
      </c>
      <c r="C4" s="109" t="s">
        <v>550</v>
      </c>
      <c r="D4" s="109" t="s">
        <v>550</v>
      </c>
      <c r="E4" s="109" t="s">
        <v>608</v>
      </c>
      <c r="F4" s="109" t="s">
        <v>551</v>
      </c>
      <c r="G4" s="109" t="s">
        <v>552</v>
      </c>
      <c r="H4" s="109" t="s">
        <v>609</v>
      </c>
      <c r="I4" s="110">
        <v>1644</v>
      </c>
      <c r="J4" s="110">
        <v>357.09</v>
      </c>
      <c r="K4" s="110">
        <v>-6.8375000000000004</v>
      </c>
      <c r="L4" s="110">
        <v>-78.0214</v>
      </c>
      <c r="M4" s="111" t="s">
        <v>123</v>
      </c>
      <c r="N4" s="111">
        <v>0</v>
      </c>
      <c r="O4" s="111" t="s">
        <v>553</v>
      </c>
      <c r="P4" s="111">
        <v>0</v>
      </c>
      <c r="Q4" s="112"/>
      <c r="R4" s="111" t="s">
        <v>554</v>
      </c>
      <c r="S4" s="111" t="s">
        <v>555</v>
      </c>
      <c r="T4" s="111" t="s">
        <v>610</v>
      </c>
      <c r="U4" s="111" t="str">
        <f>+CONCATENATE(Tabla134[[#This Row],[D]],Tabla134[[#This Row],[P]],Tabla134[[#This Row],[DI]])</f>
        <v>AMAZONASCHACHAPOYASBALSAS</v>
      </c>
      <c r="V4" s="111" t="s">
        <v>607</v>
      </c>
      <c r="W4" s="111"/>
      <c r="X4" s="111"/>
      <c r="AA4" s="107" t="s">
        <v>611</v>
      </c>
      <c r="AB4" s="107" t="s">
        <v>612</v>
      </c>
      <c r="AC4" s="107" t="s">
        <v>613</v>
      </c>
      <c r="AD4" s="107" t="s">
        <v>614</v>
      </c>
      <c r="AE4" s="107" t="s">
        <v>615</v>
      </c>
      <c r="AF4" s="107" t="s">
        <v>560</v>
      </c>
      <c r="AG4" s="107" t="s">
        <v>616</v>
      </c>
      <c r="AH4" s="107" t="s">
        <v>617</v>
      </c>
      <c r="AI4" s="107" t="s">
        <v>618</v>
      </c>
      <c r="AJ4" s="107" t="s">
        <v>564</v>
      </c>
      <c r="AK4" s="107" t="s">
        <v>619</v>
      </c>
      <c r="AL4" s="107" t="s">
        <v>620</v>
      </c>
      <c r="AM4" s="107" t="s">
        <v>621</v>
      </c>
      <c r="AN4" s="107" t="s">
        <v>622</v>
      </c>
      <c r="AO4" s="107" t="s">
        <v>623</v>
      </c>
      <c r="AP4" s="107" t="s">
        <v>624</v>
      </c>
      <c r="AQ4" s="107" t="s">
        <v>625</v>
      </c>
      <c r="AR4" s="107" t="s">
        <v>626</v>
      </c>
      <c r="AS4" s="107" t="s">
        <v>627</v>
      </c>
      <c r="AU4" s="107" t="s">
        <v>628</v>
      </c>
      <c r="AV4" s="107" t="s">
        <v>629</v>
      </c>
      <c r="AW4" s="107" t="s">
        <v>630</v>
      </c>
      <c r="AX4" s="107" t="s">
        <v>578</v>
      </c>
      <c r="AY4" s="107" t="s">
        <v>631</v>
      </c>
    </row>
    <row r="5" spans="1:51" x14ac:dyDescent="0.3">
      <c r="A5" s="108" t="s">
        <v>548</v>
      </c>
      <c r="B5" s="109" t="s">
        <v>632</v>
      </c>
      <c r="C5" s="109" t="s">
        <v>550</v>
      </c>
      <c r="D5" s="109" t="s">
        <v>550</v>
      </c>
      <c r="E5" s="109" t="s">
        <v>633</v>
      </c>
      <c r="F5" s="109" t="s">
        <v>551</v>
      </c>
      <c r="G5" s="109" t="s">
        <v>552</v>
      </c>
      <c r="H5" s="109" t="s">
        <v>634</v>
      </c>
      <c r="I5" s="110">
        <v>591</v>
      </c>
      <c r="J5" s="110">
        <v>56.97</v>
      </c>
      <c r="K5" s="110">
        <v>-6.2557999999999998</v>
      </c>
      <c r="L5" s="110">
        <v>-77.700299999999999</v>
      </c>
      <c r="M5" s="111" t="s">
        <v>123</v>
      </c>
      <c r="N5" s="111">
        <v>0</v>
      </c>
      <c r="O5" s="111" t="s">
        <v>553</v>
      </c>
      <c r="P5" s="111">
        <v>0</v>
      </c>
      <c r="Q5" s="112"/>
      <c r="R5" s="111" t="s">
        <v>554</v>
      </c>
      <c r="S5" s="111" t="s">
        <v>555</v>
      </c>
      <c r="T5" s="111" t="s">
        <v>635</v>
      </c>
      <c r="U5" s="111" t="str">
        <f>+CONCATENATE(Tabla134[[#This Row],[D]],Tabla134[[#This Row],[P]],Tabla134[[#This Row],[DI]])</f>
        <v>AMAZONASCHACHAPOYASCHETO</v>
      </c>
      <c r="V5" s="111" t="s">
        <v>632</v>
      </c>
      <c r="W5" s="111"/>
      <c r="X5" s="111" t="s">
        <v>636</v>
      </c>
      <c r="Y5" s="114" t="s">
        <v>568</v>
      </c>
      <c r="AA5" s="107" t="s">
        <v>555</v>
      </c>
      <c r="AB5" s="107" t="s">
        <v>583</v>
      </c>
      <c r="AC5" s="107" t="s">
        <v>637</v>
      </c>
      <c r="AD5" s="107" t="s">
        <v>638</v>
      </c>
      <c r="AE5" s="107" t="s">
        <v>639</v>
      </c>
      <c r="AF5" s="107" t="s">
        <v>640</v>
      </c>
      <c r="AG5" s="107" t="s">
        <v>641</v>
      </c>
      <c r="AH5" s="107" t="s">
        <v>642</v>
      </c>
      <c r="AI5" s="107" t="s">
        <v>643</v>
      </c>
      <c r="AJ5" s="107" t="s">
        <v>644</v>
      </c>
      <c r="AK5" s="107" t="s">
        <v>645</v>
      </c>
      <c r="AL5" s="107" t="s">
        <v>646</v>
      </c>
      <c r="AM5" s="107" t="s">
        <v>567</v>
      </c>
      <c r="AN5" s="107" t="s">
        <v>647</v>
      </c>
      <c r="AO5" s="107" t="s">
        <v>569</v>
      </c>
      <c r="AP5" s="107" t="s">
        <v>648</v>
      </c>
      <c r="AQ5" s="107" t="s">
        <v>649</v>
      </c>
      <c r="AR5" s="107" t="s">
        <v>572</v>
      </c>
      <c r="AS5" s="107" t="s">
        <v>650</v>
      </c>
      <c r="AU5" s="107" t="s">
        <v>651</v>
      </c>
      <c r="AV5" s="107" t="s">
        <v>652</v>
      </c>
      <c r="AW5" s="107" t="s">
        <v>577</v>
      </c>
      <c r="AX5" s="107" t="s">
        <v>653</v>
      </c>
      <c r="AY5" s="107" t="s">
        <v>654</v>
      </c>
    </row>
    <row r="6" spans="1:51" x14ac:dyDescent="0.3">
      <c r="A6" s="108" t="s">
        <v>548</v>
      </c>
      <c r="B6" s="109" t="s">
        <v>655</v>
      </c>
      <c r="C6" s="109" t="s">
        <v>550</v>
      </c>
      <c r="D6" s="109" t="s">
        <v>550</v>
      </c>
      <c r="E6" s="109" t="s">
        <v>656</v>
      </c>
      <c r="F6" s="109" t="s">
        <v>551</v>
      </c>
      <c r="G6" s="109" t="s">
        <v>552</v>
      </c>
      <c r="H6" s="109" t="s">
        <v>657</v>
      </c>
      <c r="I6" s="110">
        <v>687</v>
      </c>
      <c r="J6" s="110">
        <v>143.43</v>
      </c>
      <c r="K6" s="110">
        <v>-6.0777999999999999</v>
      </c>
      <c r="L6" s="110">
        <v>-77.739199999999997</v>
      </c>
      <c r="M6" s="111" t="s">
        <v>123</v>
      </c>
      <c r="N6" s="111">
        <v>0</v>
      </c>
      <c r="O6" s="111" t="s">
        <v>553</v>
      </c>
      <c r="P6" s="111">
        <v>0</v>
      </c>
      <c r="Q6" s="112"/>
      <c r="R6" s="111" t="s">
        <v>554</v>
      </c>
      <c r="S6" s="111" t="s">
        <v>555</v>
      </c>
      <c r="T6" s="111" t="s">
        <v>658</v>
      </c>
      <c r="U6" s="111" t="str">
        <f>+CONCATENATE(Tabla134[[#This Row],[D]],Tabla134[[#This Row],[P]],Tabla134[[#This Row],[DI]])</f>
        <v>AMAZONASCHACHAPOYASCHILIQUIN</v>
      </c>
      <c r="V6" s="111" t="s">
        <v>655</v>
      </c>
      <c r="W6" s="111"/>
      <c r="X6" s="111" t="s">
        <v>659</v>
      </c>
      <c r="Y6" s="114"/>
      <c r="AA6" s="107" t="s">
        <v>660</v>
      </c>
      <c r="AB6" s="107" t="s">
        <v>661</v>
      </c>
      <c r="AC6" s="107" t="s">
        <v>662</v>
      </c>
      <c r="AD6" s="107" t="s">
        <v>663</v>
      </c>
      <c r="AE6" s="107" t="s">
        <v>664</v>
      </c>
      <c r="AF6" s="107" t="s">
        <v>665</v>
      </c>
      <c r="AG6" s="107" t="s">
        <v>666</v>
      </c>
      <c r="AH6" s="107" t="s">
        <v>667</v>
      </c>
      <c r="AI6" s="107" t="s">
        <v>668</v>
      </c>
      <c r="AJ6" s="107" t="s">
        <v>669</v>
      </c>
      <c r="AK6" s="107" t="s">
        <v>670</v>
      </c>
      <c r="AL6" s="107" t="s">
        <v>671</v>
      </c>
      <c r="AN6" s="107" t="s">
        <v>672</v>
      </c>
      <c r="AO6" s="107" t="s">
        <v>673</v>
      </c>
      <c r="AS6" s="107" t="s">
        <v>674</v>
      </c>
      <c r="AU6" s="107" t="s">
        <v>675</v>
      </c>
      <c r="AV6" s="107" t="s">
        <v>676</v>
      </c>
      <c r="AW6" s="107" t="s">
        <v>677</v>
      </c>
      <c r="AY6" s="107" t="s">
        <v>678</v>
      </c>
    </row>
    <row r="7" spans="1:51" x14ac:dyDescent="0.3">
      <c r="A7" s="108" t="s">
        <v>548</v>
      </c>
      <c r="B7" s="109" t="s">
        <v>679</v>
      </c>
      <c r="C7" s="109" t="s">
        <v>550</v>
      </c>
      <c r="D7" s="109" t="s">
        <v>550</v>
      </c>
      <c r="E7" s="109" t="s">
        <v>680</v>
      </c>
      <c r="F7" s="109" t="s">
        <v>551</v>
      </c>
      <c r="G7" s="109" t="s">
        <v>552</v>
      </c>
      <c r="H7" s="109" t="s">
        <v>681</v>
      </c>
      <c r="I7" s="110">
        <v>2064</v>
      </c>
      <c r="J7" s="110">
        <v>278.63</v>
      </c>
      <c r="K7" s="110">
        <v>-6.9333</v>
      </c>
      <c r="L7" s="110">
        <v>-77.857500000000002</v>
      </c>
      <c r="M7" s="111" t="s">
        <v>123</v>
      </c>
      <c r="N7" s="111">
        <v>0</v>
      </c>
      <c r="O7" s="111" t="s">
        <v>553</v>
      </c>
      <c r="P7" s="111">
        <v>0</v>
      </c>
      <c r="Q7" s="112"/>
      <c r="R7" s="111" t="s">
        <v>554</v>
      </c>
      <c r="S7" s="111" t="s">
        <v>555</v>
      </c>
      <c r="T7" s="111" t="s">
        <v>682</v>
      </c>
      <c r="U7" s="111" t="str">
        <f>+CONCATENATE(Tabla134[[#This Row],[D]],Tabla134[[#This Row],[P]],Tabla134[[#This Row],[DI]])</f>
        <v>AMAZONASCHACHAPOYASCHUQUIBAMBA</v>
      </c>
      <c r="V7" s="111" t="s">
        <v>679</v>
      </c>
      <c r="W7" s="111"/>
      <c r="X7" s="111" t="s">
        <v>683</v>
      </c>
      <c r="Y7" s="114"/>
      <c r="AA7" s="107" t="s">
        <v>685</v>
      </c>
      <c r="AB7" s="107" t="s">
        <v>686</v>
      </c>
      <c r="AC7" s="107" t="s">
        <v>687</v>
      </c>
      <c r="AD7" s="107" t="s">
        <v>688</v>
      </c>
      <c r="AE7" s="107" t="s">
        <v>689</v>
      </c>
      <c r="AF7" s="107" t="s">
        <v>690</v>
      </c>
      <c r="AG7" s="107" t="s">
        <v>691</v>
      </c>
      <c r="AH7" s="107" t="s">
        <v>562</v>
      </c>
      <c r="AI7" s="107" t="s">
        <v>563</v>
      </c>
      <c r="AJ7" s="107" t="s">
        <v>692</v>
      </c>
      <c r="AK7" s="107" t="s">
        <v>693</v>
      </c>
      <c r="AL7" s="107" t="s">
        <v>694</v>
      </c>
      <c r="AN7" s="107" t="s">
        <v>695</v>
      </c>
      <c r="AO7" s="107" t="s">
        <v>696</v>
      </c>
      <c r="AS7" s="107" t="s">
        <v>573</v>
      </c>
      <c r="AU7" s="107" t="s">
        <v>697</v>
      </c>
      <c r="AV7" s="107" t="s">
        <v>698</v>
      </c>
    </row>
    <row r="8" spans="1:51" x14ac:dyDescent="0.3">
      <c r="A8" s="108" t="s">
        <v>548</v>
      </c>
      <c r="B8" s="109" t="s">
        <v>699</v>
      </c>
      <c r="C8" s="109" t="s">
        <v>550</v>
      </c>
      <c r="D8" s="109" t="s">
        <v>550</v>
      </c>
      <c r="E8" s="109" t="s">
        <v>700</v>
      </c>
      <c r="F8" s="109" t="s">
        <v>551</v>
      </c>
      <c r="G8" s="109" t="s">
        <v>552</v>
      </c>
      <c r="H8" s="109" t="s">
        <v>701</v>
      </c>
      <c r="I8" s="110">
        <v>379</v>
      </c>
      <c r="J8" s="110">
        <v>181.41</v>
      </c>
      <c r="K8" s="110">
        <v>-6.0997000000000003</v>
      </c>
      <c r="L8" s="110">
        <v>-77.634399999999999</v>
      </c>
      <c r="M8" s="111" t="s">
        <v>123</v>
      </c>
      <c r="N8" s="111">
        <v>0</v>
      </c>
      <c r="O8" s="111" t="s">
        <v>553</v>
      </c>
      <c r="P8" s="111">
        <v>0</v>
      </c>
      <c r="Q8" s="112"/>
      <c r="R8" s="111" t="s">
        <v>554</v>
      </c>
      <c r="S8" s="111" t="s">
        <v>555</v>
      </c>
      <c r="T8" s="111" t="s">
        <v>702</v>
      </c>
      <c r="U8" s="111" t="str">
        <f>+CONCATENATE(Tabla134[[#This Row],[D]],Tabla134[[#This Row],[P]],Tabla134[[#This Row],[DI]])</f>
        <v>AMAZONASCHACHAPOYASGRANADA</v>
      </c>
      <c r="V8" s="111" t="s">
        <v>699</v>
      </c>
      <c r="W8" s="111"/>
      <c r="X8" s="111"/>
      <c r="Y8" s="107" t="e">
        <f>+VLOOKUP(_xlfn.CONCAT(Y5,Y6,Y7),Tabla134[[#All],[Columna1]:[U]],2,0)</f>
        <v>#N/A</v>
      </c>
      <c r="AA8" s="107" t="s">
        <v>703</v>
      </c>
      <c r="AB8" s="107" t="s">
        <v>704</v>
      </c>
      <c r="AC8" s="107" t="s">
        <v>705</v>
      </c>
      <c r="AD8" s="107" t="s">
        <v>706</v>
      </c>
      <c r="AE8" s="107" t="s">
        <v>707</v>
      </c>
      <c r="AF8" s="107" t="s">
        <v>708</v>
      </c>
      <c r="AG8" s="107" t="s">
        <v>709</v>
      </c>
      <c r="AH8" s="107" t="s">
        <v>710</v>
      </c>
      <c r="AI8" s="107" t="s">
        <v>711</v>
      </c>
      <c r="AK8" s="107" t="s">
        <v>565</v>
      </c>
      <c r="AL8" s="107" t="s">
        <v>712</v>
      </c>
      <c r="AN8" s="107" t="s">
        <v>713</v>
      </c>
      <c r="AO8" s="107" t="s">
        <v>714</v>
      </c>
      <c r="AS8" s="107" t="s">
        <v>715</v>
      </c>
      <c r="AU8" s="107" t="s">
        <v>716</v>
      </c>
      <c r="AV8" s="107" t="s">
        <v>717</v>
      </c>
    </row>
    <row r="9" spans="1:51" x14ac:dyDescent="0.3">
      <c r="A9" s="108" t="s">
        <v>548</v>
      </c>
      <c r="B9" s="109" t="s">
        <v>718</v>
      </c>
      <c r="C9" s="109" t="s">
        <v>550</v>
      </c>
      <c r="D9" s="109" t="s">
        <v>550</v>
      </c>
      <c r="E9" s="109" t="s">
        <v>719</v>
      </c>
      <c r="F9" s="109" t="s">
        <v>551</v>
      </c>
      <c r="G9" s="109" t="s">
        <v>552</v>
      </c>
      <c r="H9" s="109" t="s">
        <v>720</v>
      </c>
      <c r="I9" s="110">
        <v>1329</v>
      </c>
      <c r="J9" s="110">
        <v>48.79</v>
      </c>
      <c r="K9" s="110">
        <v>-6.1746999999999996</v>
      </c>
      <c r="L9" s="110">
        <v>-77.868600000000001</v>
      </c>
      <c r="M9" s="111" t="s">
        <v>123</v>
      </c>
      <c r="N9" s="111">
        <v>0</v>
      </c>
      <c r="O9" s="111" t="s">
        <v>553</v>
      </c>
      <c r="P9" s="111">
        <v>0</v>
      </c>
      <c r="Q9" s="112"/>
      <c r="R9" s="111" t="s">
        <v>554</v>
      </c>
      <c r="S9" s="111" t="s">
        <v>555</v>
      </c>
      <c r="T9" s="111" t="s">
        <v>721</v>
      </c>
      <c r="U9" s="111" t="str">
        <f>+CONCATENATE(Tabla134[[#This Row],[D]],Tabla134[[#This Row],[P]],Tabla134[[#This Row],[DI]])</f>
        <v>AMAZONASCHACHAPOYASHUANCAS</v>
      </c>
      <c r="V9" s="111" t="s">
        <v>718</v>
      </c>
      <c r="W9" s="111"/>
      <c r="X9" s="111"/>
      <c r="AA9" s="107" t="s">
        <v>722</v>
      </c>
      <c r="AB9" s="107" t="s">
        <v>723</v>
      </c>
      <c r="AC9" s="107" t="s">
        <v>724</v>
      </c>
      <c r="AD9" s="107" t="s">
        <v>725</v>
      </c>
      <c r="AE9" s="107" t="s">
        <v>726</v>
      </c>
      <c r="AF9" s="107" t="s">
        <v>727</v>
      </c>
      <c r="AG9" s="107" t="s">
        <v>561</v>
      </c>
      <c r="AH9" s="107" t="s">
        <v>728</v>
      </c>
      <c r="AI9" s="107" t="s">
        <v>729</v>
      </c>
      <c r="AK9" s="107" t="s">
        <v>730</v>
      </c>
      <c r="AL9" s="107" t="s">
        <v>731</v>
      </c>
      <c r="AN9" s="107" t="s">
        <v>732</v>
      </c>
      <c r="AO9" s="107" t="s">
        <v>733</v>
      </c>
      <c r="AS9" s="107" t="s">
        <v>734</v>
      </c>
      <c r="AU9" s="107" t="s">
        <v>735</v>
      </c>
      <c r="AV9" s="107" t="s">
        <v>736</v>
      </c>
    </row>
    <row r="10" spans="1:51" x14ac:dyDescent="0.3">
      <c r="A10" s="108" t="s">
        <v>548</v>
      </c>
      <c r="B10" s="109" t="s">
        <v>737</v>
      </c>
      <c r="C10" s="109" t="s">
        <v>550</v>
      </c>
      <c r="D10" s="109" t="s">
        <v>550</v>
      </c>
      <c r="E10" s="109" t="s">
        <v>738</v>
      </c>
      <c r="F10" s="109" t="s">
        <v>551</v>
      </c>
      <c r="G10" s="109" t="s">
        <v>552</v>
      </c>
      <c r="H10" s="109" t="s">
        <v>739</v>
      </c>
      <c r="I10" s="110">
        <v>5513</v>
      </c>
      <c r="J10" s="110">
        <v>380.39</v>
      </c>
      <c r="K10" s="110">
        <v>-6.4824999999999999</v>
      </c>
      <c r="L10" s="110">
        <v>-77.819199999999995</v>
      </c>
      <c r="M10" s="111" t="s">
        <v>123</v>
      </c>
      <c r="N10" s="111">
        <v>0</v>
      </c>
      <c r="O10" s="111" t="s">
        <v>553</v>
      </c>
      <c r="P10" s="111">
        <v>0</v>
      </c>
      <c r="Q10" s="112"/>
      <c r="R10" s="111" t="s">
        <v>554</v>
      </c>
      <c r="S10" s="111" t="s">
        <v>555</v>
      </c>
      <c r="T10" s="111" t="s">
        <v>740</v>
      </c>
      <c r="U10" s="111" t="str">
        <f>+CONCATENATE(Tabla134[[#This Row],[D]],Tabla134[[#This Row],[P]],Tabla134[[#This Row],[DI]])</f>
        <v>AMAZONASCHACHAPOYASLA JALCA</v>
      </c>
      <c r="V10" s="111" t="s">
        <v>737</v>
      </c>
      <c r="W10" s="111"/>
      <c r="X10" s="111"/>
      <c r="AB10" s="107" t="s">
        <v>741</v>
      </c>
      <c r="AD10" s="107" t="s">
        <v>742</v>
      </c>
      <c r="AE10" s="107" t="s">
        <v>743</v>
      </c>
      <c r="AF10" s="107" t="s">
        <v>744</v>
      </c>
      <c r="AG10" s="107" t="s">
        <v>745</v>
      </c>
      <c r="AI10" s="107" t="s">
        <v>746</v>
      </c>
      <c r="AK10" s="107" t="s">
        <v>747</v>
      </c>
      <c r="AL10" s="107" t="s">
        <v>748</v>
      </c>
      <c r="AN10" s="107" t="s">
        <v>568</v>
      </c>
      <c r="AO10" s="107" t="s">
        <v>579</v>
      </c>
      <c r="AS10" s="107" t="s">
        <v>749</v>
      </c>
      <c r="AU10" s="107" t="s">
        <v>750</v>
      </c>
      <c r="AV10" s="107" t="s">
        <v>751</v>
      </c>
    </row>
    <row r="11" spans="1:51" x14ac:dyDescent="0.3">
      <c r="A11" s="108" t="s">
        <v>548</v>
      </c>
      <c r="B11" s="109" t="s">
        <v>752</v>
      </c>
      <c r="C11" s="109" t="s">
        <v>550</v>
      </c>
      <c r="D11" s="109" t="s">
        <v>550</v>
      </c>
      <c r="E11" s="109" t="s">
        <v>753</v>
      </c>
      <c r="F11" s="109" t="s">
        <v>551</v>
      </c>
      <c r="G11" s="109" t="s">
        <v>552</v>
      </c>
      <c r="H11" s="109" t="s">
        <v>754</v>
      </c>
      <c r="I11" s="110">
        <v>4206</v>
      </c>
      <c r="J11" s="110">
        <v>373.14</v>
      </c>
      <c r="K11" s="110">
        <v>-6.6635999999999997</v>
      </c>
      <c r="L11" s="110">
        <v>-77.800600000000003</v>
      </c>
      <c r="M11" s="111" t="s">
        <v>123</v>
      </c>
      <c r="N11" s="111">
        <v>0</v>
      </c>
      <c r="O11" s="111" t="s">
        <v>553</v>
      </c>
      <c r="P11" s="111">
        <v>0</v>
      </c>
      <c r="Q11" s="112"/>
      <c r="R11" s="111" t="s">
        <v>554</v>
      </c>
      <c r="S11" s="111" t="s">
        <v>555</v>
      </c>
      <c r="T11" s="111" t="s">
        <v>755</v>
      </c>
      <c r="U11" s="111" t="str">
        <f>+CONCATENATE(Tabla134[[#This Row],[D]],Tabla134[[#This Row],[P]],Tabla134[[#This Row],[DI]])</f>
        <v>AMAZONASCHACHAPOYASLEIMEBAMBA</v>
      </c>
      <c r="V11" s="111" t="s">
        <v>752</v>
      </c>
      <c r="W11" s="111"/>
      <c r="X11" s="111"/>
      <c r="AB11" s="107" t="s">
        <v>756</v>
      </c>
      <c r="AE11" s="107" t="s">
        <v>757</v>
      </c>
      <c r="AF11" s="107" t="s">
        <v>758</v>
      </c>
      <c r="AG11" s="107" t="s">
        <v>759</v>
      </c>
      <c r="AI11" s="107" t="s">
        <v>760</v>
      </c>
      <c r="AK11" s="107" t="s">
        <v>761</v>
      </c>
      <c r="AL11" s="107" t="s">
        <v>762</v>
      </c>
      <c r="AN11" s="107" t="s">
        <v>763</v>
      </c>
      <c r="AU11" s="107" t="s">
        <v>575</v>
      </c>
      <c r="AV11" s="107" t="s">
        <v>576</v>
      </c>
    </row>
    <row r="12" spans="1:51" x14ac:dyDescent="0.3">
      <c r="A12" s="108" t="s">
        <v>548</v>
      </c>
      <c r="B12" s="109" t="s">
        <v>764</v>
      </c>
      <c r="C12" s="109" t="s">
        <v>550</v>
      </c>
      <c r="D12" s="109" t="s">
        <v>550</v>
      </c>
      <c r="E12" s="109" t="s">
        <v>765</v>
      </c>
      <c r="F12" s="109" t="s">
        <v>551</v>
      </c>
      <c r="G12" s="109" t="s">
        <v>552</v>
      </c>
      <c r="H12" s="109" t="s">
        <v>766</v>
      </c>
      <c r="I12" s="110">
        <v>862</v>
      </c>
      <c r="J12" s="110">
        <v>77.540000000000006</v>
      </c>
      <c r="K12" s="110">
        <v>-6.3086000000000002</v>
      </c>
      <c r="L12" s="110">
        <v>-77.8994</v>
      </c>
      <c r="M12" s="111" t="s">
        <v>123</v>
      </c>
      <c r="N12" s="111">
        <v>0</v>
      </c>
      <c r="O12" s="111" t="s">
        <v>553</v>
      </c>
      <c r="P12" s="111">
        <v>0</v>
      </c>
      <c r="Q12" s="112"/>
      <c r="R12" s="111" t="s">
        <v>554</v>
      </c>
      <c r="S12" s="111" t="s">
        <v>555</v>
      </c>
      <c r="T12" s="111" t="s">
        <v>767</v>
      </c>
      <c r="U12" s="111" t="str">
        <f>+CONCATENATE(Tabla134[[#This Row],[D]],Tabla134[[#This Row],[P]],Tabla134[[#This Row],[DI]])</f>
        <v>AMAZONASCHACHAPOYASLEVANTO</v>
      </c>
      <c r="V12" s="111" t="s">
        <v>764</v>
      </c>
      <c r="W12" s="111"/>
      <c r="X12" s="111"/>
      <c r="AB12" s="107" t="s">
        <v>768</v>
      </c>
      <c r="AE12" s="107" t="s">
        <v>769</v>
      </c>
      <c r="AF12" s="107" t="s">
        <v>770</v>
      </c>
      <c r="AG12" s="107" t="s">
        <v>771</v>
      </c>
      <c r="AI12" s="107" t="s">
        <v>772</v>
      </c>
      <c r="AL12" s="107" t="s">
        <v>773</v>
      </c>
      <c r="AN12" s="107" t="s">
        <v>774</v>
      </c>
      <c r="AU12" s="107" t="s">
        <v>775</v>
      </c>
      <c r="AV12" s="107" t="s">
        <v>776</v>
      </c>
    </row>
    <row r="13" spans="1:51" x14ac:dyDescent="0.3">
      <c r="A13" s="108" t="s">
        <v>548</v>
      </c>
      <c r="B13" s="109" t="s">
        <v>777</v>
      </c>
      <c r="C13" s="109" t="s">
        <v>550</v>
      </c>
      <c r="D13" s="109" t="s">
        <v>550</v>
      </c>
      <c r="E13" s="109" t="s">
        <v>778</v>
      </c>
      <c r="F13" s="109" t="s">
        <v>551</v>
      </c>
      <c r="G13" s="109" t="s">
        <v>552</v>
      </c>
      <c r="H13" s="109" t="s">
        <v>779</v>
      </c>
      <c r="I13" s="110">
        <v>782</v>
      </c>
      <c r="J13" s="110">
        <v>135.47</v>
      </c>
      <c r="K13" s="110">
        <v>-6.3735999999999997</v>
      </c>
      <c r="L13" s="110">
        <v>-77.901700000000005</v>
      </c>
      <c r="M13" s="111" t="s">
        <v>123</v>
      </c>
      <c r="N13" s="111">
        <v>0</v>
      </c>
      <c r="O13" s="111" t="s">
        <v>553</v>
      </c>
      <c r="P13" s="111">
        <v>0</v>
      </c>
      <c r="Q13" s="112"/>
      <c r="R13" s="111" t="s">
        <v>554</v>
      </c>
      <c r="S13" s="111" t="s">
        <v>555</v>
      </c>
      <c r="T13" s="111" t="s">
        <v>780</v>
      </c>
      <c r="U13" s="111" t="str">
        <f>+CONCATENATE(Tabla134[[#This Row],[D]],Tabla134[[#This Row],[P]],Tabla134[[#This Row],[DI]])</f>
        <v>AMAZONASCHACHAPOYASMAGDALENA</v>
      </c>
      <c r="V13" s="111" t="s">
        <v>777</v>
      </c>
      <c r="W13" s="111"/>
      <c r="X13" s="111"/>
      <c r="AB13" s="107" t="s">
        <v>781</v>
      </c>
      <c r="AE13" s="107" t="s">
        <v>782</v>
      </c>
      <c r="AF13" s="107" t="s">
        <v>783</v>
      </c>
      <c r="AG13" s="107" t="s">
        <v>784</v>
      </c>
      <c r="AI13" s="107" t="s">
        <v>785</v>
      </c>
      <c r="AL13" s="107" t="s">
        <v>786</v>
      </c>
      <c r="AU13" s="107" t="s">
        <v>787</v>
      </c>
    </row>
    <row r="14" spans="1:51" x14ac:dyDescent="0.3">
      <c r="A14" s="108" t="s">
        <v>548</v>
      </c>
      <c r="B14" s="109" t="s">
        <v>788</v>
      </c>
      <c r="C14" s="109" t="s">
        <v>550</v>
      </c>
      <c r="D14" s="109" t="s">
        <v>550</v>
      </c>
      <c r="E14" s="109" t="s">
        <v>789</v>
      </c>
      <c r="F14" s="109" t="s">
        <v>551</v>
      </c>
      <c r="G14" s="109" t="s">
        <v>552</v>
      </c>
      <c r="H14" s="109" t="s">
        <v>790</v>
      </c>
      <c r="I14" s="110">
        <v>986</v>
      </c>
      <c r="J14" s="110">
        <v>83.58</v>
      </c>
      <c r="K14" s="110">
        <v>-6.5938999999999997</v>
      </c>
      <c r="L14" s="110">
        <v>-77.805300000000003</v>
      </c>
      <c r="M14" s="111" t="s">
        <v>123</v>
      </c>
      <c r="N14" s="111">
        <v>0</v>
      </c>
      <c r="O14" s="111" t="s">
        <v>553</v>
      </c>
      <c r="P14" s="111">
        <v>0</v>
      </c>
      <c r="Q14" s="112"/>
      <c r="R14" s="111" t="s">
        <v>554</v>
      </c>
      <c r="S14" s="111" t="s">
        <v>555</v>
      </c>
      <c r="T14" s="111" t="s">
        <v>791</v>
      </c>
      <c r="U14" s="111" t="str">
        <f>+CONCATENATE(Tabla134[[#This Row],[D]],Tabla134[[#This Row],[P]],Tabla134[[#This Row],[DI]])</f>
        <v>AMAZONASCHACHAPOYASMARISCAL CASTILLA</v>
      </c>
      <c r="V14" s="111" t="s">
        <v>788</v>
      </c>
      <c r="W14" s="111"/>
      <c r="X14" s="111"/>
      <c r="AB14" s="107" t="s">
        <v>792</v>
      </c>
      <c r="AF14" s="107" t="s">
        <v>793</v>
      </c>
      <c r="AG14" s="107" t="s">
        <v>794</v>
      </c>
      <c r="AL14" s="107" t="s">
        <v>795</v>
      </c>
      <c r="AU14" s="107" t="s">
        <v>796</v>
      </c>
    </row>
    <row r="15" spans="1:51" x14ac:dyDescent="0.3">
      <c r="A15" s="108" t="s">
        <v>548</v>
      </c>
      <c r="B15" s="109" t="s">
        <v>797</v>
      </c>
      <c r="C15" s="109" t="s">
        <v>550</v>
      </c>
      <c r="D15" s="109" t="s">
        <v>550</v>
      </c>
      <c r="E15" s="109" t="s">
        <v>798</v>
      </c>
      <c r="F15" s="109" t="s">
        <v>551</v>
      </c>
      <c r="G15" s="109" t="s">
        <v>552</v>
      </c>
      <c r="H15" s="109" t="s">
        <v>799</v>
      </c>
      <c r="I15" s="110">
        <v>2750</v>
      </c>
      <c r="J15" s="110">
        <v>333.86</v>
      </c>
      <c r="K15" s="110">
        <v>-6.2055999999999996</v>
      </c>
      <c r="L15" s="110">
        <v>-77.668300000000002</v>
      </c>
      <c r="M15" s="111" t="s">
        <v>123</v>
      </c>
      <c r="N15" s="111">
        <v>0</v>
      </c>
      <c r="O15" s="111" t="s">
        <v>553</v>
      </c>
      <c r="P15" s="111">
        <v>0</v>
      </c>
      <c r="Q15" s="112"/>
      <c r="R15" s="111" t="s">
        <v>554</v>
      </c>
      <c r="S15" s="111" t="s">
        <v>555</v>
      </c>
      <c r="T15" s="111" t="s">
        <v>800</v>
      </c>
      <c r="U15" s="111" t="str">
        <f>+CONCATENATE(Tabla134[[#This Row],[D]],Tabla134[[#This Row],[P]],Tabla134[[#This Row],[DI]])</f>
        <v>AMAZONASCHACHAPOYASMOLINOPAMPA</v>
      </c>
      <c r="V15" s="111" t="s">
        <v>797</v>
      </c>
      <c r="W15" s="111"/>
      <c r="X15" s="111"/>
      <c r="AB15" s="107" t="s">
        <v>801</v>
      </c>
      <c r="AF15" s="107" t="s">
        <v>802</v>
      </c>
      <c r="AG15" s="107" t="s">
        <v>803</v>
      </c>
      <c r="AU15" s="107" t="s">
        <v>804</v>
      </c>
    </row>
    <row r="16" spans="1:51" x14ac:dyDescent="0.3">
      <c r="A16" s="108" t="s">
        <v>548</v>
      </c>
      <c r="B16" s="109" t="s">
        <v>805</v>
      </c>
      <c r="C16" s="109" t="s">
        <v>550</v>
      </c>
      <c r="D16" s="109" t="s">
        <v>550</v>
      </c>
      <c r="E16" s="109" t="s">
        <v>806</v>
      </c>
      <c r="F16" s="109" t="s">
        <v>551</v>
      </c>
      <c r="G16" s="109" t="s">
        <v>552</v>
      </c>
      <c r="H16" s="109" t="s">
        <v>807</v>
      </c>
      <c r="I16" s="110">
        <v>572</v>
      </c>
      <c r="J16" s="110">
        <v>119.01</v>
      </c>
      <c r="K16" s="110">
        <v>-6.6132999999999997</v>
      </c>
      <c r="L16" s="110">
        <v>-77.802499999999995</v>
      </c>
      <c r="M16" s="111" t="s">
        <v>123</v>
      </c>
      <c r="N16" s="111">
        <v>0</v>
      </c>
      <c r="O16" s="111" t="s">
        <v>553</v>
      </c>
      <c r="P16" s="111">
        <v>0</v>
      </c>
      <c r="Q16" s="112"/>
      <c r="R16" s="111" t="s">
        <v>554</v>
      </c>
      <c r="S16" s="111" t="s">
        <v>555</v>
      </c>
      <c r="T16" s="111" t="s">
        <v>808</v>
      </c>
      <c r="U16" s="111" t="str">
        <f>+CONCATENATE(Tabla134[[#This Row],[D]],Tabla134[[#This Row],[P]],Tabla134[[#This Row],[DI]])</f>
        <v>AMAZONASCHACHAPOYASMONTEVIDEO</v>
      </c>
      <c r="V16" s="111" t="s">
        <v>805</v>
      </c>
      <c r="W16" s="111"/>
      <c r="X16" s="111"/>
      <c r="AB16" s="107" t="s">
        <v>809</v>
      </c>
    </row>
    <row r="17" spans="1:223" x14ac:dyDescent="0.3">
      <c r="A17" s="108" t="s">
        <v>548</v>
      </c>
      <c r="B17" s="109" t="s">
        <v>810</v>
      </c>
      <c r="C17" s="109" t="s">
        <v>550</v>
      </c>
      <c r="D17" s="109" t="s">
        <v>550</v>
      </c>
      <c r="E17" s="109" t="s">
        <v>811</v>
      </c>
      <c r="F17" s="109" t="s">
        <v>551</v>
      </c>
      <c r="G17" s="109" t="s">
        <v>552</v>
      </c>
      <c r="H17" s="109" t="s">
        <v>812</v>
      </c>
      <c r="I17" s="110">
        <v>363</v>
      </c>
      <c r="J17" s="110">
        <v>125.16</v>
      </c>
      <c r="K17" s="110">
        <v>-6.0239000000000003</v>
      </c>
      <c r="L17" s="110">
        <v>-77.676100000000005</v>
      </c>
      <c r="M17" s="111" t="s">
        <v>123</v>
      </c>
      <c r="N17" s="111">
        <v>0</v>
      </c>
      <c r="O17" s="111" t="s">
        <v>553</v>
      </c>
      <c r="P17" s="111">
        <v>0</v>
      </c>
      <c r="Q17" s="112"/>
      <c r="R17" s="111" t="s">
        <v>554</v>
      </c>
      <c r="S17" s="111" t="s">
        <v>555</v>
      </c>
      <c r="T17" s="111" t="s">
        <v>813</v>
      </c>
      <c r="U17" s="111" t="str">
        <f>+CONCATENATE(Tabla134[[#This Row],[D]],Tabla134[[#This Row],[P]],Tabla134[[#This Row],[DI]])</f>
        <v>AMAZONASCHACHAPOYASOLLEROS</v>
      </c>
      <c r="V17" s="111" t="s">
        <v>810</v>
      </c>
      <c r="W17" s="111"/>
      <c r="X17" s="111"/>
      <c r="AB17" s="107" t="s">
        <v>814</v>
      </c>
    </row>
    <row r="18" spans="1:223" x14ac:dyDescent="0.3">
      <c r="A18" s="108" t="s">
        <v>548</v>
      </c>
      <c r="B18" s="109" t="s">
        <v>815</v>
      </c>
      <c r="C18" s="109" t="s">
        <v>550</v>
      </c>
      <c r="D18" s="109" t="s">
        <v>550</v>
      </c>
      <c r="E18" s="109" t="s">
        <v>816</v>
      </c>
      <c r="F18" s="109" t="s">
        <v>551</v>
      </c>
      <c r="G18" s="109" t="s">
        <v>552</v>
      </c>
      <c r="H18" s="109" t="s">
        <v>817</v>
      </c>
      <c r="I18" s="110">
        <v>830</v>
      </c>
      <c r="J18" s="110">
        <v>91.59</v>
      </c>
      <c r="K18" s="110">
        <v>-6.085</v>
      </c>
      <c r="L18" s="110">
        <v>-77.66</v>
      </c>
      <c r="M18" s="111" t="s">
        <v>123</v>
      </c>
      <c r="N18" s="111">
        <v>0</v>
      </c>
      <c r="O18" s="111" t="s">
        <v>553</v>
      </c>
      <c r="P18" s="111">
        <v>0</v>
      </c>
      <c r="Q18" s="112"/>
      <c r="R18" s="111" t="s">
        <v>554</v>
      </c>
      <c r="S18" s="111" t="s">
        <v>555</v>
      </c>
      <c r="T18" s="111" t="s">
        <v>818</v>
      </c>
      <c r="U18" s="111" t="str">
        <f>+CONCATENATE(Tabla134[[#This Row],[D]],Tabla134[[#This Row],[P]],Tabla134[[#This Row],[DI]])</f>
        <v>AMAZONASCHACHAPOYASQUINJALCA</v>
      </c>
      <c r="V18" s="111" t="s">
        <v>815</v>
      </c>
      <c r="W18" s="111"/>
      <c r="X18" s="111"/>
      <c r="AB18" s="107" t="s">
        <v>819</v>
      </c>
    </row>
    <row r="19" spans="1:223" x14ac:dyDescent="0.3">
      <c r="A19" s="108" t="s">
        <v>548</v>
      </c>
      <c r="B19" s="109" t="s">
        <v>820</v>
      </c>
      <c r="C19" s="109" t="s">
        <v>550</v>
      </c>
      <c r="D19" s="109" t="s">
        <v>550</v>
      </c>
      <c r="E19" s="109" t="s">
        <v>821</v>
      </c>
      <c r="F19" s="109" t="s">
        <v>551</v>
      </c>
      <c r="G19" s="109" t="s">
        <v>552</v>
      </c>
      <c r="H19" s="109" t="s">
        <v>822</v>
      </c>
      <c r="I19" s="110">
        <v>351</v>
      </c>
      <c r="J19" s="110">
        <v>47.41</v>
      </c>
      <c r="K19" s="110">
        <v>-6.2332999999999998</v>
      </c>
      <c r="L19" s="110">
        <v>-77.739199999999997</v>
      </c>
      <c r="M19" s="111" t="s">
        <v>123</v>
      </c>
      <c r="N19" s="111">
        <v>0</v>
      </c>
      <c r="O19" s="111" t="s">
        <v>553</v>
      </c>
      <c r="P19" s="111">
        <v>0</v>
      </c>
      <c r="Q19" s="112"/>
      <c r="R19" s="111" t="s">
        <v>554</v>
      </c>
      <c r="S19" s="111" t="s">
        <v>555</v>
      </c>
      <c r="T19" s="111" t="s">
        <v>823</v>
      </c>
      <c r="U19" s="111" t="str">
        <f>+CONCATENATE(Tabla134[[#This Row],[D]],Tabla134[[#This Row],[P]],Tabla134[[#This Row],[DI]])</f>
        <v>AMAZONASCHACHAPOYASSAN FRANCISCO DE DAGUAS</v>
      </c>
      <c r="V19" s="111" t="s">
        <v>820</v>
      </c>
      <c r="W19" s="111"/>
      <c r="X19" s="111"/>
      <c r="AB19" s="107" t="s">
        <v>824</v>
      </c>
    </row>
    <row r="20" spans="1:223" x14ac:dyDescent="0.3">
      <c r="A20" s="108" t="s">
        <v>548</v>
      </c>
      <c r="B20" s="109" t="s">
        <v>825</v>
      </c>
      <c r="C20" s="109" t="s">
        <v>550</v>
      </c>
      <c r="D20" s="109" t="s">
        <v>550</v>
      </c>
      <c r="E20" s="109" t="s">
        <v>826</v>
      </c>
      <c r="F20" s="109" t="s">
        <v>551</v>
      </c>
      <c r="G20" s="109" t="s">
        <v>552</v>
      </c>
      <c r="H20" s="109" t="s">
        <v>827</v>
      </c>
      <c r="I20" s="110">
        <v>703</v>
      </c>
      <c r="J20" s="110">
        <v>101.67</v>
      </c>
      <c r="K20" s="110">
        <v>-6.3532999999999999</v>
      </c>
      <c r="L20" s="110">
        <v>-77.843900000000005</v>
      </c>
      <c r="M20" s="111" t="s">
        <v>123</v>
      </c>
      <c r="N20" s="111">
        <v>0</v>
      </c>
      <c r="O20" s="111" t="s">
        <v>553</v>
      </c>
      <c r="P20" s="111">
        <v>0</v>
      </c>
      <c r="Q20" s="112"/>
      <c r="R20" s="111" t="s">
        <v>554</v>
      </c>
      <c r="S20" s="111" t="s">
        <v>555</v>
      </c>
      <c r="T20" s="111" t="s">
        <v>828</v>
      </c>
      <c r="U20" s="111" t="str">
        <f>+CONCATENATE(Tabla134[[#This Row],[D]],Tabla134[[#This Row],[P]],Tabla134[[#This Row],[DI]])</f>
        <v>AMAZONASCHACHAPOYASSAN ISIDRO DE MAINO</v>
      </c>
      <c r="V20" s="111" t="s">
        <v>825</v>
      </c>
      <c r="W20" s="111"/>
      <c r="X20" s="111"/>
      <c r="AB20" s="107" t="s">
        <v>829</v>
      </c>
    </row>
    <row r="21" spans="1:223" x14ac:dyDescent="0.3">
      <c r="A21" s="108" t="s">
        <v>548</v>
      </c>
      <c r="B21" s="109" t="s">
        <v>830</v>
      </c>
      <c r="C21" s="109" t="s">
        <v>550</v>
      </c>
      <c r="D21" s="109" t="s">
        <v>550</v>
      </c>
      <c r="E21" s="109" t="s">
        <v>831</v>
      </c>
      <c r="F21" s="109" t="s">
        <v>551</v>
      </c>
      <c r="G21" s="109" t="s">
        <v>552</v>
      </c>
      <c r="H21" s="109" t="s">
        <v>832</v>
      </c>
      <c r="I21" s="110">
        <v>1302</v>
      </c>
      <c r="J21" s="110">
        <v>84.48</v>
      </c>
      <c r="K21" s="110">
        <v>-6.2618999999999998</v>
      </c>
      <c r="L21" s="110">
        <v>-77.7453</v>
      </c>
      <c r="M21" s="111" t="s">
        <v>123</v>
      </c>
      <c r="N21" s="111">
        <v>0</v>
      </c>
      <c r="O21" s="111" t="s">
        <v>553</v>
      </c>
      <c r="P21" s="111">
        <v>0</v>
      </c>
      <c r="Q21" s="112"/>
      <c r="R21" s="111" t="s">
        <v>554</v>
      </c>
      <c r="S21" s="111" t="s">
        <v>555</v>
      </c>
      <c r="T21" s="111" t="s">
        <v>833</v>
      </c>
      <c r="U21" s="111" t="str">
        <f>+CONCATENATE(Tabla134[[#This Row],[D]],Tabla134[[#This Row],[P]],Tabla134[[#This Row],[DI]])</f>
        <v>AMAZONASCHACHAPOYASSOLOCO</v>
      </c>
      <c r="V21" s="111" t="s">
        <v>830</v>
      </c>
      <c r="W21" s="111"/>
      <c r="X21" s="111"/>
      <c r="AB21" s="107" t="s">
        <v>834</v>
      </c>
    </row>
    <row r="22" spans="1:223" x14ac:dyDescent="0.3">
      <c r="A22" s="108" t="s">
        <v>548</v>
      </c>
      <c r="B22" s="109" t="s">
        <v>835</v>
      </c>
      <c r="C22" s="109" t="s">
        <v>550</v>
      </c>
      <c r="D22" s="109" t="s">
        <v>550</v>
      </c>
      <c r="E22" s="109" t="s">
        <v>836</v>
      </c>
      <c r="F22" s="109" t="s">
        <v>551</v>
      </c>
      <c r="G22" s="109" t="s">
        <v>552</v>
      </c>
      <c r="H22" s="109" t="s">
        <v>837</v>
      </c>
      <c r="I22" s="110">
        <v>218</v>
      </c>
      <c r="J22" s="110">
        <v>113.26</v>
      </c>
      <c r="K22" s="110">
        <v>-6.2183000000000002</v>
      </c>
      <c r="L22" s="110">
        <v>-77.775300000000001</v>
      </c>
      <c r="M22" s="111" t="s">
        <v>123</v>
      </c>
      <c r="N22" s="111">
        <v>0</v>
      </c>
      <c r="O22" s="111" t="s">
        <v>553</v>
      </c>
      <c r="P22" s="111">
        <v>0</v>
      </c>
      <c r="Q22" s="112"/>
      <c r="R22" s="111" t="s">
        <v>554</v>
      </c>
      <c r="S22" s="111" t="s">
        <v>555</v>
      </c>
      <c r="T22" s="111" t="s">
        <v>838</v>
      </c>
      <c r="U22" s="111" t="str">
        <f>+CONCATENATE(Tabla134[[#This Row],[D]],Tabla134[[#This Row],[P]],Tabla134[[#This Row],[DI]])</f>
        <v>AMAZONASCHACHAPOYASSONCHE</v>
      </c>
      <c r="V22" s="111" t="s">
        <v>835</v>
      </c>
      <c r="W22" s="111"/>
      <c r="X22" s="111"/>
      <c r="AB22" s="107" t="s">
        <v>839</v>
      </c>
    </row>
    <row r="23" spans="1:223" x14ac:dyDescent="0.3">
      <c r="A23" s="108" t="s">
        <v>548</v>
      </c>
      <c r="B23" s="109" t="s">
        <v>840</v>
      </c>
      <c r="C23" s="109" t="s">
        <v>550</v>
      </c>
      <c r="D23" s="109" t="s">
        <v>550</v>
      </c>
      <c r="E23" s="109" t="s">
        <v>841</v>
      </c>
      <c r="F23" s="109" t="s">
        <v>551</v>
      </c>
      <c r="G23" s="109" t="s">
        <v>552</v>
      </c>
      <c r="H23" s="109" t="s">
        <v>842</v>
      </c>
      <c r="I23" s="110" t="s">
        <v>553</v>
      </c>
      <c r="J23" s="110" t="s">
        <v>553</v>
      </c>
      <c r="K23" s="110" t="s">
        <v>553</v>
      </c>
      <c r="L23" s="110" t="s">
        <v>553</v>
      </c>
      <c r="M23" s="111" t="s">
        <v>123</v>
      </c>
      <c r="N23" s="111">
        <v>0</v>
      </c>
      <c r="O23" s="111" t="s">
        <v>553</v>
      </c>
      <c r="P23" s="111">
        <v>0</v>
      </c>
      <c r="Q23" s="112"/>
      <c r="R23" s="111" t="s">
        <v>554</v>
      </c>
      <c r="S23" s="111" t="s">
        <v>555</v>
      </c>
      <c r="T23" s="111" t="s">
        <v>843</v>
      </c>
      <c r="U23" s="111" t="str">
        <f>+CONCATENATE(Tabla134[[#This Row],[D]],Tabla134[[#This Row],[P]],Tabla134[[#This Row],[DI]])</f>
        <v>AMAZONASCHACHAPOYASMULTIDISTRITAL</v>
      </c>
      <c r="V23" s="111" t="s">
        <v>840</v>
      </c>
      <c r="W23" s="111"/>
      <c r="X23" s="111"/>
    </row>
    <row r="24" spans="1:223" x14ac:dyDescent="0.3">
      <c r="A24" s="108" t="s">
        <v>548</v>
      </c>
      <c r="B24" s="109" t="s">
        <v>844</v>
      </c>
      <c r="C24" s="109" t="s">
        <v>550</v>
      </c>
      <c r="D24" s="109" t="s">
        <v>581</v>
      </c>
      <c r="E24" s="109" t="s">
        <v>550</v>
      </c>
      <c r="F24" s="109" t="s">
        <v>551</v>
      </c>
      <c r="G24" s="109" t="s">
        <v>845</v>
      </c>
      <c r="H24" s="109" t="s">
        <v>846</v>
      </c>
      <c r="I24" s="110">
        <v>26091</v>
      </c>
      <c r="J24" s="110">
        <v>150.99</v>
      </c>
      <c r="K24" s="110">
        <v>-5.6388999999999996</v>
      </c>
      <c r="L24" s="110">
        <v>-78.531899999999993</v>
      </c>
      <c r="M24" s="111" t="s">
        <v>123</v>
      </c>
      <c r="N24" s="111">
        <v>0</v>
      </c>
      <c r="O24" s="111" t="s">
        <v>553</v>
      </c>
      <c r="P24" s="111">
        <v>0</v>
      </c>
      <c r="Q24" s="112"/>
      <c r="R24" s="111" t="s">
        <v>554</v>
      </c>
      <c r="S24" s="111" t="s">
        <v>584</v>
      </c>
      <c r="T24" s="111" t="s">
        <v>584</v>
      </c>
      <c r="U24" s="111" t="str">
        <f>+CONCATENATE(Tabla134[[#This Row],[D]],Tabla134[[#This Row],[P]],Tabla134[[#This Row],[DI]])</f>
        <v>AMAZONASBAGUABAGUA</v>
      </c>
      <c r="V24" s="111" t="s">
        <v>844</v>
      </c>
      <c r="W24" s="111"/>
      <c r="X24" s="111"/>
    </row>
    <row r="25" spans="1:223" x14ac:dyDescent="0.3">
      <c r="A25" s="108" t="s">
        <v>548</v>
      </c>
      <c r="B25" s="109" t="s">
        <v>847</v>
      </c>
      <c r="C25" s="109" t="s">
        <v>550</v>
      </c>
      <c r="D25" s="109" t="s">
        <v>581</v>
      </c>
      <c r="E25" s="109" t="s">
        <v>581</v>
      </c>
      <c r="F25" s="109" t="s">
        <v>551</v>
      </c>
      <c r="G25" s="109" t="s">
        <v>845</v>
      </c>
      <c r="H25" s="109" t="s">
        <v>848</v>
      </c>
      <c r="I25" s="110">
        <v>10940</v>
      </c>
      <c r="J25" s="110">
        <v>809.07</v>
      </c>
      <c r="K25" s="110">
        <v>-5.4156000000000004</v>
      </c>
      <c r="L25" s="110">
        <v>-78.436099999999996</v>
      </c>
      <c r="M25" s="111" t="s">
        <v>123</v>
      </c>
      <c r="N25" s="115">
        <v>1</v>
      </c>
      <c r="O25" s="115" t="s">
        <v>849</v>
      </c>
      <c r="P25" s="115">
        <v>0</v>
      </c>
      <c r="Q25" s="112"/>
      <c r="R25" s="111" t="s">
        <v>554</v>
      </c>
      <c r="S25" s="111" t="s">
        <v>584</v>
      </c>
      <c r="T25" s="111" t="s">
        <v>850</v>
      </c>
      <c r="U25" s="111" t="str">
        <f>+CONCATENATE(Tabla134[[#This Row],[D]],Tabla134[[#This Row],[P]],Tabla134[[#This Row],[DI]])</f>
        <v>AMAZONASBAGUAARAMANGO</v>
      </c>
      <c r="V25" s="111" t="s">
        <v>847</v>
      </c>
      <c r="W25" s="111"/>
      <c r="X25" s="111"/>
    </row>
    <row r="26" spans="1:223" x14ac:dyDescent="0.3">
      <c r="A26" s="108" t="s">
        <v>548</v>
      </c>
      <c r="B26" s="109" t="s">
        <v>851</v>
      </c>
      <c r="C26" s="109" t="s">
        <v>550</v>
      </c>
      <c r="D26" s="109" t="s">
        <v>581</v>
      </c>
      <c r="E26" s="109" t="s">
        <v>608</v>
      </c>
      <c r="F26" s="109" t="s">
        <v>551</v>
      </c>
      <c r="G26" s="109" t="s">
        <v>845</v>
      </c>
      <c r="H26" s="109" t="s">
        <v>852</v>
      </c>
      <c r="I26" s="110">
        <v>6319</v>
      </c>
      <c r="J26" s="110">
        <v>99.05</v>
      </c>
      <c r="K26" s="110">
        <v>-5.6733000000000002</v>
      </c>
      <c r="L26" s="110">
        <v>-78.422799999999995</v>
      </c>
      <c r="M26" s="111" t="s">
        <v>123</v>
      </c>
      <c r="N26" s="111">
        <v>0</v>
      </c>
      <c r="O26" s="111" t="s">
        <v>553</v>
      </c>
      <c r="P26" s="111">
        <v>0</v>
      </c>
      <c r="Q26" s="112"/>
      <c r="R26" s="111" t="s">
        <v>554</v>
      </c>
      <c r="S26" s="111" t="s">
        <v>584</v>
      </c>
      <c r="T26" s="111" t="s">
        <v>853</v>
      </c>
      <c r="U26" s="111" t="str">
        <f>+CONCATENATE(Tabla134[[#This Row],[D]],Tabla134[[#This Row],[P]],Tabla134[[#This Row],[DI]])</f>
        <v>AMAZONASBAGUACOPALLIN</v>
      </c>
      <c r="V26" s="111" t="s">
        <v>851</v>
      </c>
      <c r="W26" s="111"/>
      <c r="X26" s="111"/>
    </row>
    <row r="27" spans="1:223" x14ac:dyDescent="0.3">
      <c r="A27" s="108" t="s">
        <v>548</v>
      </c>
      <c r="B27" s="109" t="s">
        <v>854</v>
      </c>
      <c r="C27" s="109" t="s">
        <v>550</v>
      </c>
      <c r="D27" s="109" t="s">
        <v>581</v>
      </c>
      <c r="E27" s="109" t="s">
        <v>633</v>
      </c>
      <c r="F27" s="109" t="s">
        <v>855</v>
      </c>
      <c r="G27" s="109" t="s">
        <v>856</v>
      </c>
      <c r="H27" s="109" t="s">
        <v>857</v>
      </c>
      <c r="I27" s="110">
        <v>1492</v>
      </c>
      <c r="J27" s="110">
        <v>18.48</v>
      </c>
      <c r="K27" s="110">
        <v>-5.6246999999999998</v>
      </c>
      <c r="L27" s="110">
        <v>-78.476399999999998</v>
      </c>
      <c r="M27" s="111" t="s">
        <v>123</v>
      </c>
      <c r="N27" s="111">
        <v>0</v>
      </c>
      <c r="O27" s="111" t="s">
        <v>553</v>
      </c>
      <c r="P27" s="111">
        <v>0</v>
      </c>
      <c r="Q27" s="112"/>
      <c r="R27" s="111" t="s">
        <v>554</v>
      </c>
      <c r="S27" s="111" t="s">
        <v>584</v>
      </c>
      <c r="T27" s="111" t="s">
        <v>858</v>
      </c>
      <c r="U27" s="111" t="str">
        <f>+CONCATENATE(Tabla134[[#This Row],[D]],Tabla134[[#This Row],[P]],Tabla134[[#This Row],[DI]])</f>
        <v>AMAZONASBAGUAEL_PARCO</v>
      </c>
      <c r="V27" s="111" t="s">
        <v>854</v>
      </c>
      <c r="W27" s="111"/>
      <c r="X27" s="111"/>
      <c r="AA27" s="113" t="s">
        <v>859</v>
      </c>
      <c r="AB27" s="113" t="s">
        <v>860</v>
      </c>
      <c r="AC27" s="113" t="s">
        <v>861</v>
      </c>
      <c r="AD27" s="113" t="s">
        <v>862</v>
      </c>
      <c r="AE27" s="113" t="s">
        <v>863</v>
      </c>
      <c r="AF27" s="113" t="s">
        <v>864</v>
      </c>
      <c r="AG27" s="113" t="s">
        <v>865</v>
      </c>
      <c r="AH27" s="113" t="s">
        <v>866</v>
      </c>
      <c r="AI27" s="113" t="s">
        <v>867</v>
      </c>
      <c r="AJ27" s="113" t="s">
        <v>868</v>
      </c>
      <c r="AK27" s="113" t="s">
        <v>869</v>
      </c>
      <c r="AL27" s="113" t="s">
        <v>870</v>
      </c>
      <c r="AM27" s="113" t="s">
        <v>871</v>
      </c>
      <c r="AN27" s="113" t="s">
        <v>872</v>
      </c>
      <c r="AO27" s="113" t="s">
        <v>873</v>
      </c>
      <c r="AP27" s="113" t="s">
        <v>874</v>
      </c>
      <c r="AQ27" s="113" t="s">
        <v>875</v>
      </c>
      <c r="AR27" s="113" t="s">
        <v>876</v>
      </c>
      <c r="AS27" s="113" t="s">
        <v>877</v>
      </c>
      <c r="AT27" s="113" t="s">
        <v>878</v>
      </c>
      <c r="AU27" s="113" t="s">
        <v>879</v>
      </c>
      <c r="AV27" s="113" t="s">
        <v>880</v>
      </c>
      <c r="AW27" s="113" t="s">
        <v>881</v>
      </c>
      <c r="AX27" s="113" t="s">
        <v>882</v>
      </c>
      <c r="AY27" s="113" t="s">
        <v>883</v>
      </c>
      <c r="AZ27" s="113" t="s">
        <v>884</v>
      </c>
      <c r="BA27" s="113" t="s">
        <v>885</v>
      </c>
      <c r="BB27" s="113" t="s">
        <v>886</v>
      </c>
      <c r="BC27" s="113" t="s">
        <v>887</v>
      </c>
      <c r="BD27" s="113" t="s">
        <v>888</v>
      </c>
      <c r="BE27" s="113" t="s">
        <v>889</v>
      </c>
      <c r="BF27" s="113" t="s">
        <v>890</v>
      </c>
      <c r="BG27" s="113" t="s">
        <v>891</v>
      </c>
      <c r="BH27" s="113" t="s">
        <v>892</v>
      </c>
      <c r="BI27" s="113" t="s">
        <v>893</v>
      </c>
      <c r="BJ27" s="113" t="s">
        <v>894</v>
      </c>
      <c r="BK27" s="113" t="s">
        <v>895</v>
      </c>
      <c r="BL27" s="113" t="s">
        <v>896</v>
      </c>
      <c r="BM27" s="113" t="s">
        <v>897</v>
      </c>
      <c r="BN27" s="113" t="s">
        <v>898</v>
      </c>
      <c r="BO27" s="113" t="s">
        <v>899</v>
      </c>
      <c r="BP27" s="113" t="s">
        <v>900</v>
      </c>
      <c r="BQ27" s="113" t="s">
        <v>901</v>
      </c>
      <c r="BR27" s="113" t="s">
        <v>902</v>
      </c>
      <c r="BS27" s="113" t="s">
        <v>903</v>
      </c>
      <c r="BT27" s="113" t="s">
        <v>904</v>
      </c>
      <c r="BU27" s="113" t="s">
        <v>905</v>
      </c>
      <c r="BV27" s="113" t="s">
        <v>906</v>
      </c>
      <c r="BW27" s="113" t="s">
        <v>907</v>
      </c>
      <c r="BX27" s="113" t="s">
        <v>908</v>
      </c>
      <c r="BY27" s="113" t="s">
        <v>909</v>
      </c>
      <c r="BZ27" s="113" t="s">
        <v>910</v>
      </c>
      <c r="CA27" s="113" t="s">
        <v>911</v>
      </c>
      <c r="CB27" s="113" t="s">
        <v>912</v>
      </c>
      <c r="CC27" s="113" t="s">
        <v>913</v>
      </c>
      <c r="CD27" s="113" t="s">
        <v>914</v>
      </c>
      <c r="CE27" s="113" t="s">
        <v>915</v>
      </c>
      <c r="CF27" s="113" t="s">
        <v>916</v>
      </c>
      <c r="CG27" s="113" t="s">
        <v>917</v>
      </c>
      <c r="CH27" s="113" t="s">
        <v>918</v>
      </c>
      <c r="CI27" s="113" t="s">
        <v>919</v>
      </c>
      <c r="CJ27" s="113" t="s">
        <v>920</v>
      </c>
      <c r="CK27" s="113" t="s">
        <v>921</v>
      </c>
      <c r="CL27" s="113" t="s">
        <v>922</v>
      </c>
      <c r="CM27" s="113" t="s">
        <v>923</v>
      </c>
      <c r="CN27" s="113" t="s">
        <v>924</v>
      </c>
      <c r="CO27" s="113" t="s">
        <v>925</v>
      </c>
      <c r="CP27" s="113" t="s">
        <v>926</v>
      </c>
      <c r="CQ27" s="113" t="s">
        <v>927</v>
      </c>
      <c r="CR27" s="113" t="s">
        <v>928</v>
      </c>
      <c r="CS27" s="113" t="s">
        <v>929</v>
      </c>
      <c r="CT27" s="113" t="s">
        <v>930</v>
      </c>
      <c r="CU27" s="113" t="s">
        <v>931</v>
      </c>
      <c r="CV27" s="113" t="s">
        <v>932</v>
      </c>
      <c r="CW27" s="113" t="s">
        <v>933</v>
      </c>
      <c r="CX27" s="113" t="s">
        <v>934</v>
      </c>
      <c r="CY27" s="113" t="s">
        <v>935</v>
      </c>
      <c r="CZ27" s="113" t="s">
        <v>936</v>
      </c>
      <c r="DA27" s="113" t="s">
        <v>937</v>
      </c>
      <c r="DB27" s="113" t="s">
        <v>938</v>
      </c>
      <c r="DC27" s="113" t="s">
        <v>939</v>
      </c>
      <c r="DD27" s="113" t="s">
        <v>940</v>
      </c>
      <c r="DE27" s="113" t="s">
        <v>941</v>
      </c>
      <c r="DF27" s="113" t="s">
        <v>942</v>
      </c>
      <c r="DG27" s="113" t="s">
        <v>943</v>
      </c>
      <c r="DH27" s="113" t="s">
        <v>944</v>
      </c>
      <c r="DI27" s="113" t="s">
        <v>945</v>
      </c>
      <c r="DJ27" s="113" t="s">
        <v>946</v>
      </c>
      <c r="DK27" s="113" t="s">
        <v>947</v>
      </c>
      <c r="DL27" s="113" t="s">
        <v>948</v>
      </c>
      <c r="DM27" s="113" t="s">
        <v>949</v>
      </c>
      <c r="DN27" s="113" t="s">
        <v>950</v>
      </c>
      <c r="DO27" s="113" t="s">
        <v>951</v>
      </c>
      <c r="DP27" s="113" t="s">
        <v>952</v>
      </c>
      <c r="DQ27" s="113" t="s">
        <v>953</v>
      </c>
      <c r="DR27" s="113" t="s">
        <v>954</v>
      </c>
      <c r="DS27" s="113" t="s">
        <v>955</v>
      </c>
      <c r="DT27" s="113" t="s">
        <v>956</v>
      </c>
      <c r="DU27" s="113" t="s">
        <v>957</v>
      </c>
      <c r="DV27" s="113" t="s">
        <v>958</v>
      </c>
      <c r="DW27" s="113" t="s">
        <v>959</v>
      </c>
      <c r="DX27" s="113" t="s">
        <v>960</v>
      </c>
      <c r="DY27" s="113" t="s">
        <v>961</v>
      </c>
      <c r="DZ27" s="113" t="s">
        <v>962</v>
      </c>
      <c r="EA27" s="113" t="s">
        <v>963</v>
      </c>
      <c r="EB27" s="113" t="s">
        <v>964</v>
      </c>
      <c r="EC27" s="113" t="s">
        <v>965</v>
      </c>
      <c r="ED27" s="113" t="s">
        <v>966</v>
      </c>
      <c r="EE27" s="113" t="s">
        <v>967</v>
      </c>
      <c r="EF27" s="113" t="s">
        <v>968</v>
      </c>
      <c r="EG27" s="113" t="s">
        <v>969</v>
      </c>
      <c r="EH27" s="113" t="s">
        <v>970</v>
      </c>
      <c r="EI27" s="113" t="s">
        <v>971</v>
      </c>
      <c r="EJ27" s="113" t="s">
        <v>972</v>
      </c>
      <c r="EK27" s="113" t="s">
        <v>973</v>
      </c>
      <c r="EL27" s="113" t="s">
        <v>974</v>
      </c>
      <c r="EM27" s="113" t="s">
        <v>975</v>
      </c>
      <c r="EN27" s="113" t="s">
        <v>976</v>
      </c>
      <c r="EO27" s="113" t="s">
        <v>977</v>
      </c>
      <c r="EP27" s="113" t="s">
        <v>978</v>
      </c>
      <c r="EQ27" s="113" t="s">
        <v>979</v>
      </c>
      <c r="ER27" s="113" t="s">
        <v>980</v>
      </c>
      <c r="ES27" s="113" t="s">
        <v>981</v>
      </c>
      <c r="ET27" s="113" t="s">
        <v>982</v>
      </c>
      <c r="EU27" s="113" t="s">
        <v>983</v>
      </c>
      <c r="EV27" s="113" t="s">
        <v>984</v>
      </c>
      <c r="EW27" s="113" t="s">
        <v>985</v>
      </c>
      <c r="EX27" s="113" t="s">
        <v>986</v>
      </c>
      <c r="EY27" s="113" t="s">
        <v>987</v>
      </c>
      <c r="EZ27" s="113" t="s">
        <v>988</v>
      </c>
      <c r="FA27" s="113" t="s">
        <v>989</v>
      </c>
      <c r="FB27" s="113" t="s">
        <v>990</v>
      </c>
      <c r="FC27" s="113" t="s">
        <v>991</v>
      </c>
      <c r="FD27" s="113" t="s">
        <v>992</v>
      </c>
      <c r="FE27" s="113" t="s">
        <v>993</v>
      </c>
      <c r="FF27" s="113" t="s">
        <v>994</v>
      </c>
      <c r="FG27" s="113" t="s">
        <v>995</v>
      </c>
      <c r="FH27" s="113" t="s">
        <v>996</v>
      </c>
      <c r="FI27" s="113" t="s">
        <v>997</v>
      </c>
      <c r="FJ27" s="113" t="s">
        <v>998</v>
      </c>
      <c r="FK27" s="113" t="s">
        <v>999</v>
      </c>
      <c r="FL27" s="113" t="s">
        <v>1000</v>
      </c>
      <c r="FM27" s="113" t="s">
        <v>1001</v>
      </c>
      <c r="FN27" s="113" t="s">
        <v>1002</v>
      </c>
      <c r="FO27" s="113" t="s">
        <v>1003</v>
      </c>
      <c r="FP27" s="113" t="s">
        <v>1004</v>
      </c>
      <c r="FQ27" s="113" t="s">
        <v>1005</v>
      </c>
      <c r="FR27" s="113" t="s">
        <v>1006</v>
      </c>
      <c r="FS27" s="113" t="s">
        <v>1007</v>
      </c>
      <c r="FT27" s="113" t="s">
        <v>1008</v>
      </c>
      <c r="FU27" s="113" t="s">
        <v>1009</v>
      </c>
      <c r="FV27" s="113" t="s">
        <v>1010</v>
      </c>
      <c r="FW27" s="113" t="s">
        <v>1011</v>
      </c>
      <c r="FX27" s="113" t="s">
        <v>1012</v>
      </c>
      <c r="FY27" s="113" t="s">
        <v>1013</v>
      </c>
      <c r="FZ27" s="113" t="s">
        <v>1014</v>
      </c>
      <c r="GA27" s="113" t="s">
        <v>1015</v>
      </c>
      <c r="GB27" s="113" t="s">
        <v>1016</v>
      </c>
      <c r="GC27" s="113" t="s">
        <v>1017</v>
      </c>
      <c r="GD27" s="113" t="s">
        <v>1018</v>
      </c>
      <c r="GE27" s="113" t="s">
        <v>1019</v>
      </c>
      <c r="GF27" s="113" t="s">
        <v>1020</v>
      </c>
      <c r="GG27" s="113" t="s">
        <v>1021</v>
      </c>
      <c r="GH27" s="113" t="s">
        <v>1022</v>
      </c>
      <c r="GI27" s="113" t="s">
        <v>1023</v>
      </c>
      <c r="GJ27" s="113" t="s">
        <v>1024</v>
      </c>
      <c r="GK27" s="113" t="s">
        <v>1025</v>
      </c>
      <c r="GL27" s="113" t="s">
        <v>1026</v>
      </c>
      <c r="GM27" s="113" t="s">
        <v>1027</v>
      </c>
      <c r="GN27" s="113" t="s">
        <v>1028</v>
      </c>
      <c r="GO27" s="113" t="s">
        <v>1029</v>
      </c>
      <c r="GP27" s="113" t="s">
        <v>1030</v>
      </c>
      <c r="GQ27" s="113" t="s">
        <v>1031</v>
      </c>
      <c r="GR27" s="113" t="s">
        <v>1032</v>
      </c>
      <c r="GS27" s="113" t="s">
        <v>1033</v>
      </c>
      <c r="GT27" s="113" t="s">
        <v>1034</v>
      </c>
      <c r="GU27" s="113" t="s">
        <v>1035</v>
      </c>
      <c r="GV27" s="113" t="s">
        <v>1036</v>
      </c>
      <c r="GW27" s="113" t="s">
        <v>1037</v>
      </c>
      <c r="GX27" s="113" t="s">
        <v>1038</v>
      </c>
      <c r="GY27" s="113" t="s">
        <v>1039</v>
      </c>
      <c r="GZ27" s="113" t="s">
        <v>1040</v>
      </c>
      <c r="HA27" s="113" t="s">
        <v>1041</v>
      </c>
      <c r="HB27" s="113" t="s">
        <v>1042</v>
      </c>
      <c r="HC27" s="113" t="s">
        <v>1043</v>
      </c>
      <c r="HD27" s="113" t="s">
        <v>1044</v>
      </c>
      <c r="HE27" s="113" t="s">
        <v>1045</v>
      </c>
      <c r="HF27" s="113" t="s">
        <v>1046</v>
      </c>
      <c r="HG27" s="113" t="s">
        <v>1047</v>
      </c>
      <c r="HH27" s="113" t="s">
        <v>1048</v>
      </c>
      <c r="HI27" s="113" t="s">
        <v>1049</v>
      </c>
      <c r="HJ27" s="113" t="s">
        <v>1050</v>
      </c>
      <c r="HK27" s="113" t="s">
        <v>1051</v>
      </c>
      <c r="HL27" s="113" t="s">
        <v>1052</v>
      </c>
      <c r="HM27" s="113" t="s">
        <v>1053</v>
      </c>
      <c r="HN27" s="113" t="s">
        <v>1054</v>
      </c>
      <c r="HO27" s="113" t="s">
        <v>1055</v>
      </c>
    </row>
    <row r="28" spans="1:223" x14ac:dyDescent="0.3">
      <c r="A28" s="108" t="s">
        <v>548</v>
      </c>
      <c r="B28" s="109" t="s">
        <v>1056</v>
      </c>
      <c r="C28" s="109" t="s">
        <v>550</v>
      </c>
      <c r="D28" s="109" t="s">
        <v>581</v>
      </c>
      <c r="E28" s="109" t="s">
        <v>656</v>
      </c>
      <c r="F28" s="109" t="s">
        <v>551</v>
      </c>
      <c r="G28" s="109" t="s">
        <v>845</v>
      </c>
      <c r="H28" s="109" t="s">
        <v>1057</v>
      </c>
      <c r="I28" s="110">
        <v>24323</v>
      </c>
      <c r="J28" s="110">
        <v>4430.84</v>
      </c>
      <c r="K28" s="110">
        <v>-5.16</v>
      </c>
      <c r="L28" s="110">
        <v>-78.290300000000002</v>
      </c>
      <c r="M28" s="111" t="s">
        <v>123</v>
      </c>
      <c r="N28" s="115">
        <v>1</v>
      </c>
      <c r="O28" s="115" t="s">
        <v>849</v>
      </c>
      <c r="P28" s="115">
        <v>0</v>
      </c>
      <c r="Q28" s="112"/>
      <c r="R28" s="111" t="s">
        <v>554</v>
      </c>
      <c r="S28" s="111" t="s">
        <v>584</v>
      </c>
      <c r="T28" s="111" t="s">
        <v>1058</v>
      </c>
      <c r="U28" s="111" t="str">
        <f>+CONCATENATE(Tabla134[[#This Row],[D]],Tabla134[[#This Row],[P]],Tabla134[[#This Row],[DI]])</f>
        <v>AMAZONASBAGUAIMAZA</v>
      </c>
      <c r="V28" s="111" t="s">
        <v>1056</v>
      </c>
      <c r="W28" s="111"/>
      <c r="X28" s="111"/>
      <c r="AA28" s="107" t="s">
        <v>850</v>
      </c>
      <c r="AB28" s="107" t="s">
        <v>1059</v>
      </c>
      <c r="AC28" s="107" t="s">
        <v>583</v>
      </c>
      <c r="AD28" s="107" t="s">
        <v>1060</v>
      </c>
      <c r="AE28" s="107" t="s">
        <v>1061</v>
      </c>
      <c r="AF28" s="107" t="s">
        <v>1062</v>
      </c>
      <c r="AG28" s="107" t="s">
        <v>1063</v>
      </c>
      <c r="AH28" s="107" t="s">
        <v>585</v>
      </c>
      <c r="AI28" s="107" t="s">
        <v>1064</v>
      </c>
      <c r="AJ28" s="107" t="s">
        <v>1065</v>
      </c>
      <c r="AK28" s="107" t="s">
        <v>1066</v>
      </c>
      <c r="AL28" s="107" t="s">
        <v>1067</v>
      </c>
      <c r="AM28" s="107" t="s">
        <v>843</v>
      </c>
      <c r="AN28" s="107" t="s">
        <v>1068</v>
      </c>
      <c r="AO28" s="107" t="s">
        <v>1069</v>
      </c>
      <c r="AP28" s="107" t="s">
        <v>1070</v>
      </c>
      <c r="AQ28" s="107" t="s">
        <v>1071</v>
      </c>
      <c r="AR28" s="107" t="s">
        <v>1072</v>
      </c>
      <c r="AS28" s="107" t="s">
        <v>1073</v>
      </c>
      <c r="AT28" s="107" t="s">
        <v>1074</v>
      </c>
      <c r="AU28" s="107" t="s">
        <v>1075</v>
      </c>
      <c r="AV28" s="107" t="s">
        <v>661</v>
      </c>
      <c r="AW28" s="107" t="s">
        <v>1076</v>
      </c>
      <c r="AX28" s="107" t="s">
        <v>1077</v>
      </c>
      <c r="AY28" s="107" t="s">
        <v>1078</v>
      </c>
      <c r="AZ28" s="107" t="s">
        <v>590</v>
      </c>
      <c r="BA28" s="107" t="s">
        <v>1079</v>
      </c>
      <c r="BB28" s="107" t="s">
        <v>586</v>
      </c>
      <c r="BC28" s="107" t="s">
        <v>613</v>
      </c>
      <c r="BD28" s="107" t="s">
        <v>637</v>
      </c>
      <c r="BE28" s="107" t="s">
        <v>1080</v>
      </c>
      <c r="BF28" s="107" t="s">
        <v>1081</v>
      </c>
      <c r="BG28" s="107" t="s">
        <v>1082</v>
      </c>
      <c r="BH28" s="107" t="s">
        <v>1083</v>
      </c>
      <c r="BI28" s="107" t="s">
        <v>1084</v>
      </c>
      <c r="BJ28" s="107" t="s">
        <v>614</v>
      </c>
      <c r="BK28" s="107" t="s">
        <v>1085</v>
      </c>
      <c r="BL28" s="107" t="s">
        <v>1086</v>
      </c>
      <c r="BM28" s="107" t="s">
        <v>1087</v>
      </c>
      <c r="BN28" s="107" t="s">
        <v>1088</v>
      </c>
      <c r="BO28" s="107" t="s">
        <v>1089</v>
      </c>
      <c r="BP28" s="107" t="s">
        <v>1090</v>
      </c>
      <c r="BQ28" s="107" t="s">
        <v>587</v>
      </c>
      <c r="BR28" s="107" t="s">
        <v>1091</v>
      </c>
      <c r="BS28" s="107" t="s">
        <v>1092</v>
      </c>
      <c r="BT28" s="107" t="s">
        <v>1093</v>
      </c>
      <c r="BU28" s="107" t="s">
        <v>1094</v>
      </c>
      <c r="BV28" s="107" t="s">
        <v>1095</v>
      </c>
      <c r="BW28" s="107" t="s">
        <v>1096</v>
      </c>
      <c r="BX28" s="107" t="s">
        <v>1097</v>
      </c>
      <c r="BY28" s="107" t="s">
        <v>1098</v>
      </c>
      <c r="BZ28" s="107" t="s">
        <v>1099</v>
      </c>
      <c r="CA28" s="107" t="s">
        <v>1100</v>
      </c>
      <c r="CB28" s="107" t="s">
        <v>1101</v>
      </c>
      <c r="CC28" s="107" t="s">
        <v>583</v>
      </c>
      <c r="CD28" s="107" t="s">
        <v>640</v>
      </c>
      <c r="CE28" s="107" t="s">
        <v>1102</v>
      </c>
      <c r="CF28" s="107" t="s">
        <v>1103</v>
      </c>
      <c r="CG28" s="107" t="s">
        <v>1104</v>
      </c>
      <c r="CH28" s="107" t="s">
        <v>1105</v>
      </c>
      <c r="CI28" s="107" t="s">
        <v>603</v>
      </c>
      <c r="CJ28" s="107" t="s">
        <v>1106</v>
      </c>
      <c r="CK28" s="107" t="s">
        <v>1107</v>
      </c>
      <c r="CL28" s="107" t="s">
        <v>620</v>
      </c>
      <c r="CM28" s="107" t="s">
        <v>1108</v>
      </c>
      <c r="CN28" s="107" t="s">
        <v>1109</v>
      </c>
      <c r="CO28" s="107" t="s">
        <v>589</v>
      </c>
      <c r="CP28" s="107" t="s">
        <v>1110</v>
      </c>
      <c r="CQ28" s="107" t="s">
        <v>641</v>
      </c>
      <c r="CR28" s="107" t="s">
        <v>1111</v>
      </c>
      <c r="CS28" s="107" t="s">
        <v>1112</v>
      </c>
      <c r="CT28" s="107" t="s">
        <v>1113</v>
      </c>
      <c r="CU28" s="107" t="s">
        <v>1114</v>
      </c>
      <c r="CV28" s="107" t="s">
        <v>1115</v>
      </c>
      <c r="CW28" s="107" t="s">
        <v>1116</v>
      </c>
      <c r="CX28" s="107" t="s">
        <v>1117</v>
      </c>
      <c r="CY28" s="107" t="s">
        <v>1118</v>
      </c>
      <c r="CZ28" s="107" t="s">
        <v>1119</v>
      </c>
      <c r="DA28" s="107" t="s">
        <v>1120</v>
      </c>
      <c r="DB28" s="107" t="s">
        <v>1121</v>
      </c>
      <c r="DC28" s="107" t="s">
        <v>590</v>
      </c>
      <c r="DD28" s="107" t="s">
        <v>1122</v>
      </c>
      <c r="DE28" s="107" t="s">
        <v>1123</v>
      </c>
      <c r="DF28" s="107" t="s">
        <v>1124</v>
      </c>
      <c r="DG28" s="107" t="s">
        <v>1125</v>
      </c>
      <c r="DH28" s="107" t="s">
        <v>1126</v>
      </c>
      <c r="DI28" s="107" t="s">
        <v>1127</v>
      </c>
      <c r="DJ28" s="107" t="s">
        <v>591</v>
      </c>
      <c r="DK28" s="107" t="s">
        <v>1128</v>
      </c>
      <c r="DL28" s="107" t="s">
        <v>1129</v>
      </c>
      <c r="DM28" s="107" t="s">
        <v>1130</v>
      </c>
      <c r="DN28" s="107" t="s">
        <v>1131</v>
      </c>
      <c r="DO28" s="107" t="s">
        <v>1132</v>
      </c>
      <c r="DP28" s="107" t="s">
        <v>1133</v>
      </c>
      <c r="DQ28" s="107" t="s">
        <v>1134</v>
      </c>
      <c r="DR28" s="107" t="s">
        <v>1135</v>
      </c>
      <c r="DS28" s="107" t="s">
        <v>1136</v>
      </c>
      <c r="DT28" s="107" t="s">
        <v>1137</v>
      </c>
      <c r="DU28" s="107" t="s">
        <v>1138</v>
      </c>
      <c r="DV28" s="107" t="s">
        <v>564</v>
      </c>
      <c r="DW28" s="107" t="s">
        <v>1139</v>
      </c>
      <c r="DX28" s="107" t="s">
        <v>1140</v>
      </c>
      <c r="DY28" s="107" t="s">
        <v>1141</v>
      </c>
      <c r="DZ28" s="107" t="s">
        <v>593</v>
      </c>
      <c r="EA28" s="107" t="s">
        <v>1142</v>
      </c>
      <c r="EB28" s="107" t="s">
        <v>1069</v>
      </c>
      <c r="EC28" s="107" t="s">
        <v>1143</v>
      </c>
      <c r="ED28" s="107" t="s">
        <v>1144</v>
      </c>
      <c r="EE28" s="107" t="s">
        <v>1145</v>
      </c>
      <c r="EF28" s="107" t="s">
        <v>1146</v>
      </c>
      <c r="EG28" s="107" t="s">
        <v>590</v>
      </c>
      <c r="EH28" s="107" t="s">
        <v>1147</v>
      </c>
      <c r="EI28" s="107" t="s">
        <v>594</v>
      </c>
      <c r="EJ28" s="107" t="s">
        <v>1105</v>
      </c>
      <c r="EK28" s="107" t="s">
        <v>646</v>
      </c>
      <c r="EL28" s="107" t="s">
        <v>1148</v>
      </c>
      <c r="EM28" s="107" t="s">
        <v>1149</v>
      </c>
      <c r="EN28" s="107" t="s">
        <v>1150</v>
      </c>
      <c r="EO28" s="107" t="s">
        <v>1151</v>
      </c>
      <c r="EP28" s="107" t="s">
        <v>1152</v>
      </c>
      <c r="EQ28" s="107" t="s">
        <v>1153</v>
      </c>
      <c r="ER28" s="107" t="s">
        <v>1154</v>
      </c>
      <c r="ES28" s="107" t="s">
        <v>1155</v>
      </c>
      <c r="ET28" s="107" t="s">
        <v>1156</v>
      </c>
      <c r="EU28" s="107" t="s">
        <v>1157</v>
      </c>
      <c r="EV28" s="107" t="s">
        <v>1158</v>
      </c>
      <c r="EW28" s="107" t="s">
        <v>1159</v>
      </c>
      <c r="EX28" s="107" t="s">
        <v>596</v>
      </c>
      <c r="EY28" s="107" t="s">
        <v>622</v>
      </c>
      <c r="EZ28" s="107" t="s">
        <v>1160</v>
      </c>
      <c r="FA28" s="107" t="s">
        <v>1161</v>
      </c>
      <c r="FB28" s="107" t="s">
        <v>1162</v>
      </c>
      <c r="FC28" s="107" t="s">
        <v>1163</v>
      </c>
      <c r="FD28" s="107" t="s">
        <v>1164</v>
      </c>
      <c r="FE28" s="107" t="s">
        <v>1165</v>
      </c>
      <c r="FF28" s="107" t="s">
        <v>1166</v>
      </c>
      <c r="FG28" s="107" t="s">
        <v>1167</v>
      </c>
      <c r="FH28" s="107" t="s">
        <v>1168</v>
      </c>
      <c r="FI28" s="107" t="s">
        <v>1169</v>
      </c>
      <c r="FJ28" s="107" t="s">
        <v>1170</v>
      </c>
      <c r="FK28" s="107" t="s">
        <v>1171</v>
      </c>
      <c r="FL28" s="107" t="s">
        <v>1172</v>
      </c>
      <c r="FM28" s="107" t="s">
        <v>714</v>
      </c>
      <c r="FN28" s="107" t="s">
        <v>1173</v>
      </c>
      <c r="FO28" s="107" t="s">
        <v>1174</v>
      </c>
      <c r="FP28" s="107" t="s">
        <v>1175</v>
      </c>
      <c r="FQ28" s="107" t="s">
        <v>1176</v>
      </c>
      <c r="FR28" s="107" t="s">
        <v>1177</v>
      </c>
      <c r="FS28" s="107" t="s">
        <v>1178</v>
      </c>
      <c r="FT28" s="107" t="s">
        <v>1179</v>
      </c>
      <c r="FU28" s="107" t="s">
        <v>1180</v>
      </c>
      <c r="FV28" s="107" t="s">
        <v>1181</v>
      </c>
      <c r="FW28" s="107" t="s">
        <v>1182</v>
      </c>
      <c r="FX28" s="107" t="s">
        <v>1183</v>
      </c>
      <c r="FY28" s="107" t="s">
        <v>601</v>
      </c>
      <c r="FZ28" s="107" t="s">
        <v>1184</v>
      </c>
      <c r="GA28" s="107" t="s">
        <v>1185</v>
      </c>
      <c r="GB28" s="107" t="s">
        <v>1186</v>
      </c>
      <c r="GC28" s="107" t="s">
        <v>663</v>
      </c>
      <c r="GD28" s="107" t="s">
        <v>1187</v>
      </c>
      <c r="GE28" s="107" t="s">
        <v>603</v>
      </c>
      <c r="GF28" s="107" t="s">
        <v>1188</v>
      </c>
      <c r="GG28" s="107" t="s">
        <v>603</v>
      </c>
      <c r="GH28" s="107" t="s">
        <v>1189</v>
      </c>
      <c r="GI28" s="107" t="s">
        <v>1190</v>
      </c>
      <c r="GJ28" s="107" t="s">
        <v>1191</v>
      </c>
      <c r="GK28" s="107" t="s">
        <v>1192</v>
      </c>
      <c r="GL28" s="107" t="s">
        <v>1193</v>
      </c>
      <c r="GM28" s="107" t="s">
        <v>1194</v>
      </c>
      <c r="GN28" s="107" t="s">
        <v>1195</v>
      </c>
      <c r="GO28" s="107" t="s">
        <v>1196</v>
      </c>
      <c r="GP28" s="107" t="s">
        <v>1197</v>
      </c>
      <c r="GQ28" s="107" t="s">
        <v>1198</v>
      </c>
      <c r="GR28" s="107" t="s">
        <v>1199</v>
      </c>
      <c r="GS28" s="107" t="s">
        <v>1200</v>
      </c>
      <c r="GT28" s="107" t="s">
        <v>1201</v>
      </c>
      <c r="GU28" s="107" t="s">
        <v>1202</v>
      </c>
      <c r="GV28" s="107" t="s">
        <v>1203</v>
      </c>
      <c r="GW28" s="107" t="s">
        <v>1204</v>
      </c>
      <c r="GX28" s="107" t="s">
        <v>1205</v>
      </c>
      <c r="GY28" s="107" t="s">
        <v>1206</v>
      </c>
      <c r="GZ28" s="107" t="s">
        <v>1207</v>
      </c>
      <c r="HA28" s="107" t="s">
        <v>1185</v>
      </c>
      <c r="HB28" s="107" t="s">
        <v>1208</v>
      </c>
      <c r="HC28" s="107" t="s">
        <v>1209</v>
      </c>
      <c r="HD28" s="107" t="s">
        <v>1210</v>
      </c>
      <c r="HE28" s="107" t="s">
        <v>1211</v>
      </c>
      <c r="HF28" s="107" t="s">
        <v>1212</v>
      </c>
      <c r="HG28" s="107" t="s">
        <v>1213</v>
      </c>
      <c r="HH28" s="107" t="s">
        <v>1214</v>
      </c>
      <c r="HI28" s="107" t="s">
        <v>1215</v>
      </c>
      <c r="HJ28" s="107" t="s">
        <v>1216</v>
      </c>
      <c r="HK28" s="107" t="s">
        <v>1217</v>
      </c>
      <c r="HL28" s="107" t="s">
        <v>1218</v>
      </c>
      <c r="HM28" s="107" t="s">
        <v>1219</v>
      </c>
      <c r="HN28" s="107" t="s">
        <v>1220</v>
      </c>
      <c r="HO28" s="107" t="s">
        <v>678</v>
      </c>
    </row>
    <row r="29" spans="1:223" x14ac:dyDescent="0.3">
      <c r="A29" s="108" t="s">
        <v>548</v>
      </c>
      <c r="B29" s="109" t="s">
        <v>1221</v>
      </c>
      <c r="C29" s="109" t="s">
        <v>550</v>
      </c>
      <c r="D29" s="109" t="s">
        <v>581</v>
      </c>
      <c r="E29" s="109" t="s">
        <v>680</v>
      </c>
      <c r="F29" s="109" t="s">
        <v>551</v>
      </c>
      <c r="G29" s="109" t="s">
        <v>845</v>
      </c>
      <c r="H29" s="109" t="s">
        <v>1222</v>
      </c>
      <c r="I29" s="110">
        <v>8048</v>
      </c>
      <c r="J29" s="110">
        <v>144.29</v>
      </c>
      <c r="K29" s="110">
        <v>-5.6092000000000004</v>
      </c>
      <c r="L29" s="110">
        <v>-78.434399999999997</v>
      </c>
      <c r="M29" s="111" t="s">
        <v>123</v>
      </c>
      <c r="N29" s="111">
        <v>0</v>
      </c>
      <c r="O29" s="111" t="s">
        <v>553</v>
      </c>
      <c r="P29" s="111">
        <v>0</v>
      </c>
      <c r="Q29" s="112"/>
      <c r="R29" s="111" t="s">
        <v>554</v>
      </c>
      <c r="S29" s="111" t="s">
        <v>584</v>
      </c>
      <c r="T29" s="111" t="s">
        <v>1223</v>
      </c>
      <c r="U29" s="111" t="str">
        <f>+CONCATENATE(Tabla134[[#This Row],[D]],Tabla134[[#This Row],[P]],Tabla134[[#This Row],[DI]])</f>
        <v>AMAZONASBAGUALA PECA</v>
      </c>
      <c r="V29" s="111" t="s">
        <v>1221</v>
      </c>
      <c r="W29" s="111"/>
      <c r="X29" s="111"/>
      <c r="AA29" s="107" t="s">
        <v>584</v>
      </c>
      <c r="AB29" s="107" t="s">
        <v>1224</v>
      </c>
      <c r="AC29" s="107" t="s">
        <v>610</v>
      </c>
      <c r="AD29" s="107" t="s">
        <v>843</v>
      </c>
      <c r="AE29" s="107" t="s">
        <v>1225</v>
      </c>
      <c r="AF29" s="107" t="s">
        <v>1226</v>
      </c>
      <c r="AG29" s="107" t="s">
        <v>1227</v>
      </c>
      <c r="AH29" s="107" t="s">
        <v>1228</v>
      </c>
      <c r="AI29" s="107" t="s">
        <v>1229</v>
      </c>
      <c r="AJ29" s="107" t="s">
        <v>1230</v>
      </c>
      <c r="AK29" s="107" t="s">
        <v>1231</v>
      </c>
      <c r="AL29" s="107" t="s">
        <v>1232</v>
      </c>
      <c r="AM29" s="107" t="s">
        <v>1233</v>
      </c>
      <c r="AN29" s="107" t="s">
        <v>723</v>
      </c>
      <c r="AO29" s="107" t="s">
        <v>1234</v>
      </c>
      <c r="AP29" s="107" t="s">
        <v>1235</v>
      </c>
      <c r="AQ29" s="107" t="s">
        <v>1236</v>
      </c>
      <c r="AR29" s="107" t="s">
        <v>1237</v>
      </c>
      <c r="AS29" s="107" t="s">
        <v>1238</v>
      </c>
      <c r="AT29" s="107" t="s">
        <v>1239</v>
      </c>
      <c r="AU29" s="107" t="s">
        <v>1240</v>
      </c>
      <c r="AV29" s="107" t="s">
        <v>1199</v>
      </c>
      <c r="AW29" s="107" t="s">
        <v>1241</v>
      </c>
      <c r="AX29" s="107" t="s">
        <v>1242</v>
      </c>
      <c r="AY29" s="107" t="s">
        <v>1243</v>
      </c>
      <c r="AZ29" s="107" t="s">
        <v>1244</v>
      </c>
      <c r="BA29" s="107" t="s">
        <v>1245</v>
      </c>
      <c r="BB29" s="107" t="s">
        <v>1246</v>
      </c>
      <c r="BC29" s="107" t="s">
        <v>1247</v>
      </c>
      <c r="BD29" s="107" t="s">
        <v>1248</v>
      </c>
      <c r="BE29" s="107" t="s">
        <v>1249</v>
      </c>
      <c r="BF29" s="107" t="s">
        <v>687</v>
      </c>
      <c r="BG29" s="107" t="s">
        <v>705</v>
      </c>
      <c r="BH29" s="107" t="s">
        <v>1250</v>
      </c>
      <c r="BI29" s="107" t="s">
        <v>558</v>
      </c>
      <c r="BJ29" s="107" t="s">
        <v>1251</v>
      </c>
      <c r="BK29" s="107" t="s">
        <v>1252</v>
      </c>
      <c r="BL29" s="107" t="s">
        <v>1253</v>
      </c>
      <c r="BM29" s="107" t="s">
        <v>1254</v>
      </c>
      <c r="BN29" s="107" t="s">
        <v>1255</v>
      </c>
      <c r="BO29" s="107" t="s">
        <v>1256</v>
      </c>
      <c r="BP29" s="107" t="s">
        <v>1257</v>
      </c>
      <c r="BQ29" s="107" t="s">
        <v>1258</v>
      </c>
      <c r="BR29" s="107" t="s">
        <v>1259</v>
      </c>
      <c r="BS29" s="107" t="s">
        <v>1260</v>
      </c>
      <c r="BT29" s="107" t="s">
        <v>1261</v>
      </c>
      <c r="BU29" s="107" t="s">
        <v>1124</v>
      </c>
      <c r="BV29" s="107" t="s">
        <v>1199</v>
      </c>
      <c r="BW29" s="107" t="s">
        <v>1262</v>
      </c>
      <c r="BX29" s="107" t="s">
        <v>1263</v>
      </c>
      <c r="BY29" s="107" t="s">
        <v>1264</v>
      </c>
      <c r="BZ29" s="107" t="s">
        <v>1265</v>
      </c>
      <c r="CA29" s="107" t="s">
        <v>1266</v>
      </c>
      <c r="CB29" s="107" t="s">
        <v>588</v>
      </c>
      <c r="CC29" s="107" t="s">
        <v>560</v>
      </c>
      <c r="CD29" s="107" t="s">
        <v>1267</v>
      </c>
      <c r="CE29" s="107" t="s">
        <v>1268</v>
      </c>
      <c r="CF29" s="107" t="s">
        <v>690</v>
      </c>
      <c r="CG29" s="107" t="s">
        <v>1269</v>
      </c>
      <c r="CH29" s="107" t="s">
        <v>1270</v>
      </c>
      <c r="CI29" s="107" t="s">
        <v>1271</v>
      </c>
      <c r="CJ29" s="107" t="s">
        <v>1272</v>
      </c>
      <c r="CK29" s="107" t="s">
        <v>1273</v>
      </c>
      <c r="CL29" s="107" t="s">
        <v>1274</v>
      </c>
      <c r="CM29" s="107" t="s">
        <v>1233</v>
      </c>
      <c r="CN29" s="107" t="s">
        <v>1275</v>
      </c>
      <c r="CO29" s="107" t="s">
        <v>1276</v>
      </c>
      <c r="CP29" s="107" t="s">
        <v>616</v>
      </c>
      <c r="CQ29" s="107" t="s">
        <v>1277</v>
      </c>
      <c r="CR29" s="107" t="s">
        <v>1278</v>
      </c>
      <c r="CS29" s="107" t="s">
        <v>1279</v>
      </c>
      <c r="CT29" s="107" t="s">
        <v>1280</v>
      </c>
      <c r="CU29" s="107" t="s">
        <v>561</v>
      </c>
      <c r="CV29" s="107" t="s">
        <v>1281</v>
      </c>
      <c r="CW29" s="107" t="s">
        <v>1282</v>
      </c>
      <c r="CX29" s="107" t="s">
        <v>1283</v>
      </c>
      <c r="CY29" s="107" t="s">
        <v>1284</v>
      </c>
      <c r="CZ29" s="107" t="s">
        <v>1285</v>
      </c>
      <c r="DA29" s="107" t="s">
        <v>1286</v>
      </c>
      <c r="DC29" s="107" t="s">
        <v>1109</v>
      </c>
      <c r="DD29" s="107" t="s">
        <v>1287</v>
      </c>
      <c r="DE29" s="107" t="s">
        <v>1288</v>
      </c>
      <c r="DF29" s="107" t="s">
        <v>1289</v>
      </c>
      <c r="DG29" s="107" t="s">
        <v>1290</v>
      </c>
      <c r="DH29" s="107" t="s">
        <v>1291</v>
      </c>
      <c r="DI29" s="107" t="s">
        <v>1292</v>
      </c>
      <c r="DJ29" s="107" t="s">
        <v>1293</v>
      </c>
      <c r="DK29" s="107" t="s">
        <v>1294</v>
      </c>
      <c r="DL29" s="107" t="s">
        <v>643</v>
      </c>
      <c r="DM29" s="107" t="s">
        <v>1295</v>
      </c>
      <c r="DN29" s="107" t="s">
        <v>1296</v>
      </c>
      <c r="DO29" s="107" t="s">
        <v>1297</v>
      </c>
      <c r="DP29" s="107" t="s">
        <v>1298</v>
      </c>
      <c r="DQ29" s="107" t="s">
        <v>1299</v>
      </c>
      <c r="DR29" s="107" t="s">
        <v>1300</v>
      </c>
      <c r="DS29" s="107" t="s">
        <v>1301</v>
      </c>
      <c r="DT29" s="107" t="s">
        <v>1302</v>
      </c>
      <c r="DU29" s="107" t="s">
        <v>1303</v>
      </c>
      <c r="DV29" s="107" t="s">
        <v>1304</v>
      </c>
      <c r="DW29" s="107" t="s">
        <v>1305</v>
      </c>
      <c r="DX29" s="107" t="s">
        <v>669</v>
      </c>
      <c r="DY29" s="107" t="s">
        <v>1306</v>
      </c>
      <c r="DZ29" s="107" t="s">
        <v>1307</v>
      </c>
      <c r="EA29" s="107" t="s">
        <v>1308</v>
      </c>
      <c r="EB29" s="107" t="s">
        <v>1309</v>
      </c>
      <c r="EC29" s="107" t="s">
        <v>1310</v>
      </c>
      <c r="ED29" s="107" t="s">
        <v>1311</v>
      </c>
      <c r="EE29" s="107" t="s">
        <v>565</v>
      </c>
      <c r="EF29" s="107" t="s">
        <v>1312</v>
      </c>
      <c r="EG29" s="107" t="s">
        <v>1313</v>
      </c>
      <c r="EH29" s="107" t="s">
        <v>1314</v>
      </c>
      <c r="EI29" s="107" t="s">
        <v>1315</v>
      </c>
      <c r="EJ29" s="107" t="s">
        <v>620</v>
      </c>
      <c r="EK29" s="107" t="s">
        <v>1316</v>
      </c>
      <c r="EL29" s="107" t="s">
        <v>1317</v>
      </c>
      <c r="EM29" s="107" t="s">
        <v>1318</v>
      </c>
      <c r="EN29" s="107" t="s">
        <v>1319</v>
      </c>
      <c r="EO29" s="107" t="s">
        <v>1320</v>
      </c>
      <c r="EP29" s="107" t="s">
        <v>1321</v>
      </c>
      <c r="EQ29" s="107" t="s">
        <v>1322</v>
      </c>
      <c r="ER29" s="107" t="s">
        <v>1323</v>
      </c>
      <c r="ES29" s="107" t="s">
        <v>1324</v>
      </c>
      <c r="ET29" s="107" t="s">
        <v>1325</v>
      </c>
      <c r="EU29" s="107" t="s">
        <v>595</v>
      </c>
      <c r="EV29" s="107" t="s">
        <v>621</v>
      </c>
      <c r="EW29" s="107" t="s">
        <v>1326</v>
      </c>
      <c r="EX29" s="107" t="s">
        <v>1327</v>
      </c>
      <c r="EY29" s="107" t="s">
        <v>1328</v>
      </c>
      <c r="EZ29" s="107" t="s">
        <v>647</v>
      </c>
      <c r="FA29" s="107" t="s">
        <v>1329</v>
      </c>
      <c r="FB29" s="107" t="s">
        <v>1330</v>
      </c>
      <c r="FC29" s="107" t="s">
        <v>1331</v>
      </c>
      <c r="FD29" s="107" t="s">
        <v>1332</v>
      </c>
      <c r="FE29" s="107" t="s">
        <v>1333</v>
      </c>
      <c r="FF29" s="107" t="s">
        <v>1334</v>
      </c>
      <c r="FG29" s="107" t="s">
        <v>1335</v>
      </c>
      <c r="FH29" s="107" t="s">
        <v>1336</v>
      </c>
      <c r="FI29" s="107" t="s">
        <v>596</v>
      </c>
      <c r="FJ29" s="107" t="s">
        <v>1337</v>
      </c>
      <c r="FK29" s="107" t="s">
        <v>1338</v>
      </c>
      <c r="FL29" s="107" t="s">
        <v>1098</v>
      </c>
      <c r="FM29" s="107" t="s">
        <v>1339</v>
      </c>
      <c r="FN29" s="107" t="s">
        <v>1340</v>
      </c>
      <c r="FO29" s="107" t="s">
        <v>1341</v>
      </c>
      <c r="FP29" s="107" t="s">
        <v>1342</v>
      </c>
      <c r="FQ29" s="107" t="s">
        <v>1343</v>
      </c>
      <c r="FR29" s="107" t="s">
        <v>1344</v>
      </c>
      <c r="FS29" s="107" t="s">
        <v>1345</v>
      </c>
      <c r="FT29" s="107" t="s">
        <v>625</v>
      </c>
      <c r="FU29" s="107" t="s">
        <v>1346</v>
      </c>
      <c r="FV29" s="107" t="s">
        <v>1347</v>
      </c>
      <c r="FW29" s="107" t="s">
        <v>1348</v>
      </c>
      <c r="FX29" s="107" t="s">
        <v>1349</v>
      </c>
      <c r="FY29" s="107" t="s">
        <v>1350</v>
      </c>
      <c r="FZ29" s="107" t="s">
        <v>1351</v>
      </c>
      <c r="GA29" s="107" t="s">
        <v>1352</v>
      </c>
      <c r="GB29" s="107" t="s">
        <v>1353</v>
      </c>
      <c r="GC29" s="107" t="s">
        <v>1354</v>
      </c>
      <c r="GD29" s="107" t="s">
        <v>1355</v>
      </c>
      <c r="GE29" s="107" t="s">
        <v>1356</v>
      </c>
      <c r="GF29" s="107" t="s">
        <v>1357</v>
      </c>
      <c r="GG29" s="107" t="s">
        <v>574</v>
      </c>
      <c r="GH29" s="107" t="s">
        <v>1358</v>
      </c>
      <c r="GI29" s="107" t="s">
        <v>1359</v>
      </c>
      <c r="GJ29" s="107" t="s">
        <v>1360</v>
      </c>
      <c r="GK29" s="107" t="s">
        <v>1361</v>
      </c>
      <c r="GL29" s="107" t="s">
        <v>697</v>
      </c>
      <c r="GM29" s="107" t="s">
        <v>1362</v>
      </c>
      <c r="GN29" s="107" t="s">
        <v>1363</v>
      </c>
      <c r="GO29" s="107" t="s">
        <v>1364</v>
      </c>
      <c r="GP29" s="107" t="s">
        <v>1365</v>
      </c>
      <c r="GQ29" s="107" t="s">
        <v>1366</v>
      </c>
      <c r="GR29" s="107" t="s">
        <v>1367</v>
      </c>
      <c r="GS29" s="107" t="s">
        <v>1368</v>
      </c>
      <c r="GT29" s="107" t="s">
        <v>1369</v>
      </c>
      <c r="GU29" s="107" t="s">
        <v>1370</v>
      </c>
      <c r="GV29" s="107" t="s">
        <v>1371</v>
      </c>
      <c r="GW29" s="107" t="s">
        <v>1372</v>
      </c>
      <c r="GX29" s="107" t="s">
        <v>1373</v>
      </c>
      <c r="GY29" s="107" t="s">
        <v>1374</v>
      </c>
      <c r="GZ29" s="107" t="s">
        <v>1375</v>
      </c>
      <c r="HA29" s="107" t="s">
        <v>1376</v>
      </c>
      <c r="HB29" s="107" t="s">
        <v>1377</v>
      </c>
      <c r="HC29" s="107" t="s">
        <v>1378</v>
      </c>
      <c r="HD29" s="107" t="s">
        <v>1379</v>
      </c>
      <c r="HE29" s="107" t="s">
        <v>1380</v>
      </c>
      <c r="HF29" s="107" t="s">
        <v>1381</v>
      </c>
      <c r="HG29" s="107" t="s">
        <v>1382</v>
      </c>
      <c r="HH29" s="107" t="s">
        <v>1383</v>
      </c>
      <c r="HI29" s="107" t="s">
        <v>1384</v>
      </c>
      <c r="HJ29" s="107" t="s">
        <v>1385</v>
      </c>
      <c r="HK29" s="107" t="s">
        <v>1386</v>
      </c>
      <c r="HL29" s="107" t="s">
        <v>1387</v>
      </c>
      <c r="HM29" s="107" t="s">
        <v>1388</v>
      </c>
      <c r="HN29" s="107" t="s">
        <v>1389</v>
      </c>
      <c r="HO29" s="107" t="s">
        <v>843</v>
      </c>
    </row>
    <row r="30" spans="1:223" x14ac:dyDescent="0.3">
      <c r="A30" s="108" t="s">
        <v>548</v>
      </c>
      <c r="B30" s="109" t="s">
        <v>1390</v>
      </c>
      <c r="C30" s="109" t="s">
        <v>550</v>
      </c>
      <c r="D30" s="109" t="s">
        <v>581</v>
      </c>
      <c r="E30" s="109" t="s">
        <v>841</v>
      </c>
      <c r="F30" s="109" t="s">
        <v>551</v>
      </c>
      <c r="G30" s="109" t="s">
        <v>845</v>
      </c>
      <c r="H30" s="109" t="s">
        <v>842</v>
      </c>
      <c r="I30" s="110" t="s">
        <v>553</v>
      </c>
      <c r="J30" s="110" t="s">
        <v>553</v>
      </c>
      <c r="K30" s="110" t="s">
        <v>553</v>
      </c>
      <c r="L30" s="110" t="s">
        <v>553</v>
      </c>
      <c r="M30" s="111" t="s">
        <v>123</v>
      </c>
      <c r="N30" s="111">
        <v>0</v>
      </c>
      <c r="O30" s="111" t="s">
        <v>553</v>
      </c>
      <c r="P30" s="111">
        <v>0</v>
      </c>
      <c r="Q30" s="112"/>
      <c r="R30" s="111" t="s">
        <v>554</v>
      </c>
      <c r="S30" s="111" t="s">
        <v>584</v>
      </c>
      <c r="T30" s="111" t="s">
        <v>843</v>
      </c>
      <c r="U30" s="111" t="str">
        <f>+CONCATENATE(Tabla134[[#This Row],[D]],Tabla134[[#This Row],[P]],Tabla134[[#This Row],[DI]])</f>
        <v>AMAZONASBAGUAMULTIDISTRITAL</v>
      </c>
      <c r="V30" s="111" t="s">
        <v>1390</v>
      </c>
      <c r="W30" s="111"/>
      <c r="X30" s="111"/>
      <c r="AA30" s="107" t="s">
        <v>853</v>
      </c>
      <c r="AB30" s="107" t="s">
        <v>1391</v>
      </c>
      <c r="AC30" s="107" t="s">
        <v>555</v>
      </c>
      <c r="AD30" s="107" t="s">
        <v>1392</v>
      </c>
      <c r="AE30" s="107" t="s">
        <v>1393</v>
      </c>
      <c r="AF30" s="107" t="s">
        <v>1394</v>
      </c>
      <c r="AG30" s="107" t="s">
        <v>1395</v>
      </c>
      <c r="AH30" s="107" t="s">
        <v>1396</v>
      </c>
      <c r="AI30" s="107" t="s">
        <v>1397</v>
      </c>
      <c r="AJ30" s="107" t="s">
        <v>843</v>
      </c>
      <c r="AK30" s="107" t="s">
        <v>1398</v>
      </c>
      <c r="AL30" s="107" t="s">
        <v>616</v>
      </c>
      <c r="AM30" s="107" t="s">
        <v>1399</v>
      </c>
      <c r="AN30" s="107" t="s">
        <v>1400</v>
      </c>
      <c r="AO30" s="107" t="s">
        <v>741</v>
      </c>
      <c r="AP30" s="107" t="s">
        <v>1401</v>
      </c>
      <c r="AQ30" s="107" t="s">
        <v>1402</v>
      </c>
      <c r="AR30" s="107" t="s">
        <v>781</v>
      </c>
      <c r="AS30" s="107" t="s">
        <v>1403</v>
      </c>
      <c r="AT30" s="107" t="s">
        <v>1404</v>
      </c>
      <c r="AU30" s="107" t="s">
        <v>1405</v>
      </c>
      <c r="AV30" s="107" t="s">
        <v>1406</v>
      </c>
      <c r="AW30" s="107" t="s">
        <v>819</v>
      </c>
      <c r="AX30" s="107" t="s">
        <v>1407</v>
      </c>
      <c r="AY30" s="107" t="s">
        <v>1408</v>
      </c>
      <c r="AZ30" s="107" t="s">
        <v>1409</v>
      </c>
      <c r="BA30" s="107" t="s">
        <v>1410</v>
      </c>
      <c r="BB30" s="107" t="s">
        <v>1411</v>
      </c>
      <c r="BC30" s="107" t="s">
        <v>1412</v>
      </c>
      <c r="BD30" s="107" t="s">
        <v>1413</v>
      </c>
      <c r="BE30" s="107" t="s">
        <v>1414</v>
      </c>
      <c r="BF30" s="107" t="s">
        <v>1415</v>
      </c>
      <c r="BG30" s="107" t="s">
        <v>1416</v>
      </c>
      <c r="BH30" s="107" t="s">
        <v>1417</v>
      </c>
      <c r="BI30" s="107" t="s">
        <v>1418</v>
      </c>
      <c r="BJ30" s="107" t="s">
        <v>1419</v>
      </c>
      <c r="BK30" s="107" t="s">
        <v>1420</v>
      </c>
      <c r="BL30" s="107" t="s">
        <v>1421</v>
      </c>
      <c r="BM30" s="107" t="s">
        <v>1422</v>
      </c>
      <c r="BN30" s="107" t="s">
        <v>1423</v>
      </c>
      <c r="BO30" s="107" t="s">
        <v>725</v>
      </c>
      <c r="BP30" s="107" t="s">
        <v>1424</v>
      </c>
      <c r="BQ30" s="107" t="s">
        <v>1425</v>
      </c>
      <c r="BR30" s="107" t="s">
        <v>1426</v>
      </c>
      <c r="BS30" s="107" t="s">
        <v>1427</v>
      </c>
      <c r="BT30" s="107" t="s">
        <v>1428</v>
      </c>
      <c r="BU30" s="107" t="s">
        <v>1429</v>
      </c>
      <c r="BV30" s="107" t="s">
        <v>1430</v>
      </c>
      <c r="BW30" s="107" t="s">
        <v>1431</v>
      </c>
      <c r="BX30" s="107" t="s">
        <v>716</v>
      </c>
      <c r="BY30" s="107" t="s">
        <v>1432</v>
      </c>
      <c r="BZ30" s="107" t="s">
        <v>1433</v>
      </c>
      <c r="CA30" s="107" t="s">
        <v>645</v>
      </c>
      <c r="CB30" s="107" t="s">
        <v>1434</v>
      </c>
      <c r="CC30" s="107" t="s">
        <v>1435</v>
      </c>
      <c r="CD30" s="107" t="s">
        <v>1436</v>
      </c>
      <c r="CE30" s="107" t="s">
        <v>1437</v>
      </c>
      <c r="CF30" s="107" t="s">
        <v>1438</v>
      </c>
      <c r="CG30" s="107" t="s">
        <v>1439</v>
      </c>
      <c r="CH30" s="107" t="s">
        <v>727</v>
      </c>
      <c r="CI30" s="107" t="s">
        <v>1440</v>
      </c>
      <c r="CJ30" s="107" t="s">
        <v>1441</v>
      </c>
      <c r="CK30" s="107" t="s">
        <v>1442</v>
      </c>
      <c r="CL30" s="107" t="s">
        <v>1443</v>
      </c>
      <c r="CM30" s="107" t="s">
        <v>1444</v>
      </c>
      <c r="CN30" s="107" t="s">
        <v>1445</v>
      </c>
      <c r="CO30" s="107" t="s">
        <v>1446</v>
      </c>
      <c r="CP30" s="107" t="s">
        <v>1447</v>
      </c>
      <c r="CQ30" s="107" t="s">
        <v>1448</v>
      </c>
      <c r="CR30" s="107" t="s">
        <v>1449</v>
      </c>
      <c r="CS30" s="107" t="s">
        <v>1450</v>
      </c>
      <c r="CT30" s="107" t="s">
        <v>1451</v>
      </c>
      <c r="CU30" s="107" t="s">
        <v>1452</v>
      </c>
      <c r="CV30" s="107" t="s">
        <v>1453</v>
      </c>
      <c r="CW30" s="107" t="s">
        <v>1454</v>
      </c>
      <c r="CX30" s="107" t="s">
        <v>1455</v>
      </c>
      <c r="CY30" s="107" t="s">
        <v>1456</v>
      </c>
      <c r="CZ30" s="107" t="s">
        <v>1457</v>
      </c>
      <c r="DA30" s="107" t="s">
        <v>1458</v>
      </c>
      <c r="DC30" s="107" t="s">
        <v>616</v>
      </c>
      <c r="DD30" s="107" t="s">
        <v>1459</v>
      </c>
      <c r="DE30" s="107" t="s">
        <v>1460</v>
      </c>
      <c r="DF30" s="107" t="s">
        <v>667</v>
      </c>
      <c r="DG30" s="107" t="s">
        <v>1461</v>
      </c>
      <c r="DH30" s="107" t="s">
        <v>1462</v>
      </c>
      <c r="DI30" s="107" t="s">
        <v>1463</v>
      </c>
      <c r="DJ30" s="107" t="s">
        <v>1464</v>
      </c>
      <c r="DK30" s="107" t="s">
        <v>1465</v>
      </c>
      <c r="DL30" s="107" t="s">
        <v>1466</v>
      </c>
      <c r="DM30" s="107" t="s">
        <v>1467</v>
      </c>
      <c r="DN30" s="107" t="s">
        <v>1468</v>
      </c>
      <c r="DO30" s="107" t="s">
        <v>1469</v>
      </c>
      <c r="DP30" s="107" t="s">
        <v>1470</v>
      </c>
      <c r="DQ30" s="107" t="s">
        <v>1471</v>
      </c>
      <c r="DR30" s="107" t="s">
        <v>1472</v>
      </c>
      <c r="DS30" s="107" t="s">
        <v>1473</v>
      </c>
      <c r="DT30" s="107" t="s">
        <v>1474</v>
      </c>
      <c r="DU30" s="107" t="s">
        <v>1475</v>
      </c>
      <c r="DV30" s="107" t="s">
        <v>1476</v>
      </c>
      <c r="DW30" s="107" t="s">
        <v>1477</v>
      </c>
      <c r="DX30" s="107" t="s">
        <v>1478</v>
      </c>
      <c r="DY30" s="107" t="s">
        <v>1479</v>
      </c>
      <c r="DZ30" s="107" t="s">
        <v>1480</v>
      </c>
      <c r="EA30" s="107" t="s">
        <v>619</v>
      </c>
      <c r="EB30" s="107" t="s">
        <v>1481</v>
      </c>
      <c r="EC30" s="107" t="s">
        <v>1482</v>
      </c>
      <c r="ED30" s="107" t="s">
        <v>1483</v>
      </c>
      <c r="EE30" s="107" t="s">
        <v>1484</v>
      </c>
      <c r="EF30" s="107" t="s">
        <v>1485</v>
      </c>
      <c r="EG30" s="107" t="s">
        <v>1486</v>
      </c>
      <c r="EH30" s="107" t="s">
        <v>1487</v>
      </c>
      <c r="EI30" s="107" t="s">
        <v>1488</v>
      </c>
      <c r="EJ30" s="107" t="s">
        <v>1489</v>
      </c>
      <c r="EK30" s="107" t="s">
        <v>1490</v>
      </c>
      <c r="EL30" s="107" t="s">
        <v>1491</v>
      </c>
      <c r="EM30" s="107" t="s">
        <v>1492</v>
      </c>
      <c r="EN30" s="107" t="s">
        <v>1493</v>
      </c>
      <c r="EO30" s="107" t="s">
        <v>731</v>
      </c>
      <c r="EP30" s="107" t="s">
        <v>1494</v>
      </c>
      <c r="EQ30" s="107" t="s">
        <v>1495</v>
      </c>
      <c r="ER30" s="107" t="s">
        <v>1496</v>
      </c>
      <c r="ES30" s="107" t="s">
        <v>1497</v>
      </c>
      <c r="ET30" s="107" t="s">
        <v>795</v>
      </c>
      <c r="EU30" s="107" t="s">
        <v>1498</v>
      </c>
      <c r="EV30" s="107" t="s">
        <v>1499</v>
      </c>
      <c r="EW30" s="107" t="s">
        <v>1500</v>
      </c>
      <c r="EX30" s="107" t="s">
        <v>1501</v>
      </c>
      <c r="EY30" s="107" t="s">
        <v>1502</v>
      </c>
      <c r="EZ30" s="107" t="s">
        <v>1503</v>
      </c>
      <c r="FA30" s="107" t="s">
        <v>1504</v>
      </c>
      <c r="FB30" s="107" t="s">
        <v>1505</v>
      </c>
      <c r="FC30" s="107" t="s">
        <v>1506</v>
      </c>
      <c r="FD30" s="107" t="s">
        <v>1507</v>
      </c>
      <c r="FE30" s="107" t="s">
        <v>1508</v>
      </c>
      <c r="FF30" s="107" t="s">
        <v>1509</v>
      </c>
      <c r="FG30" s="107" t="s">
        <v>1363</v>
      </c>
      <c r="FH30" s="107" t="s">
        <v>1510</v>
      </c>
      <c r="FI30" s="107" t="s">
        <v>1511</v>
      </c>
      <c r="FJ30" s="107" t="s">
        <v>1512</v>
      </c>
      <c r="FK30" s="107" t="s">
        <v>1444</v>
      </c>
      <c r="FL30" s="107" t="s">
        <v>1513</v>
      </c>
      <c r="FM30" s="107" t="s">
        <v>1514</v>
      </c>
      <c r="FN30" s="107" t="s">
        <v>1515</v>
      </c>
      <c r="FO30" s="107" t="s">
        <v>1516</v>
      </c>
      <c r="FP30" s="107" t="s">
        <v>1517</v>
      </c>
      <c r="FQ30" s="107" t="s">
        <v>624</v>
      </c>
      <c r="FR30" s="107" t="s">
        <v>1518</v>
      </c>
      <c r="FS30" s="107" t="s">
        <v>1519</v>
      </c>
      <c r="FT30" s="107" t="s">
        <v>1520</v>
      </c>
      <c r="FU30" s="107" t="s">
        <v>571</v>
      </c>
      <c r="FV30" s="107" t="s">
        <v>1521</v>
      </c>
      <c r="FW30" s="107" t="s">
        <v>627</v>
      </c>
      <c r="FX30" s="107" t="s">
        <v>1522</v>
      </c>
      <c r="FY30" s="107" t="s">
        <v>1523</v>
      </c>
      <c r="FZ30" s="107" t="s">
        <v>627</v>
      </c>
      <c r="GA30" s="107" t="s">
        <v>1524</v>
      </c>
      <c r="GB30" s="107" t="s">
        <v>1525</v>
      </c>
      <c r="GC30" s="107" t="s">
        <v>1526</v>
      </c>
      <c r="GD30" s="107" t="s">
        <v>1527</v>
      </c>
      <c r="GE30" s="107" t="s">
        <v>1528</v>
      </c>
      <c r="GF30" s="107" t="s">
        <v>1529</v>
      </c>
      <c r="GG30" s="107" t="s">
        <v>1530</v>
      </c>
      <c r="GH30" s="107" t="s">
        <v>1531</v>
      </c>
      <c r="GI30" s="107" t="s">
        <v>1532</v>
      </c>
      <c r="GJ30" s="107" t="s">
        <v>1533</v>
      </c>
      <c r="GK30" s="107" t="s">
        <v>1534</v>
      </c>
      <c r="GL30" s="107" t="s">
        <v>1535</v>
      </c>
      <c r="GM30" s="107" t="s">
        <v>716</v>
      </c>
      <c r="GN30" s="107" t="s">
        <v>1536</v>
      </c>
      <c r="GO30" s="107" t="s">
        <v>750</v>
      </c>
      <c r="GP30" s="107" t="s">
        <v>1537</v>
      </c>
      <c r="GQ30" s="107" t="s">
        <v>1538</v>
      </c>
      <c r="GR30" s="107" t="s">
        <v>1539</v>
      </c>
      <c r="GS30" s="107" t="s">
        <v>1540</v>
      </c>
      <c r="GT30" s="107" t="s">
        <v>1541</v>
      </c>
      <c r="GU30" s="107" t="s">
        <v>603</v>
      </c>
      <c r="GV30" s="107" t="s">
        <v>1542</v>
      </c>
      <c r="GW30" s="107" t="s">
        <v>1543</v>
      </c>
      <c r="GX30" s="107" t="s">
        <v>1544</v>
      </c>
      <c r="GY30" s="107" t="s">
        <v>1545</v>
      </c>
      <c r="GZ30" s="107" t="s">
        <v>1546</v>
      </c>
      <c r="HA30" s="107" t="s">
        <v>736</v>
      </c>
      <c r="HB30" s="107" t="s">
        <v>1547</v>
      </c>
      <c r="HC30" s="107" t="s">
        <v>1548</v>
      </c>
      <c r="HD30" s="107" t="s">
        <v>1549</v>
      </c>
      <c r="HE30" s="107" t="s">
        <v>604</v>
      </c>
      <c r="HF30" s="107" t="s">
        <v>1550</v>
      </c>
      <c r="HG30" s="107" t="s">
        <v>1551</v>
      </c>
      <c r="HH30" s="107" t="s">
        <v>1552</v>
      </c>
      <c r="HI30" s="107" t="s">
        <v>1553</v>
      </c>
      <c r="HJ30" s="107" t="s">
        <v>1554</v>
      </c>
      <c r="HK30" s="107" t="s">
        <v>1555</v>
      </c>
      <c r="HL30" s="107" t="s">
        <v>1556</v>
      </c>
      <c r="HM30" s="107" t="s">
        <v>1557</v>
      </c>
      <c r="HN30" s="107" t="s">
        <v>1558</v>
      </c>
    </row>
    <row r="31" spans="1:223" x14ac:dyDescent="0.3">
      <c r="A31" s="108" t="s">
        <v>548</v>
      </c>
      <c r="B31" s="109" t="s">
        <v>1559</v>
      </c>
      <c r="C31" s="109" t="s">
        <v>550</v>
      </c>
      <c r="D31" s="109" t="s">
        <v>608</v>
      </c>
      <c r="E31" s="109" t="s">
        <v>550</v>
      </c>
      <c r="F31" s="109" t="s">
        <v>551</v>
      </c>
      <c r="G31" s="109" t="s">
        <v>1560</v>
      </c>
      <c r="H31" s="109" t="s">
        <v>1561</v>
      </c>
      <c r="I31" s="110">
        <v>1764</v>
      </c>
      <c r="J31" s="110">
        <v>154.18</v>
      </c>
      <c r="K31" s="110">
        <v>-5.9005999999999998</v>
      </c>
      <c r="L31" s="110">
        <v>-77.7958</v>
      </c>
      <c r="M31" s="111" t="s">
        <v>123</v>
      </c>
      <c r="N31" s="111">
        <v>0</v>
      </c>
      <c r="O31" s="111" t="s">
        <v>553</v>
      </c>
      <c r="P31" s="111">
        <v>0</v>
      </c>
      <c r="Q31" s="112"/>
      <c r="R31" s="111" t="s">
        <v>554</v>
      </c>
      <c r="S31" s="111" t="s">
        <v>611</v>
      </c>
      <c r="T31" s="111" t="s">
        <v>1562</v>
      </c>
      <c r="U31" s="111" t="str">
        <f>+CONCATENATE(Tabla134[[#This Row],[D]],Tabla134[[#This Row],[P]],Tabla134[[#This Row],[DI]])</f>
        <v>AMAZONASBONGARAJUMBILLA</v>
      </c>
      <c r="V31" s="111" t="s">
        <v>1559</v>
      </c>
      <c r="W31" s="111"/>
      <c r="X31" s="111"/>
      <c r="AA31" s="107" t="s">
        <v>1563</v>
      </c>
      <c r="AB31" s="107" t="s">
        <v>1564</v>
      </c>
      <c r="AC31" s="107" t="s">
        <v>635</v>
      </c>
      <c r="AD31" s="107" t="s">
        <v>1565</v>
      </c>
      <c r="AE31" s="107" t="s">
        <v>1566</v>
      </c>
      <c r="AF31" s="107" t="s">
        <v>1567</v>
      </c>
      <c r="AG31" s="107" t="s">
        <v>1568</v>
      </c>
      <c r="AH31" s="107" t="s">
        <v>1569</v>
      </c>
      <c r="AI31" s="107" t="s">
        <v>1570</v>
      </c>
      <c r="AK31" s="107" t="s">
        <v>1571</v>
      </c>
      <c r="AL31" s="107" t="s">
        <v>1572</v>
      </c>
      <c r="AM31" s="107" t="s">
        <v>1573</v>
      </c>
      <c r="AN31" s="107" t="s">
        <v>843</v>
      </c>
      <c r="AO31" s="107" t="s">
        <v>1574</v>
      </c>
      <c r="AP31" s="107" t="s">
        <v>756</v>
      </c>
      <c r="AQ31" s="107" t="s">
        <v>1575</v>
      </c>
      <c r="AR31" s="107" t="s">
        <v>1576</v>
      </c>
      <c r="AS31" s="107" t="s">
        <v>792</v>
      </c>
      <c r="AT31" s="107" t="s">
        <v>1577</v>
      </c>
      <c r="AU31" s="107" t="s">
        <v>1578</v>
      </c>
      <c r="AV31" s="107" t="s">
        <v>1579</v>
      </c>
      <c r="AW31" s="107" t="s">
        <v>1580</v>
      </c>
      <c r="AX31" s="107" t="s">
        <v>1581</v>
      </c>
      <c r="AY31" s="107" t="s">
        <v>1582</v>
      </c>
      <c r="AZ31" s="107" t="s">
        <v>1583</v>
      </c>
      <c r="BA31" s="107" t="s">
        <v>1584</v>
      </c>
      <c r="BB31" s="107" t="s">
        <v>1585</v>
      </c>
      <c r="BC31" s="107" t="s">
        <v>1586</v>
      </c>
      <c r="BD31" s="107" t="s">
        <v>1587</v>
      </c>
      <c r="BE31" s="107" t="s">
        <v>1588</v>
      </c>
      <c r="BF31" s="107" t="s">
        <v>1155</v>
      </c>
      <c r="BG31" s="107" t="s">
        <v>1589</v>
      </c>
      <c r="BH31" s="107" t="s">
        <v>1590</v>
      </c>
      <c r="BI31" s="107" t="s">
        <v>1591</v>
      </c>
      <c r="BJ31" s="107" t="s">
        <v>1592</v>
      </c>
      <c r="BK31" s="107" t="s">
        <v>1593</v>
      </c>
      <c r="BL31" s="107" t="s">
        <v>1594</v>
      </c>
      <c r="BM31" s="107" t="s">
        <v>688</v>
      </c>
      <c r="BN31" s="107" t="s">
        <v>682</v>
      </c>
      <c r="BO31" s="107" t="s">
        <v>1595</v>
      </c>
      <c r="BP31" s="107" t="s">
        <v>1596</v>
      </c>
      <c r="BQ31" s="107" t="s">
        <v>1597</v>
      </c>
      <c r="BR31" s="107" t="s">
        <v>559</v>
      </c>
      <c r="BS31" s="107" t="s">
        <v>1598</v>
      </c>
      <c r="BT31" s="107" t="s">
        <v>1599</v>
      </c>
      <c r="BU31" s="107" t="s">
        <v>1600</v>
      </c>
      <c r="BV31" s="107" t="s">
        <v>1601</v>
      </c>
      <c r="BW31" s="107" t="s">
        <v>1602</v>
      </c>
      <c r="BX31" s="107" t="s">
        <v>1603</v>
      </c>
      <c r="BY31" s="107" t="s">
        <v>1604</v>
      </c>
      <c r="BZ31" s="107" t="s">
        <v>1605</v>
      </c>
      <c r="CA31" s="107" t="s">
        <v>1606</v>
      </c>
      <c r="CB31" s="107" t="s">
        <v>1607</v>
      </c>
      <c r="CC31" s="107" t="s">
        <v>1608</v>
      </c>
      <c r="CD31" s="107" t="s">
        <v>1609</v>
      </c>
      <c r="CE31" s="107" t="s">
        <v>1610</v>
      </c>
      <c r="CF31" s="107" t="s">
        <v>1611</v>
      </c>
      <c r="CG31" s="107" t="s">
        <v>708</v>
      </c>
      <c r="CH31" s="107" t="s">
        <v>843</v>
      </c>
      <c r="CI31" s="107" t="s">
        <v>1612</v>
      </c>
      <c r="CJ31" s="107" t="s">
        <v>1613</v>
      </c>
      <c r="CK31" s="107" t="s">
        <v>1614</v>
      </c>
      <c r="CL31" s="107" t="s">
        <v>1615</v>
      </c>
      <c r="CM31" s="107" t="s">
        <v>1616</v>
      </c>
      <c r="CN31" s="107" t="s">
        <v>1617</v>
      </c>
      <c r="CO31" s="107" t="s">
        <v>1618</v>
      </c>
      <c r="CP31" s="107" t="s">
        <v>1619</v>
      </c>
      <c r="CQ31" s="107" t="s">
        <v>1620</v>
      </c>
      <c r="CR31" s="107" t="s">
        <v>1621</v>
      </c>
      <c r="CS31" s="107" t="s">
        <v>1622</v>
      </c>
      <c r="CT31" s="107" t="s">
        <v>1623</v>
      </c>
      <c r="CU31" s="107" t="s">
        <v>1624</v>
      </c>
      <c r="CV31" s="107" t="s">
        <v>745</v>
      </c>
      <c r="CW31" s="107" t="s">
        <v>1625</v>
      </c>
      <c r="CX31" s="107" t="s">
        <v>1626</v>
      </c>
      <c r="CY31" s="107" t="s">
        <v>1627</v>
      </c>
      <c r="CZ31" s="107" t="s">
        <v>1628</v>
      </c>
      <c r="DA31" s="107" t="s">
        <v>1629</v>
      </c>
      <c r="DC31" s="107" t="s">
        <v>1630</v>
      </c>
      <c r="DD31" s="107" t="s">
        <v>1631</v>
      </c>
      <c r="DE31" s="107" t="s">
        <v>642</v>
      </c>
      <c r="DF31" s="107" t="s">
        <v>1632</v>
      </c>
      <c r="DG31" s="107" t="s">
        <v>1633</v>
      </c>
      <c r="DH31" s="107" t="s">
        <v>710</v>
      </c>
      <c r="DI31" s="107" t="s">
        <v>1634</v>
      </c>
      <c r="DJ31" s="107" t="s">
        <v>1635</v>
      </c>
      <c r="DK31" s="107" t="s">
        <v>1636</v>
      </c>
      <c r="DL31" s="107" t="s">
        <v>1070</v>
      </c>
      <c r="DM31" s="107" t="s">
        <v>1637</v>
      </c>
      <c r="DN31" s="107" t="s">
        <v>563</v>
      </c>
      <c r="DO31" s="107" t="s">
        <v>1638</v>
      </c>
      <c r="DP31" s="107" t="s">
        <v>1639</v>
      </c>
      <c r="DQ31" s="107" t="s">
        <v>1640</v>
      </c>
      <c r="DR31" s="107" t="s">
        <v>1641</v>
      </c>
      <c r="DS31" s="107" t="s">
        <v>1642</v>
      </c>
      <c r="DT31" s="107" t="s">
        <v>1643</v>
      </c>
      <c r="DU31" s="107" t="s">
        <v>1644</v>
      </c>
      <c r="DV31" s="107" t="s">
        <v>1645</v>
      </c>
      <c r="DW31" s="107" t="s">
        <v>644</v>
      </c>
      <c r="DX31" s="107" t="s">
        <v>1646</v>
      </c>
      <c r="DY31" s="107" t="s">
        <v>692</v>
      </c>
      <c r="DZ31" s="107" t="s">
        <v>1647</v>
      </c>
      <c r="EA31" s="107" t="s">
        <v>1648</v>
      </c>
      <c r="EB31" s="107" t="s">
        <v>1578</v>
      </c>
      <c r="EC31" s="107" t="s">
        <v>1649</v>
      </c>
      <c r="ED31" s="107" t="s">
        <v>1650</v>
      </c>
      <c r="EE31" s="107" t="s">
        <v>1651</v>
      </c>
      <c r="EF31" s="107" t="s">
        <v>1652</v>
      </c>
      <c r="EG31" s="107" t="s">
        <v>1294</v>
      </c>
      <c r="EH31" s="107" t="s">
        <v>1653</v>
      </c>
      <c r="EI31" s="107" t="s">
        <v>1654</v>
      </c>
      <c r="EJ31" s="107" t="s">
        <v>1655</v>
      </c>
      <c r="EK31" s="107" t="s">
        <v>843</v>
      </c>
      <c r="EL31" s="107" t="s">
        <v>1656</v>
      </c>
      <c r="EM31" s="107" t="s">
        <v>694</v>
      </c>
      <c r="EN31" s="107" t="s">
        <v>1657</v>
      </c>
      <c r="EO31" s="107" t="s">
        <v>1658</v>
      </c>
      <c r="EP31" s="107" t="s">
        <v>1659</v>
      </c>
      <c r="EQ31" s="107" t="s">
        <v>1660</v>
      </c>
      <c r="ER31" s="107" t="s">
        <v>1661</v>
      </c>
      <c r="ES31" s="107" t="s">
        <v>1617</v>
      </c>
      <c r="ET31" s="107" t="s">
        <v>843</v>
      </c>
      <c r="EU31" s="107" t="s">
        <v>1662</v>
      </c>
      <c r="EV31" s="107" t="s">
        <v>1663</v>
      </c>
      <c r="EW31" s="107" t="s">
        <v>567</v>
      </c>
      <c r="EX31" s="107" t="s">
        <v>1664</v>
      </c>
      <c r="EY31" s="107" t="s">
        <v>1665</v>
      </c>
      <c r="EZ31" s="107" t="s">
        <v>1666</v>
      </c>
      <c r="FA31" s="107" t="s">
        <v>1649</v>
      </c>
      <c r="FB31" s="107" t="s">
        <v>1107</v>
      </c>
      <c r="FC31" s="107" t="s">
        <v>1667</v>
      </c>
      <c r="FD31" s="107" t="s">
        <v>1668</v>
      </c>
      <c r="FE31" s="107" t="s">
        <v>1669</v>
      </c>
      <c r="FF31" s="107" t="s">
        <v>1670</v>
      </c>
      <c r="FG31" s="107" t="s">
        <v>602</v>
      </c>
      <c r="FH31" s="107" t="s">
        <v>1646</v>
      </c>
      <c r="FI31" s="107" t="s">
        <v>1671</v>
      </c>
      <c r="FJ31" s="107" t="s">
        <v>1672</v>
      </c>
      <c r="FK31" s="107" t="s">
        <v>1673</v>
      </c>
      <c r="FL31" s="107" t="s">
        <v>1674</v>
      </c>
      <c r="FM31" s="107" t="s">
        <v>1675</v>
      </c>
      <c r="FN31" s="107" t="s">
        <v>1676</v>
      </c>
      <c r="FO31" s="107" t="s">
        <v>1652</v>
      </c>
      <c r="FP31" s="107" t="s">
        <v>598</v>
      </c>
      <c r="FQ31" s="107" t="s">
        <v>843</v>
      </c>
      <c r="FR31" s="107" t="s">
        <v>648</v>
      </c>
      <c r="FS31" s="107" t="s">
        <v>1677</v>
      </c>
      <c r="FT31" s="107" t="s">
        <v>843</v>
      </c>
      <c r="FU31" s="107" t="s">
        <v>1678</v>
      </c>
      <c r="FV31" s="107" t="s">
        <v>1679</v>
      </c>
      <c r="FW31" s="107" t="s">
        <v>626</v>
      </c>
      <c r="FX31" s="107" t="s">
        <v>1680</v>
      </c>
      <c r="FY31" s="107" t="s">
        <v>1510</v>
      </c>
      <c r="FZ31" s="107" t="s">
        <v>1681</v>
      </c>
      <c r="GA31" s="107" t="s">
        <v>1682</v>
      </c>
      <c r="GB31" s="107" t="s">
        <v>1683</v>
      </c>
      <c r="GC31" s="107" t="s">
        <v>1684</v>
      </c>
      <c r="GD31" s="107" t="s">
        <v>1685</v>
      </c>
      <c r="GE31" s="107" t="s">
        <v>1686</v>
      </c>
      <c r="GF31" s="107" t="s">
        <v>1687</v>
      </c>
      <c r="GG31" s="107" t="s">
        <v>1688</v>
      </c>
      <c r="GH31" s="107" t="s">
        <v>602</v>
      </c>
      <c r="GI31" s="107" t="s">
        <v>1689</v>
      </c>
      <c r="GJ31" s="107" t="s">
        <v>1690</v>
      </c>
      <c r="GK31" s="107" t="s">
        <v>1691</v>
      </c>
      <c r="GL31" s="107" t="s">
        <v>1692</v>
      </c>
      <c r="GM31" s="107" t="s">
        <v>1693</v>
      </c>
      <c r="GN31" s="107" t="s">
        <v>1694</v>
      </c>
      <c r="GO31" s="107" t="s">
        <v>1695</v>
      </c>
      <c r="GP31" s="107" t="s">
        <v>1696</v>
      </c>
      <c r="GQ31" s="107" t="s">
        <v>1697</v>
      </c>
      <c r="GR31" s="107" t="s">
        <v>1698</v>
      </c>
      <c r="GS31" s="107" t="s">
        <v>1699</v>
      </c>
      <c r="GT31" s="107" t="s">
        <v>1700</v>
      </c>
      <c r="GU31" s="107" t="s">
        <v>652</v>
      </c>
      <c r="GV31" s="107" t="s">
        <v>1701</v>
      </c>
      <c r="GW31" s="107" t="s">
        <v>1702</v>
      </c>
      <c r="GX31" s="107" t="s">
        <v>1703</v>
      </c>
      <c r="GY31" s="107" t="s">
        <v>1704</v>
      </c>
      <c r="GZ31" s="107" t="s">
        <v>717</v>
      </c>
      <c r="HA31" s="107" t="s">
        <v>1705</v>
      </c>
      <c r="HB31" s="107" t="s">
        <v>1706</v>
      </c>
      <c r="HC31" s="107" t="s">
        <v>1707</v>
      </c>
      <c r="HD31" s="107" t="s">
        <v>776</v>
      </c>
      <c r="HE31" s="107" t="s">
        <v>1708</v>
      </c>
      <c r="HF31" s="107" t="s">
        <v>843</v>
      </c>
      <c r="HG31" s="107" t="s">
        <v>1709</v>
      </c>
      <c r="HH31" s="107" t="s">
        <v>1710</v>
      </c>
      <c r="HI31" s="107" t="s">
        <v>843</v>
      </c>
      <c r="HJ31" s="107" t="s">
        <v>1711</v>
      </c>
      <c r="HK31" s="107" t="s">
        <v>653</v>
      </c>
      <c r="HL31" s="107" t="s">
        <v>1712</v>
      </c>
      <c r="HM31" s="107" t="s">
        <v>1713</v>
      </c>
      <c r="HN31" s="107" t="s">
        <v>1714</v>
      </c>
    </row>
    <row r="32" spans="1:223" x14ac:dyDescent="0.3">
      <c r="A32" s="108" t="s">
        <v>548</v>
      </c>
      <c r="B32" s="109" t="s">
        <v>1715</v>
      </c>
      <c r="C32" s="109" t="s">
        <v>550</v>
      </c>
      <c r="D32" s="109" t="s">
        <v>608</v>
      </c>
      <c r="E32" s="109" t="s">
        <v>581</v>
      </c>
      <c r="F32" s="109" t="s">
        <v>551</v>
      </c>
      <c r="G32" s="109" t="s">
        <v>1560</v>
      </c>
      <c r="H32" s="109" t="s">
        <v>1716</v>
      </c>
      <c r="I32" s="110">
        <v>335</v>
      </c>
      <c r="J32" s="110">
        <v>174.96</v>
      </c>
      <c r="K32" s="110">
        <v>-5.9002999999999997</v>
      </c>
      <c r="L32" s="110">
        <v>-77.783900000000003</v>
      </c>
      <c r="M32" s="111" t="s">
        <v>123</v>
      </c>
      <c r="N32" s="111">
        <v>0</v>
      </c>
      <c r="O32" s="111" t="s">
        <v>553</v>
      </c>
      <c r="P32" s="111">
        <v>0</v>
      </c>
      <c r="Q32" s="112"/>
      <c r="R32" s="111" t="s">
        <v>554</v>
      </c>
      <c r="S32" s="111" t="s">
        <v>611</v>
      </c>
      <c r="T32" s="111" t="s">
        <v>1059</v>
      </c>
      <c r="U32" s="111" t="str">
        <f>+CONCATENATE(Tabla134[[#This Row],[D]],Tabla134[[#This Row],[P]],Tabla134[[#This Row],[DI]])</f>
        <v>AMAZONASBONGARACHISQUILLA</v>
      </c>
      <c r="V32" s="111" t="s">
        <v>1715</v>
      </c>
      <c r="W32" s="111"/>
      <c r="X32" s="111"/>
      <c r="AA32" s="107" t="s">
        <v>1058</v>
      </c>
      <c r="AB32" s="107" t="s">
        <v>1717</v>
      </c>
      <c r="AC32" s="107" t="s">
        <v>658</v>
      </c>
      <c r="AE32" s="107" t="s">
        <v>1718</v>
      </c>
      <c r="AF32" s="107" t="s">
        <v>1719</v>
      </c>
      <c r="AG32" s="107" t="s">
        <v>1720</v>
      </c>
      <c r="AH32" s="107" t="s">
        <v>843</v>
      </c>
      <c r="AI32" s="107" t="s">
        <v>1721</v>
      </c>
      <c r="AK32" s="107" t="s">
        <v>1722</v>
      </c>
      <c r="AL32" s="107" t="s">
        <v>686</v>
      </c>
      <c r="AN32" s="107" t="s">
        <v>1723</v>
      </c>
      <c r="AO32" s="107" t="s">
        <v>1724</v>
      </c>
      <c r="AP32" s="107" t="s">
        <v>1725</v>
      </c>
      <c r="AQ32" s="107" t="s">
        <v>1726</v>
      </c>
      <c r="AR32" s="107" t="s">
        <v>1727</v>
      </c>
      <c r="AS32" s="107" t="s">
        <v>1728</v>
      </c>
      <c r="AT32" s="107" t="s">
        <v>1729</v>
      </c>
      <c r="AU32" s="107" t="s">
        <v>1730</v>
      </c>
      <c r="AV32" s="107" t="s">
        <v>1731</v>
      </c>
      <c r="AW32" s="107" t="s">
        <v>843</v>
      </c>
      <c r="AX32" s="107" t="s">
        <v>1732</v>
      </c>
      <c r="AY32" s="107" t="s">
        <v>1733</v>
      </c>
      <c r="AZ32" s="107" t="s">
        <v>1286</v>
      </c>
      <c r="BA32" s="107" t="s">
        <v>1734</v>
      </c>
      <c r="BB32" s="107" t="s">
        <v>1735</v>
      </c>
      <c r="BC32" s="107" t="s">
        <v>1736</v>
      </c>
      <c r="BD32" s="107" t="s">
        <v>1737</v>
      </c>
      <c r="BE32" s="107" t="s">
        <v>1738</v>
      </c>
      <c r="BF32" s="107" t="s">
        <v>1739</v>
      </c>
      <c r="BG32" s="107" t="s">
        <v>1740</v>
      </c>
      <c r="BH32" s="107" t="s">
        <v>1741</v>
      </c>
      <c r="BI32" s="107" t="s">
        <v>1742</v>
      </c>
      <c r="BJ32" s="107" t="s">
        <v>1743</v>
      </c>
      <c r="BK32" s="107" t="s">
        <v>1744</v>
      </c>
      <c r="BL32" s="107" t="s">
        <v>1745</v>
      </c>
      <c r="BM32" s="107" t="s">
        <v>1746</v>
      </c>
      <c r="BN32" s="107" t="s">
        <v>1747</v>
      </c>
      <c r="BO32" s="107" t="s">
        <v>1748</v>
      </c>
      <c r="BP32" s="107" t="s">
        <v>1749</v>
      </c>
      <c r="BQ32" s="107" t="s">
        <v>1750</v>
      </c>
      <c r="BR32" s="107" t="s">
        <v>1751</v>
      </c>
      <c r="BS32" s="107" t="s">
        <v>843</v>
      </c>
      <c r="BT32" s="107" t="s">
        <v>664</v>
      </c>
      <c r="BU32" s="107" t="s">
        <v>1752</v>
      </c>
      <c r="BV32" s="107" t="s">
        <v>1753</v>
      </c>
      <c r="BW32" s="107" t="s">
        <v>1754</v>
      </c>
      <c r="BX32" s="107" t="s">
        <v>1755</v>
      </c>
      <c r="BY32" s="107" t="s">
        <v>1756</v>
      </c>
      <c r="BZ32" s="107" t="s">
        <v>1757</v>
      </c>
      <c r="CA32" s="107" t="s">
        <v>1758</v>
      </c>
      <c r="CB32" s="107" t="s">
        <v>843</v>
      </c>
      <c r="CC32" s="107" t="s">
        <v>1759</v>
      </c>
      <c r="CD32" s="107" t="s">
        <v>1760</v>
      </c>
      <c r="CE32" s="107" t="s">
        <v>1761</v>
      </c>
      <c r="CF32" s="107" t="s">
        <v>1762</v>
      </c>
      <c r="CG32" s="107" t="s">
        <v>1763</v>
      </c>
      <c r="CI32" s="107" t="s">
        <v>744</v>
      </c>
      <c r="CJ32" s="107" t="s">
        <v>1764</v>
      </c>
      <c r="CK32" s="107" t="s">
        <v>1765</v>
      </c>
      <c r="CL32" s="107" t="s">
        <v>1766</v>
      </c>
      <c r="CM32" s="107" t="s">
        <v>843</v>
      </c>
      <c r="CN32" s="107" t="s">
        <v>1767</v>
      </c>
      <c r="CO32" s="107" t="s">
        <v>1768</v>
      </c>
      <c r="CP32" s="107" t="s">
        <v>1769</v>
      </c>
      <c r="CQ32" s="107" t="s">
        <v>1770</v>
      </c>
      <c r="CR32" s="107" t="s">
        <v>1749</v>
      </c>
      <c r="CS32" s="107" t="s">
        <v>1444</v>
      </c>
      <c r="CT32" s="107" t="s">
        <v>1771</v>
      </c>
      <c r="CU32" s="107" t="s">
        <v>1772</v>
      </c>
      <c r="CV32" s="107" t="s">
        <v>1773</v>
      </c>
      <c r="CW32" s="107" t="s">
        <v>1774</v>
      </c>
      <c r="CX32" s="107" t="s">
        <v>1775</v>
      </c>
      <c r="CY32" s="107" t="s">
        <v>1776</v>
      </c>
      <c r="CZ32" s="107" t="s">
        <v>1777</v>
      </c>
      <c r="DA32" s="107" t="s">
        <v>1778</v>
      </c>
      <c r="DC32" s="107" t="s">
        <v>1779</v>
      </c>
      <c r="DD32" s="107" t="s">
        <v>1780</v>
      </c>
      <c r="DE32" s="107" t="s">
        <v>1781</v>
      </c>
      <c r="DF32" s="107" t="s">
        <v>1782</v>
      </c>
      <c r="DG32" s="107" t="s">
        <v>1783</v>
      </c>
      <c r="DH32" s="107" t="s">
        <v>1784</v>
      </c>
      <c r="DI32" s="107" t="s">
        <v>1785</v>
      </c>
      <c r="DJ32" s="107" t="s">
        <v>1786</v>
      </c>
      <c r="DK32" s="107" t="s">
        <v>1787</v>
      </c>
      <c r="DL32" s="107" t="s">
        <v>843</v>
      </c>
      <c r="DM32" s="107" t="s">
        <v>1788</v>
      </c>
      <c r="DN32" s="107" t="s">
        <v>1789</v>
      </c>
      <c r="DO32" s="107" t="s">
        <v>1790</v>
      </c>
      <c r="DP32" s="107" t="s">
        <v>1791</v>
      </c>
      <c r="DQ32" s="107" t="s">
        <v>1792</v>
      </c>
      <c r="DR32" s="107" t="s">
        <v>843</v>
      </c>
      <c r="DS32" s="107" t="s">
        <v>1793</v>
      </c>
      <c r="DT32" s="107" t="s">
        <v>1794</v>
      </c>
      <c r="DU32" s="107" t="s">
        <v>1782</v>
      </c>
      <c r="DV32" s="107" t="s">
        <v>1795</v>
      </c>
      <c r="DW32" s="107" t="s">
        <v>1796</v>
      </c>
      <c r="DX32" s="107" t="s">
        <v>1797</v>
      </c>
      <c r="DY32" s="107" t="s">
        <v>1798</v>
      </c>
      <c r="DZ32" s="107" t="s">
        <v>1799</v>
      </c>
      <c r="EA32" s="107" t="s">
        <v>1800</v>
      </c>
      <c r="EB32" s="107" t="s">
        <v>1801</v>
      </c>
      <c r="EC32" s="107" t="s">
        <v>1802</v>
      </c>
      <c r="ED32" s="107" t="s">
        <v>1803</v>
      </c>
      <c r="EE32" s="107" t="s">
        <v>843</v>
      </c>
      <c r="EF32" s="107" t="s">
        <v>1804</v>
      </c>
      <c r="EG32" s="107" t="s">
        <v>1805</v>
      </c>
      <c r="EH32" s="107" t="s">
        <v>1806</v>
      </c>
      <c r="EI32" s="107" t="s">
        <v>1807</v>
      </c>
      <c r="EJ32" s="107" t="s">
        <v>1808</v>
      </c>
      <c r="EL32" s="107" t="s">
        <v>843</v>
      </c>
      <c r="EM32" s="107" t="s">
        <v>843</v>
      </c>
      <c r="EN32" s="107" t="s">
        <v>1809</v>
      </c>
      <c r="EO32" s="107" t="s">
        <v>1810</v>
      </c>
      <c r="EP32" s="107" t="s">
        <v>1811</v>
      </c>
      <c r="EQ32" s="107" t="s">
        <v>1812</v>
      </c>
      <c r="ER32" s="107" t="s">
        <v>1813</v>
      </c>
      <c r="ES32" s="107" t="s">
        <v>1814</v>
      </c>
      <c r="EU32" s="107" t="s">
        <v>1815</v>
      </c>
      <c r="EV32" s="107" t="s">
        <v>1816</v>
      </c>
      <c r="EW32" s="107" t="s">
        <v>1817</v>
      </c>
      <c r="EX32" s="107" t="s">
        <v>1818</v>
      </c>
      <c r="EY32" s="107" t="s">
        <v>1819</v>
      </c>
      <c r="EZ32" s="107" t="s">
        <v>1820</v>
      </c>
      <c r="FA32" s="107" t="s">
        <v>1821</v>
      </c>
      <c r="FB32" s="107" t="s">
        <v>695</v>
      </c>
      <c r="FC32" s="107" t="s">
        <v>1783</v>
      </c>
      <c r="FD32" s="107" t="s">
        <v>1822</v>
      </c>
      <c r="FE32" s="107" t="s">
        <v>1823</v>
      </c>
      <c r="FF32" s="107" t="s">
        <v>763</v>
      </c>
      <c r="FG32" s="107" t="s">
        <v>1824</v>
      </c>
      <c r="FH32" s="107" t="s">
        <v>1825</v>
      </c>
      <c r="FI32" s="107" t="s">
        <v>1826</v>
      </c>
      <c r="FJ32" s="107" t="s">
        <v>1827</v>
      </c>
      <c r="FK32" s="107" t="s">
        <v>843</v>
      </c>
      <c r="FL32" s="107" t="s">
        <v>1828</v>
      </c>
      <c r="FM32" s="107" t="s">
        <v>843</v>
      </c>
      <c r="FN32" s="107" t="s">
        <v>1829</v>
      </c>
      <c r="FO32" s="107" t="s">
        <v>1830</v>
      </c>
      <c r="FP32" s="107" t="s">
        <v>843</v>
      </c>
      <c r="FR32" s="107" t="s">
        <v>843</v>
      </c>
      <c r="FS32" s="107" t="s">
        <v>1831</v>
      </c>
      <c r="FU32" s="107" t="s">
        <v>1832</v>
      </c>
      <c r="FV32" s="107" t="s">
        <v>1833</v>
      </c>
      <c r="FW32" s="107" t="s">
        <v>1834</v>
      </c>
      <c r="FX32" s="107" t="s">
        <v>1835</v>
      </c>
      <c r="FY32" s="107" t="s">
        <v>1836</v>
      </c>
      <c r="FZ32" s="107" t="s">
        <v>1837</v>
      </c>
      <c r="GA32" s="107" t="s">
        <v>650</v>
      </c>
      <c r="GB32" s="107" t="s">
        <v>674</v>
      </c>
      <c r="GC32" s="107" t="s">
        <v>1838</v>
      </c>
      <c r="GD32" s="107" t="s">
        <v>715</v>
      </c>
      <c r="GE32" s="107" t="s">
        <v>1839</v>
      </c>
      <c r="GF32" s="107" t="s">
        <v>1840</v>
      </c>
      <c r="GG32" s="107" t="s">
        <v>1841</v>
      </c>
      <c r="GH32" s="107" t="s">
        <v>1842</v>
      </c>
      <c r="GI32" s="107" t="s">
        <v>1843</v>
      </c>
      <c r="GJ32" s="107" t="s">
        <v>1844</v>
      </c>
      <c r="GK32" s="107" t="s">
        <v>1701</v>
      </c>
      <c r="GL32" s="107" t="s">
        <v>1845</v>
      </c>
      <c r="GM32" s="107" t="s">
        <v>1846</v>
      </c>
      <c r="GN32" s="107" t="s">
        <v>1847</v>
      </c>
      <c r="GO32" s="107" t="s">
        <v>843</v>
      </c>
      <c r="GP32" s="107" t="s">
        <v>651</v>
      </c>
      <c r="GQ32" s="107" t="s">
        <v>1848</v>
      </c>
      <c r="GR32" s="107" t="s">
        <v>1849</v>
      </c>
      <c r="GS32" s="107" t="s">
        <v>1850</v>
      </c>
      <c r="GT32" s="107" t="s">
        <v>1851</v>
      </c>
      <c r="GU32" s="107" t="s">
        <v>1444</v>
      </c>
      <c r="GV32" s="107" t="s">
        <v>1852</v>
      </c>
      <c r="GW32" s="107" t="s">
        <v>1853</v>
      </c>
      <c r="GX32" s="107" t="s">
        <v>676</v>
      </c>
      <c r="GY32" s="107" t="s">
        <v>1854</v>
      </c>
      <c r="GZ32" s="107" t="s">
        <v>1855</v>
      </c>
      <c r="HA32" s="107" t="s">
        <v>1856</v>
      </c>
      <c r="HB32" s="107" t="s">
        <v>1857</v>
      </c>
      <c r="HC32" s="107" t="s">
        <v>1155</v>
      </c>
      <c r="HD32" s="107" t="s">
        <v>1858</v>
      </c>
      <c r="HE32" s="107" t="s">
        <v>1859</v>
      </c>
      <c r="HG32" s="107" t="s">
        <v>1860</v>
      </c>
      <c r="HH32" s="107" t="s">
        <v>1861</v>
      </c>
      <c r="HJ32" s="107" t="s">
        <v>1862</v>
      </c>
      <c r="HK32" s="107" t="s">
        <v>843</v>
      </c>
      <c r="HL32" s="107" t="s">
        <v>843</v>
      </c>
      <c r="HM32" s="107" t="s">
        <v>1863</v>
      </c>
      <c r="HN32" s="107" t="s">
        <v>1864</v>
      </c>
    </row>
    <row r="33" spans="1:222" x14ac:dyDescent="0.3">
      <c r="A33" s="108" t="s">
        <v>548</v>
      </c>
      <c r="B33" s="109" t="s">
        <v>1865</v>
      </c>
      <c r="C33" s="109" t="s">
        <v>550</v>
      </c>
      <c r="D33" s="109" t="s">
        <v>608</v>
      </c>
      <c r="E33" s="109" t="s">
        <v>608</v>
      </c>
      <c r="F33" s="109" t="s">
        <v>551</v>
      </c>
      <c r="G33" s="109" t="s">
        <v>1560</v>
      </c>
      <c r="H33" s="109" t="s">
        <v>1866</v>
      </c>
      <c r="I33" s="110">
        <v>269</v>
      </c>
      <c r="J33" s="110">
        <v>33.340000000000003</v>
      </c>
      <c r="K33" s="110">
        <v>-6.0191999999999997</v>
      </c>
      <c r="L33" s="110">
        <v>-77.951700000000002</v>
      </c>
      <c r="M33" s="111" t="s">
        <v>123</v>
      </c>
      <c r="N33" s="111">
        <v>0</v>
      </c>
      <c r="O33" s="111" t="s">
        <v>553</v>
      </c>
      <c r="P33" s="111">
        <v>0</v>
      </c>
      <c r="Q33" s="112"/>
      <c r="R33" s="111" t="s">
        <v>554</v>
      </c>
      <c r="S33" s="111" t="s">
        <v>611</v>
      </c>
      <c r="T33" s="111" t="s">
        <v>1224</v>
      </c>
      <c r="U33" s="111" t="str">
        <f>+CONCATENATE(Tabla134[[#This Row],[D]],Tabla134[[#This Row],[P]],Tabla134[[#This Row],[DI]])</f>
        <v>AMAZONASBONGARACHURUJA</v>
      </c>
      <c r="V33" s="111" t="s">
        <v>1865</v>
      </c>
      <c r="W33" s="111"/>
      <c r="X33" s="111"/>
      <c r="AA33" s="107" t="s">
        <v>1223</v>
      </c>
      <c r="AB33" s="107" t="s">
        <v>1867</v>
      </c>
      <c r="AC33" s="107" t="s">
        <v>682</v>
      </c>
      <c r="AE33" s="107" t="s">
        <v>1868</v>
      </c>
      <c r="AF33" s="107" t="s">
        <v>1869</v>
      </c>
      <c r="AG33" s="107" t="s">
        <v>1870</v>
      </c>
      <c r="AH33" s="107" t="s">
        <v>1871</v>
      </c>
      <c r="AI33" s="107" t="s">
        <v>843</v>
      </c>
      <c r="AK33" s="107" t="s">
        <v>1872</v>
      </c>
      <c r="AL33" s="107" t="s">
        <v>1873</v>
      </c>
      <c r="AO33" s="107" t="s">
        <v>843</v>
      </c>
      <c r="AP33" s="107" t="s">
        <v>1874</v>
      </c>
      <c r="AQ33" s="107" t="s">
        <v>1875</v>
      </c>
      <c r="AR33" s="107" t="s">
        <v>843</v>
      </c>
      <c r="AS33" s="107" t="s">
        <v>1876</v>
      </c>
      <c r="AT33" s="107" t="s">
        <v>1317</v>
      </c>
      <c r="AU33" s="107" t="s">
        <v>1877</v>
      </c>
      <c r="AV33" s="107" t="s">
        <v>1878</v>
      </c>
      <c r="AX33" s="107" t="s">
        <v>1879</v>
      </c>
      <c r="AY33" s="107" t="s">
        <v>1880</v>
      </c>
      <c r="AZ33" s="107" t="s">
        <v>1881</v>
      </c>
      <c r="BA33" s="107" t="s">
        <v>1882</v>
      </c>
      <c r="BB33" s="107" t="s">
        <v>1883</v>
      </c>
      <c r="BC33" s="107" t="s">
        <v>1884</v>
      </c>
      <c r="BD33" s="107" t="s">
        <v>1885</v>
      </c>
      <c r="BE33" s="107" t="s">
        <v>1886</v>
      </c>
      <c r="BF33" s="107" t="s">
        <v>1887</v>
      </c>
      <c r="BG33" s="107" t="s">
        <v>1888</v>
      </c>
      <c r="BH33" s="107" t="s">
        <v>1889</v>
      </c>
      <c r="BI33" s="107" t="s">
        <v>1890</v>
      </c>
      <c r="BJ33" s="107" t="s">
        <v>1891</v>
      </c>
      <c r="BK33" s="107" t="s">
        <v>638</v>
      </c>
      <c r="BL33" s="107" t="s">
        <v>1892</v>
      </c>
      <c r="BM33" s="107" t="s">
        <v>1453</v>
      </c>
      <c r="BN33" s="107" t="s">
        <v>1478</v>
      </c>
      <c r="BO33" s="107" t="s">
        <v>1893</v>
      </c>
      <c r="BP33" s="107" t="s">
        <v>1894</v>
      </c>
      <c r="BQ33" s="107" t="s">
        <v>1895</v>
      </c>
      <c r="BR33" s="107" t="s">
        <v>1412</v>
      </c>
      <c r="BT33" s="107" t="s">
        <v>1896</v>
      </c>
      <c r="BU33" s="107" t="s">
        <v>1897</v>
      </c>
      <c r="BV33" s="107" t="s">
        <v>1898</v>
      </c>
      <c r="BW33" s="107" t="s">
        <v>1899</v>
      </c>
      <c r="BX33" s="107" t="s">
        <v>1900</v>
      </c>
      <c r="BY33" s="107" t="s">
        <v>1901</v>
      </c>
      <c r="BZ33" s="107" t="s">
        <v>1902</v>
      </c>
      <c r="CA33" s="107" t="s">
        <v>1903</v>
      </c>
      <c r="CC33" s="107" t="s">
        <v>1297</v>
      </c>
      <c r="CD33" s="107" t="s">
        <v>1904</v>
      </c>
      <c r="CE33" s="107" t="s">
        <v>1905</v>
      </c>
      <c r="CF33" s="107" t="s">
        <v>1906</v>
      </c>
      <c r="CG33" s="107" t="s">
        <v>1907</v>
      </c>
      <c r="CI33" s="107" t="s">
        <v>1908</v>
      </c>
      <c r="CJ33" s="107" t="s">
        <v>1909</v>
      </c>
      <c r="CK33" s="107" t="s">
        <v>1910</v>
      </c>
      <c r="CL33" s="107" t="s">
        <v>1911</v>
      </c>
      <c r="CN33" s="107" t="s">
        <v>1912</v>
      </c>
      <c r="CO33" s="107" t="s">
        <v>1913</v>
      </c>
      <c r="CP33" s="107" t="s">
        <v>1914</v>
      </c>
      <c r="CQ33" s="107" t="s">
        <v>1915</v>
      </c>
      <c r="CR33" s="107" t="s">
        <v>1916</v>
      </c>
      <c r="CS33" s="107" t="s">
        <v>1917</v>
      </c>
      <c r="CT33" s="107" t="s">
        <v>1918</v>
      </c>
      <c r="CU33" s="107" t="s">
        <v>1919</v>
      </c>
      <c r="CV33" s="107" t="s">
        <v>1920</v>
      </c>
      <c r="CW33" s="107" t="s">
        <v>1921</v>
      </c>
      <c r="CX33" s="107" t="s">
        <v>1922</v>
      </c>
      <c r="CY33" s="107" t="s">
        <v>784</v>
      </c>
      <c r="CZ33" s="107" t="s">
        <v>1923</v>
      </c>
      <c r="DA33" s="107" t="s">
        <v>803</v>
      </c>
      <c r="DC33" s="107" t="s">
        <v>1924</v>
      </c>
      <c r="DD33" s="107" t="s">
        <v>1925</v>
      </c>
      <c r="DE33" s="107" t="s">
        <v>1926</v>
      </c>
      <c r="DF33" s="107" t="s">
        <v>1569</v>
      </c>
      <c r="DG33" s="107" t="s">
        <v>1927</v>
      </c>
      <c r="DH33" s="107" t="s">
        <v>1928</v>
      </c>
      <c r="DI33" s="107" t="s">
        <v>1927</v>
      </c>
      <c r="DJ33" s="107" t="s">
        <v>1929</v>
      </c>
      <c r="DK33" s="107" t="s">
        <v>1930</v>
      </c>
      <c r="DM33" s="107" t="s">
        <v>1931</v>
      </c>
      <c r="DN33" s="107" t="s">
        <v>1932</v>
      </c>
      <c r="DO33" s="107" t="s">
        <v>1933</v>
      </c>
      <c r="DP33" s="107" t="s">
        <v>1934</v>
      </c>
      <c r="DQ33" s="107" t="s">
        <v>843</v>
      </c>
      <c r="DS33" s="107" t="s">
        <v>843</v>
      </c>
      <c r="DT33" s="107" t="s">
        <v>1935</v>
      </c>
      <c r="DU33" s="107" t="s">
        <v>1936</v>
      </c>
      <c r="DV33" s="107" t="s">
        <v>1937</v>
      </c>
      <c r="DW33" s="107" t="s">
        <v>843</v>
      </c>
      <c r="DX33" s="107" t="s">
        <v>843</v>
      </c>
      <c r="DY33" s="107" t="s">
        <v>1938</v>
      </c>
      <c r="DZ33" s="107" t="s">
        <v>1939</v>
      </c>
      <c r="EA33" s="107" t="s">
        <v>1940</v>
      </c>
      <c r="EB33" s="107" t="s">
        <v>645</v>
      </c>
      <c r="EC33" s="107" t="s">
        <v>1941</v>
      </c>
      <c r="ED33" s="107" t="s">
        <v>1942</v>
      </c>
      <c r="EF33" s="107" t="s">
        <v>1943</v>
      </c>
      <c r="EG33" s="107" t="s">
        <v>1944</v>
      </c>
      <c r="EH33" s="107" t="s">
        <v>1945</v>
      </c>
      <c r="EI33" s="107" t="s">
        <v>1946</v>
      </c>
      <c r="EJ33" s="107" t="s">
        <v>1947</v>
      </c>
      <c r="EN33" s="107" t="s">
        <v>712</v>
      </c>
      <c r="EO33" s="107" t="s">
        <v>843</v>
      </c>
      <c r="EP33" s="107" t="s">
        <v>1948</v>
      </c>
      <c r="EQ33" s="107" t="s">
        <v>1949</v>
      </c>
      <c r="ER33" s="107" t="s">
        <v>1950</v>
      </c>
      <c r="ES33" s="107" t="s">
        <v>1951</v>
      </c>
      <c r="EU33" s="107" t="s">
        <v>1952</v>
      </c>
      <c r="EV33" s="107" t="s">
        <v>1490</v>
      </c>
      <c r="EW33" s="107" t="s">
        <v>1953</v>
      </c>
      <c r="EX33" s="107" t="s">
        <v>843</v>
      </c>
      <c r="EY33" s="107" t="s">
        <v>843</v>
      </c>
      <c r="EZ33" s="107" t="s">
        <v>1640</v>
      </c>
      <c r="FA33" s="107" t="s">
        <v>1954</v>
      </c>
      <c r="FB33" s="107" t="s">
        <v>1955</v>
      </c>
      <c r="FC33" s="107" t="s">
        <v>1956</v>
      </c>
      <c r="FD33" s="107" t="s">
        <v>732</v>
      </c>
      <c r="FE33" s="107" t="s">
        <v>1957</v>
      </c>
      <c r="FF33" s="107" t="s">
        <v>1958</v>
      </c>
      <c r="FG33" s="107" t="s">
        <v>1959</v>
      </c>
      <c r="FH33" s="107" t="s">
        <v>1960</v>
      </c>
      <c r="FI33" s="107" t="s">
        <v>1961</v>
      </c>
      <c r="FJ33" s="107" t="s">
        <v>843</v>
      </c>
      <c r="FL33" s="107" t="s">
        <v>1962</v>
      </c>
      <c r="FN33" s="107" t="s">
        <v>1963</v>
      </c>
      <c r="FO33" s="107" t="s">
        <v>1964</v>
      </c>
      <c r="FS33" s="107" t="s">
        <v>1965</v>
      </c>
      <c r="FU33" s="107" t="s">
        <v>1966</v>
      </c>
      <c r="FV33" s="107" t="s">
        <v>1967</v>
      </c>
      <c r="FW33" s="107" t="s">
        <v>1968</v>
      </c>
      <c r="FX33" s="107" t="s">
        <v>1969</v>
      </c>
      <c r="FY33" s="107" t="s">
        <v>1970</v>
      </c>
      <c r="FZ33" s="107" t="s">
        <v>1971</v>
      </c>
      <c r="GA33" s="107" t="s">
        <v>1972</v>
      </c>
      <c r="GB33" s="107" t="s">
        <v>1973</v>
      </c>
      <c r="GC33" s="107" t="s">
        <v>1294</v>
      </c>
      <c r="GD33" s="107" t="s">
        <v>1974</v>
      </c>
      <c r="GE33" s="107" t="s">
        <v>1975</v>
      </c>
      <c r="GF33" s="107" t="s">
        <v>1976</v>
      </c>
      <c r="GG33" s="107" t="s">
        <v>1977</v>
      </c>
      <c r="GH33" s="107" t="s">
        <v>1978</v>
      </c>
      <c r="GI33" s="107" t="s">
        <v>1979</v>
      </c>
      <c r="GJ33" s="107" t="s">
        <v>1980</v>
      </c>
      <c r="GK33" s="107" t="s">
        <v>843</v>
      </c>
      <c r="GL33" s="107" t="s">
        <v>1981</v>
      </c>
      <c r="GM33" s="107" t="s">
        <v>1805</v>
      </c>
      <c r="GN33" s="107" t="s">
        <v>1982</v>
      </c>
      <c r="GP33" s="107" t="s">
        <v>1983</v>
      </c>
      <c r="GQ33" s="107" t="s">
        <v>843</v>
      </c>
      <c r="GR33" s="107" t="s">
        <v>843</v>
      </c>
      <c r="GS33" s="107" t="s">
        <v>1984</v>
      </c>
      <c r="GT33" s="107" t="s">
        <v>1985</v>
      </c>
      <c r="GU33" s="107" t="s">
        <v>1986</v>
      </c>
      <c r="GV33" s="107" t="s">
        <v>843</v>
      </c>
      <c r="GW33" s="107" t="s">
        <v>1987</v>
      </c>
      <c r="GX33" s="107" t="s">
        <v>1988</v>
      </c>
      <c r="GY33" s="107" t="s">
        <v>843</v>
      </c>
      <c r="GZ33" s="107" t="s">
        <v>1989</v>
      </c>
      <c r="HA33" s="107" t="s">
        <v>1832</v>
      </c>
      <c r="HB33" s="107" t="s">
        <v>751</v>
      </c>
      <c r="HC33" s="107" t="s">
        <v>1990</v>
      </c>
      <c r="HD33" s="107" t="s">
        <v>843</v>
      </c>
      <c r="HE33" s="107" t="s">
        <v>1991</v>
      </c>
      <c r="HG33" s="107" t="s">
        <v>1992</v>
      </c>
      <c r="HH33" s="107" t="s">
        <v>677</v>
      </c>
      <c r="HJ33" s="107" t="s">
        <v>578</v>
      </c>
      <c r="HM33" s="107" t="s">
        <v>1993</v>
      </c>
      <c r="HN33" s="107" t="s">
        <v>843</v>
      </c>
    </row>
    <row r="34" spans="1:222" x14ac:dyDescent="0.3">
      <c r="A34" s="108" t="s">
        <v>548</v>
      </c>
      <c r="B34" s="109" t="s">
        <v>1994</v>
      </c>
      <c r="C34" s="109" t="s">
        <v>550</v>
      </c>
      <c r="D34" s="109" t="s">
        <v>608</v>
      </c>
      <c r="E34" s="109" t="s">
        <v>633</v>
      </c>
      <c r="F34" s="109" t="s">
        <v>551</v>
      </c>
      <c r="G34" s="109" t="s">
        <v>1560</v>
      </c>
      <c r="H34" s="109" t="s">
        <v>1995</v>
      </c>
      <c r="I34" s="110">
        <v>1046</v>
      </c>
      <c r="J34" s="110">
        <v>45.67</v>
      </c>
      <c r="K34" s="110">
        <v>-5.8293999999999997</v>
      </c>
      <c r="L34" s="110">
        <v>-77.84</v>
      </c>
      <c r="M34" s="111" t="s">
        <v>123</v>
      </c>
      <c r="N34" s="111">
        <v>0</v>
      </c>
      <c r="O34" s="111" t="s">
        <v>553</v>
      </c>
      <c r="P34" s="111">
        <v>0</v>
      </c>
      <c r="Q34" s="112"/>
      <c r="R34" s="111" t="s">
        <v>554</v>
      </c>
      <c r="S34" s="111" t="s">
        <v>611</v>
      </c>
      <c r="T34" s="111" t="s">
        <v>1391</v>
      </c>
      <c r="U34" s="111" t="str">
        <f>+CONCATENATE(Tabla134[[#This Row],[D]],Tabla134[[#This Row],[P]],Tabla134[[#This Row],[DI]])</f>
        <v>AMAZONASBONGARACOROSHA</v>
      </c>
      <c r="V34" s="111" t="s">
        <v>1994</v>
      </c>
      <c r="W34" s="111"/>
      <c r="X34" s="111"/>
      <c r="AA34" s="107" t="s">
        <v>843</v>
      </c>
      <c r="AB34" s="107" t="s">
        <v>1562</v>
      </c>
      <c r="AC34" s="107" t="s">
        <v>702</v>
      </c>
      <c r="AE34" s="107" t="s">
        <v>1996</v>
      </c>
      <c r="AF34" s="107" t="s">
        <v>1997</v>
      </c>
      <c r="AG34" s="107" t="s">
        <v>843</v>
      </c>
      <c r="AI34" s="107" t="s">
        <v>1998</v>
      </c>
      <c r="AK34" s="107" t="s">
        <v>1999</v>
      </c>
      <c r="AL34" s="107" t="s">
        <v>843</v>
      </c>
      <c r="AO34" s="107" t="s">
        <v>2000</v>
      </c>
      <c r="AP34" s="107" t="s">
        <v>2001</v>
      </c>
      <c r="AQ34" s="107" t="s">
        <v>2002</v>
      </c>
      <c r="AS34" s="107" t="s">
        <v>2003</v>
      </c>
      <c r="AT34" s="107" t="s">
        <v>2004</v>
      </c>
      <c r="AU34" s="107" t="s">
        <v>809</v>
      </c>
      <c r="AV34" s="107" t="s">
        <v>2005</v>
      </c>
      <c r="AX34" s="107" t="s">
        <v>2006</v>
      </c>
      <c r="AY34" s="107" t="s">
        <v>2007</v>
      </c>
      <c r="AZ34" s="107" t="s">
        <v>2008</v>
      </c>
      <c r="BA34" s="107" t="s">
        <v>2009</v>
      </c>
      <c r="BB34" s="107" t="s">
        <v>2010</v>
      </c>
      <c r="BC34" s="107" t="s">
        <v>2011</v>
      </c>
      <c r="BD34" s="107" t="s">
        <v>2012</v>
      </c>
      <c r="BE34" s="107" t="s">
        <v>2013</v>
      </c>
      <c r="BF34" s="107" t="s">
        <v>2014</v>
      </c>
      <c r="BG34" s="107" t="s">
        <v>843</v>
      </c>
      <c r="BH34" s="107" t="s">
        <v>2015</v>
      </c>
      <c r="BI34" s="107" t="s">
        <v>2016</v>
      </c>
      <c r="BJ34" s="107" t="s">
        <v>2017</v>
      </c>
      <c r="BK34" s="107" t="s">
        <v>2018</v>
      </c>
      <c r="BL34" s="107" t="s">
        <v>2019</v>
      </c>
      <c r="BM34" s="107" t="s">
        <v>1394</v>
      </c>
      <c r="BN34" s="107" t="s">
        <v>2020</v>
      </c>
      <c r="BO34" s="107" t="s">
        <v>843</v>
      </c>
      <c r="BP34" s="107" t="s">
        <v>2021</v>
      </c>
      <c r="BQ34" s="107" t="s">
        <v>843</v>
      </c>
      <c r="BR34" s="107" t="s">
        <v>2022</v>
      </c>
      <c r="BT34" s="107" t="s">
        <v>2023</v>
      </c>
      <c r="BU34" s="107" t="s">
        <v>2024</v>
      </c>
      <c r="BV34" s="107" t="s">
        <v>2025</v>
      </c>
      <c r="BW34" s="107" t="s">
        <v>2026</v>
      </c>
      <c r="BX34" s="107" t="s">
        <v>2027</v>
      </c>
      <c r="BY34" s="107" t="s">
        <v>2028</v>
      </c>
      <c r="BZ34" s="107" t="s">
        <v>2029</v>
      </c>
      <c r="CA34" s="107" t="s">
        <v>2030</v>
      </c>
      <c r="CC34" s="107" t="s">
        <v>2031</v>
      </c>
      <c r="CD34" s="107" t="s">
        <v>2032</v>
      </c>
      <c r="CE34" s="107" t="s">
        <v>665</v>
      </c>
      <c r="CF34" s="107" t="s">
        <v>2033</v>
      </c>
      <c r="CG34" s="107" t="s">
        <v>2034</v>
      </c>
      <c r="CI34" s="107" t="s">
        <v>2035</v>
      </c>
      <c r="CJ34" s="107" t="s">
        <v>2036</v>
      </c>
      <c r="CK34" s="107" t="s">
        <v>2037</v>
      </c>
      <c r="CL34" s="107" t="s">
        <v>2038</v>
      </c>
      <c r="CN34" s="107" t="s">
        <v>1646</v>
      </c>
      <c r="CO34" s="107" t="s">
        <v>2039</v>
      </c>
      <c r="CP34" s="107" t="s">
        <v>1661</v>
      </c>
      <c r="CQ34" s="107" t="s">
        <v>2040</v>
      </c>
      <c r="CR34" s="107" t="s">
        <v>2041</v>
      </c>
      <c r="CS34" s="107" t="s">
        <v>2042</v>
      </c>
      <c r="CT34" s="107" t="s">
        <v>2043</v>
      </c>
      <c r="CU34" s="107" t="s">
        <v>2044</v>
      </c>
      <c r="CV34" s="107" t="s">
        <v>2045</v>
      </c>
      <c r="CW34" s="107" t="s">
        <v>2014</v>
      </c>
      <c r="CX34" s="107" t="s">
        <v>771</v>
      </c>
      <c r="CY34" s="107" t="s">
        <v>843</v>
      </c>
      <c r="CZ34" s="107" t="s">
        <v>2046</v>
      </c>
      <c r="DA34" s="107" t="s">
        <v>2047</v>
      </c>
      <c r="DC34" s="107" t="s">
        <v>2048</v>
      </c>
      <c r="DD34" s="107" t="s">
        <v>2049</v>
      </c>
      <c r="DE34" s="107" t="s">
        <v>2050</v>
      </c>
      <c r="DF34" s="107" t="s">
        <v>2051</v>
      </c>
      <c r="DG34" s="107" t="s">
        <v>562</v>
      </c>
      <c r="DH34" s="107" t="s">
        <v>2052</v>
      </c>
      <c r="DI34" s="107" t="s">
        <v>2053</v>
      </c>
      <c r="DJ34" s="107" t="s">
        <v>1986</v>
      </c>
      <c r="DK34" s="107" t="s">
        <v>2054</v>
      </c>
      <c r="DM34" s="107" t="s">
        <v>2055</v>
      </c>
      <c r="DN34" s="107" t="s">
        <v>2056</v>
      </c>
      <c r="DO34" s="107" t="s">
        <v>2057</v>
      </c>
      <c r="DP34" s="107" t="s">
        <v>2058</v>
      </c>
      <c r="DT34" s="107" t="s">
        <v>2059</v>
      </c>
      <c r="DU34" s="107" t="s">
        <v>1490</v>
      </c>
      <c r="DV34" s="107" t="s">
        <v>1490</v>
      </c>
      <c r="DY34" s="107" t="s">
        <v>2060</v>
      </c>
      <c r="DZ34" s="107" t="s">
        <v>843</v>
      </c>
      <c r="EA34" s="107" t="s">
        <v>2061</v>
      </c>
      <c r="EB34" s="107" t="s">
        <v>2062</v>
      </c>
      <c r="EC34" s="107" t="s">
        <v>1902</v>
      </c>
      <c r="ED34" s="107" t="s">
        <v>2063</v>
      </c>
      <c r="EF34" s="107" t="s">
        <v>2064</v>
      </c>
      <c r="EG34" s="107" t="s">
        <v>2065</v>
      </c>
      <c r="EH34" s="107" t="s">
        <v>2066</v>
      </c>
      <c r="EI34" s="107" t="s">
        <v>2067</v>
      </c>
      <c r="EJ34" s="107" t="s">
        <v>843</v>
      </c>
      <c r="EN34" s="107" t="s">
        <v>2068</v>
      </c>
      <c r="EP34" s="107" t="s">
        <v>2069</v>
      </c>
      <c r="EQ34" s="107" t="s">
        <v>2070</v>
      </c>
      <c r="ER34" s="107" t="s">
        <v>2071</v>
      </c>
      <c r="ES34" s="107" t="s">
        <v>2072</v>
      </c>
      <c r="EU34" s="107" t="s">
        <v>2073</v>
      </c>
      <c r="EV34" s="107" t="s">
        <v>843</v>
      </c>
      <c r="EW34" s="107" t="s">
        <v>2074</v>
      </c>
      <c r="EZ34" s="107" t="s">
        <v>2075</v>
      </c>
      <c r="FA34" s="107" t="s">
        <v>2076</v>
      </c>
      <c r="FB34" s="107" t="s">
        <v>2077</v>
      </c>
      <c r="FC34" s="107" t="s">
        <v>2078</v>
      </c>
      <c r="FD34" s="107" t="s">
        <v>2079</v>
      </c>
      <c r="FE34" s="107" t="s">
        <v>2080</v>
      </c>
      <c r="FF34" s="107" t="s">
        <v>843</v>
      </c>
      <c r="FG34" s="107" t="s">
        <v>2081</v>
      </c>
      <c r="FH34" s="107" t="s">
        <v>843</v>
      </c>
      <c r="FI34" s="107" t="s">
        <v>843</v>
      </c>
      <c r="FL34" s="107" t="s">
        <v>2082</v>
      </c>
      <c r="FN34" s="107" t="s">
        <v>733</v>
      </c>
      <c r="FO34" s="107" t="s">
        <v>843</v>
      </c>
      <c r="FS34" s="107" t="s">
        <v>2083</v>
      </c>
      <c r="FU34" s="107" t="s">
        <v>843</v>
      </c>
      <c r="FV34" s="107" t="s">
        <v>2084</v>
      </c>
      <c r="FW34" s="107" t="s">
        <v>2085</v>
      </c>
      <c r="FX34" s="107" t="s">
        <v>784</v>
      </c>
      <c r="FY34" s="107" t="s">
        <v>2086</v>
      </c>
      <c r="FZ34" s="107" t="s">
        <v>2087</v>
      </c>
      <c r="GA34" s="107" t="s">
        <v>2088</v>
      </c>
      <c r="GB34" s="107" t="s">
        <v>2089</v>
      </c>
      <c r="GC34" s="107" t="s">
        <v>2090</v>
      </c>
      <c r="GD34" s="107" t="s">
        <v>843</v>
      </c>
      <c r="GE34" s="107" t="s">
        <v>1972</v>
      </c>
      <c r="GF34" s="107" t="s">
        <v>843</v>
      </c>
      <c r="GG34" s="107" t="s">
        <v>2091</v>
      </c>
      <c r="GH34" s="107" t="s">
        <v>2092</v>
      </c>
      <c r="GI34" s="107" t="s">
        <v>2093</v>
      </c>
      <c r="GJ34" s="107" t="s">
        <v>2094</v>
      </c>
      <c r="GL34" s="107" t="s">
        <v>2095</v>
      </c>
      <c r="GM34" s="107" t="s">
        <v>2096</v>
      </c>
      <c r="GN34" s="107" t="s">
        <v>2097</v>
      </c>
      <c r="GP34" s="107" t="s">
        <v>1403</v>
      </c>
      <c r="GS34" s="107" t="s">
        <v>2098</v>
      </c>
      <c r="GT34" s="107" t="s">
        <v>804</v>
      </c>
      <c r="GU34" s="107" t="s">
        <v>843</v>
      </c>
      <c r="GW34" s="107" t="s">
        <v>843</v>
      </c>
      <c r="GX34" s="107" t="s">
        <v>2099</v>
      </c>
      <c r="GZ34" s="107" t="s">
        <v>843</v>
      </c>
      <c r="HA34" s="107" t="s">
        <v>2100</v>
      </c>
      <c r="HB34" s="107" t="s">
        <v>2101</v>
      </c>
      <c r="HC34" s="107" t="s">
        <v>2102</v>
      </c>
      <c r="HE34" s="107" t="s">
        <v>843</v>
      </c>
      <c r="HG34" s="107" t="s">
        <v>2103</v>
      </c>
      <c r="HH34" s="107" t="s">
        <v>2104</v>
      </c>
      <c r="HJ34" s="107" t="s">
        <v>843</v>
      </c>
      <c r="HM34" s="107" t="s">
        <v>2105</v>
      </c>
    </row>
    <row r="35" spans="1:222" x14ac:dyDescent="0.3">
      <c r="A35" s="108" t="s">
        <v>548</v>
      </c>
      <c r="B35" s="109" t="s">
        <v>2106</v>
      </c>
      <c r="C35" s="109" t="s">
        <v>550</v>
      </c>
      <c r="D35" s="109" t="s">
        <v>608</v>
      </c>
      <c r="E35" s="109" t="s">
        <v>656</v>
      </c>
      <c r="F35" s="109" t="s">
        <v>551</v>
      </c>
      <c r="G35" s="109" t="s">
        <v>1560</v>
      </c>
      <c r="H35" s="109" t="s">
        <v>2107</v>
      </c>
      <c r="I35" s="110">
        <v>899</v>
      </c>
      <c r="J35" s="110">
        <v>110.72</v>
      </c>
      <c r="K35" s="110">
        <v>-5.9236000000000004</v>
      </c>
      <c r="L35" s="110">
        <v>-77.9392</v>
      </c>
      <c r="M35" s="111" t="s">
        <v>123</v>
      </c>
      <c r="N35" s="111">
        <v>0</v>
      </c>
      <c r="O35" s="111" t="s">
        <v>553</v>
      </c>
      <c r="P35" s="111">
        <v>0</v>
      </c>
      <c r="Q35" s="112"/>
      <c r="R35" s="111" t="s">
        <v>554</v>
      </c>
      <c r="S35" s="111" t="s">
        <v>611</v>
      </c>
      <c r="T35" s="111" t="s">
        <v>1564</v>
      </c>
      <c r="U35" s="111" t="str">
        <f>+CONCATENATE(Tabla134[[#This Row],[D]],Tabla134[[#This Row],[P]],Tabla134[[#This Row],[DI]])</f>
        <v>AMAZONASBONGARACUISPES</v>
      </c>
      <c r="V35" s="111" t="s">
        <v>2106</v>
      </c>
      <c r="W35" s="111"/>
      <c r="X35" s="111"/>
      <c r="AB35" s="107" t="s">
        <v>843</v>
      </c>
      <c r="AC35" s="107" t="s">
        <v>721</v>
      </c>
      <c r="AE35" s="107" t="s">
        <v>2108</v>
      </c>
      <c r="AF35" s="107" t="s">
        <v>843</v>
      </c>
      <c r="AG35" s="107" t="s">
        <v>2109</v>
      </c>
      <c r="AK35" s="107" t="s">
        <v>1238</v>
      </c>
      <c r="AL35" s="107" t="s">
        <v>2110</v>
      </c>
      <c r="AO35" s="107" t="s">
        <v>2111</v>
      </c>
      <c r="AP35" s="107" t="s">
        <v>843</v>
      </c>
      <c r="AQ35" s="107" t="s">
        <v>768</v>
      </c>
      <c r="AS35" s="107" t="s">
        <v>1646</v>
      </c>
      <c r="AT35" s="107" t="s">
        <v>2112</v>
      </c>
      <c r="AU35" s="107" t="s">
        <v>2113</v>
      </c>
      <c r="AV35" s="107" t="s">
        <v>814</v>
      </c>
      <c r="AX35" s="107" t="s">
        <v>824</v>
      </c>
      <c r="AY35" s="107" t="s">
        <v>2114</v>
      </c>
      <c r="AZ35" s="107" t="s">
        <v>2115</v>
      </c>
      <c r="BA35" s="107" t="s">
        <v>839</v>
      </c>
      <c r="BB35" s="107" t="s">
        <v>2116</v>
      </c>
      <c r="BC35" s="107" t="s">
        <v>2117</v>
      </c>
      <c r="BD35" s="107" t="s">
        <v>843</v>
      </c>
      <c r="BE35" s="107" t="s">
        <v>2046</v>
      </c>
      <c r="BF35" s="107" t="s">
        <v>2118</v>
      </c>
      <c r="BH35" s="107" t="s">
        <v>2119</v>
      </c>
      <c r="BI35" s="107" t="s">
        <v>2120</v>
      </c>
      <c r="BJ35" s="107" t="s">
        <v>2121</v>
      </c>
      <c r="BK35" s="107" t="s">
        <v>2122</v>
      </c>
      <c r="BL35" s="107" t="s">
        <v>2123</v>
      </c>
      <c r="BM35" s="107" t="s">
        <v>2124</v>
      </c>
      <c r="BN35" s="107" t="s">
        <v>2125</v>
      </c>
      <c r="BP35" s="107" t="s">
        <v>2126</v>
      </c>
      <c r="BR35" s="107" t="s">
        <v>809</v>
      </c>
      <c r="BT35" s="107" t="s">
        <v>2127</v>
      </c>
      <c r="BU35" s="107" t="s">
        <v>2128</v>
      </c>
      <c r="BV35" s="107" t="s">
        <v>2079</v>
      </c>
      <c r="BW35" s="107" t="s">
        <v>2129</v>
      </c>
      <c r="BX35" s="107" t="s">
        <v>2130</v>
      </c>
      <c r="BY35" s="107" t="s">
        <v>2131</v>
      </c>
      <c r="BZ35" s="107" t="s">
        <v>2132</v>
      </c>
      <c r="CA35" s="107" t="s">
        <v>1725</v>
      </c>
      <c r="CC35" s="107" t="s">
        <v>2133</v>
      </c>
      <c r="CD35" s="107" t="s">
        <v>2134</v>
      </c>
      <c r="CE35" s="107" t="s">
        <v>2135</v>
      </c>
      <c r="CF35" s="107" t="s">
        <v>2136</v>
      </c>
      <c r="CG35" s="107" t="s">
        <v>2137</v>
      </c>
      <c r="CI35" s="107" t="s">
        <v>2138</v>
      </c>
      <c r="CJ35" s="107" t="s">
        <v>843</v>
      </c>
      <c r="CK35" s="107" t="s">
        <v>843</v>
      </c>
      <c r="CL35" s="107" t="s">
        <v>2139</v>
      </c>
      <c r="CN35" s="107" t="s">
        <v>2140</v>
      </c>
      <c r="CO35" s="107" t="s">
        <v>843</v>
      </c>
      <c r="CP35" s="107" t="s">
        <v>2141</v>
      </c>
      <c r="CQ35" s="107" t="s">
        <v>2142</v>
      </c>
      <c r="CR35" s="107" t="s">
        <v>2143</v>
      </c>
      <c r="CS35" s="107" t="s">
        <v>2144</v>
      </c>
      <c r="CT35" s="107" t="s">
        <v>2145</v>
      </c>
      <c r="CU35" s="107" t="s">
        <v>2146</v>
      </c>
      <c r="CV35" s="107" t="s">
        <v>2147</v>
      </c>
      <c r="CW35" s="107" t="s">
        <v>2148</v>
      </c>
      <c r="CX35" s="107" t="s">
        <v>2149</v>
      </c>
      <c r="CZ35" s="107" t="s">
        <v>2150</v>
      </c>
      <c r="DA35" s="107" t="s">
        <v>843</v>
      </c>
      <c r="DC35" s="107" t="s">
        <v>2151</v>
      </c>
      <c r="DD35" s="107" t="s">
        <v>2152</v>
      </c>
      <c r="DE35" s="107" t="s">
        <v>2153</v>
      </c>
      <c r="DF35" s="107" t="s">
        <v>2154</v>
      </c>
      <c r="DG35" s="107" t="s">
        <v>2155</v>
      </c>
      <c r="DH35" s="107" t="s">
        <v>2156</v>
      </c>
      <c r="DI35" s="107" t="s">
        <v>2157</v>
      </c>
      <c r="DJ35" s="107" t="s">
        <v>2158</v>
      </c>
      <c r="DK35" s="107" t="s">
        <v>2159</v>
      </c>
      <c r="DM35" s="107" t="s">
        <v>2160</v>
      </c>
      <c r="DN35" s="107" t="s">
        <v>2161</v>
      </c>
      <c r="DO35" s="107" t="s">
        <v>843</v>
      </c>
      <c r="DP35" s="107" t="s">
        <v>1490</v>
      </c>
      <c r="DT35" s="107" t="s">
        <v>1749</v>
      </c>
      <c r="DU35" s="107" t="s">
        <v>2162</v>
      </c>
      <c r="DV35" s="107" t="s">
        <v>2163</v>
      </c>
      <c r="DY35" s="107" t="s">
        <v>1725</v>
      </c>
      <c r="EA35" s="107" t="s">
        <v>2164</v>
      </c>
      <c r="EB35" s="107" t="s">
        <v>2165</v>
      </c>
      <c r="EC35" s="107" t="s">
        <v>2166</v>
      </c>
      <c r="ED35" s="107" t="s">
        <v>2167</v>
      </c>
      <c r="EF35" s="107" t="s">
        <v>730</v>
      </c>
      <c r="EG35" s="107" t="s">
        <v>2168</v>
      </c>
      <c r="EH35" s="107" t="s">
        <v>2169</v>
      </c>
      <c r="EI35" s="107" t="s">
        <v>2170</v>
      </c>
      <c r="EN35" s="107" t="s">
        <v>2171</v>
      </c>
      <c r="EP35" s="107" t="s">
        <v>748</v>
      </c>
      <c r="EQ35" s="107" t="s">
        <v>2172</v>
      </c>
      <c r="ER35" s="107" t="s">
        <v>2173</v>
      </c>
      <c r="ES35" s="107" t="s">
        <v>2174</v>
      </c>
      <c r="EU35" s="107" t="s">
        <v>1510</v>
      </c>
      <c r="EW35" s="107" t="s">
        <v>2175</v>
      </c>
      <c r="EZ35" s="107" t="s">
        <v>843</v>
      </c>
      <c r="FA35" s="107" t="s">
        <v>2176</v>
      </c>
      <c r="FB35" s="107" t="s">
        <v>2177</v>
      </c>
      <c r="FC35" s="107" t="s">
        <v>713</v>
      </c>
      <c r="FD35" s="107" t="s">
        <v>2178</v>
      </c>
      <c r="FE35" s="107" t="s">
        <v>2179</v>
      </c>
      <c r="FG35" s="107" t="s">
        <v>2180</v>
      </c>
      <c r="FL35" s="107" t="s">
        <v>2181</v>
      </c>
      <c r="FN35" s="107" t="s">
        <v>2182</v>
      </c>
      <c r="FS35" s="107" t="s">
        <v>2183</v>
      </c>
      <c r="FV35" s="107" t="s">
        <v>2184</v>
      </c>
      <c r="FW35" s="107" t="s">
        <v>2185</v>
      </c>
      <c r="FX35" s="107" t="s">
        <v>2186</v>
      </c>
      <c r="FY35" s="107" t="s">
        <v>2187</v>
      </c>
      <c r="FZ35" s="107" t="s">
        <v>2188</v>
      </c>
      <c r="GA35" s="107" t="s">
        <v>2189</v>
      </c>
      <c r="GB35" s="107" t="s">
        <v>843</v>
      </c>
      <c r="GC35" s="107" t="s">
        <v>573</v>
      </c>
      <c r="GE35" s="107" t="s">
        <v>734</v>
      </c>
      <c r="GG35" s="107" t="s">
        <v>843</v>
      </c>
      <c r="GH35" s="107" t="s">
        <v>2190</v>
      </c>
      <c r="GI35" s="107" t="s">
        <v>2191</v>
      </c>
      <c r="GJ35" s="107" t="s">
        <v>843</v>
      </c>
      <c r="GL35" s="107" t="s">
        <v>2192</v>
      </c>
      <c r="GM35" s="107" t="s">
        <v>2138</v>
      </c>
      <c r="GN35" s="107" t="s">
        <v>1701</v>
      </c>
      <c r="GP35" s="107" t="s">
        <v>2193</v>
      </c>
      <c r="GS35" s="107" t="s">
        <v>2194</v>
      </c>
      <c r="GT35" s="107" t="s">
        <v>843</v>
      </c>
      <c r="GX35" s="107" t="s">
        <v>2195</v>
      </c>
      <c r="HA35" s="107" t="s">
        <v>2196</v>
      </c>
      <c r="HB35" s="107" t="s">
        <v>2197</v>
      </c>
      <c r="HC35" s="107" t="s">
        <v>2198</v>
      </c>
      <c r="HG35" s="107" t="s">
        <v>1805</v>
      </c>
      <c r="HH35" s="107" t="s">
        <v>2199</v>
      </c>
      <c r="HM35" s="107" t="s">
        <v>843</v>
      </c>
    </row>
    <row r="36" spans="1:222" x14ac:dyDescent="0.3">
      <c r="A36" s="108" t="s">
        <v>548</v>
      </c>
      <c r="B36" s="109" t="s">
        <v>2200</v>
      </c>
      <c r="C36" s="109" t="s">
        <v>550</v>
      </c>
      <c r="D36" s="109" t="s">
        <v>608</v>
      </c>
      <c r="E36" s="109" t="s">
        <v>680</v>
      </c>
      <c r="F36" s="109" t="s">
        <v>551</v>
      </c>
      <c r="G36" s="109" t="s">
        <v>1560</v>
      </c>
      <c r="H36" s="109" t="s">
        <v>2201</v>
      </c>
      <c r="I36" s="110">
        <v>8663</v>
      </c>
      <c r="J36" s="110">
        <v>203.22</v>
      </c>
      <c r="K36" s="110">
        <v>-5.8335999999999997</v>
      </c>
      <c r="L36" s="110">
        <v>-77.971400000000003</v>
      </c>
      <c r="M36" s="111" t="s">
        <v>123</v>
      </c>
      <c r="N36" s="111">
        <v>0</v>
      </c>
      <c r="O36" s="111" t="s">
        <v>553</v>
      </c>
      <c r="P36" s="111">
        <v>0</v>
      </c>
      <c r="Q36" s="112"/>
      <c r="R36" s="111" t="s">
        <v>554</v>
      </c>
      <c r="S36" s="111" t="s">
        <v>611</v>
      </c>
      <c r="T36" s="111" t="s">
        <v>1717</v>
      </c>
      <c r="U36" s="111" t="str">
        <f>+CONCATENATE(Tabla134[[#This Row],[D]],Tabla134[[#This Row],[P]],Tabla134[[#This Row],[DI]])</f>
        <v>AMAZONASBONGARAFLORIDA</v>
      </c>
      <c r="V36" s="111" t="s">
        <v>2200</v>
      </c>
      <c r="W36" s="111"/>
      <c r="X36" s="111"/>
      <c r="AB36" s="107" t="s">
        <v>2202</v>
      </c>
      <c r="AC36" s="107" t="s">
        <v>740</v>
      </c>
      <c r="AE36" s="107" t="s">
        <v>685</v>
      </c>
      <c r="AF36" s="107" t="s">
        <v>2203</v>
      </c>
      <c r="AK36" s="107" t="s">
        <v>2204</v>
      </c>
      <c r="AL36" s="107" t="s">
        <v>2205</v>
      </c>
      <c r="AP36" s="107" t="s">
        <v>813</v>
      </c>
      <c r="AQ36" s="107" t="s">
        <v>2206</v>
      </c>
      <c r="AS36" s="107" t="s">
        <v>2207</v>
      </c>
      <c r="AT36" s="107" t="s">
        <v>843</v>
      </c>
      <c r="AU36" s="107" t="s">
        <v>1917</v>
      </c>
      <c r="AV36" s="107" t="s">
        <v>1701</v>
      </c>
      <c r="AX36" s="107" t="s">
        <v>2208</v>
      </c>
      <c r="AY36" s="107" t="s">
        <v>829</v>
      </c>
      <c r="AZ36" s="107" t="s">
        <v>2209</v>
      </c>
      <c r="BA36" s="107" t="s">
        <v>843</v>
      </c>
      <c r="BB36" s="107" t="s">
        <v>2210</v>
      </c>
      <c r="BC36" s="107" t="s">
        <v>2211</v>
      </c>
      <c r="BE36" s="107" t="s">
        <v>2212</v>
      </c>
      <c r="BF36" s="107" t="s">
        <v>2213</v>
      </c>
      <c r="BH36" s="107" t="s">
        <v>2214</v>
      </c>
      <c r="BI36" s="107" t="s">
        <v>2215</v>
      </c>
      <c r="BJ36" s="107" t="s">
        <v>843</v>
      </c>
      <c r="BK36" s="107" t="s">
        <v>2216</v>
      </c>
      <c r="BL36" s="107" t="s">
        <v>2217</v>
      </c>
      <c r="BM36" s="107" t="s">
        <v>2218</v>
      </c>
      <c r="BN36" s="107" t="s">
        <v>843</v>
      </c>
      <c r="BP36" s="107" t="s">
        <v>2219</v>
      </c>
      <c r="BR36" s="107" t="s">
        <v>2220</v>
      </c>
      <c r="BT36" s="107" t="s">
        <v>2221</v>
      </c>
      <c r="BU36" s="107" t="s">
        <v>1849</v>
      </c>
      <c r="BV36" s="107" t="s">
        <v>2222</v>
      </c>
      <c r="BW36" s="107" t="s">
        <v>843</v>
      </c>
      <c r="BX36" s="107" t="s">
        <v>2223</v>
      </c>
      <c r="BY36" s="107" t="s">
        <v>2224</v>
      </c>
      <c r="BZ36" s="107" t="s">
        <v>2225</v>
      </c>
      <c r="CA36" s="107" t="s">
        <v>843</v>
      </c>
      <c r="CC36" s="107" t="s">
        <v>780</v>
      </c>
      <c r="CD36" s="107" t="s">
        <v>2226</v>
      </c>
      <c r="CE36" s="107" t="s">
        <v>2227</v>
      </c>
      <c r="CF36" s="107" t="s">
        <v>843</v>
      </c>
      <c r="CG36" s="107" t="s">
        <v>2228</v>
      </c>
      <c r="CI36" s="107" t="s">
        <v>2229</v>
      </c>
      <c r="CL36" s="107" t="s">
        <v>2230</v>
      </c>
      <c r="CN36" s="107" t="s">
        <v>2231</v>
      </c>
      <c r="CP36" s="107" t="s">
        <v>2232</v>
      </c>
      <c r="CQ36" s="107" t="s">
        <v>843</v>
      </c>
      <c r="CR36" s="107" t="s">
        <v>843</v>
      </c>
      <c r="CS36" s="107" t="s">
        <v>843</v>
      </c>
      <c r="CT36" s="107" t="s">
        <v>843</v>
      </c>
      <c r="CU36" s="107" t="s">
        <v>843</v>
      </c>
      <c r="CV36" s="107" t="s">
        <v>843</v>
      </c>
      <c r="CW36" s="107" t="s">
        <v>2233</v>
      </c>
      <c r="CX36" s="107" t="s">
        <v>2234</v>
      </c>
      <c r="CZ36" s="107" t="s">
        <v>2235</v>
      </c>
      <c r="DC36" s="107" t="s">
        <v>843</v>
      </c>
      <c r="DD36" s="107" t="s">
        <v>2236</v>
      </c>
      <c r="DE36" s="107" t="s">
        <v>2237</v>
      </c>
      <c r="DF36" s="107" t="s">
        <v>2238</v>
      </c>
      <c r="DG36" s="107" t="s">
        <v>2239</v>
      </c>
      <c r="DH36" s="107" t="s">
        <v>2240</v>
      </c>
      <c r="DI36" s="107" t="s">
        <v>2241</v>
      </c>
      <c r="DJ36" s="107" t="s">
        <v>843</v>
      </c>
      <c r="DK36" s="107" t="s">
        <v>2242</v>
      </c>
      <c r="DM36" s="107" t="s">
        <v>2243</v>
      </c>
      <c r="DN36" s="107" t="s">
        <v>2244</v>
      </c>
      <c r="DP36" s="107" t="s">
        <v>2245</v>
      </c>
      <c r="DT36" s="107" t="s">
        <v>843</v>
      </c>
      <c r="DU36" s="107" t="s">
        <v>2246</v>
      </c>
      <c r="DV36" s="107" t="s">
        <v>2247</v>
      </c>
      <c r="DY36" s="107" t="s">
        <v>843</v>
      </c>
      <c r="EA36" s="107" t="s">
        <v>2248</v>
      </c>
      <c r="EB36" s="107" t="s">
        <v>791</v>
      </c>
      <c r="EC36" s="107" t="s">
        <v>2249</v>
      </c>
      <c r="ED36" s="107" t="s">
        <v>2250</v>
      </c>
      <c r="EF36" s="107" t="s">
        <v>2251</v>
      </c>
      <c r="EG36" s="107" t="s">
        <v>747</v>
      </c>
      <c r="EH36" s="107" t="s">
        <v>2252</v>
      </c>
      <c r="EI36" s="107" t="s">
        <v>843</v>
      </c>
      <c r="EN36" s="107" t="s">
        <v>2253</v>
      </c>
      <c r="EP36" s="107" t="s">
        <v>2254</v>
      </c>
      <c r="EQ36" s="107" t="s">
        <v>843</v>
      </c>
      <c r="ER36" s="107" t="s">
        <v>843</v>
      </c>
      <c r="ES36" s="107" t="s">
        <v>2255</v>
      </c>
      <c r="EU36" s="107" t="s">
        <v>2256</v>
      </c>
      <c r="EW36" s="107" t="s">
        <v>2257</v>
      </c>
      <c r="FA36" s="107" t="s">
        <v>2258</v>
      </c>
      <c r="FB36" s="107" t="s">
        <v>2259</v>
      </c>
      <c r="FC36" s="107" t="s">
        <v>2260</v>
      </c>
      <c r="FD36" s="107" t="s">
        <v>2261</v>
      </c>
      <c r="FE36" s="107" t="s">
        <v>1801</v>
      </c>
      <c r="FG36" s="107" t="s">
        <v>1578</v>
      </c>
      <c r="FL36" s="107" t="s">
        <v>2262</v>
      </c>
      <c r="FN36" s="107" t="s">
        <v>2263</v>
      </c>
      <c r="FS36" s="107" t="s">
        <v>2264</v>
      </c>
      <c r="FV36" s="107" t="s">
        <v>843</v>
      </c>
      <c r="FW36" s="107" t="s">
        <v>843</v>
      </c>
      <c r="FX36" s="107" t="s">
        <v>2265</v>
      </c>
      <c r="FY36" s="107" t="s">
        <v>2266</v>
      </c>
      <c r="FZ36" s="107" t="s">
        <v>843</v>
      </c>
      <c r="GA36" s="107" t="s">
        <v>2267</v>
      </c>
      <c r="GC36" s="107" t="s">
        <v>2268</v>
      </c>
      <c r="GE36" s="107" t="s">
        <v>843</v>
      </c>
      <c r="GH36" s="107" t="s">
        <v>2269</v>
      </c>
      <c r="GI36" s="107" t="s">
        <v>2270</v>
      </c>
      <c r="GL36" s="107" t="s">
        <v>843</v>
      </c>
      <c r="GM36" s="107" t="s">
        <v>2271</v>
      </c>
      <c r="GN36" s="107" t="s">
        <v>2272</v>
      </c>
      <c r="GP36" s="107" t="s">
        <v>2273</v>
      </c>
      <c r="GS36" s="107" t="s">
        <v>796</v>
      </c>
      <c r="GX36" s="107" t="s">
        <v>2274</v>
      </c>
      <c r="HA36" s="107" t="s">
        <v>2275</v>
      </c>
      <c r="HB36" s="107" t="s">
        <v>2276</v>
      </c>
      <c r="HC36" s="107" t="s">
        <v>2277</v>
      </c>
      <c r="HG36" s="107" t="s">
        <v>2278</v>
      </c>
      <c r="HH36" s="107" t="s">
        <v>843</v>
      </c>
    </row>
    <row r="37" spans="1:222" x14ac:dyDescent="0.3">
      <c r="A37" s="108" t="s">
        <v>548</v>
      </c>
      <c r="B37" s="109" t="s">
        <v>2279</v>
      </c>
      <c r="C37" s="109" t="s">
        <v>550</v>
      </c>
      <c r="D37" s="109" t="s">
        <v>608</v>
      </c>
      <c r="E37" s="109" t="s">
        <v>700</v>
      </c>
      <c r="F37" s="109" t="s">
        <v>551</v>
      </c>
      <c r="G37" s="109" t="s">
        <v>1560</v>
      </c>
      <c r="H37" s="109" t="s">
        <v>2280</v>
      </c>
      <c r="I37" s="110">
        <v>9349</v>
      </c>
      <c r="J37" s="110">
        <v>88.83</v>
      </c>
      <c r="K37" s="110">
        <v>-5.9419000000000004</v>
      </c>
      <c r="L37" s="110">
        <v>-77.980599999999995</v>
      </c>
      <c r="M37" s="111" t="s">
        <v>123</v>
      </c>
      <c r="N37" s="111">
        <v>0</v>
      </c>
      <c r="O37" s="111" t="s">
        <v>553</v>
      </c>
      <c r="P37" s="111">
        <v>0</v>
      </c>
      <c r="Q37" s="112"/>
      <c r="R37" s="111" t="s">
        <v>554</v>
      </c>
      <c r="S37" s="111" t="s">
        <v>611</v>
      </c>
      <c r="T37" s="111" t="s">
        <v>1867</v>
      </c>
      <c r="U37" s="111" t="str">
        <f>+CONCATENATE(Tabla134[[#This Row],[D]],Tabla134[[#This Row],[P]],Tabla134[[#This Row],[DI]])</f>
        <v>AMAZONASBONGARAJAZAN</v>
      </c>
      <c r="V37" s="111" t="s">
        <v>2279</v>
      </c>
      <c r="W37" s="111"/>
      <c r="X37" s="111"/>
      <c r="AB37" s="107" t="s">
        <v>2281</v>
      </c>
      <c r="AC37" s="107" t="s">
        <v>755</v>
      </c>
      <c r="AE37" s="107" t="s">
        <v>2282</v>
      </c>
      <c r="AF37" s="107" t="s">
        <v>1399</v>
      </c>
      <c r="AK37" s="107" t="s">
        <v>2283</v>
      </c>
      <c r="AL37" s="107" t="s">
        <v>2284</v>
      </c>
      <c r="AP37" s="107" t="s">
        <v>2285</v>
      </c>
      <c r="AQ37" s="107" t="s">
        <v>2286</v>
      </c>
      <c r="AS37" s="107" t="s">
        <v>2287</v>
      </c>
      <c r="AU37" s="107" t="s">
        <v>2288</v>
      </c>
      <c r="AV37" s="107" t="s">
        <v>2289</v>
      </c>
      <c r="AX37" s="107" t="s">
        <v>2290</v>
      </c>
      <c r="AY37" s="107" t="s">
        <v>843</v>
      </c>
      <c r="AZ37" s="107" t="s">
        <v>834</v>
      </c>
      <c r="BB37" s="107" t="s">
        <v>843</v>
      </c>
      <c r="BC37" s="107" t="s">
        <v>2291</v>
      </c>
      <c r="BE37" s="107" t="s">
        <v>2292</v>
      </c>
      <c r="BF37" s="107" t="s">
        <v>2293</v>
      </c>
      <c r="BH37" s="107" t="s">
        <v>2294</v>
      </c>
      <c r="BI37" s="107" t="s">
        <v>2295</v>
      </c>
      <c r="BK37" s="107" t="s">
        <v>2296</v>
      </c>
      <c r="BL37" s="107" t="s">
        <v>2297</v>
      </c>
      <c r="BM37" s="107" t="s">
        <v>2298</v>
      </c>
      <c r="BP37" s="107" t="s">
        <v>2299</v>
      </c>
      <c r="BR37" s="107" t="s">
        <v>2300</v>
      </c>
      <c r="BT37" s="107" t="s">
        <v>2301</v>
      </c>
      <c r="BU37" s="107" t="s">
        <v>1701</v>
      </c>
      <c r="BV37" s="107" t="s">
        <v>707</v>
      </c>
      <c r="BX37" s="107" t="s">
        <v>2302</v>
      </c>
      <c r="BY37" s="107" t="s">
        <v>2303</v>
      </c>
      <c r="BZ37" s="107" t="s">
        <v>2304</v>
      </c>
      <c r="CC37" s="107" t="s">
        <v>2305</v>
      </c>
      <c r="CD37" s="107" t="s">
        <v>2306</v>
      </c>
      <c r="CE37" s="107" t="s">
        <v>2307</v>
      </c>
      <c r="CG37" s="107" t="s">
        <v>2308</v>
      </c>
      <c r="CI37" s="107" t="s">
        <v>2309</v>
      </c>
      <c r="CL37" s="107" t="s">
        <v>1849</v>
      </c>
      <c r="CN37" s="107" t="s">
        <v>2310</v>
      </c>
      <c r="CP37" s="107" t="s">
        <v>843</v>
      </c>
      <c r="CW37" s="107" t="s">
        <v>2311</v>
      </c>
      <c r="CX37" s="107" t="s">
        <v>843</v>
      </c>
      <c r="CZ37" s="107" t="s">
        <v>1737</v>
      </c>
      <c r="DD37" s="107" t="s">
        <v>2312</v>
      </c>
      <c r="DE37" s="107" t="s">
        <v>2115</v>
      </c>
      <c r="DF37" s="107" t="s">
        <v>2313</v>
      </c>
      <c r="DG37" s="107" t="s">
        <v>2314</v>
      </c>
      <c r="DH37" s="107" t="s">
        <v>2315</v>
      </c>
      <c r="DI37" s="107" t="s">
        <v>2316</v>
      </c>
      <c r="DK37" s="107" t="s">
        <v>843</v>
      </c>
      <c r="DM37" s="107" t="s">
        <v>2317</v>
      </c>
      <c r="DN37" s="107" t="s">
        <v>2318</v>
      </c>
      <c r="DP37" s="107" t="s">
        <v>2319</v>
      </c>
      <c r="DU37" s="107" t="s">
        <v>2320</v>
      </c>
      <c r="DV37" s="107" t="s">
        <v>2321</v>
      </c>
      <c r="EA37" s="107" t="s">
        <v>843</v>
      </c>
      <c r="EB37" s="107" t="s">
        <v>2322</v>
      </c>
      <c r="EC37" s="107" t="s">
        <v>2323</v>
      </c>
      <c r="ED37" s="107" t="s">
        <v>2324</v>
      </c>
      <c r="EF37" s="107" t="s">
        <v>843</v>
      </c>
      <c r="EG37" s="107" t="s">
        <v>843</v>
      </c>
      <c r="EH37" s="107" t="s">
        <v>761</v>
      </c>
      <c r="EN37" s="107" t="s">
        <v>2325</v>
      </c>
      <c r="EP37" s="107" t="s">
        <v>2326</v>
      </c>
      <c r="ES37" s="107" t="s">
        <v>786</v>
      </c>
      <c r="EU37" s="107" t="s">
        <v>2327</v>
      </c>
      <c r="EW37" s="107" t="s">
        <v>2163</v>
      </c>
      <c r="FA37" s="107" t="s">
        <v>2328</v>
      </c>
      <c r="FB37" s="107" t="s">
        <v>2329</v>
      </c>
      <c r="FC37" s="107" t="s">
        <v>2330</v>
      </c>
      <c r="FD37" s="107" t="s">
        <v>2331</v>
      </c>
      <c r="FE37" s="107" t="s">
        <v>2332</v>
      </c>
      <c r="FG37" s="107" t="s">
        <v>2333</v>
      </c>
      <c r="FL37" s="107" t="s">
        <v>714</v>
      </c>
      <c r="FN37" s="107" t="s">
        <v>2334</v>
      </c>
      <c r="FS37" s="107" t="s">
        <v>2335</v>
      </c>
      <c r="FX37" s="107" t="s">
        <v>2336</v>
      </c>
      <c r="FY37" s="107" t="s">
        <v>2337</v>
      </c>
      <c r="GA37" s="107" t="s">
        <v>2338</v>
      </c>
      <c r="GC37" s="107" t="s">
        <v>2339</v>
      </c>
      <c r="GH37" s="107" t="s">
        <v>2340</v>
      </c>
      <c r="GI37" s="107" t="s">
        <v>2341</v>
      </c>
      <c r="GM37" s="107" t="s">
        <v>2342</v>
      </c>
      <c r="GN37" s="107" t="s">
        <v>843</v>
      </c>
      <c r="GP37" s="107" t="s">
        <v>2343</v>
      </c>
      <c r="GS37" s="107" t="s">
        <v>2344</v>
      </c>
      <c r="GX37" s="107" t="s">
        <v>2345</v>
      </c>
      <c r="HA37" s="107" t="s">
        <v>2346</v>
      </c>
      <c r="HB37" s="107" t="s">
        <v>843</v>
      </c>
      <c r="HC37" s="107" t="s">
        <v>2347</v>
      </c>
      <c r="HG37" s="107" t="s">
        <v>2348</v>
      </c>
    </row>
    <row r="38" spans="1:222" x14ac:dyDescent="0.3">
      <c r="A38" s="108" t="s">
        <v>548</v>
      </c>
      <c r="B38" s="109" t="s">
        <v>2349</v>
      </c>
      <c r="C38" s="109" t="s">
        <v>550</v>
      </c>
      <c r="D38" s="109" t="s">
        <v>608</v>
      </c>
      <c r="E38" s="109" t="s">
        <v>719</v>
      </c>
      <c r="F38" s="109" t="s">
        <v>551</v>
      </c>
      <c r="G38" s="109" t="s">
        <v>1560</v>
      </c>
      <c r="H38" s="109" t="s">
        <v>2350</v>
      </c>
      <c r="I38" s="110">
        <v>201</v>
      </c>
      <c r="J38" s="110">
        <v>24.58</v>
      </c>
      <c r="K38" s="110">
        <v>-5.9194000000000004</v>
      </c>
      <c r="L38" s="110">
        <v>-77.786100000000005</v>
      </c>
      <c r="M38" s="111" t="s">
        <v>123</v>
      </c>
      <c r="N38" s="111">
        <v>0</v>
      </c>
      <c r="O38" s="111" t="s">
        <v>553</v>
      </c>
      <c r="P38" s="111">
        <v>0</v>
      </c>
      <c r="Q38" s="112"/>
      <c r="R38" s="111" t="s">
        <v>554</v>
      </c>
      <c r="S38" s="111" t="s">
        <v>611</v>
      </c>
      <c r="T38" s="111" t="s">
        <v>2202</v>
      </c>
      <c r="U38" s="111" t="str">
        <f>+CONCATENATE(Tabla134[[#This Row],[D]],Tabla134[[#This Row],[P]],Tabla134[[#This Row],[DI]])</f>
        <v>AMAZONASBONGARARECTA</v>
      </c>
      <c r="V38" s="111" t="s">
        <v>2349</v>
      </c>
      <c r="W38" s="111"/>
      <c r="X38" s="111"/>
      <c r="AB38" s="107" t="s">
        <v>2351</v>
      </c>
      <c r="AC38" s="107" t="s">
        <v>767</v>
      </c>
      <c r="AE38" s="107" t="s">
        <v>2352</v>
      </c>
      <c r="AF38" s="107" t="s">
        <v>1701</v>
      </c>
      <c r="AK38" s="107" t="s">
        <v>2353</v>
      </c>
      <c r="AL38" s="107" t="s">
        <v>2354</v>
      </c>
      <c r="AP38" s="107" t="s">
        <v>2355</v>
      </c>
      <c r="AQ38" s="107" t="s">
        <v>2356</v>
      </c>
      <c r="AS38" s="107" t="s">
        <v>843</v>
      </c>
      <c r="AU38" s="107" t="s">
        <v>843</v>
      </c>
      <c r="AV38" s="107" t="s">
        <v>843</v>
      </c>
      <c r="AX38" s="107" t="s">
        <v>843</v>
      </c>
      <c r="AZ38" s="107" t="s">
        <v>843</v>
      </c>
      <c r="BC38" s="107" t="s">
        <v>2357</v>
      </c>
      <c r="BE38" s="107" t="s">
        <v>2358</v>
      </c>
      <c r="BF38" s="107" t="s">
        <v>2359</v>
      </c>
      <c r="BH38" s="107" t="s">
        <v>1701</v>
      </c>
      <c r="BI38" s="107" t="s">
        <v>1931</v>
      </c>
      <c r="BK38" s="107" t="s">
        <v>2360</v>
      </c>
      <c r="BL38" s="107" t="s">
        <v>2361</v>
      </c>
      <c r="BM38" s="107" t="s">
        <v>2362</v>
      </c>
      <c r="BP38" s="107" t="s">
        <v>2363</v>
      </c>
      <c r="BR38" s="107" t="s">
        <v>2364</v>
      </c>
      <c r="BT38" s="107" t="s">
        <v>2365</v>
      </c>
      <c r="BU38" s="107" t="s">
        <v>2366</v>
      </c>
      <c r="BV38" s="107" t="s">
        <v>2367</v>
      </c>
      <c r="BX38" s="107" t="s">
        <v>843</v>
      </c>
      <c r="BY38" s="107" t="s">
        <v>2368</v>
      </c>
      <c r="BZ38" s="107" t="s">
        <v>2369</v>
      </c>
      <c r="CC38" s="107" t="s">
        <v>2370</v>
      </c>
      <c r="CD38" s="107" t="s">
        <v>757</v>
      </c>
      <c r="CE38" s="107" t="s">
        <v>1577</v>
      </c>
      <c r="CG38" s="107" t="s">
        <v>1646</v>
      </c>
      <c r="CI38" s="107" t="s">
        <v>2371</v>
      </c>
      <c r="CL38" s="107" t="s">
        <v>2372</v>
      </c>
      <c r="CN38" s="107" t="s">
        <v>2373</v>
      </c>
      <c r="CW38" s="107" t="s">
        <v>2374</v>
      </c>
      <c r="CZ38" s="107" t="s">
        <v>2375</v>
      </c>
      <c r="DD38" s="107" t="s">
        <v>2376</v>
      </c>
      <c r="DE38" s="107" t="s">
        <v>2311</v>
      </c>
      <c r="DF38" s="107" t="s">
        <v>2377</v>
      </c>
      <c r="DG38" s="107" t="s">
        <v>2378</v>
      </c>
      <c r="DH38" s="107" t="s">
        <v>2379</v>
      </c>
      <c r="DI38" s="107" t="s">
        <v>2380</v>
      </c>
      <c r="DM38" s="107" t="s">
        <v>2381</v>
      </c>
      <c r="DN38" s="107" t="s">
        <v>2382</v>
      </c>
      <c r="DP38" s="107" t="s">
        <v>843</v>
      </c>
      <c r="DU38" s="107" t="s">
        <v>2383</v>
      </c>
      <c r="DV38" s="107" t="s">
        <v>1919</v>
      </c>
      <c r="EB38" s="107" t="s">
        <v>2384</v>
      </c>
      <c r="EC38" s="107" t="s">
        <v>2385</v>
      </c>
      <c r="ED38" s="107" t="s">
        <v>693</v>
      </c>
      <c r="EH38" s="107" t="s">
        <v>843</v>
      </c>
      <c r="EN38" s="107" t="s">
        <v>843</v>
      </c>
      <c r="EP38" s="107" t="s">
        <v>2386</v>
      </c>
      <c r="ES38" s="107" t="s">
        <v>2387</v>
      </c>
      <c r="EU38" s="107" t="s">
        <v>2388</v>
      </c>
      <c r="EW38" s="107" t="s">
        <v>1658</v>
      </c>
      <c r="FA38" s="107" t="s">
        <v>2389</v>
      </c>
      <c r="FB38" s="107" t="s">
        <v>2390</v>
      </c>
      <c r="FC38" s="107" t="s">
        <v>2391</v>
      </c>
      <c r="FD38" s="107" t="s">
        <v>2392</v>
      </c>
      <c r="FE38" s="107" t="s">
        <v>2393</v>
      </c>
      <c r="FG38" s="107" t="s">
        <v>2394</v>
      </c>
      <c r="FL38" s="107" t="s">
        <v>2321</v>
      </c>
      <c r="FN38" s="107" t="s">
        <v>2395</v>
      </c>
      <c r="FS38" s="107" t="s">
        <v>2396</v>
      </c>
      <c r="FX38" s="107" t="s">
        <v>2397</v>
      </c>
      <c r="FY38" s="107" t="s">
        <v>843</v>
      </c>
      <c r="GA38" s="107" t="s">
        <v>843</v>
      </c>
      <c r="GC38" s="107" t="s">
        <v>843</v>
      </c>
      <c r="GH38" s="107" t="s">
        <v>2398</v>
      </c>
      <c r="GI38" s="107" t="s">
        <v>843</v>
      </c>
      <c r="GM38" s="107" t="s">
        <v>843</v>
      </c>
      <c r="GP38" s="107" t="s">
        <v>2399</v>
      </c>
      <c r="GS38" s="107" t="s">
        <v>843</v>
      </c>
      <c r="GX38" s="107" t="s">
        <v>2400</v>
      </c>
      <c r="HA38" s="107" t="s">
        <v>843</v>
      </c>
      <c r="HC38" s="107" t="s">
        <v>2294</v>
      </c>
      <c r="HG38" s="107" t="s">
        <v>577</v>
      </c>
    </row>
    <row r="39" spans="1:222" x14ac:dyDescent="0.3">
      <c r="A39" s="108" t="s">
        <v>548</v>
      </c>
      <c r="B39" s="109" t="s">
        <v>2401</v>
      </c>
      <c r="C39" s="109" t="s">
        <v>550</v>
      </c>
      <c r="D39" s="109" t="s">
        <v>608</v>
      </c>
      <c r="E39" s="109" t="s">
        <v>738</v>
      </c>
      <c r="F39" s="109" t="s">
        <v>551</v>
      </c>
      <c r="G39" s="109" t="s">
        <v>1560</v>
      </c>
      <c r="H39" s="109" t="s">
        <v>2402</v>
      </c>
      <c r="I39" s="110">
        <v>310</v>
      </c>
      <c r="J39" s="110">
        <v>100.76</v>
      </c>
      <c r="K39" s="110">
        <v>-5.9635999999999996</v>
      </c>
      <c r="L39" s="110">
        <v>-77.944699999999997</v>
      </c>
      <c r="M39" s="111" t="s">
        <v>123</v>
      </c>
      <c r="N39" s="111">
        <v>0</v>
      </c>
      <c r="O39" s="111" t="s">
        <v>553</v>
      </c>
      <c r="P39" s="111">
        <v>0</v>
      </c>
      <c r="Q39" s="112"/>
      <c r="R39" s="111" t="s">
        <v>554</v>
      </c>
      <c r="S39" s="111" t="s">
        <v>611</v>
      </c>
      <c r="T39" s="111" t="s">
        <v>2281</v>
      </c>
      <c r="U39" s="111" t="str">
        <f>+CONCATENATE(Tabla134[[#This Row],[D]],Tabla134[[#This Row],[P]],Tabla134[[#This Row],[DI]])</f>
        <v>AMAZONASBONGARASAN CARLOS</v>
      </c>
      <c r="V39" s="111" t="s">
        <v>2401</v>
      </c>
      <c r="W39" s="111"/>
      <c r="X39" s="111"/>
      <c r="AB39" s="107" t="s">
        <v>2403</v>
      </c>
      <c r="AC39" s="107" t="s">
        <v>780</v>
      </c>
      <c r="AE39" s="107" t="s">
        <v>843</v>
      </c>
      <c r="AF39" s="107" t="s">
        <v>2404</v>
      </c>
      <c r="AK39" s="107" t="s">
        <v>2405</v>
      </c>
      <c r="AL39" s="107" t="s">
        <v>2406</v>
      </c>
      <c r="AP39" s="107" t="s">
        <v>2407</v>
      </c>
      <c r="AQ39" s="107" t="s">
        <v>2408</v>
      </c>
      <c r="AV39" s="107" t="s">
        <v>2285</v>
      </c>
      <c r="BC39" s="107" t="s">
        <v>2409</v>
      </c>
      <c r="BE39" s="107" t="s">
        <v>2410</v>
      </c>
      <c r="BF39" s="107" t="s">
        <v>843</v>
      </c>
      <c r="BH39" s="107" t="s">
        <v>2411</v>
      </c>
      <c r="BI39" s="107" t="s">
        <v>2412</v>
      </c>
      <c r="BK39" s="107" t="s">
        <v>2413</v>
      </c>
      <c r="BL39" s="107" t="s">
        <v>2414</v>
      </c>
      <c r="BM39" s="107" t="s">
        <v>2415</v>
      </c>
      <c r="BP39" s="107" t="s">
        <v>843</v>
      </c>
      <c r="BR39" s="107" t="s">
        <v>2321</v>
      </c>
      <c r="BT39" s="107" t="s">
        <v>2416</v>
      </c>
      <c r="BU39" s="107" t="s">
        <v>843</v>
      </c>
      <c r="BV39" s="107" t="s">
        <v>2417</v>
      </c>
      <c r="BY39" s="107" t="s">
        <v>843</v>
      </c>
      <c r="BZ39" s="107" t="s">
        <v>2418</v>
      </c>
      <c r="CC39" s="107" t="s">
        <v>2115</v>
      </c>
      <c r="CD39" s="107" t="s">
        <v>2419</v>
      </c>
      <c r="CE39" s="107" t="s">
        <v>2420</v>
      </c>
      <c r="CG39" s="107" t="s">
        <v>2421</v>
      </c>
      <c r="CI39" s="107" t="s">
        <v>1701</v>
      </c>
      <c r="CL39" s="107" t="s">
        <v>2422</v>
      </c>
      <c r="CN39" s="107" t="s">
        <v>843</v>
      </c>
      <c r="CW39" s="107" t="s">
        <v>2084</v>
      </c>
      <c r="CZ39" s="107" t="s">
        <v>2423</v>
      </c>
      <c r="DD39" s="107" t="s">
        <v>2424</v>
      </c>
      <c r="DE39" s="107" t="s">
        <v>2425</v>
      </c>
      <c r="DF39" s="107" t="s">
        <v>843</v>
      </c>
      <c r="DG39" s="107" t="s">
        <v>2426</v>
      </c>
      <c r="DH39" s="107" t="s">
        <v>2427</v>
      </c>
      <c r="DI39" s="107" t="s">
        <v>2428</v>
      </c>
      <c r="DM39" s="107" t="s">
        <v>843</v>
      </c>
      <c r="DN39" s="107" t="s">
        <v>2429</v>
      </c>
      <c r="DU39" s="107" t="s">
        <v>843</v>
      </c>
      <c r="DV39" s="107" t="s">
        <v>2430</v>
      </c>
      <c r="EB39" s="107" t="s">
        <v>2431</v>
      </c>
      <c r="EC39" s="107" t="s">
        <v>2432</v>
      </c>
      <c r="ED39" s="107" t="s">
        <v>694</v>
      </c>
      <c r="EP39" s="107" t="s">
        <v>2433</v>
      </c>
      <c r="ES39" s="107" t="s">
        <v>843</v>
      </c>
      <c r="EU39" s="107" t="s">
        <v>2434</v>
      </c>
      <c r="EW39" s="107" t="s">
        <v>2435</v>
      </c>
      <c r="FA39" s="107" t="s">
        <v>2294</v>
      </c>
      <c r="FB39" s="107" t="s">
        <v>2436</v>
      </c>
      <c r="FC39" s="107" t="s">
        <v>2437</v>
      </c>
      <c r="FD39" s="107" t="s">
        <v>2438</v>
      </c>
      <c r="FE39" s="107" t="s">
        <v>2439</v>
      </c>
      <c r="FG39" s="107" t="s">
        <v>2440</v>
      </c>
      <c r="FL39" s="107" t="s">
        <v>1514</v>
      </c>
      <c r="FN39" s="107" t="s">
        <v>843</v>
      </c>
      <c r="FS39" s="107" t="s">
        <v>843</v>
      </c>
      <c r="FX39" s="107" t="s">
        <v>2441</v>
      </c>
      <c r="GH39" s="107" t="s">
        <v>1658</v>
      </c>
      <c r="GP39" s="107" t="s">
        <v>575</v>
      </c>
      <c r="GX39" s="107" t="s">
        <v>843</v>
      </c>
      <c r="HC39" s="107" t="s">
        <v>2442</v>
      </c>
      <c r="HG39" s="107" t="s">
        <v>843</v>
      </c>
    </row>
    <row r="40" spans="1:222" x14ac:dyDescent="0.3">
      <c r="A40" s="108" t="s">
        <v>548</v>
      </c>
      <c r="B40" s="109" t="s">
        <v>2443</v>
      </c>
      <c r="C40" s="109" t="s">
        <v>550</v>
      </c>
      <c r="D40" s="109" t="s">
        <v>608</v>
      </c>
      <c r="E40" s="109" t="s">
        <v>753</v>
      </c>
      <c r="F40" s="109" t="s">
        <v>551</v>
      </c>
      <c r="G40" s="109" t="s">
        <v>1560</v>
      </c>
      <c r="H40" s="109" t="s">
        <v>2444</v>
      </c>
      <c r="I40" s="110">
        <v>1819</v>
      </c>
      <c r="J40" s="110">
        <v>127.29</v>
      </c>
      <c r="K40" s="110">
        <v>-5.8743999999999996</v>
      </c>
      <c r="L40" s="110">
        <v>-78.069199999999995</v>
      </c>
      <c r="M40" s="111" t="s">
        <v>123</v>
      </c>
      <c r="N40" s="111">
        <v>0</v>
      </c>
      <c r="O40" s="111" t="s">
        <v>553</v>
      </c>
      <c r="P40" s="111">
        <v>0</v>
      </c>
      <c r="Q40" s="112"/>
      <c r="R40" s="111" t="s">
        <v>554</v>
      </c>
      <c r="S40" s="111" t="s">
        <v>611</v>
      </c>
      <c r="T40" s="111" t="s">
        <v>2351</v>
      </c>
      <c r="U40" s="111" t="str">
        <f>+CONCATENATE(Tabla134[[#This Row],[D]],Tabla134[[#This Row],[P]],Tabla134[[#This Row],[DI]])</f>
        <v>AMAZONASBONGARASHIPASBAMBA</v>
      </c>
      <c r="V40" s="111" t="s">
        <v>2443</v>
      </c>
      <c r="W40" s="111"/>
      <c r="X40" s="111"/>
      <c r="AB40" s="107" t="s">
        <v>2445</v>
      </c>
      <c r="AC40" s="107" t="s">
        <v>791</v>
      </c>
      <c r="AE40" s="107" t="s">
        <v>2446</v>
      </c>
      <c r="AF40" s="107" t="s">
        <v>1796</v>
      </c>
      <c r="AK40" s="107" t="s">
        <v>843</v>
      </c>
      <c r="AP40" s="107" t="s">
        <v>2447</v>
      </c>
      <c r="AQ40" s="107" t="s">
        <v>2448</v>
      </c>
      <c r="BC40" s="107" t="s">
        <v>2048</v>
      </c>
      <c r="BE40" s="107" t="s">
        <v>2449</v>
      </c>
      <c r="BH40" s="107" t="s">
        <v>2084</v>
      </c>
      <c r="BI40" s="107" t="s">
        <v>2450</v>
      </c>
      <c r="BK40" s="107" t="s">
        <v>2451</v>
      </c>
      <c r="BL40" s="107" t="s">
        <v>2452</v>
      </c>
      <c r="BM40" s="107" t="s">
        <v>2453</v>
      </c>
      <c r="BR40" s="107" t="s">
        <v>2454</v>
      </c>
      <c r="BT40" s="107" t="s">
        <v>843</v>
      </c>
      <c r="BV40" s="107" t="s">
        <v>2455</v>
      </c>
      <c r="BZ40" s="107" t="s">
        <v>843</v>
      </c>
      <c r="CC40" s="107" t="s">
        <v>843</v>
      </c>
      <c r="CD40" s="107" t="s">
        <v>843</v>
      </c>
      <c r="CE40" s="107" t="s">
        <v>1945</v>
      </c>
      <c r="CG40" s="107" t="s">
        <v>2043</v>
      </c>
      <c r="CI40" s="107" t="s">
        <v>843</v>
      </c>
      <c r="CL40" s="107" t="s">
        <v>2456</v>
      </c>
      <c r="CW40" s="107" t="s">
        <v>2457</v>
      </c>
      <c r="CZ40" s="107" t="s">
        <v>843</v>
      </c>
      <c r="DD40" s="107" t="s">
        <v>843</v>
      </c>
      <c r="DE40" s="107" t="s">
        <v>2458</v>
      </c>
      <c r="DG40" s="107" t="s">
        <v>1592</v>
      </c>
      <c r="DH40" s="107" t="s">
        <v>2459</v>
      </c>
      <c r="DI40" s="107" t="s">
        <v>2460</v>
      </c>
      <c r="DN40" s="107" t="s">
        <v>2461</v>
      </c>
      <c r="DV40" s="107" t="s">
        <v>2462</v>
      </c>
      <c r="EB40" s="107" t="s">
        <v>2463</v>
      </c>
      <c r="EC40" s="107" t="s">
        <v>670</v>
      </c>
      <c r="ED40" s="107" t="s">
        <v>2464</v>
      </c>
      <c r="EP40" s="107" t="s">
        <v>2465</v>
      </c>
      <c r="EU40" s="107" t="s">
        <v>2466</v>
      </c>
      <c r="EW40" s="107" t="s">
        <v>843</v>
      </c>
      <c r="FA40" s="107" t="s">
        <v>1233</v>
      </c>
      <c r="FB40" s="107" t="s">
        <v>843</v>
      </c>
      <c r="FC40" s="107" t="s">
        <v>2467</v>
      </c>
      <c r="FD40" s="107" t="s">
        <v>843</v>
      </c>
      <c r="FE40" s="107" t="s">
        <v>2073</v>
      </c>
      <c r="FG40" s="107" t="s">
        <v>2468</v>
      </c>
      <c r="FL40" s="107" t="s">
        <v>2469</v>
      </c>
      <c r="FX40" s="107" t="s">
        <v>2248</v>
      </c>
      <c r="GH40" s="107" t="s">
        <v>2470</v>
      </c>
      <c r="GP40" s="107" t="s">
        <v>2294</v>
      </c>
      <c r="HC40" s="107" t="s">
        <v>2471</v>
      </c>
    </row>
    <row r="41" spans="1:222" x14ac:dyDescent="0.3">
      <c r="A41" s="108" t="s">
        <v>548</v>
      </c>
      <c r="B41" s="109" t="s">
        <v>2472</v>
      </c>
      <c r="C41" s="109" t="s">
        <v>550</v>
      </c>
      <c r="D41" s="109" t="s">
        <v>608</v>
      </c>
      <c r="E41" s="109" t="s">
        <v>765</v>
      </c>
      <c r="F41" s="109" t="s">
        <v>551</v>
      </c>
      <c r="G41" s="109" t="s">
        <v>1560</v>
      </c>
      <c r="H41" s="109" t="s">
        <v>2473</v>
      </c>
      <c r="I41" s="110">
        <v>1281</v>
      </c>
      <c r="J41" s="110">
        <v>90.14</v>
      </c>
      <c r="K41" s="110">
        <v>-6.0425000000000004</v>
      </c>
      <c r="L41" s="110">
        <v>-77.913899999999998</v>
      </c>
      <c r="M41" s="111" t="s">
        <v>123</v>
      </c>
      <c r="N41" s="111">
        <v>0</v>
      </c>
      <c r="O41" s="111" t="s">
        <v>553</v>
      </c>
      <c r="P41" s="111">
        <v>0</v>
      </c>
      <c r="Q41" s="112"/>
      <c r="R41" s="111" t="s">
        <v>554</v>
      </c>
      <c r="S41" s="111" t="s">
        <v>611</v>
      </c>
      <c r="T41" s="111" t="s">
        <v>2403</v>
      </c>
      <c r="U41" s="111" t="str">
        <f>+CONCATENATE(Tabla134[[#This Row],[D]],Tabla134[[#This Row],[P]],Tabla134[[#This Row],[DI]])</f>
        <v>AMAZONASBONGARAVALERA</v>
      </c>
      <c r="V41" s="111" t="s">
        <v>2472</v>
      </c>
      <c r="W41" s="111"/>
      <c r="X41" s="111"/>
      <c r="AC41" s="107" t="s">
        <v>800</v>
      </c>
      <c r="AE41" s="107" t="s">
        <v>2474</v>
      </c>
      <c r="AK41" s="107" t="s">
        <v>2475</v>
      </c>
      <c r="AQ41" s="107" t="s">
        <v>2476</v>
      </c>
      <c r="BC41" s="107" t="s">
        <v>2477</v>
      </c>
      <c r="BE41" s="107" t="s">
        <v>2478</v>
      </c>
      <c r="BH41" s="107" t="s">
        <v>2479</v>
      </c>
      <c r="BI41" s="107" t="s">
        <v>2480</v>
      </c>
      <c r="BK41" s="107" t="s">
        <v>843</v>
      </c>
      <c r="BL41" s="107" t="s">
        <v>2481</v>
      </c>
      <c r="BM41" s="107" t="s">
        <v>2482</v>
      </c>
      <c r="BR41" s="107" t="s">
        <v>2483</v>
      </c>
      <c r="BV41" s="107" t="s">
        <v>2484</v>
      </c>
      <c r="CE41" s="107" t="s">
        <v>2485</v>
      </c>
      <c r="CG41" s="107" t="s">
        <v>2486</v>
      </c>
      <c r="CL41" s="107" t="s">
        <v>843</v>
      </c>
      <c r="CW41" s="107" t="s">
        <v>2487</v>
      </c>
      <c r="DE41" s="107" t="s">
        <v>843</v>
      </c>
      <c r="DG41" s="107" t="s">
        <v>2488</v>
      </c>
      <c r="DH41" s="107" t="s">
        <v>2489</v>
      </c>
      <c r="DI41" s="107" t="s">
        <v>2490</v>
      </c>
      <c r="DN41" s="107" t="s">
        <v>843</v>
      </c>
      <c r="DV41" s="107" t="s">
        <v>2491</v>
      </c>
      <c r="EB41" s="107" t="s">
        <v>2492</v>
      </c>
      <c r="EC41" s="107" t="s">
        <v>2493</v>
      </c>
      <c r="ED41" s="107" t="s">
        <v>2494</v>
      </c>
      <c r="EP41" s="107" t="s">
        <v>843</v>
      </c>
      <c r="EU41" s="107" t="s">
        <v>2495</v>
      </c>
      <c r="FA41" s="107" t="s">
        <v>2496</v>
      </c>
      <c r="FC41" s="107" t="s">
        <v>2497</v>
      </c>
      <c r="FE41" s="107" t="s">
        <v>568</v>
      </c>
      <c r="FG41" s="107" t="s">
        <v>2498</v>
      </c>
      <c r="FL41" s="107" t="s">
        <v>843</v>
      </c>
      <c r="FX41" s="107" t="s">
        <v>843</v>
      </c>
      <c r="GH41" s="107" t="s">
        <v>2499</v>
      </c>
      <c r="GP41" s="107" t="s">
        <v>2500</v>
      </c>
      <c r="HC41" s="107" t="s">
        <v>2501</v>
      </c>
    </row>
    <row r="42" spans="1:222" x14ac:dyDescent="0.3">
      <c r="A42" s="108" t="s">
        <v>548</v>
      </c>
      <c r="B42" s="109" t="s">
        <v>2502</v>
      </c>
      <c r="C42" s="109" t="s">
        <v>550</v>
      </c>
      <c r="D42" s="109" t="s">
        <v>608</v>
      </c>
      <c r="E42" s="109" t="s">
        <v>778</v>
      </c>
      <c r="F42" s="109" t="s">
        <v>551</v>
      </c>
      <c r="G42" s="109" t="s">
        <v>1560</v>
      </c>
      <c r="H42" s="109" t="s">
        <v>2503</v>
      </c>
      <c r="I42" s="110">
        <v>8470</v>
      </c>
      <c r="J42" s="110">
        <v>1715.96</v>
      </c>
      <c r="K42" s="110">
        <v>-5.6908000000000003</v>
      </c>
      <c r="L42" s="110">
        <v>-77.977199999999996</v>
      </c>
      <c r="M42" s="111" t="s">
        <v>123</v>
      </c>
      <c r="N42" s="111">
        <v>0</v>
      </c>
      <c r="O42" s="111" t="s">
        <v>553</v>
      </c>
      <c r="P42" s="111">
        <v>0</v>
      </c>
      <c r="Q42" s="112"/>
      <c r="R42" s="111" t="s">
        <v>554</v>
      </c>
      <c r="S42" s="111" t="s">
        <v>611</v>
      </c>
      <c r="T42" s="111" t="s">
        <v>2445</v>
      </c>
      <c r="U42" s="111" t="str">
        <f>+CONCATENATE(Tabla134[[#This Row],[D]],Tabla134[[#This Row],[P]],Tabla134[[#This Row],[DI]])</f>
        <v>AMAZONASBONGARAYAMBRASBAMBA</v>
      </c>
      <c r="V42" s="111" t="s">
        <v>2502</v>
      </c>
      <c r="W42" s="111"/>
      <c r="X42" s="111"/>
      <c r="AC42" s="107" t="s">
        <v>808</v>
      </c>
      <c r="AE42" s="107" t="s">
        <v>2504</v>
      </c>
      <c r="AK42" s="107" t="s">
        <v>2505</v>
      </c>
      <c r="AQ42" s="107" t="s">
        <v>2506</v>
      </c>
      <c r="BC42" s="107" t="s">
        <v>1624</v>
      </c>
      <c r="BE42" s="107" t="s">
        <v>2507</v>
      </c>
      <c r="BH42" s="107" t="s">
        <v>843</v>
      </c>
      <c r="BI42" s="107" t="s">
        <v>2508</v>
      </c>
      <c r="BL42" s="107" t="s">
        <v>843</v>
      </c>
      <c r="BM42" s="107" t="s">
        <v>2509</v>
      </c>
      <c r="BR42" s="107" t="s">
        <v>2510</v>
      </c>
      <c r="BV42" s="107" t="s">
        <v>1832</v>
      </c>
      <c r="CE42" s="107" t="s">
        <v>2511</v>
      </c>
      <c r="CG42" s="107" t="s">
        <v>2512</v>
      </c>
      <c r="CW42" s="107" t="s">
        <v>843</v>
      </c>
      <c r="DG42" s="107" t="s">
        <v>2513</v>
      </c>
      <c r="DH42" s="107" t="s">
        <v>2514</v>
      </c>
      <c r="DI42" s="107" t="s">
        <v>2515</v>
      </c>
      <c r="DV42" s="107" t="s">
        <v>843</v>
      </c>
      <c r="EB42" s="107" t="s">
        <v>2516</v>
      </c>
      <c r="EC42" s="107" t="s">
        <v>2517</v>
      </c>
      <c r="ED42" s="107" t="s">
        <v>2518</v>
      </c>
      <c r="EU42" s="107" t="s">
        <v>2519</v>
      </c>
      <c r="FA42" s="107" t="s">
        <v>2520</v>
      </c>
      <c r="FC42" s="107" t="s">
        <v>2294</v>
      </c>
      <c r="FE42" s="107" t="s">
        <v>2521</v>
      </c>
      <c r="FG42" s="107" t="s">
        <v>2522</v>
      </c>
      <c r="GH42" s="107" t="s">
        <v>2523</v>
      </c>
      <c r="GP42" s="107" t="s">
        <v>2524</v>
      </c>
      <c r="HC42" s="107" t="s">
        <v>843</v>
      </c>
    </row>
    <row r="43" spans="1:222" x14ac:dyDescent="0.3">
      <c r="A43" s="108" t="s">
        <v>548</v>
      </c>
      <c r="B43" s="109" t="s">
        <v>2525</v>
      </c>
      <c r="C43" s="109" t="s">
        <v>550</v>
      </c>
      <c r="D43" s="109" t="s">
        <v>608</v>
      </c>
      <c r="E43" s="109" t="s">
        <v>841</v>
      </c>
      <c r="F43" s="109" t="s">
        <v>551</v>
      </c>
      <c r="G43" s="109" t="s">
        <v>1560</v>
      </c>
      <c r="H43" s="109" t="s">
        <v>842</v>
      </c>
      <c r="I43" s="110" t="s">
        <v>553</v>
      </c>
      <c r="J43" s="110" t="s">
        <v>553</v>
      </c>
      <c r="K43" s="110" t="s">
        <v>553</v>
      </c>
      <c r="L43" s="110" t="s">
        <v>553</v>
      </c>
      <c r="M43" s="111" t="s">
        <v>123</v>
      </c>
      <c r="N43" s="111">
        <v>0</v>
      </c>
      <c r="O43" s="111" t="s">
        <v>553</v>
      </c>
      <c r="P43" s="111">
        <v>0</v>
      </c>
      <c r="Q43" s="112"/>
      <c r="R43" s="111" t="s">
        <v>554</v>
      </c>
      <c r="S43" s="111" t="s">
        <v>611</v>
      </c>
      <c r="T43" s="111" t="s">
        <v>843</v>
      </c>
      <c r="U43" s="111" t="str">
        <f>+CONCATENATE(Tabla134[[#This Row],[D]],Tabla134[[#This Row],[P]],Tabla134[[#This Row],[DI]])</f>
        <v>AMAZONASBONGARAMULTIDISTRITAL</v>
      </c>
      <c r="V43" s="111" t="s">
        <v>2525</v>
      </c>
      <c r="W43" s="111"/>
      <c r="X43" s="111"/>
      <c r="AC43" s="107" t="s">
        <v>843</v>
      </c>
      <c r="AE43" s="107" t="s">
        <v>2526</v>
      </c>
      <c r="AK43" s="107" t="s">
        <v>2527</v>
      </c>
      <c r="AQ43" s="107" t="s">
        <v>2528</v>
      </c>
      <c r="BC43" s="107" t="s">
        <v>2529</v>
      </c>
      <c r="BE43" s="107" t="s">
        <v>2530</v>
      </c>
      <c r="BI43" s="107" t="s">
        <v>2531</v>
      </c>
      <c r="BM43" s="107" t="s">
        <v>2532</v>
      </c>
      <c r="BR43" s="107" t="s">
        <v>2533</v>
      </c>
      <c r="BV43" s="107" t="s">
        <v>2115</v>
      </c>
      <c r="CE43" s="107" t="s">
        <v>2534</v>
      </c>
      <c r="CG43" s="107" t="s">
        <v>843</v>
      </c>
      <c r="DG43" s="107" t="s">
        <v>1805</v>
      </c>
      <c r="DH43" s="107" t="s">
        <v>2366</v>
      </c>
      <c r="DI43" s="107" t="s">
        <v>2535</v>
      </c>
      <c r="EB43" s="107" t="s">
        <v>843</v>
      </c>
      <c r="EC43" s="107" t="s">
        <v>2536</v>
      </c>
      <c r="ED43" s="107" t="s">
        <v>2537</v>
      </c>
      <c r="EU43" s="107" t="s">
        <v>2538</v>
      </c>
      <c r="FA43" s="107" t="s">
        <v>2539</v>
      </c>
      <c r="FC43" s="107" t="s">
        <v>2540</v>
      </c>
      <c r="FE43" s="107" t="s">
        <v>2541</v>
      </c>
      <c r="FG43" s="107" t="s">
        <v>2542</v>
      </c>
      <c r="GH43" s="107" t="s">
        <v>843</v>
      </c>
      <c r="GP43" s="107" t="s">
        <v>843</v>
      </c>
    </row>
    <row r="44" spans="1:222" x14ac:dyDescent="0.3">
      <c r="A44" s="108" t="s">
        <v>548</v>
      </c>
      <c r="B44" s="109" t="s">
        <v>2543</v>
      </c>
      <c r="C44" s="109" t="s">
        <v>550</v>
      </c>
      <c r="D44" s="109" t="s">
        <v>633</v>
      </c>
      <c r="E44" s="109" t="s">
        <v>550</v>
      </c>
      <c r="F44" s="109" t="s">
        <v>551</v>
      </c>
      <c r="G44" s="109" t="s">
        <v>2544</v>
      </c>
      <c r="H44" s="109" t="s">
        <v>2545</v>
      </c>
      <c r="I44" s="110">
        <v>29213</v>
      </c>
      <c r="J44" s="110">
        <v>4481.63</v>
      </c>
      <c r="K44" s="110">
        <v>-4.5946999999999996</v>
      </c>
      <c r="L44" s="110">
        <v>-77.867199999999997</v>
      </c>
      <c r="M44" s="111" t="s">
        <v>123</v>
      </c>
      <c r="N44" s="115">
        <v>1</v>
      </c>
      <c r="O44" s="115" t="s">
        <v>849</v>
      </c>
      <c r="P44" s="115">
        <v>0</v>
      </c>
      <c r="Q44" s="112"/>
      <c r="R44" s="111" t="s">
        <v>554</v>
      </c>
      <c r="S44" s="111" t="s">
        <v>660</v>
      </c>
      <c r="T44" s="111" t="s">
        <v>1392</v>
      </c>
      <c r="U44" s="111" t="str">
        <f>+CONCATENATE(Tabla134[[#This Row],[D]],Tabla134[[#This Row],[P]],Tabla134[[#This Row],[DI]])</f>
        <v>AMAZONASCONDORCANQUINIEVA</v>
      </c>
      <c r="V44" s="111" t="s">
        <v>2543</v>
      </c>
      <c r="W44" s="111"/>
      <c r="X44" s="111"/>
      <c r="AC44" s="107" t="s">
        <v>813</v>
      </c>
      <c r="AE44" s="107" t="s">
        <v>1832</v>
      </c>
      <c r="AQ44" s="107" t="s">
        <v>843</v>
      </c>
      <c r="BC44" s="107" t="s">
        <v>2546</v>
      </c>
      <c r="BE44" s="107" t="s">
        <v>1235</v>
      </c>
      <c r="BI44" s="107" t="s">
        <v>2547</v>
      </c>
      <c r="BM44" s="107" t="s">
        <v>2548</v>
      </c>
      <c r="BR44" s="107" t="s">
        <v>843</v>
      </c>
      <c r="BV44" s="107" t="s">
        <v>1917</v>
      </c>
      <c r="CE44" s="107" t="s">
        <v>2549</v>
      </c>
      <c r="DG44" s="107" t="s">
        <v>2550</v>
      </c>
      <c r="DH44" s="107" t="s">
        <v>843</v>
      </c>
      <c r="DI44" s="107" t="s">
        <v>2551</v>
      </c>
      <c r="EC44" s="107" t="s">
        <v>2110</v>
      </c>
      <c r="ED44" s="107" t="s">
        <v>2552</v>
      </c>
      <c r="EU44" s="107" t="s">
        <v>2553</v>
      </c>
      <c r="FA44" s="107" t="s">
        <v>843</v>
      </c>
      <c r="FC44" s="107" t="s">
        <v>2554</v>
      </c>
      <c r="FE44" s="107" t="s">
        <v>2555</v>
      </c>
      <c r="FG44" s="107" t="s">
        <v>2556</v>
      </c>
    </row>
    <row r="45" spans="1:222" x14ac:dyDescent="0.3">
      <c r="A45" s="108" t="s">
        <v>548</v>
      </c>
      <c r="B45" s="109" t="s">
        <v>2557</v>
      </c>
      <c r="C45" s="109" t="s">
        <v>550</v>
      </c>
      <c r="D45" s="109" t="s">
        <v>633</v>
      </c>
      <c r="E45" s="109" t="s">
        <v>581</v>
      </c>
      <c r="F45" s="109" t="s">
        <v>551</v>
      </c>
      <c r="G45" s="109" t="s">
        <v>2544</v>
      </c>
      <c r="H45" s="109" t="s">
        <v>2558</v>
      </c>
      <c r="I45" s="110">
        <v>9620</v>
      </c>
      <c r="J45" s="110">
        <v>5458.48</v>
      </c>
      <c r="K45" s="110">
        <v>-4.4503000000000004</v>
      </c>
      <c r="L45" s="110">
        <v>-78.159199999999998</v>
      </c>
      <c r="M45" s="111" t="s">
        <v>123</v>
      </c>
      <c r="N45" s="115">
        <v>1</v>
      </c>
      <c r="O45" s="115" t="s">
        <v>849</v>
      </c>
      <c r="P45" s="115">
        <v>0</v>
      </c>
      <c r="Q45" s="112"/>
      <c r="R45" s="111" t="s">
        <v>554</v>
      </c>
      <c r="S45" s="111" t="s">
        <v>660</v>
      </c>
      <c r="T45" s="111" t="s">
        <v>1060</v>
      </c>
      <c r="U45" s="111" t="str">
        <f>+CONCATENATE(Tabla134[[#This Row],[D]],Tabla134[[#This Row],[P]],Tabla134[[#This Row],[DI]])</f>
        <v>AMAZONASCONDORCANQUIEL CENEPA</v>
      </c>
      <c r="V45" s="111" t="s">
        <v>2557</v>
      </c>
      <c r="W45" s="111"/>
      <c r="X45" s="111"/>
      <c r="AC45" s="107" t="s">
        <v>818</v>
      </c>
      <c r="AE45" s="107" t="s">
        <v>2559</v>
      </c>
      <c r="BC45" s="107" t="s">
        <v>2560</v>
      </c>
      <c r="BE45" s="107" t="s">
        <v>843</v>
      </c>
      <c r="BI45" s="107" t="s">
        <v>2561</v>
      </c>
      <c r="BM45" s="107" t="s">
        <v>2562</v>
      </c>
      <c r="BV45" s="107" t="s">
        <v>2563</v>
      </c>
      <c r="CE45" s="107" t="s">
        <v>2564</v>
      </c>
      <c r="DG45" s="107" t="s">
        <v>2565</v>
      </c>
      <c r="DI45" s="107" t="s">
        <v>2566</v>
      </c>
      <c r="EC45" s="107" t="s">
        <v>2567</v>
      </c>
      <c r="ED45" s="107" t="s">
        <v>2568</v>
      </c>
      <c r="EU45" s="107" t="s">
        <v>1701</v>
      </c>
      <c r="FC45" s="107" t="s">
        <v>2569</v>
      </c>
      <c r="FE45" s="107" t="s">
        <v>2570</v>
      </c>
      <c r="FG45" s="107" t="s">
        <v>2571</v>
      </c>
    </row>
    <row r="46" spans="1:222" x14ac:dyDescent="0.3">
      <c r="A46" s="108" t="s">
        <v>548</v>
      </c>
      <c r="B46" s="109" t="s">
        <v>2572</v>
      </c>
      <c r="C46" s="109" t="s">
        <v>550</v>
      </c>
      <c r="D46" s="109" t="s">
        <v>633</v>
      </c>
      <c r="E46" s="109" t="s">
        <v>608</v>
      </c>
      <c r="F46" s="109" t="s">
        <v>551</v>
      </c>
      <c r="G46" s="109" t="s">
        <v>2544</v>
      </c>
      <c r="H46" s="109" t="s">
        <v>2573</v>
      </c>
      <c r="I46" s="110">
        <v>16986</v>
      </c>
      <c r="J46" s="110">
        <v>8035.28</v>
      </c>
      <c r="K46" s="110">
        <v>-4.0106000000000002</v>
      </c>
      <c r="L46" s="110">
        <v>-77.765799999999999</v>
      </c>
      <c r="M46" s="111" t="s">
        <v>123</v>
      </c>
      <c r="N46" s="115">
        <v>1</v>
      </c>
      <c r="O46" s="115" t="s">
        <v>849</v>
      </c>
      <c r="P46" s="115">
        <v>0</v>
      </c>
      <c r="Q46" s="112"/>
      <c r="R46" s="111" t="s">
        <v>554</v>
      </c>
      <c r="S46" s="111" t="s">
        <v>660</v>
      </c>
      <c r="T46" s="111" t="s">
        <v>1565</v>
      </c>
      <c r="U46" s="111" t="str">
        <f>+CONCATENATE(Tabla134[[#This Row],[D]],Tabla134[[#This Row],[P]],Tabla134[[#This Row],[DI]])</f>
        <v>AMAZONASCONDORCANQUIRIO SANTIAGO</v>
      </c>
      <c r="V46" s="111" t="s">
        <v>2572</v>
      </c>
      <c r="W46" s="111"/>
      <c r="X46" s="111"/>
      <c r="AC46" s="107" t="s">
        <v>823</v>
      </c>
      <c r="AE46" s="107" t="s">
        <v>1624</v>
      </c>
      <c r="BC46" s="107" t="s">
        <v>2574</v>
      </c>
      <c r="BI46" s="107" t="s">
        <v>2575</v>
      </c>
      <c r="BM46" s="107" t="s">
        <v>2576</v>
      </c>
      <c r="BV46" s="107" t="s">
        <v>1427</v>
      </c>
      <c r="CE46" s="107" t="s">
        <v>1070</v>
      </c>
      <c r="DG46" s="107" t="s">
        <v>761</v>
      </c>
      <c r="DI46" s="107" t="s">
        <v>2577</v>
      </c>
      <c r="EC46" s="107" t="s">
        <v>2138</v>
      </c>
      <c r="ED46" s="107" t="s">
        <v>2578</v>
      </c>
      <c r="EU46" s="107" t="s">
        <v>2579</v>
      </c>
      <c r="FC46" s="107" t="s">
        <v>2580</v>
      </c>
      <c r="FE46" s="107" t="s">
        <v>2581</v>
      </c>
      <c r="FG46" s="107" t="s">
        <v>2582</v>
      </c>
    </row>
    <row r="47" spans="1:222" x14ac:dyDescent="0.3">
      <c r="A47" s="108" t="s">
        <v>548</v>
      </c>
      <c r="B47" s="109" t="s">
        <v>2583</v>
      </c>
      <c r="C47" s="109" t="s">
        <v>550</v>
      </c>
      <c r="D47" s="109" t="s">
        <v>633</v>
      </c>
      <c r="E47" s="109" t="s">
        <v>841</v>
      </c>
      <c r="F47" s="109" t="s">
        <v>551</v>
      </c>
      <c r="G47" s="109" t="s">
        <v>2544</v>
      </c>
      <c r="H47" s="109" t="s">
        <v>842</v>
      </c>
      <c r="I47" s="110" t="s">
        <v>553</v>
      </c>
      <c r="J47" s="110" t="s">
        <v>553</v>
      </c>
      <c r="K47" s="110" t="s">
        <v>553</v>
      </c>
      <c r="L47" s="110" t="s">
        <v>553</v>
      </c>
      <c r="M47" s="111" t="s">
        <v>123</v>
      </c>
      <c r="N47" s="111">
        <v>0</v>
      </c>
      <c r="O47" s="111" t="s">
        <v>553</v>
      </c>
      <c r="P47" s="111">
        <v>0</v>
      </c>
      <c r="Q47" s="112"/>
      <c r="R47" s="111" t="s">
        <v>554</v>
      </c>
      <c r="S47" s="111" t="s">
        <v>660</v>
      </c>
      <c r="T47" s="111" t="s">
        <v>843</v>
      </c>
      <c r="U47" s="111" t="str">
        <f>+CONCATENATE(Tabla134[[#This Row],[D]],Tabla134[[#This Row],[P]],Tabla134[[#This Row],[DI]])</f>
        <v>AMAZONASCONDORCANQUIMULTIDISTRITAL</v>
      </c>
      <c r="V47" s="111" t="s">
        <v>2583</v>
      </c>
      <c r="W47" s="111"/>
      <c r="X47" s="111"/>
      <c r="AC47" s="107" t="s">
        <v>828</v>
      </c>
      <c r="AE47" s="107" t="s">
        <v>2584</v>
      </c>
      <c r="BC47" s="107" t="s">
        <v>2585</v>
      </c>
      <c r="BI47" s="107" t="s">
        <v>2586</v>
      </c>
      <c r="BM47" s="107" t="s">
        <v>2587</v>
      </c>
      <c r="BV47" s="107" t="s">
        <v>2588</v>
      </c>
      <c r="CE47" s="107" t="s">
        <v>843</v>
      </c>
      <c r="DG47" s="107" t="s">
        <v>843</v>
      </c>
      <c r="DI47" s="107" t="s">
        <v>1235</v>
      </c>
      <c r="EC47" s="107" t="s">
        <v>2589</v>
      </c>
      <c r="ED47" s="107" t="s">
        <v>2590</v>
      </c>
      <c r="EU47" s="107" t="s">
        <v>2591</v>
      </c>
      <c r="FC47" s="107" t="s">
        <v>2592</v>
      </c>
      <c r="FE47" s="107" t="s">
        <v>1931</v>
      </c>
      <c r="FG47" s="107" t="s">
        <v>1931</v>
      </c>
    </row>
    <row r="48" spans="1:222" x14ac:dyDescent="0.3">
      <c r="A48" s="108" t="s">
        <v>548</v>
      </c>
      <c r="B48" s="109" t="s">
        <v>2593</v>
      </c>
      <c r="C48" s="109" t="s">
        <v>550</v>
      </c>
      <c r="D48" s="109" t="s">
        <v>656</v>
      </c>
      <c r="E48" s="109" t="s">
        <v>550</v>
      </c>
      <c r="F48" s="109" t="s">
        <v>551</v>
      </c>
      <c r="G48" s="109" t="s">
        <v>2594</v>
      </c>
      <c r="H48" s="109" t="s">
        <v>2595</v>
      </c>
      <c r="I48" s="110">
        <v>2292</v>
      </c>
      <c r="J48" s="110">
        <v>69.489999999999995</v>
      </c>
      <c r="K48" s="110">
        <v>-6.1307999999999998</v>
      </c>
      <c r="L48" s="110">
        <v>-77.950299999999999</v>
      </c>
      <c r="M48" s="111" t="s">
        <v>123</v>
      </c>
      <c r="N48" s="111">
        <v>0</v>
      </c>
      <c r="O48" s="111" t="s">
        <v>553</v>
      </c>
      <c r="P48" s="111">
        <v>0</v>
      </c>
      <c r="Q48" s="112"/>
      <c r="R48" s="111" t="s">
        <v>554</v>
      </c>
      <c r="S48" s="111" t="s">
        <v>685</v>
      </c>
      <c r="T48" s="111" t="s">
        <v>1868</v>
      </c>
      <c r="U48" s="111" t="str">
        <f>+CONCATENATE(Tabla134[[#This Row],[D]],Tabla134[[#This Row],[P]],Tabla134[[#This Row],[DI]])</f>
        <v>AMAZONASLUYALAMUD</v>
      </c>
      <c r="V48" s="111" t="s">
        <v>2593</v>
      </c>
      <c r="W48" s="111"/>
      <c r="X48" s="111"/>
      <c r="AC48" s="107" t="s">
        <v>833</v>
      </c>
      <c r="AE48" s="107" t="s">
        <v>2596</v>
      </c>
      <c r="BC48" s="107" t="s">
        <v>843</v>
      </c>
      <c r="BI48" s="107" t="s">
        <v>2597</v>
      </c>
      <c r="BM48" s="107" t="s">
        <v>843</v>
      </c>
      <c r="BV48" s="107" t="s">
        <v>2271</v>
      </c>
      <c r="DI48" s="107" t="s">
        <v>843</v>
      </c>
      <c r="EC48" s="107" t="s">
        <v>2598</v>
      </c>
      <c r="ED48" s="107" t="s">
        <v>2599</v>
      </c>
      <c r="EU48" s="107" t="s">
        <v>843</v>
      </c>
      <c r="FC48" s="107" t="s">
        <v>2600</v>
      </c>
      <c r="FE48" s="107" t="s">
        <v>2601</v>
      </c>
      <c r="FG48" s="107" t="s">
        <v>2602</v>
      </c>
    </row>
    <row r="49" spans="1:163" x14ac:dyDescent="0.3">
      <c r="A49" s="108" t="s">
        <v>548</v>
      </c>
      <c r="B49" s="109" t="s">
        <v>2603</v>
      </c>
      <c r="C49" s="109" t="s">
        <v>550</v>
      </c>
      <c r="D49" s="109" t="s">
        <v>656</v>
      </c>
      <c r="E49" s="109" t="s">
        <v>581</v>
      </c>
      <c r="F49" s="109" t="s">
        <v>551</v>
      </c>
      <c r="G49" s="109" t="s">
        <v>2594</v>
      </c>
      <c r="H49" s="109" t="s">
        <v>2604</v>
      </c>
      <c r="I49" s="110">
        <v>7131</v>
      </c>
      <c r="J49" s="110">
        <v>376.01</v>
      </c>
      <c r="K49" s="110">
        <v>-6.2135999999999996</v>
      </c>
      <c r="L49" s="110">
        <v>-78.318600000000004</v>
      </c>
      <c r="M49" s="111" t="s">
        <v>123</v>
      </c>
      <c r="N49" s="111">
        <v>0</v>
      </c>
      <c r="O49" s="111" t="s">
        <v>553</v>
      </c>
      <c r="P49" s="111">
        <v>0</v>
      </c>
      <c r="Q49" s="112"/>
      <c r="R49" s="111" t="s">
        <v>554</v>
      </c>
      <c r="S49" s="111" t="s">
        <v>685</v>
      </c>
      <c r="T49" s="111" t="s">
        <v>1061</v>
      </c>
      <c r="U49" s="111" t="str">
        <f>+CONCATENATE(Tabla134[[#This Row],[D]],Tabla134[[#This Row],[P]],Tabla134[[#This Row],[DI]])</f>
        <v>AMAZONASLUYACAMPORREDONDO</v>
      </c>
      <c r="V49" s="111" t="s">
        <v>2603</v>
      </c>
      <c r="W49" s="111"/>
      <c r="X49" s="111"/>
      <c r="AC49" s="107" t="s">
        <v>838</v>
      </c>
      <c r="AE49" s="107" t="s">
        <v>2043</v>
      </c>
      <c r="BI49" s="107" t="s">
        <v>2605</v>
      </c>
      <c r="BV49" s="107" t="s">
        <v>843</v>
      </c>
      <c r="DI49" s="107" t="s">
        <v>2285</v>
      </c>
      <c r="EC49" s="107" t="s">
        <v>2606</v>
      </c>
      <c r="ED49" s="107" t="s">
        <v>2607</v>
      </c>
      <c r="FC49" s="107" t="s">
        <v>2608</v>
      </c>
      <c r="FE49" s="107" t="s">
        <v>2609</v>
      </c>
      <c r="FG49" s="107" t="s">
        <v>2610</v>
      </c>
    </row>
    <row r="50" spans="1:163" x14ac:dyDescent="0.3">
      <c r="A50" s="108" t="s">
        <v>548</v>
      </c>
      <c r="B50" s="109" t="s">
        <v>2611</v>
      </c>
      <c r="C50" s="109" t="s">
        <v>550</v>
      </c>
      <c r="D50" s="109" t="s">
        <v>656</v>
      </c>
      <c r="E50" s="109" t="s">
        <v>608</v>
      </c>
      <c r="F50" s="109" t="s">
        <v>551</v>
      </c>
      <c r="G50" s="109" t="s">
        <v>2594</v>
      </c>
      <c r="H50" s="109" t="s">
        <v>2612</v>
      </c>
      <c r="I50" s="110">
        <v>2517</v>
      </c>
      <c r="J50" s="110">
        <v>355.85</v>
      </c>
      <c r="K50" s="110">
        <v>-6.6296999999999997</v>
      </c>
      <c r="L50" s="110">
        <v>-78.030299999999997</v>
      </c>
      <c r="M50" s="111" t="s">
        <v>123</v>
      </c>
      <c r="N50" s="111">
        <v>0</v>
      </c>
      <c r="O50" s="111" t="s">
        <v>553</v>
      </c>
      <c r="P50" s="111">
        <v>0</v>
      </c>
      <c r="Q50" s="112"/>
      <c r="R50" s="111" t="s">
        <v>554</v>
      </c>
      <c r="S50" s="111" t="s">
        <v>685</v>
      </c>
      <c r="T50" s="111" t="s">
        <v>1225</v>
      </c>
      <c r="U50" s="111" t="str">
        <f>+CONCATENATE(Tabla134[[#This Row],[D]],Tabla134[[#This Row],[P]],Tabla134[[#This Row],[DI]])</f>
        <v>AMAZONASLUYACOCABAMBA</v>
      </c>
      <c r="V50" s="111" t="s">
        <v>2611</v>
      </c>
      <c r="W50" s="111"/>
      <c r="X50" s="111"/>
      <c r="AE50" s="107" t="s">
        <v>2613</v>
      </c>
      <c r="BI50" s="107" t="s">
        <v>2614</v>
      </c>
      <c r="EC50" s="107" t="s">
        <v>2615</v>
      </c>
      <c r="ED50" s="107" t="s">
        <v>1945</v>
      </c>
      <c r="FC50" s="107" t="s">
        <v>2616</v>
      </c>
      <c r="FE50" s="107" t="s">
        <v>2003</v>
      </c>
      <c r="FG50" s="107" t="s">
        <v>2617</v>
      </c>
    </row>
    <row r="51" spans="1:163" x14ac:dyDescent="0.3">
      <c r="A51" s="108" t="s">
        <v>548</v>
      </c>
      <c r="B51" s="109" t="s">
        <v>2618</v>
      </c>
      <c r="C51" s="109" t="s">
        <v>550</v>
      </c>
      <c r="D51" s="109" t="s">
        <v>656</v>
      </c>
      <c r="E51" s="109" t="s">
        <v>633</v>
      </c>
      <c r="F51" s="109" t="s">
        <v>551</v>
      </c>
      <c r="G51" s="109" t="s">
        <v>2594</v>
      </c>
      <c r="H51" s="109" t="s">
        <v>2619</v>
      </c>
      <c r="I51" s="110">
        <v>2263</v>
      </c>
      <c r="J51" s="110">
        <v>106.6</v>
      </c>
      <c r="K51" s="110">
        <v>-6.3174999999999999</v>
      </c>
      <c r="L51" s="110">
        <v>-78.001900000000006</v>
      </c>
      <c r="M51" s="111" t="s">
        <v>123</v>
      </c>
      <c r="N51" s="111">
        <v>0</v>
      </c>
      <c r="O51" s="111" t="s">
        <v>553</v>
      </c>
      <c r="P51" s="111">
        <v>0</v>
      </c>
      <c r="Q51" s="112"/>
      <c r="R51" s="111" t="s">
        <v>554</v>
      </c>
      <c r="S51" s="111" t="s">
        <v>685</v>
      </c>
      <c r="T51" s="111" t="s">
        <v>1393</v>
      </c>
      <c r="U51" s="111" t="str">
        <f>+CONCATENATE(Tabla134[[#This Row],[D]],Tabla134[[#This Row],[P]],Tabla134[[#This Row],[DI]])</f>
        <v>AMAZONASLUYACOLCAMAR</v>
      </c>
      <c r="V51" s="111" t="s">
        <v>2618</v>
      </c>
      <c r="W51" s="111"/>
      <c r="X51" s="111"/>
      <c r="AE51" s="107" t="s">
        <v>2620</v>
      </c>
      <c r="BI51" s="107" t="s">
        <v>2621</v>
      </c>
      <c r="EC51" s="107" t="s">
        <v>2622</v>
      </c>
      <c r="ED51" s="107" t="s">
        <v>2623</v>
      </c>
      <c r="FC51" s="107" t="s">
        <v>2624</v>
      </c>
      <c r="FE51" s="107" t="s">
        <v>2625</v>
      </c>
      <c r="FG51" s="107" t="s">
        <v>2626</v>
      </c>
    </row>
    <row r="52" spans="1:163" x14ac:dyDescent="0.3">
      <c r="A52" s="108" t="s">
        <v>548</v>
      </c>
      <c r="B52" s="109" t="s">
        <v>2627</v>
      </c>
      <c r="C52" s="109" t="s">
        <v>550</v>
      </c>
      <c r="D52" s="109" t="s">
        <v>656</v>
      </c>
      <c r="E52" s="109" t="s">
        <v>656</v>
      </c>
      <c r="F52" s="109" t="s">
        <v>551</v>
      </c>
      <c r="G52" s="109" t="s">
        <v>2594</v>
      </c>
      <c r="H52" s="109" t="s">
        <v>2628</v>
      </c>
      <c r="I52" s="110">
        <v>2083</v>
      </c>
      <c r="J52" s="110">
        <v>256.17</v>
      </c>
      <c r="K52" s="110">
        <v>-6.1592000000000002</v>
      </c>
      <c r="L52" s="110">
        <v>-78.141900000000007</v>
      </c>
      <c r="M52" s="111" t="s">
        <v>123</v>
      </c>
      <c r="N52" s="111">
        <v>0</v>
      </c>
      <c r="O52" s="111" t="s">
        <v>553</v>
      </c>
      <c r="P52" s="111">
        <v>0</v>
      </c>
      <c r="Q52" s="112"/>
      <c r="R52" s="111" t="s">
        <v>554</v>
      </c>
      <c r="S52" s="111" t="s">
        <v>685</v>
      </c>
      <c r="T52" s="111" t="s">
        <v>1566</v>
      </c>
      <c r="U52" s="111" t="str">
        <f>+CONCATENATE(Tabla134[[#This Row],[D]],Tabla134[[#This Row],[P]],Tabla134[[#This Row],[DI]])</f>
        <v>AMAZONASLUYACONILA</v>
      </c>
      <c r="V52" s="111" t="s">
        <v>2627</v>
      </c>
      <c r="W52" s="111"/>
      <c r="X52" s="111"/>
      <c r="BI52" s="107" t="s">
        <v>2629</v>
      </c>
      <c r="EC52" s="107" t="s">
        <v>2630</v>
      </c>
      <c r="ED52" s="107" t="s">
        <v>2631</v>
      </c>
      <c r="FC52" s="107" t="s">
        <v>2632</v>
      </c>
      <c r="FE52" s="107" t="s">
        <v>2633</v>
      </c>
      <c r="FG52" s="107" t="s">
        <v>2634</v>
      </c>
    </row>
    <row r="53" spans="1:163" x14ac:dyDescent="0.3">
      <c r="A53" s="108" t="s">
        <v>548</v>
      </c>
      <c r="B53" s="109" t="s">
        <v>2635</v>
      </c>
      <c r="C53" s="109" t="s">
        <v>550</v>
      </c>
      <c r="D53" s="109" t="s">
        <v>656</v>
      </c>
      <c r="E53" s="109" t="s">
        <v>680</v>
      </c>
      <c r="F53" s="109" t="s">
        <v>551</v>
      </c>
      <c r="G53" s="109" t="s">
        <v>2594</v>
      </c>
      <c r="H53" s="109" t="s">
        <v>2636</v>
      </c>
      <c r="I53" s="110">
        <v>587</v>
      </c>
      <c r="J53" s="110">
        <v>118.04</v>
      </c>
      <c r="K53" s="110">
        <v>-6.2427999999999999</v>
      </c>
      <c r="L53" s="110">
        <v>-77.956100000000006</v>
      </c>
      <c r="M53" s="111" t="s">
        <v>123</v>
      </c>
      <c r="N53" s="111">
        <v>0</v>
      </c>
      <c r="O53" s="111" t="s">
        <v>553</v>
      </c>
      <c r="P53" s="111">
        <v>0</v>
      </c>
      <c r="Q53" s="112"/>
      <c r="R53" s="111" t="s">
        <v>554</v>
      </c>
      <c r="S53" s="111" t="s">
        <v>685</v>
      </c>
      <c r="T53" s="111" t="s">
        <v>1718</v>
      </c>
      <c r="U53" s="111" t="str">
        <f>+CONCATENATE(Tabla134[[#This Row],[D]],Tabla134[[#This Row],[P]],Tabla134[[#This Row],[DI]])</f>
        <v>AMAZONASLUYAINGUILPATA</v>
      </c>
      <c r="V53" s="111" t="s">
        <v>2635</v>
      </c>
      <c r="W53" s="111"/>
      <c r="X53" s="111"/>
      <c r="BI53" s="107" t="s">
        <v>2637</v>
      </c>
      <c r="EC53" s="107" t="s">
        <v>2638</v>
      </c>
      <c r="ED53" s="107" t="s">
        <v>2639</v>
      </c>
      <c r="FC53" s="107" t="s">
        <v>2640</v>
      </c>
      <c r="FE53" s="107" t="s">
        <v>2641</v>
      </c>
      <c r="FG53" s="107" t="s">
        <v>2642</v>
      </c>
    </row>
    <row r="54" spans="1:163" x14ac:dyDescent="0.3">
      <c r="A54" s="108" t="s">
        <v>548</v>
      </c>
      <c r="B54" s="109" t="s">
        <v>2643</v>
      </c>
      <c r="C54" s="109" t="s">
        <v>550</v>
      </c>
      <c r="D54" s="109" t="s">
        <v>656</v>
      </c>
      <c r="E54" s="109" t="s">
        <v>700</v>
      </c>
      <c r="F54" s="109" t="s">
        <v>551</v>
      </c>
      <c r="G54" s="109" t="s">
        <v>2594</v>
      </c>
      <c r="H54" s="109" t="s">
        <v>2644</v>
      </c>
      <c r="I54" s="110">
        <v>1161</v>
      </c>
      <c r="J54" s="110">
        <v>57.91</v>
      </c>
      <c r="K54" s="110">
        <v>-6.4146999999999998</v>
      </c>
      <c r="L54" s="110">
        <v>-77.968100000000007</v>
      </c>
      <c r="M54" s="111" t="s">
        <v>123</v>
      </c>
      <c r="N54" s="111">
        <v>0</v>
      </c>
      <c r="O54" s="111" t="s">
        <v>553</v>
      </c>
      <c r="P54" s="111">
        <v>0</v>
      </c>
      <c r="Q54" s="112"/>
      <c r="R54" s="111" t="s">
        <v>554</v>
      </c>
      <c r="S54" s="111" t="s">
        <v>685</v>
      </c>
      <c r="T54" s="111" t="s">
        <v>1996</v>
      </c>
      <c r="U54" s="111" t="str">
        <f>+CONCATENATE(Tabla134[[#This Row],[D]],Tabla134[[#This Row],[P]],Tabla134[[#This Row],[DI]])</f>
        <v>AMAZONASLUYALONGUITA</v>
      </c>
      <c r="V54" s="111" t="s">
        <v>2643</v>
      </c>
      <c r="W54" s="111"/>
      <c r="X54" s="111"/>
      <c r="BI54" s="107" t="s">
        <v>2645</v>
      </c>
      <c r="EC54" s="107" t="s">
        <v>2646</v>
      </c>
      <c r="ED54" s="107" t="s">
        <v>2647</v>
      </c>
      <c r="FC54" s="107" t="s">
        <v>2648</v>
      </c>
      <c r="FE54" s="107" t="s">
        <v>2649</v>
      </c>
      <c r="FG54" s="107" t="s">
        <v>2650</v>
      </c>
    </row>
    <row r="55" spans="1:163" x14ac:dyDescent="0.3">
      <c r="A55" s="108" t="s">
        <v>548</v>
      </c>
      <c r="B55" s="109" t="s">
        <v>2651</v>
      </c>
      <c r="C55" s="109" t="s">
        <v>550</v>
      </c>
      <c r="D55" s="109" t="s">
        <v>656</v>
      </c>
      <c r="E55" s="109" t="s">
        <v>719</v>
      </c>
      <c r="F55" s="109" t="s">
        <v>551</v>
      </c>
      <c r="G55" s="109" t="s">
        <v>2594</v>
      </c>
      <c r="H55" s="109" t="s">
        <v>2652</v>
      </c>
      <c r="I55" s="110">
        <v>961</v>
      </c>
      <c r="J55" s="110">
        <v>83.82</v>
      </c>
      <c r="K55" s="110">
        <v>-6.2328000000000001</v>
      </c>
      <c r="L55" s="110">
        <v>-77.956400000000002</v>
      </c>
      <c r="M55" s="111" t="s">
        <v>123</v>
      </c>
      <c r="N55" s="111">
        <v>0</v>
      </c>
      <c r="O55" s="111" t="s">
        <v>553</v>
      </c>
      <c r="P55" s="111">
        <v>0</v>
      </c>
      <c r="Q55" s="112"/>
      <c r="R55" s="111" t="s">
        <v>554</v>
      </c>
      <c r="S55" s="111" t="s">
        <v>685</v>
      </c>
      <c r="T55" s="111" t="s">
        <v>2108</v>
      </c>
      <c r="U55" s="111" t="str">
        <f>+CONCATENATE(Tabla134[[#This Row],[D]],Tabla134[[#This Row],[P]],Tabla134[[#This Row],[DI]])</f>
        <v>AMAZONASLUYALONYA CHICO</v>
      </c>
      <c r="V55" s="111" t="s">
        <v>2651</v>
      </c>
      <c r="W55" s="111"/>
      <c r="X55" s="111"/>
      <c r="BI55" s="107" t="s">
        <v>2653</v>
      </c>
      <c r="EC55" s="107" t="s">
        <v>2654</v>
      </c>
      <c r="ED55" s="107" t="s">
        <v>2655</v>
      </c>
      <c r="FC55" s="107" t="s">
        <v>2656</v>
      </c>
      <c r="FE55" s="107" t="s">
        <v>2657</v>
      </c>
      <c r="FG55" s="107" t="s">
        <v>2658</v>
      </c>
    </row>
    <row r="56" spans="1:163" x14ac:dyDescent="0.3">
      <c r="A56" s="108" t="s">
        <v>548</v>
      </c>
      <c r="B56" s="109" t="s">
        <v>2659</v>
      </c>
      <c r="C56" s="109" t="s">
        <v>550</v>
      </c>
      <c r="D56" s="109" t="s">
        <v>656</v>
      </c>
      <c r="E56" s="109" t="s">
        <v>738</v>
      </c>
      <c r="F56" s="109" t="s">
        <v>551</v>
      </c>
      <c r="G56" s="109" t="s">
        <v>2594</v>
      </c>
      <c r="H56" s="109" t="s">
        <v>2660</v>
      </c>
      <c r="I56" s="110">
        <v>4420</v>
      </c>
      <c r="J56" s="110">
        <v>91.21</v>
      </c>
      <c r="K56" s="110">
        <v>-6.165</v>
      </c>
      <c r="L56" s="110">
        <v>-77.946899999999999</v>
      </c>
      <c r="M56" s="111" t="s">
        <v>123</v>
      </c>
      <c r="N56" s="111">
        <v>0</v>
      </c>
      <c r="O56" s="111" t="s">
        <v>553</v>
      </c>
      <c r="P56" s="111">
        <v>0</v>
      </c>
      <c r="Q56" s="112"/>
      <c r="R56" s="111" t="s">
        <v>554</v>
      </c>
      <c r="S56" s="111" t="s">
        <v>685</v>
      </c>
      <c r="T56" s="111" t="s">
        <v>685</v>
      </c>
      <c r="U56" s="111" t="str">
        <f>+CONCATENATE(Tabla134[[#This Row],[D]],Tabla134[[#This Row],[P]],Tabla134[[#This Row],[DI]])</f>
        <v>AMAZONASLUYALUYA</v>
      </c>
      <c r="V56" s="111" t="s">
        <v>2659</v>
      </c>
      <c r="W56" s="111"/>
      <c r="X56" s="111"/>
      <c r="BI56" s="107" t="s">
        <v>2661</v>
      </c>
      <c r="EC56" s="107" t="s">
        <v>843</v>
      </c>
      <c r="ED56" s="107" t="s">
        <v>2662</v>
      </c>
      <c r="FC56" s="107" t="s">
        <v>2663</v>
      </c>
      <c r="FE56" s="107" t="s">
        <v>2664</v>
      </c>
      <c r="FG56" s="107" t="s">
        <v>2665</v>
      </c>
    </row>
    <row r="57" spans="1:163" x14ac:dyDescent="0.3">
      <c r="A57" s="108" t="s">
        <v>548</v>
      </c>
      <c r="B57" s="109" t="s">
        <v>2666</v>
      </c>
      <c r="C57" s="109" t="s">
        <v>550</v>
      </c>
      <c r="D57" s="109" t="s">
        <v>656</v>
      </c>
      <c r="E57" s="109" t="s">
        <v>753</v>
      </c>
      <c r="F57" s="109" t="s">
        <v>551</v>
      </c>
      <c r="G57" s="109" t="s">
        <v>2594</v>
      </c>
      <c r="H57" s="109" t="s">
        <v>2667</v>
      </c>
      <c r="I57" s="110">
        <v>489</v>
      </c>
      <c r="J57" s="110">
        <v>73.87</v>
      </c>
      <c r="K57" s="110">
        <v>-6.1275000000000004</v>
      </c>
      <c r="L57" s="110">
        <v>-78.084699999999998</v>
      </c>
      <c r="M57" s="111" t="s">
        <v>123</v>
      </c>
      <c r="N57" s="111">
        <v>0</v>
      </c>
      <c r="O57" s="111" t="s">
        <v>553</v>
      </c>
      <c r="P57" s="111">
        <v>0</v>
      </c>
      <c r="Q57" s="112"/>
      <c r="R57" s="111" t="s">
        <v>554</v>
      </c>
      <c r="S57" s="111" t="s">
        <v>685</v>
      </c>
      <c r="T57" s="111" t="s">
        <v>2282</v>
      </c>
      <c r="U57" s="111" t="str">
        <f>+CONCATENATE(Tabla134[[#This Row],[D]],Tabla134[[#This Row],[P]],Tabla134[[#This Row],[DI]])</f>
        <v>AMAZONASLUYALUYA VIEJO</v>
      </c>
      <c r="V57" s="111" t="s">
        <v>2666</v>
      </c>
      <c r="W57" s="111"/>
      <c r="X57" s="111"/>
      <c r="BI57" s="107" t="s">
        <v>843</v>
      </c>
      <c r="ED57" s="107" t="s">
        <v>2668</v>
      </c>
      <c r="FC57" s="107" t="s">
        <v>2669</v>
      </c>
      <c r="FE57" s="107" t="s">
        <v>2427</v>
      </c>
      <c r="FG57" s="107" t="s">
        <v>2670</v>
      </c>
    </row>
    <row r="58" spans="1:163" x14ac:dyDescent="0.3">
      <c r="A58" s="108" t="s">
        <v>548</v>
      </c>
      <c r="B58" s="109" t="s">
        <v>2671</v>
      </c>
      <c r="C58" s="109" t="s">
        <v>550</v>
      </c>
      <c r="D58" s="109" t="s">
        <v>656</v>
      </c>
      <c r="E58" s="109" t="s">
        <v>765</v>
      </c>
      <c r="F58" s="109" t="s">
        <v>551</v>
      </c>
      <c r="G58" s="109" t="s">
        <v>2594</v>
      </c>
      <c r="H58" s="109" t="s">
        <v>2672</v>
      </c>
      <c r="I58" s="110">
        <v>945</v>
      </c>
      <c r="J58" s="110">
        <v>80.27</v>
      </c>
      <c r="K58" s="110">
        <v>-6.4516999999999998</v>
      </c>
      <c r="L58" s="110">
        <v>-77.973299999999995</v>
      </c>
      <c r="M58" s="111" t="s">
        <v>123</v>
      </c>
      <c r="N58" s="111">
        <v>0</v>
      </c>
      <c r="O58" s="111" t="s">
        <v>553</v>
      </c>
      <c r="P58" s="111">
        <v>0</v>
      </c>
      <c r="Q58" s="112"/>
      <c r="R58" s="111" t="s">
        <v>554</v>
      </c>
      <c r="S58" s="111" t="s">
        <v>685</v>
      </c>
      <c r="T58" s="111" t="s">
        <v>2352</v>
      </c>
      <c r="U58" s="111" t="str">
        <f>+CONCATENATE(Tabla134[[#This Row],[D]],Tabla134[[#This Row],[P]],Tabla134[[#This Row],[DI]])</f>
        <v>AMAZONASLUYAMARIA</v>
      </c>
      <c r="V58" s="111" t="s">
        <v>2671</v>
      </c>
      <c r="W58" s="111"/>
      <c r="X58" s="111"/>
      <c r="ED58" s="107" t="s">
        <v>2673</v>
      </c>
      <c r="FC58" s="107" t="s">
        <v>2674</v>
      </c>
      <c r="FE58" s="107" t="s">
        <v>2675</v>
      </c>
      <c r="FG58" s="107" t="s">
        <v>2676</v>
      </c>
    </row>
    <row r="59" spans="1:163" x14ac:dyDescent="0.3">
      <c r="A59" s="108" t="s">
        <v>548</v>
      </c>
      <c r="B59" s="109" t="s">
        <v>2677</v>
      </c>
      <c r="C59" s="109" t="s">
        <v>550</v>
      </c>
      <c r="D59" s="109" t="s">
        <v>656</v>
      </c>
      <c r="E59" s="109" t="s">
        <v>778</v>
      </c>
      <c r="F59" s="109" t="s">
        <v>551</v>
      </c>
      <c r="G59" s="109" t="s">
        <v>2594</v>
      </c>
      <c r="H59" s="109" t="s">
        <v>2678</v>
      </c>
      <c r="I59" s="110">
        <v>4259</v>
      </c>
      <c r="J59" s="110">
        <v>177.39</v>
      </c>
      <c r="K59" s="110">
        <v>-6.2347000000000001</v>
      </c>
      <c r="L59" s="110">
        <v>-78.2667</v>
      </c>
      <c r="M59" s="111" t="s">
        <v>123</v>
      </c>
      <c r="N59" s="111">
        <v>0</v>
      </c>
      <c r="O59" s="111" t="s">
        <v>553</v>
      </c>
      <c r="P59" s="111">
        <v>0</v>
      </c>
      <c r="Q59" s="112"/>
      <c r="R59" s="111" t="s">
        <v>554</v>
      </c>
      <c r="S59" s="111" t="s">
        <v>685</v>
      </c>
      <c r="T59" s="111" t="s">
        <v>2446</v>
      </c>
      <c r="U59" s="111" t="str">
        <f>+CONCATENATE(Tabla134[[#This Row],[D]],Tabla134[[#This Row],[P]],Tabla134[[#This Row],[DI]])</f>
        <v>AMAZONASLUYAOCALLI</v>
      </c>
      <c r="V59" s="111" t="s">
        <v>2677</v>
      </c>
      <c r="W59" s="111"/>
      <c r="X59" s="111"/>
      <c r="ED59" s="107" t="s">
        <v>2679</v>
      </c>
      <c r="FC59" s="107" t="s">
        <v>2680</v>
      </c>
      <c r="FE59" s="107" t="s">
        <v>684</v>
      </c>
      <c r="FG59" s="107" t="s">
        <v>2681</v>
      </c>
    </row>
    <row r="60" spans="1:163" x14ac:dyDescent="0.3">
      <c r="A60" s="108" t="s">
        <v>548</v>
      </c>
      <c r="B60" s="109" t="s">
        <v>2682</v>
      </c>
      <c r="C60" s="109" t="s">
        <v>550</v>
      </c>
      <c r="D60" s="109" t="s">
        <v>656</v>
      </c>
      <c r="E60" s="109" t="s">
        <v>789</v>
      </c>
      <c r="F60" s="109" t="s">
        <v>551</v>
      </c>
      <c r="G60" s="109" t="s">
        <v>2594</v>
      </c>
      <c r="H60" s="109" t="s">
        <v>2683</v>
      </c>
      <c r="I60" s="110">
        <v>4194</v>
      </c>
      <c r="J60" s="110">
        <v>235.86</v>
      </c>
      <c r="K60" s="110">
        <v>-6.3060999999999998</v>
      </c>
      <c r="L60" s="110">
        <v>-78.229399999999998</v>
      </c>
      <c r="M60" s="111" t="s">
        <v>123</v>
      </c>
      <c r="N60" s="111">
        <v>0</v>
      </c>
      <c r="O60" s="111" t="s">
        <v>553</v>
      </c>
      <c r="P60" s="111">
        <v>0</v>
      </c>
      <c r="Q60" s="112"/>
      <c r="R60" s="111" t="s">
        <v>554</v>
      </c>
      <c r="S60" s="111" t="s">
        <v>685</v>
      </c>
      <c r="T60" s="111" t="s">
        <v>2474</v>
      </c>
      <c r="U60" s="111" t="str">
        <f>+CONCATENATE(Tabla134[[#This Row],[D]],Tabla134[[#This Row],[P]],Tabla134[[#This Row],[DI]])</f>
        <v>AMAZONASLUYAOCUMAL</v>
      </c>
      <c r="V60" s="111" t="s">
        <v>2682</v>
      </c>
      <c r="W60" s="111"/>
      <c r="X60" s="111"/>
      <c r="ED60" s="107" t="s">
        <v>761</v>
      </c>
      <c r="FC60" s="107" t="s">
        <v>843</v>
      </c>
      <c r="FE60" s="107" t="s">
        <v>1233</v>
      </c>
      <c r="FG60" s="107" t="s">
        <v>774</v>
      </c>
    </row>
    <row r="61" spans="1:163" x14ac:dyDescent="0.3">
      <c r="A61" s="108" t="s">
        <v>548</v>
      </c>
      <c r="B61" s="109" t="s">
        <v>2684</v>
      </c>
      <c r="C61" s="109" t="s">
        <v>550</v>
      </c>
      <c r="D61" s="109" t="s">
        <v>656</v>
      </c>
      <c r="E61" s="109" t="s">
        <v>798</v>
      </c>
      <c r="F61" s="109" t="s">
        <v>551</v>
      </c>
      <c r="G61" s="109" t="s">
        <v>2594</v>
      </c>
      <c r="H61" s="109" t="s">
        <v>2685</v>
      </c>
      <c r="I61" s="110">
        <v>6132</v>
      </c>
      <c r="J61" s="110">
        <v>306.5</v>
      </c>
      <c r="K61" s="110">
        <v>-6.5114000000000001</v>
      </c>
      <c r="L61" s="110">
        <v>-78.074700000000007</v>
      </c>
      <c r="M61" s="111" t="s">
        <v>123</v>
      </c>
      <c r="N61" s="111">
        <v>0</v>
      </c>
      <c r="O61" s="111" t="s">
        <v>553</v>
      </c>
      <c r="P61" s="111">
        <v>0</v>
      </c>
      <c r="Q61" s="112"/>
      <c r="R61" s="111" t="s">
        <v>554</v>
      </c>
      <c r="S61" s="111" t="s">
        <v>685</v>
      </c>
      <c r="T61" s="111" t="s">
        <v>2504</v>
      </c>
      <c r="U61" s="111" t="str">
        <f>+CONCATENATE(Tabla134[[#This Row],[D]],Tabla134[[#This Row],[P]],Tabla134[[#This Row],[DI]])</f>
        <v>AMAZONASLUYAPISUQUIA</v>
      </c>
      <c r="V61" s="111" t="s">
        <v>2684</v>
      </c>
      <c r="W61" s="111"/>
      <c r="X61" s="111"/>
      <c r="ED61" s="107" t="s">
        <v>774</v>
      </c>
      <c r="FE61" s="107" t="s">
        <v>2686</v>
      </c>
      <c r="FG61" s="107" t="s">
        <v>843</v>
      </c>
    </row>
    <row r="62" spans="1:163" x14ac:dyDescent="0.3">
      <c r="A62" s="108" t="s">
        <v>548</v>
      </c>
      <c r="B62" s="109" t="s">
        <v>2687</v>
      </c>
      <c r="C62" s="109" t="s">
        <v>550</v>
      </c>
      <c r="D62" s="109" t="s">
        <v>656</v>
      </c>
      <c r="E62" s="109" t="s">
        <v>806</v>
      </c>
      <c r="F62" s="109" t="s">
        <v>551</v>
      </c>
      <c r="G62" s="109" t="s">
        <v>2594</v>
      </c>
      <c r="H62" s="109" t="s">
        <v>2688</v>
      </c>
      <c r="I62" s="110">
        <v>1536</v>
      </c>
      <c r="J62" s="110">
        <v>71.22</v>
      </c>
      <c r="K62" s="110">
        <v>-6.3108000000000004</v>
      </c>
      <c r="L62" s="110">
        <v>-78.250299999999996</v>
      </c>
      <c r="M62" s="111" t="s">
        <v>123</v>
      </c>
      <c r="N62" s="111">
        <v>0</v>
      </c>
      <c r="O62" s="111" t="s">
        <v>553</v>
      </c>
      <c r="P62" s="111">
        <v>0</v>
      </c>
      <c r="Q62" s="112"/>
      <c r="R62" s="111" t="s">
        <v>554</v>
      </c>
      <c r="S62" s="111" t="s">
        <v>685</v>
      </c>
      <c r="T62" s="111" t="s">
        <v>2526</v>
      </c>
      <c r="U62" s="111" t="str">
        <f>+CONCATENATE(Tabla134[[#This Row],[D]],Tabla134[[#This Row],[P]],Tabla134[[#This Row],[DI]])</f>
        <v>AMAZONASLUYAPROVIDENCIA</v>
      </c>
      <c r="V62" s="111" t="s">
        <v>2687</v>
      </c>
      <c r="W62" s="111"/>
      <c r="X62" s="111"/>
      <c r="ED62" s="107" t="s">
        <v>843</v>
      </c>
      <c r="FE62" s="107" t="s">
        <v>1849</v>
      </c>
    </row>
    <row r="63" spans="1:163" x14ac:dyDescent="0.3">
      <c r="A63" s="108" t="s">
        <v>548</v>
      </c>
      <c r="B63" s="109" t="s">
        <v>2689</v>
      </c>
      <c r="C63" s="109" t="s">
        <v>550</v>
      </c>
      <c r="D63" s="109" t="s">
        <v>656</v>
      </c>
      <c r="E63" s="109" t="s">
        <v>811</v>
      </c>
      <c r="F63" s="109" t="s">
        <v>551</v>
      </c>
      <c r="G63" s="109" t="s">
        <v>2594</v>
      </c>
      <c r="H63" s="109" t="s">
        <v>2690</v>
      </c>
      <c r="I63" s="110">
        <v>685</v>
      </c>
      <c r="J63" s="110">
        <v>33.36</v>
      </c>
      <c r="K63" s="110">
        <v>-6.0997000000000003</v>
      </c>
      <c r="L63" s="110">
        <v>-77.952500000000001</v>
      </c>
      <c r="M63" s="111" t="s">
        <v>123</v>
      </c>
      <c r="N63" s="111">
        <v>0</v>
      </c>
      <c r="O63" s="111" t="s">
        <v>553</v>
      </c>
      <c r="P63" s="111">
        <v>0</v>
      </c>
      <c r="Q63" s="112"/>
      <c r="R63" s="111" t="s">
        <v>554</v>
      </c>
      <c r="S63" s="111" t="s">
        <v>685</v>
      </c>
      <c r="T63" s="111" t="s">
        <v>1832</v>
      </c>
      <c r="U63" s="111" t="str">
        <f>+CONCATENATE(Tabla134[[#This Row],[D]],Tabla134[[#This Row],[P]],Tabla134[[#This Row],[DI]])</f>
        <v>AMAZONASLUYASAN CRISTOBAL</v>
      </c>
      <c r="V63" s="111" t="s">
        <v>2689</v>
      </c>
      <c r="W63" s="111"/>
      <c r="X63" s="111"/>
      <c r="FE63" s="107" t="s">
        <v>2691</v>
      </c>
    </row>
    <row r="64" spans="1:163" x14ac:dyDescent="0.3">
      <c r="A64" s="108" t="s">
        <v>548</v>
      </c>
      <c r="B64" s="109" t="s">
        <v>2692</v>
      </c>
      <c r="C64" s="109" t="s">
        <v>550</v>
      </c>
      <c r="D64" s="109" t="s">
        <v>656</v>
      </c>
      <c r="E64" s="109" t="s">
        <v>816</v>
      </c>
      <c r="F64" s="109" t="s">
        <v>551</v>
      </c>
      <c r="G64" s="109" t="s">
        <v>2594</v>
      </c>
      <c r="H64" s="109" t="s">
        <v>2693</v>
      </c>
      <c r="I64" s="110">
        <v>821</v>
      </c>
      <c r="J64" s="110">
        <v>113.94</v>
      </c>
      <c r="K64" s="110">
        <v>-6.5861000000000001</v>
      </c>
      <c r="L64" s="110">
        <v>-77.846900000000005</v>
      </c>
      <c r="M64" s="111" t="s">
        <v>123</v>
      </c>
      <c r="N64" s="111">
        <v>0</v>
      </c>
      <c r="O64" s="111" t="s">
        <v>553</v>
      </c>
      <c r="P64" s="111">
        <v>0</v>
      </c>
      <c r="Q64" s="112"/>
      <c r="R64" s="111" t="s">
        <v>554</v>
      </c>
      <c r="S64" s="111" t="s">
        <v>685</v>
      </c>
      <c r="T64" s="111" t="s">
        <v>2559</v>
      </c>
      <c r="U64" s="111" t="str">
        <f>+CONCATENATE(Tabla134[[#This Row],[D]],Tabla134[[#This Row],[P]],Tabla134[[#This Row],[DI]])</f>
        <v>AMAZONASLUYASAN FRANCISCO DEL YESO</v>
      </c>
      <c r="V64" s="111" t="s">
        <v>2692</v>
      </c>
      <c r="W64" s="111"/>
      <c r="X64" s="111"/>
      <c r="FE64" s="107" t="s">
        <v>2694</v>
      </c>
    </row>
    <row r="65" spans="1:161" x14ac:dyDescent="0.3">
      <c r="A65" s="108" t="s">
        <v>548</v>
      </c>
      <c r="B65" s="109" t="s">
        <v>2695</v>
      </c>
      <c r="C65" s="109" t="s">
        <v>550</v>
      </c>
      <c r="D65" s="109" t="s">
        <v>656</v>
      </c>
      <c r="E65" s="109" t="s">
        <v>821</v>
      </c>
      <c r="F65" s="109" t="s">
        <v>551</v>
      </c>
      <c r="G65" s="109" t="s">
        <v>2594</v>
      </c>
      <c r="H65" s="109" t="s">
        <v>2696</v>
      </c>
      <c r="I65" s="110">
        <v>880</v>
      </c>
      <c r="J65" s="110">
        <v>214.66</v>
      </c>
      <c r="K65" s="110">
        <v>-6.0343999999999998</v>
      </c>
      <c r="L65" s="110">
        <v>-77.966899999999995</v>
      </c>
      <c r="M65" s="111" t="s">
        <v>123</v>
      </c>
      <c r="N65" s="111">
        <v>0</v>
      </c>
      <c r="O65" s="111" t="s">
        <v>553</v>
      </c>
      <c r="P65" s="111">
        <v>0</v>
      </c>
      <c r="Q65" s="112"/>
      <c r="R65" s="111" t="s">
        <v>554</v>
      </c>
      <c r="S65" s="111" t="s">
        <v>685</v>
      </c>
      <c r="T65" s="111" t="s">
        <v>1624</v>
      </c>
      <c r="U65" s="111" t="str">
        <f>+CONCATENATE(Tabla134[[#This Row],[D]],Tabla134[[#This Row],[P]],Tabla134[[#This Row],[DI]])</f>
        <v>AMAZONASLUYASAN JERONIMO</v>
      </c>
      <c r="V65" s="111" t="s">
        <v>2695</v>
      </c>
      <c r="W65" s="111"/>
      <c r="X65" s="111"/>
      <c r="FE65" s="107" t="s">
        <v>1701</v>
      </c>
    </row>
    <row r="66" spans="1:161" x14ac:dyDescent="0.3">
      <c r="A66" s="108" t="s">
        <v>548</v>
      </c>
      <c r="B66" s="109" t="s">
        <v>2697</v>
      </c>
      <c r="C66" s="109" t="s">
        <v>550</v>
      </c>
      <c r="D66" s="109" t="s">
        <v>656</v>
      </c>
      <c r="E66" s="109" t="s">
        <v>826</v>
      </c>
      <c r="F66" s="109" t="s">
        <v>551</v>
      </c>
      <c r="G66" s="109" t="s">
        <v>2594</v>
      </c>
      <c r="H66" s="109" t="s">
        <v>2698</v>
      </c>
      <c r="I66" s="110">
        <v>506</v>
      </c>
      <c r="J66" s="110">
        <v>88.02</v>
      </c>
      <c r="K66" s="110">
        <v>-6.4572000000000003</v>
      </c>
      <c r="L66" s="110">
        <v>-77.896900000000002</v>
      </c>
      <c r="M66" s="111" t="s">
        <v>123</v>
      </c>
      <c r="N66" s="111">
        <v>0</v>
      </c>
      <c r="O66" s="111" t="s">
        <v>553</v>
      </c>
      <c r="P66" s="111">
        <v>0</v>
      </c>
      <c r="Q66" s="112"/>
      <c r="R66" s="111" t="s">
        <v>554</v>
      </c>
      <c r="S66" s="111" t="s">
        <v>685</v>
      </c>
      <c r="T66" s="111" t="s">
        <v>2584</v>
      </c>
      <c r="U66" s="111" t="str">
        <f>+CONCATENATE(Tabla134[[#This Row],[D]],Tabla134[[#This Row],[P]],Tabla134[[#This Row],[DI]])</f>
        <v>AMAZONASLUYASAN JUAN DE LOPECANCHA</v>
      </c>
      <c r="V66" s="111" t="s">
        <v>2697</v>
      </c>
      <c r="W66" s="111"/>
      <c r="X66" s="111"/>
      <c r="FE66" s="107" t="s">
        <v>2699</v>
      </c>
    </row>
    <row r="67" spans="1:161" x14ac:dyDescent="0.3">
      <c r="A67" s="108" t="s">
        <v>548</v>
      </c>
      <c r="B67" s="109" t="s">
        <v>2700</v>
      </c>
      <c r="C67" s="109" t="s">
        <v>550</v>
      </c>
      <c r="D67" s="109" t="s">
        <v>656</v>
      </c>
      <c r="E67" s="109" t="s">
        <v>831</v>
      </c>
      <c r="F67" s="109" t="s">
        <v>551</v>
      </c>
      <c r="G67" s="109" t="s">
        <v>2594</v>
      </c>
      <c r="H67" s="109" t="s">
        <v>2701</v>
      </c>
      <c r="I67" s="110">
        <v>1908</v>
      </c>
      <c r="J67" s="110">
        <v>126.21</v>
      </c>
      <c r="K67" s="110">
        <v>-6.1116999999999999</v>
      </c>
      <c r="L67" s="110">
        <v>-78.063299999999998</v>
      </c>
      <c r="M67" s="111" t="s">
        <v>123</v>
      </c>
      <c r="N67" s="111">
        <v>0</v>
      </c>
      <c r="O67" s="111" t="s">
        <v>553</v>
      </c>
      <c r="P67" s="111">
        <v>0</v>
      </c>
      <c r="Q67" s="112"/>
      <c r="R67" s="111" t="s">
        <v>554</v>
      </c>
      <c r="S67" s="111" t="s">
        <v>685</v>
      </c>
      <c r="T67" s="111" t="s">
        <v>2596</v>
      </c>
      <c r="U67" s="111" t="str">
        <f>+CONCATENATE(Tabla134[[#This Row],[D]],Tabla134[[#This Row],[P]],Tabla134[[#This Row],[DI]])</f>
        <v>AMAZONASLUYASANTA CATALINA</v>
      </c>
      <c r="V67" s="111" t="s">
        <v>2700</v>
      </c>
      <c r="W67" s="111"/>
      <c r="X67" s="111"/>
      <c r="FE67" s="107" t="s">
        <v>2702</v>
      </c>
    </row>
    <row r="68" spans="1:161" x14ac:dyDescent="0.3">
      <c r="A68" s="108" t="s">
        <v>548</v>
      </c>
      <c r="B68" s="109" t="s">
        <v>2703</v>
      </c>
      <c r="C68" s="109" t="s">
        <v>550</v>
      </c>
      <c r="D68" s="109" t="s">
        <v>656</v>
      </c>
      <c r="E68" s="109" t="s">
        <v>836</v>
      </c>
      <c r="F68" s="109" t="s">
        <v>551</v>
      </c>
      <c r="G68" s="109" t="s">
        <v>2594</v>
      </c>
      <c r="H68" s="109" t="s">
        <v>2704</v>
      </c>
      <c r="I68" s="110">
        <v>3537</v>
      </c>
      <c r="J68" s="110">
        <v>84.93</v>
      </c>
      <c r="K68" s="110">
        <v>-6.5617000000000001</v>
      </c>
      <c r="L68" s="110">
        <v>-77.873900000000006</v>
      </c>
      <c r="M68" s="111" t="s">
        <v>123</v>
      </c>
      <c r="N68" s="111">
        <v>0</v>
      </c>
      <c r="O68" s="111" t="s">
        <v>553</v>
      </c>
      <c r="P68" s="111">
        <v>0</v>
      </c>
      <c r="Q68" s="112"/>
      <c r="R68" s="111" t="s">
        <v>554</v>
      </c>
      <c r="S68" s="111" t="s">
        <v>685</v>
      </c>
      <c r="T68" s="111" t="s">
        <v>2043</v>
      </c>
      <c r="U68" s="111" t="str">
        <f>+CONCATENATE(Tabla134[[#This Row],[D]],Tabla134[[#This Row],[P]],Tabla134[[#This Row],[DI]])</f>
        <v>AMAZONASLUYASANTO TOMAS</v>
      </c>
      <c r="V68" s="111" t="s">
        <v>2703</v>
      </c>
      <c r="W68" s="111"/>
      <c r="X68" s="111"/>
      <c r="FE68" s="107" t="s">
        <v>2705</v>
      </c>
    </row>
    <row r="69" spans="1:161" x14ac:dyDescent="0.3">
      <c r="A69" s="108" t="s">
        <v>548</v>
      </c>
      <c r="B69" s="109" t="s">
        <v>2706</v>
      </c>
      <c r="C69" s="109" t="s">
        <v>550</v>
      </c>
      <c r="D69" s="109" t="s">
        <v>656</v>
      </c>
      <c r="E69" s="109" t="s">
        <v>2707</v>
      </c>
      <c r="F69" s="109" t="s">
        <v>551</v>
      </c>
      <c r="G69" s="109" t="s">
        <v>2594</v>
      </c>
      <c r="H69" s="109" t="s">
        <v>2708</v>
      </c>
      <c r="I69" s="110">
        <v>1363</v>
      </c>
      <c r="J69" s="110">
        <v>102.67</v>
      </c>
      <c r="K69" s="110">
        <v>-6.3761000000000001</v>
      </c>
      <c r="L69" s="110">
        <v>-77.905600000000007</v>
      </c>
      <c r="M69" s="111" t="s">
        <v>123</v>
      </c>
      <c r="N69" s="111">
        <v>0</v>
      </c>
      <c r="O69" s="111" t="s">
        <v>553</v>
      </c>
      <c r="P69" s="111">
        <v>0</v>
      </c>
      <c r="Q69" s="112"/>
      <c r="R69" s="111" t="s">
        <v>554</v>
      </c>
      <c r="S69" s="111" t="s">
        <v>685</v>
      </c>
      <c r="T69" s="111" t="s">
        <v>2613</v>
      </c>
      <c r="U69" s="111" t="str">
        <f>+CONCATENATE(Tabla134[[#This Row],[D]],Tabla134[[#This Row],[P]],Tabla134[[#This Row],[DI]])</f>
        <v>AMAZONASLUYATINGO</v>
      </c>
      <c r="V69" s="111" t="s">
        <v>2706</v>
      </c>
      <c r="W69" s="111"/>
      <c r="X69" s="111"/>
      <c r="FE69" s="107" t="s">
        <v>2709</v>
      </c>
    </row>
    <row r="70" spans="1:161" x14ac:dyDescent="0.3">
      <c r="A70" s="108" t="s">
        <v>548</v>
      </c>
      <c r="B70" s="109" t="s">
        <v>2710</v>
      </c>
      <c r="C70" s="109" t="s">
        <v>550</v>
      </c>
      <c r="D70" s="109" t="s">
        <v>656</v>
      </c>
      <c r="E70" s="109" t="s">
        <v>2711</v>
      </c>
      <c r="F70" s="109" t="s">
        <v>551</v>
      </c>
      <c r="G70" s="109" t="s">
        <v>2594</v>
      </c>
      <c r="H70" s="109" t="s">
        <v>2712</v>
      </c>
      <c r="I70" s="110">
        <v>1378</v>
      </c>
      <c r="J70" s="110">
        <v>12.68</v>
      </c>
      <c r="K70" s="110">
        <v>-6.1519000000000004</v>
      </c>
      <c r="L70" s="110">
        <v>-77.980599999999995</v>
      </c>
      <c r="M70" s="111" t="s">
        <v>123</v>
      </c>
      <c r="N70" s="111">
        <v>0</v>
      </c>
      <c r="O70" s="111" t="s">
        <v>553</v>
      </c>
      <c r="P70" s="111">
        <v>0</v>
      </c>
      <c r="Q70" s="112"/>
      <c r="R70" s="111" t="s">
        <v>554</v>
      </c>
      <c r="S70" s="111" t="s">
        <v>685</v>
      </c>
      <c r="T70" s="111" t="s">
        <v>2620</v>
      </c>
      <c r="U70" s="111" t="str">
        <f>+CONCATENATE(Tabla134[[#This Row],[D]],Tabla134[[#This Row],[P]],Tabla134[[#This Row],[DI]])</f>
        <v>AMAZONASLUYATRITA</v>
      </c>
      <c r="V70" s="111" t="s">
        <v>2710</v>
      </c>
      <c r="W70" s="111"/>
      <c r="X70" s="111"/>
      <c r="FE70" s="107" t="s">
        <v>1725</v>
      </c>
    </row>
    <row r="71" spans="1:161" x14ac:dyDescent="0.3">
      <c r="A71" s="108" t="s">
        <v>548</v>
      </c>
      <c r="B71" s="109" t="s">
        <v>2713</v>
      </c>
      <c r="C71" s="109" t="s">
        <v>550</v>
      </c>
      <c r="D71" s="109" t="s">
        <v>656</v>
      </c>
      <c r="E71" s="109" t="s">
        <v>841</v>
      </c>
      <c r="F71" s="109" t="s">
        <v>551</v>
      </c>
      <c r="G71" s="109" t="s">
        <v>2594</v>
      </c>
      <c r="H71" s="109" t="s">
        <v>842</v>
      </c>
      <c r="I71" s="110" t="s">
        <v>553</v>
      </c>
      <c r="J71" s="110" t="s">
        <v>553</v>
      </c>
      <c r="K71" s="110" t="s">
        <v>553</v>
      </c>
      <c r="L71" s="110" t="s">
        <v>553</v>
      </c>
      <c r="M71" s="111" t="s">
        <v>123</v>
      </c>
      <c r="N71" s="111">
        <v>0</v>
      </c>
      <c r="O71" s="111" t="s">
        <v>553</v>
      </c>
      <c r="P71" s="111">
        <v>0</v>
      </c>
      <c r="Q71" s="112"/>
      <c r="R71" s="111" t="s">
        <v>554</v>
      </c>
      <c r="S71" s="111" t="s">
        <v>685</v>
      </c>
      <c r="T71" s="111" t="s">
        <v>843</v>
      </c>
      <c r="U71" s="111" t="str">
        <f>+CONCATENATE(Tabla134[[#This Row],[D]],Tabla134[[#This Row],[P]],Tabla134[[#This Row],[DI]])</f>
        <v>AMAZONASLUYAMULTIDISTRITAL</v>
      </c>
      <c r="V71" s="111" t="s">
        <v>2713</v>
      </c>
      <c r="W71" s="111"/>
      <c r="X71" s="111"/>
      <c r="FE71" s="107" t="s">
        <v>843</v>
      </c>
    </row>
    <row r="72" spans="1:161" x14ac:dyDescent="0.3">
      <c r="A72" s="108" t="s">
        <v>548</v>
      </c>
      <c r="B72" s="109" t="s">
        <v>2714</v>
      </c>
      <c r="C72" s="109" t="s">
        <v>550</v>
      </c>
      <c r="D72" s="109" t="s">
        <v>680</v>
      </c>
      <c r="E72" s="109" t="s">
        <v>550</v>
      </c>
      <c r="F72" s="109" t="s">
        <v>551</v>
      </c>
      <c r="G72" s="109" t="s">
        <v>2715</v>
      </c>
      <c r="H72" s="109" t="s">
        <v>2716</v>
      </c>
      <c r="I72" s="110">
        <v>5290</v>
      </c>
      <c r="J72" s="110">
        <v>206.01</v>
      </c>
      <c r="K72" s="110">
        <v>-6.3956</v>
      </c>
      <c r="L72" s="110">
        <v>-77.483099999999993</v>
      </c>
      <c r="M72" s="111" t="s">
        <v>123</v>
      </c>
      <c r="N72" s="111">
        <v>0</v>
      </c>
      <c r="O72" s="111" t="s">
        <v>553</v>
      </c>
      <c r="P72" s="111">
        <v>0</v>
      </c>
      <c r="Q72" s="112"/>
      <c r="R72" s="111" t="s">
        <v>554</v>
      </c>
      <c r="S72" s="111" t="s">
        <v>703</v>
      </c>
      <c r="T72" s="111" t="s">
        <v>1399</v>
      </c>
      <c r="U72" s="111" t="str">
        <f>+CONCATENATE(Tabla134[[#This Row],[D]],Tabla134[[#This Row],[P]],Tabla134[[#This Row],[DI]])</f>
        <v>AMAZONASRODRIGUEZ_DE_MENDOZASAN NICOLAS</v>
      </c>
      <c r="V72" s="111" t="s">
        <v>2714</v>
      </c>
      <c r="W72" s="111"/>
      <c r="X72" s="111"/>
    </row>
    <row r="73" spans="1:161" x14ac:dyDescent="0.3">
      <c r="A73" s="108" t="s">
        <v>548</v>
      </c>
      <c r="B73" s="109" t="s">
        <v>2717</v>
      </c>
      <c r="C73" s="109" t="s">
        <v>550</v>
      </c>
      <c r="D73" s="109" t="s">
        <v>680</v>
      </c>
      <c r="E73" s="109" t="s">
        <v>581</v>
      </c>
      <c r="F73" s="109" t="s">
        <v>551</v>
      </c>
      <c r="G73" s="109" t="s">
        <v>2715</v>
      </c>
      <c r="H73" s="109" t="s">
        <v>2718</v>
      </c>
      <c r="I73" s="110">
        <v>2079</v>
      </c>
      <c r="J73" s="110">
        <v>153</v>
      </c>
      <c r="K73" s="110">
        <v>-6.5282999999999998</v>
      </c>
      <c r="L73" s="110">
        <v>-77.486900000000006</v>
      </c>
      <c r="M73" s="111" t="s">
        <v>123</v>
      </c>
      <c r="N73" s="111">
        <v>0</v>
      </c>
      <c r="O73" s="111" t="s">
        <v>553</v>
      </c>
      <c r="P73" s="111">
        <v>0</v>
      </c>
      <c r="Q73" s="112"/>
      <c r="R73" s="111" t="s">
        <v>554</v>
      </c>
      <c r="S73" s="111" t="s">
        <v>703</v>
      </c>
      <c r="T73" s="111" t="s">
        <v>1062</v>
      </c>
      <c r="U73" s="111" t="str">
        <f>+CONCATENATE(Tabla134[[#This Row],[D]],Tabla134[[#This Row],[P]],Tabla134[[#This Row],[DI]])</f>
        <v>AMAZONASRODRIGUEZ_DE_MENDOZACHIRIMOTO</v>
      </c>
      <c r="V73" s="111" t="s">
        <v>2717</v>
      </c>
      <c r="W73" s="111"/>
      <c r="X73" s="111"/>
    </row>
    <row r="74" spans="1:161" x14ac:dyDescent="0.3">
      <c r="A74" s="108" t="s">
        <v>548</v>
      </c>
      <c r="B74" s="109" t="s">
        <v>2719</v>
      </c>
      <c r="C74" s="109" t="s">
        <v>550</v>
      </c>
      <c r="D74" s="109" t="s">
        <v>680</v>
      </c>
      <c r="E74" s="109" t="s">
        <v>608</v>
      </c>
      <c r="F74" s="109" t="s">
        <v>551</v>
      </c>
      <c r="G74" s="109" t="s">
        <v>2715</v>
      </c>
      <c r="H74" s="109" t="s">
        <v>2720</v>
      </c>
      <c r="I74" s="110">
        <v>504</v>
      </c>
      <c r="J74" s="110">
        <v>199.44</v>
      </c>
      <c r="K74" s="110">
        <v>-6.3933</v>
      </c>
      <c r="L74" s="110">
        <v>-77.588899999999995</v>
      </c>
      <c r="M74" s="111" t="s">
        <v>123</v>
      </c>
      <c r="N74" s="111">
        <v>0</v>
      </c>
      <c r="O74" s="111" t="s">
        <v>553</v>
      </c>
      <c r="P74" s="111">
        <v>0</v>
      </c>
      <c r="Q74" s="112"/>
      <c r="R74" s="111" t="s">
        <v>554</v>
      </c>
      <c r="S74" s="111" t="s">
        <v>703</v>
      </c>
      <c r="T74" s="111" t="s">
        <v>1226</v>
      </c>
      <c r="U74" s="111" t="str">
        <f>+CONCATENATE(Tabla134[[#This Row],[D]],Tabla134[[#This Row],[P]],Tabla134[[#This Row],[DI]])</f>
        <v>AMAZONASRODRIGUEZ_DE_MENDOZACOCHAMAL</v>
      </c>
      <c r="V74" s="111" t="s">
        <v>2719</v>
      </c>
      <c r="W74" s="111"/>
      <c r="X74" s="111"/>
    </row>
    <row r="75" spans="1:161" x14ac:dyDescent="0.3">
      <c r="A75" s="108" t="s">
        <v>548</v>
      </c>
      <c r="B75" s="109" t="s">
        <v>2721</v>
      </c>
      <c r="C75" s="109" t="s">
        <v>550</v>
      </c>
      <c r="D75" s="109" t="s">
        <v>680</v>
      </c>
      <c r="E75" s="109" t="s">
        <v>633</v>
      </c>
      <c r="F75" s="109" t="s">
        <v>551</v>
      </c>
      <c r="G75" s="109" t="s">
        <v>2715</v>
      </c>
      <c r="H75" s="109" t="s">
        <v>2722</v>
      </c>
      <c r="I75" s="110">
        <v>2542</v>
      </c>
      <c r="J75" s="110">
        <v>99.56</v>
      </c>
      <c r="K75" s="110">
        <v>-6.4275000000000002</v>
      </c>
      <c r="L75" s="110">
        <v>-77.536900000000003</v>
      </c>
      <c r="M75" s="111" t="s">
        <v>123</v>
      </c>
      <c r="N75" s="111">
        <v>0</v>
      </c>
      <c r="O75" s="111" t="s">
        <v>553</v>
      </c>
      <c r="P75" s="111">
        <v>0</v>
      </c>
      <c r="Q75" s="112"/>
      <c r="R75" s="111" t="s">
        <v>554</v>
      </c>
      <c r="S75" s="111" t="s">
        <v>703</v>
      </c>
      <c r="T75" s="111" t="s">
        <v>1394</v>
      </c>
      <c r="U75" s="111" t="str">
        <f>+CONCATENATE(Tabla134[[#This Row],[D]],Tabla134[[#This Row],[P]],Tabla134[[#This Row],[DI]])</f>
        <v>AMAZONASRODRIGUEZ_DE_MENDOZAHUAMBO</v>
      </c>
      <c r="V75" s="111" t="s">
        <v>2721</v>
      </c>
      <c r="W75" s="111"/>
      <c r="X75" s="111"/>
    </row>
    <row r="76" spans="1:161" x14ac:dyDescent="0.3">
      <c r="A76" s="108" t="s">
        <v>548</v>
      </c>
      <c r="B76" s="109" t="s">
        <v>2723</v>
      </c>
      <c r="C76" s="109" t="s">
        <v>550</v>
      </c>
      <c r="D76" s="109" t="s">
        <v>680</v>
      </c>
      <c r="E76" s="109" t="s">
        <v>656</v>
      </c>
      <c r="F76" s="109" t="s">
        <v>551</v>
      </c>
      <c r="G76" s="109" t="s">
        <v>2715</v>
      </c>
      <c r="H76" s="109" t="s">
        <v>2724</v>
      </c>
      <c r="I76" s="110">
        <v>3049</v>
      </c>
      <c r="J76" s="110">
        <v>317.88</v>
      </c>
      <c r="K76" s="110">
        <v>-6.5025000000000004</v>
      </c>
      <c r="L76" s="110">
        <v>-77.509699999999995</v>
      </c>
      <c r="M76" s="111" t="s">
        <v>123</v>
      </c>
      <c r="N76" s="111">
        <v>0</v>
      </c>
      <c r="O76" s="111" t="s">
        <v>553</v>
      </c>
      <c r="P76" s="111">
        <v>0</v>
      </c>
      <c r="Q76" s="112"/>
      <c r="R76" s="111" t="s">
        <v>554</v>
      </c>
      <c r="S76" s="111" t="s">
        <v>703</v>
      </c>
      <c r="T76" s="111" t="s">
        <v>1567</v>
      </c>
      <c r="U76" s="111" t="str">
        <f>+CONCATENATE(Tabla134[[#This Row],[D]],Tabla134[[#This Row],[P]],Tabla134[[#This Row],[DI]])</f>
        <v>AMAZONASRODRIGUEZ_DE_MENDOZALIMABAMBA</v>
      </c>
      <c r="V76" s="111" t="s">
        <v>2723</v>
      </c>
      <c r="W76" s="111"/>
      <c r="X76" s="111"/>
    </row>
    <row r="77" spans="1:161" x14ac:dyDescent="0.3">
      <c r="A77" s="108" t="s">
        <v>548</v>
      </c>
      <c r="B77" s="109" t="s">
        <v>2725</v>
      </c>
      <c r="C77" s="109" t="s">
        <v>550</v>
      </c>
      <c r="D77" s="109" t="s">
        <v>680</v>
      </c>
      <c r="E77" s="109" t="s">
        <v>680</v>
      </c>
      <c r="F77" s="109" t="s">
        <v>551</v>
      </c>
      <c r="G77" s="109" t="s">
        <v>2715</v>
      </c>
      <c r="H77" s="109" t="s">
        <v>2726</v>
      </c>
      <c r="I77" s="110">
        <v>1619</v>
      </c>
      <c r="J77" s="110">
        <v>66.239999999999995</v>
      </c>
      <c r="K77" s="110">
        <v>-6.3853</v>
      </c>
      <c r="L77" s="110">
        <v>-77.546099999999996</v>
      </c>
      <c r="M77" s="111" t="s">
        <v>123</v>
      </c>
      <c r="N77" s="111">
        <v>0</v>
      </c>
      <c r="O77" s="111" t="s">
        <v>553</v>
      </c>
      <c r="P77" s="111">
        <v>0</v>
      </c>
      <c r="Q77" s="112"/>
      <c r="R77" s="111" t="s">
        <v>554</v>
      </c>
      <c r="S77" s="111" t="s">
        <v>703</v>
      </c>
      <c r="T77" s="111" t="s">
        <v>1719</v>
      </c>
      <c r="U77" s="111" t="str">
        <f>+CONCATENATE(Tabla134[[#This Row],[D]],Tabla134[[#This Row],[P]],Tabla134[[#This Row],[DI]])</f>
        <v>AMAZONASRODRIGUEZ_DE_MENDOZALONGAR</v>
      </c>
      <c r="V77" s="111" t="s">
        <v>2725</v>
      </c>
      <c r="W77" s="111"/>
      <c r="X77" s="111"/>
    </row>
    <row r="78" spans="1:161" x14ac:dyDescent="0.3">
      <c r="A78" s="108" t="s">
        <v>548</v>
      </c>
      <c r="B78" s="109" t="s">
        <v>2727</v>
      </c>
      <c r="C78" s="109" t="s">
        <v>550</v>
      </c>
      <c r="D78" s="109" t="s">
        <v>680</v>
      </c>
      <c r="E78" s="109" t="s">
        <v>700</v>
      </c>
      <c r="F78" s="109" t="s">
        <v>551</v>
      </c>
      <c r="G78" s="109" t="s">
        <v>2715</v>
      </c>
      <c r="H78" s="109" t="s">
        <v>2728</v>
      </c>
      <c r="I78" s="110">
        <v>1376</v>
      </c>
      <c r="J78" s="110">
        <v>176.18</v>
      </c>
      <c r="K78" s="110">
        <v>-6.3696999999999999</v>
      </c>
      <c r="L78" s="110">
        <v>-77.500299999999996</v>
      </c>
      <c r="M78" s="111" t="s">
        <v>123</v>
      </c>
      <c r="N78" s="111">
        <v>0</v>
      </c>
      <c r="O78" s="111" t="s">
        <v>553</v>
      </c>
      <c r="P78" s="111">
        <v>0</v>
      </c>
      <c r="Q78" s="112"/>
      <c r="R78" s="111" t="s">
        <v>554</v>
      </c>
      <c r="S78" s="111" t="s">
        <v>703</v>
      </c>
      <c r="T78" s="111" t="s">
        <v>1869</v>
      </c>
      <c r="U78" s="111" t="str">
        <f>+CONCATENATE(Tabla134[[#This Row],[D]],Tabla134[[#This Row],[P]],Tabla134[[#This Row],[DI]])</f>
        <v>AMAZONASRODRIGUEZ_DE_MENDOZAMARISCAL BENAVIDES</v>
      </c>
      <c r="V78" s="111" t="s">
        <v>2727</v>
      </c>
      <c r="W78" s="111"/>
      <c r="X78" s="111"/>
    </row>
    <row r="79" spans="1:161" x14ac:dyDescent="0.3">
      <c r="A79" s="108" t="s">
        <v>548</v>
      </c>
      <c r="B79" s="109" t="s">
        <v>2729</v>
      </c>
      <c r="C79" s="109" t="s">
        <v>550</v>
      </c>
      <c r="D79" s="109" t="s">
        <v>680</v>
      </c>
      <c r="E79" s="109" t="s">
        <v>719</v>
      </c>
      <c r="F79" s="109" t="s">
        <v>551</v>
      </c>
      <c r="G79" s="109" t="s">
        <v>2715</v>
      </c>
      <c r="H79" s="109" t="s">
        <v>2730</v>
      </c>
      <c r="I79" s="110">
        <v>599</v>
      </c>
      <c r="J79" s="110">
        <v>26.8</v>
      </c>
      <c r="K79" s="110">
        <v>-6.4983000000000004</v>
      </c>
      <c r="L79" s="110">
        <v>-77.4358</v>
      </c>
      <c r="M79" s="111" t="s">
        <v>123</v>
      </c>
      <c r="N79" s="111">
        <v>0</v>
      </c>
      <c r="O79" s="111" t="s">
        <v>553</v>
      </c>
      <c r="P79" s="111">
        <v>0</v>
      </c>
      <c r="Q79" s="112"/>
      <c r="R79" s="111" t="s">
        <v>554</v>
      </c>
      <c r="S79" s="111" t="s">
        <v>703</v>
      </c>
      <c r="T79" s="111" t="s">
        <v>1997</v>
      </c>
      <c r="U79" s="111" t="str">
        <f>+CONCATENATE(Tabla134[[#This Row],[D]],Tabla134[[#This Row],[P]],Tabla134[[#This Row],[DI]])</f>
        <v>AMAZONASRODRIGUEZ_DE_MENDOZAMILPUC</v>
      </c>
      <c r="V79" s="111" t="s">
        <v>2729</v>
      </c>
      <c r="W79" s="111"/>
      <c r="X79" s="111"/>
    </row>
    <row r="80" spans="1:161" x14ac:dyDescent="0.3">
      <c r="A80" s="108" t="s">
        <v>548</v>
      </c>
      <c r="B80" s="109" t="s">
        <v>2731</v>
      </c>
      <c r="C80" s="109" t="s">
        <v>550</v>
      </c>
      <c r="D80" s="109" t="s">
        <v>680</v>
      </c>
      <c r="E80" s="109" t="s">
        <v>738</v>
      </c>
      <c r="F80" s="109" t="s">
        <v>551</v>
      </c>
      <c r="G80" s="109" t="s">
        <v>2715</v>
      </c>
      <c r="H80" s="109" t="s">
        <v>2732</v>
      </c>
      <c r="I80" s="110">
        <v>9787</v>
      </c>
      <c r="J80" s="110">
        <v>175.13</v>
      </c>
      <c r="K80" s="110">
        <v>-6.4686000000000003</v>
      </c>
      <c r="L80" s="110">
        <v>-77.3947</v>
      </c>
      <c r="M80" s="111" t="s">
        <v>123</v>
      </c>
      <c r="N80" s="111">
        <v>0</v>
      </c>
      <c r="O80" s="111" t="s">
        <v>553</v>
      </c>
      <c r="P80" s="111">
        <v>0</v>
      </c>
      <c r="Q80" s="112"/>
      <c r="R80" s="111" t="s">
        <v>554</v>
      </c>
      <c r="S80" s="111" t="s">
        <v>703</v>
      </c>
      <c r="T80" s="111" t="s">
        <v>2203</v>
      </c>
      <c r="U80" s="111" t="str">
        <f>+CONCATENATE(Tabla134[[#This Row],[D]],Tabla134[[#This Row],[P]],Tabla134[[#This Row],[DI]])</f>
        <v>AMAZONASRODRIGUEZ_DE_MENDOZAOMIA</v>
      </c>
      <c r="V80" s="111" t="s">
        <v>2731</v>
      </c>
      <c r="W80" s="111"/>
      <c r="X80" s="111"/>
    </row>
    <row r="81" spans="1:24" x14ac:dyDescent="0.3">
      <c r="A81" s="108" t="s">
        <v>548</v>
      </c>
      <c r="B81" s="109" t="s">
        <v>2733</v>
      </c>
      <c r="C81" s="109" t="s">
        <v>550</v>
      </c>
      <c r="D81" s="109" t="s">
        <v>680</v>
      </c>
      <c r="E81" s="109" t="s">
        <v>753</v>
      </c>
      <c r="F81" s="109" t="s">
        <v>551</v>
      </c>
      <c r="G81" s="109" t="s">
        <v>2715</v>
      </c>
      <c r="H81" s="109" t="s">
        <v>2734</v>
      </c>
      <c r="I81" s="110">
        <v>457</v>
      </c>
      <c r="J81" s="110">
        <v>34.11</v>
      </c>
      <c r="K81" s="110">
        <v>-6.4542000000000002</v>
      </c>
      <c r="L81" s="110">
        <v>-77.453900000000004</v>
      </c>
      <c r="M81" s="111" t="s">
        <v>123</v>
      </c>
      <c r="N81" s="111">
        <v>0</v>
      </c>
      <c r="O81" s="111" t="s">
        <v>553</v>
      </c>
      <c r="P81" s="111">
        <v>0</v>
      </c>
      <c r="Q81" s="112"/>
      <c r="R81" s="111" t="s">
        <v>554</v>
      </c>
      <c r="S81" s="111" t="s">
        <v>703</v>
      </c>
      <c r="T81" s="111" t="s">
        <v>1701</v>
      </c>
      <c r="U81" s="111" t="str">
        <f>+CONCATENATE(Tabla134[[#This Row],[D]],Tabla134[[#This Row],[P]],Tabla134[[#This Row],[DI]])</f>
        <v>AMAZONASRODRIGUEZ_DE_MENDOZASANTA ROSA</v>
      </c>
      <c r="V81" s="111" t="s">
        <v>2733</v>
      </c>
      <c r="W81" s="111"/>
      <c r="X81" s="111"/>
    </row>
    <row r="82" spans="1:24" x14ac:dyDescent="0.3">
      <c r="A82" s="108" t="s">
        <v>548</v>
      </c>
      <c r="B82" s="109" t="s">
        <v>2735</v>
      </c>
      <c r="C82" s="109" t="s">
        <v>550</v>
      </c>
      <c r="D82" s="109" t="s">
        <v>680</v>
      </c>
      <c r="E82" s="109" t="s">
        <v>765</v>
      </c>
      <c r="F82" s="109" t="s">
        <v>551</v>
      </c>
      <c r="G82" s="109" t="s">
        <v>2715</v>
      </c>
      <c r="H82" s="109" t="s">
        <v>2736</v>
      </c>
      <c r="I82" s="110">
        <v>448</v>
      </c>
      <c r="J82" s="110">
        <v>6.02</v>
      </c>
      <c r="K82" s="110">
        <v>-6.4913999999999996</v>
      </c>
      <c r="L82" s="110">
        <v>-77.471100000000007</v>
      </c>
      <c r="M82" s="111" t="s">
        <v>123</v>
      </c>
      <c r="N82" s="111">
        <v>0</v>
      </c>
      <c r="O82" s="111" t="s">
        <v>553</v>
      </c>
      <c r="P82" s="111">
        <v>0</v>
      </c>
      <c r="Q82" s="112"/>
      <c r="R82" s="111" t="s">
        <v>554</v>
      </c>
      <c r="S82" s="111" t="s">
        <v>703</v>
      </c>
      <c r="T82" s="111" t="s">
        <v>2404</v>
      </c>
      <c r="U82" s="111" t="str">
        <f>+CONCATENATE(Tabla134[[#This Row],[D]],Tabla134[[#This Row],[P]],Tabla134[[#This Row],[DI]])</f>
        <v>AMAZONASRODRIGUEZ_DE_MENDOZATOTORA</v>
      </c>
      <c r="V82" s="111" t="s">
        <v>2735</v>
      </c>
      <c r="W82" s="111"/>
      <c r="X82" s="111"/>
    </row>
    <row r="83" spans="1:24" x14ac:dyDescent="0.3">
      <c r="A83" s="108" t="s">
        <v>548</v>
      </c>
      <c r="B83" s="109" t="s">
        <v>2737</v>
      </c>
      <c r="C83" s="109" t="s">
        <v>550</v>
      </c>
      <c r="D83" s="109" t="s">
        <v>680</v>
      </c>
      <c r="E83" s="109" t="s">
        <v>778</v>
      </c>
      <c r="F83" s="109" t="s">
        <v>551</v>
      </c>
      <c r="G83" s="109" t="s">
        <v>2715</v>
      </c>
      <c r="H83" s="109" t="s">
        <v>2738</v>
      </c>
      <c r="I83" s="110">
        <v>3803</v>
      </c>
      <c r="J83" s="110">
        <v>899.02</v>
      </c>
      <c r="K83" s="110">
        <v>-6.1513999999999998</v>
      </c>
      <c r="L83" s="110">
        <v>-77.301900000000003</v>
      </c>
      <c r="M83" s="111" t="s">
        <v>123</v>
      </c>
      <c r="N83" s="111">
        <v>0</v>
      </c>
      <c r="O83" s="111" t="s">
        <v>553</v>
      </c>
      <c r="P83" s="111">
        <v>0</v>
      </c>
      <c r="Q83" s="112"/>
      <c r="R83" s="111" t="s">
        <v>554</v>
      </c>
      <c r="S83" s="111" t="s">
        <v>703</v>
      </c>
      <c r="T83" s="111" t="s">
        <v>1796</v>
      </c>
      <c r="U83" s="111" t="str">
        <f>+CONCATENATE(Tabla134[[#This Row],[D]],Tabla134[[#This Row],[P]],Tabla134[[#This Row],[DI]])</f>
        <v>AMAZONASRODRIGUEZ_DE_MENDOZAVISTA ALEGRE</v>
      </c>
      <c r="V83" s="111" t="s">
        <v>2737</v>
      </c>
      <c r="W83" s="111"/>
      <c r="X83" s="111"/>
    </row>
    <row r="84" spans="1:24" x14ac:dyDescent="0.3">
      <c r="A84" s="108" t="s">
        <v>548</v>
      </c>
      <c r="B84" s="109" t="s">
        <v>2739</v>
      </c>
      <c r="C84" s="109" t="s">
        <v>550</v>
      </c>
      <c r="D84" s="109" t="s">
        <v>680</v>
      </c>
      <c r="E84" s="109" t="s">
        <v>841</v>
      </c>
      <c r="F84" s="109" t="s">
        <v>551</v>
      </c>
      <c r="G84" s="109" t="s">
        <v>2715</v>
      </c>
      <c r="H84" s="109" t="s">
        <v>842</v>
      </c>
      <c r="I84" s="110" t="s">
        <v>553</v>
      </c>
      <c r="J84" s="110" t="s">
        <v>553</v>
      </c>
      <c r="K84" s="110" t="s">
        <v>553</v>
      </c>
      <c r="L84" s="110" t="s">
        <v>553</v>
      </c>
      <c r="M84" s="111" t="s">
        <v>123</v>
      </c>
      <c r="N84" s="111">
        <v>0</v>
      </c>
      <c r="O84" s="111" t="s">
        <v>553</v>
      </c>
      <c r="P84" s="111">
        <v>0</v>
      </c>
      <c r="Q84" s="112"/>
      <c r="R84" s="111" t="s">
        <v>554</v>
      </c>
      <c r="S84" s="111" t="s">
        <v>703</v>
      </c>
      <c r="T84" s="111" t="s">
        <v>843</v>
      </c>
      <c r="U84" s="111" t="str">
        <f>+CONCATENATE(Tabla134[[#This Row],[D]],Tabla134[[#This Row],[P]],Tabla134[[#This Row],[DI]])</f>
        <v>AMAZONASRODRIGUEZ_DE_MENDOZAMULTIDISTRITAL</v>
      </c>
      <c r="V84" s="111" t="s">
        <v>2739</v>
      </c>
      <c r="W84" s="111"/>
      <c r="X84" s="111"/>
    </row>
    <row r="85" spans="1:24" x14ac:dyDescent="0.3">
      <c r="A85" s="108" t="s">
        <v>548</v>
      </c>
      <c r="B85" s="109" t="s">
        <v>2740</v>
      </c>
      <c r="C85" s="109" t="s">
        <v>550</v>
      </c>
      <c r="D85" s="109" t="s">
        <v>700</v>
      </c>
      <c r="E85" s="109" t="s">
        <v>550</v>
      </c>
      <c r="F85" s="109" t="s">
        <v>551</v>
      </c>
      <c r="G85" s="109" t="s">
        <v>2741</v>
      </c>
      <c r="H85" s="109" t="s">
        <v>2742</v>
      </c>
      <c r="I85" s="110">
        <v>54033</v>
      </c>
      <c r="J85" s="110">
        <v>746.64</v>
      </c>
      <c r="K85" s="110">
        <v>-5.7557999999999998</v>
      </c>
      <c r="L85" s="110">
        <v>-78.442800000000005</v>
      </c>
      <c r="M85" s="111" t="s">
        <v>123</v>
      </c>
      <c r="N85" s="111">
        <v>0</v>
      </c>
      <c r="O85" s="111" t="s">
        <v>553</v>
      </c>
      <c r="P85" s="111">
        <v>0</v>
      </c>
      <c r="Q85" s="112"/>
      <c r="R85" s="111" t="s">
        <v>554</v>
      </c>
      <c r="S85" s="111" t="s">
        <v>722</v>
      </c>
      <c r="T85" s="111" t="s">
        <v>1063</v>
      </c>
      <c r="U85" s="111" t="str">
        <f>+CONCATENATE(Tabla134[[#This Row],[D]],Tabla134[[#This Row],[P]],Tabla134[[#This Row],[DI]])</f>
        <v>AMAZONASUTCUBAMBABAGUA GRANDE</v>
      </c>
      <c r="V85" s="111" t="s">
        <v>2740</v>
      </c>
      <c r="W85" s="111"/>
      <c r="X85" s="111"/>
    </row>
    <row r="86" spans="1:24" x14ac:dyDescent="0.3">
      <c r="A86" s="108" t="s">
        <v>548</v>
      </c>
      <c r="B86" s="109" t="s">
        <v>2743</v>
      </c>
      <c r="C86" s="109" t="s">
        <v>550</v>
      </c>
      <c r="D86" s="109" t="s">
        <v>700</v>
      </c>
      <c r="E86" s="109" t="s">
        <v>581</v>
      </c>
      <c r="F86" s="109" t="s">
        <v>551</v>
      </c>
      <c r="G86" s="109" t="s">
        <v>2741</v>
      </c>
      <c r="H86" s="109" t="s">
        <v>2744</v>
      </c>
      <c r="I86" s="110">
        <v>28491</v>
      </c>
      <c r="J86" s="110">
        <v>1746.23</v>
      </c>
      <c r="K86" s="110">
        <v>-5.7363999999999997</v>
      </c>
      <c r="L86" s="110">
        <v>-78.426699999999997</v>
      </c>
      <c r="M86" s="111" t="s">
        <v>123</v>
      </c>
      <c r="N86" s="111">
        <v>0</v>
      </c>
      <c r="O86" s="111" t="s">
        <v>553</v>
      </c>
      <c r="P86" s="111">
        <v>0</v>
      </c>
      <c r="Q86" s="112"/>
      <c r="R86" s="111" t="s">
        <v>554</v>
      </c>
      <c r="S86" s="111" t="s">
        <v>722</v>
      </c>
      <c r="T86" s="111" t="s">
        <v>1227</v>
      </c>
      <c r="U86" s="111" t="str">
        <f>+CONCATENATE(Tabla134[[#This Row],[D]],Tabla134[[#This Row],[P]],Tabla134[[#This Row],[DI]])</f>
        <v>AMAZONASUTCUBAMBACAJARURO</v>
      </c>
      <c r="V86" s="111" t="s">
        <v>2743</v>
      </c>
      <c r="W86" s="111"/>
      <c r="X86" s="111"/>
    </row>
    <row r="87" spans="1:24" x14ac:dyDescent="0.3">
      <c r="A87" s="108" t="s">
        <v>548</v>
      </c>
      <c r="B87" s="109" t="s">
        <v>2745</v>
      </c>
      <c r="C87" s="109" t="s">
        <v>550</v>
      </c>
      <c r="D87" s="109" t="s">
        <v>700</v>
      </c>
      <c r="E87" s="109" t="s">
        <v>608</v>
      </c>
      <c r="F87" s="109" t="s">
        <v>551</v>
      </c>
      <c r="G87" s="109" t="s">
        <v>2741</v>
      </c>
      <c r="H87" s="109" t="s">
        <v>2746</v>
      </c>
      <c r="I87" s="110">
        <v>8752</v>
      </c>
      <c r="J87" s="110">
        <v>292.66000000000003</v>
      </c>
      <c r="K87" s="110">
        <v>-5.9317000000000002</v>
      </c>
      <c r="L87" s="110">
        <v>-78.665300000000002</v>
      </c>
      <c r="M87" s="111" t="s">
        <v>123</v>
      </c>
      <c r="N87" s="111">
        <v>0</v>
      </c>
      <c r="O87" s="111" t="s">
        <v>553</v>
      </c>
      <c r="P87" s="111">
        <v>0</v>
      </c>
      <c r="Q87" s="112"/>
      <c r="R87" s="111" t="s">
        <v>554</v>
      </c>
      <c r="S87" s="111" t="s">
        <v>722</v>
      </c>
      <c r="T87" s="111" t="s">
        <v>1395</v>
      </c>
      <c r="U87" s="111" t="str">
        <f>+CONCATENATE(Tabla134[[#This Row],[D]],Tabla134[[#This Row],[P]],Tabla134[[#This Row],[DI]])</f>
        <v>AMAZONASUTCUBAMBACUMBA</v>
      </c>
      <c r="V87" s="111" t="s">
        <v>2745</v>
      </c>
      <c r="W87" s="111"/>
      <c r="X87" s="111"/>
    </row>
    <row r="88" spans="1:24" x14ac:dyDescent="0.3">
      <c r="A88" s="108" t="s">
        <v>548</v>
      </c>
      <c r="B88" s="109" t="s">
        <v>2747</v>
      </c>
      <c r="C88" s="109" t="s">
        <v>550</v>
      </c>
      <c r="D88" s="109" t="s">
        <v>700</v>
      </c>
      <c r="E88" s="109" t="s">
        <v>633</v>
      </c>
      <c r="F88" s="109" t="s">
        <v>551</v>
      </c>
      <c r="G88" s="109" t="s">
        <v>2741</v>
      </c>
      <c r="H88" s="109" t="s">
        <v>2748</v>
      </c>
      <c r="I88" s="110">
        <v>6399</v>
      </c>
      <c r="J88" s="110">
        <v>313.89</v>
      </c>
      <c r="K88" s="110">
        <v>-5.6367000000000003</v>
      </c>
      <c r="L88" s="110">
        <v>-78.5578</v>
      </c>
      <c r="M88" s="111" t="s">
        <v>123</v>
      </c>
      <c r="N88" s="111">
        <v>0</v>
      </c>
      <c r="O88" s="111" t="s">
        <v>553</v>
      </c>
      <c r="P88" s="111">
        <v>0</v>
      </c>
      <c r="Q88" s="112"/>
      <c r="R88" s="111" t="s">
        <v>554</v>
      </c>
      <c r="S88" s="111" t="s">
        <v>722</v>
      </c>
      <c r="T88" s="111" t="s">
        <v>1568</v>
      </c>
      <c r="U88" s="111" t="str">
        <f>+CONCATENATE(Tabla134[[#This Row],[D]],Tabla134[[#This Row],[P]],Tabla134[[#This Row],[DI]])</f>
        <v>AMAZONASUTCUBAMBAEL MILAGRO</v>
      </c>
      <c r="V88" s="111" t="s">
        <v>2747</v>
      </c>
      <c r="W88" s="111"/>
      <c r="X88" s="111"/>
    </row>
    <row r="89" spans="1:24" x14ac:dyDescent="0.3">
      <c r="A89" s="108" t="s">
        <v>548</v>
      </c>
      <c r="B89" s="109" t="s">
        <v>2749</v>
      </c>
      <c r="C89" s="109" t="s">
        <v>550</v>
      </c>
      <c r="D89" s="109" t="s">
        <v>700</v>
      </c>
      <c r="E89" s="109" t="s">
        <v>656</v>
      </c>
      <c r="F89" s="109" t="s">
        <v>551</v>
      </c>
      <c r="G89" s="109" t="s">
        <v>2741</v>
      </c>
      <c r="H89" s="109" t="s">
        <v>2750</v>
      </c>
      <c r="I89" s="110">
        <v>8243</v>
      </c>
      <c r="J89" s="110">
        <v>357.98</v>
      </c>
      <c r="K89" s="110">
        <v>-5.9157999999999999</v>
      </c>
      <c r="L89" s="110">
        <v>-78.220299999999995</v>
      </c>
      <c r="M89" s="111" t="s">
        <v>123</v>
      </c>
      <c r="N89" s="111">
        <v>0</v>
      </c>
      <c r="O89" s="111" t="s">
        <v>553</v>
      </c>
      <c r="P89" s="111">
        <v>0</v>
      </c>
      <c r="Q89" s="112"/>
      <c r="R89" s="111" t="s">
        <v>554</v>
      </c>
      <c r="S89" s="111" t="s">
        <v>722</v>
      </c>
      <c r="T89" s="111" t="s">
        <v>1720</v>
      </c>
      <c r="U89" s="111" t="str">
        <f>+CONCATENATE(Tabla134[[#This Row],[D]],Tabla134[[#This Row],[P]],Tabla134[[#This Row],[DI]])</f>
        <v>AMAZONASUTCUBAMBAJAMALCA</v>
      </c>
      <c r="V89" s="111" t="s">
        <v>2749</v>
      </c>
      <c r="W89" s="111"/>
      <c r="X89" s="111"/>
    </row>
    <row r="90" spans="1:24" x14ac:dyDescent="0.3">
      <c r="A90" s="108" t="s">
        <v>548</v>
      </c>
      <c r="B90" s="109" t="s">
        <v>2751</v>
      </c>
      <c r="C90" s="109" t="s">
        <v>550</v>
      </c>
      <c r="D90" s="109" t="s">
        <v>700</v>
      </c>
      <c r="E90" s="109" t="s">
        <v>680</v>
      </c>
      <c r="F90" s="109" t="s">
        <v>551</v>
      </c>
      <c r="G90" s="109" t="s">
        <v>2741</v>
      </c>
      <c r="H90" s="109" t="s">
        <v>2752</v>
      </c>
      <c r="I90" s="110">
        <v>10443</v>
      </c>
      <c r="J90" s="110">
        <v>327.92</v>
      </c>
      <c r="K90" s="110">
        <v>-6.0956000000000001</v>
      </c>
      <c r="L90" s="110">
        <v>-78.421899999999994</v>
      </c>
      <c r="M90" s="111" t="s">
        <v>123</v>
      </c>
      <c r="N90" s="111">
        <v>0</v>
      </c>
      <c r="O90" s="111" t="s">
        <v>553</v>
      </c>
      <c r="P90" s="111">
        <v>0</v>
      </c>
      <c r="Q90" s="112"/>
      <c r="R90" s="111" t="s">
        <v>554</v>
      </c>
      <c r="S90" s="111" t="s">
        <v>722</v>
      </c>
      <c r="T90" s="111" t="s">
        <v>1870</v>
      </c>
      <c r="U90" s="111" t="str">
        <f>+CONCATENATE(Tabla134[[#This Row],[D]],Tabla134[[#This Row],[P]],Tabla134[[#This Row],[DI]])</f>
        <v>AMAZONASUTCUBAMBALONYA GRANDE</v>
      </c>
      <c r="V90" s="111" t="s">
        <v>2751</v>
      </c>
      <c r="W90" s="111"/>
      <c r="X90" s="111"/>
    </row>
    <row r="91" spans="1:24" x14ac:dyDescent="0.3">
      <c r="A91" s="108" t="s">
        <v>548</v>
      </c>
      <c r="B91" s="109" t="s">
        <v>2753</v>
      </c>
      <c r="C91" s="109" t="s">
        <v>550</v>
      </c>
      <c r="D91" s="109" t="s">
        <v>700</v>
      </c>
      <c r="E91" s="109" t="s">
        <v>700</v>
      </c>
      <c r="F91" s="109" t="s">
        <v>551</v>
      </c>
      <c r="G91" s="109" t="s">
        <v>2741</v>
      </c>
      <c r="H91" s="109" t="s">
        <v>2754</v>
      </c>
      <c r="I91" s="110">
        <v>2841</v>
      </c>
      <c r="J91" s="110">
        <v>57.61</v>
      </c>
      <c r="K91" s="110">
        <v>-6.0525000000000002</v>
      </c>
      <c r="L91" s="110">
        <v>-78.532200000000003</v>
      </c>
      <c r="M91" s="111" t="s">
        <v>123</v>
      </c>
      <c r="N91" s="111">
        <v>0</v>
      </c>
      <c r="O91" s="111" t="s">
        <v>553</v>
      </c>
      <c r="P91" s="111">
        <v>0</v>
      </c>
      <c r="Q91" s="112"/>
      <c r="R91" s="111" t="s">
        <v>554</v>
      </c>
      <c r="S91" s="111" t="s">
        <v>722</v>
      </c>
      <c r="T91" s="111" t="s">
        <v>2109</v>
      </c>
      <c r="U91" s="111" t="str">
        <f>+CONCATENATE(Tabla134[[#This Row],[D]],Tabla134[[#This Row],[P]],Tabla134[[#This Row],[DI]])</f>
        <v>AMAZONASUTCUBAMBAYAMON</v>
      </c>
      <c r="V91" s="111" t="s">
        <v>2753</v>
      </c>
      <c r="W91" s="111"/>
      <c r="X91" s="111"/>
    </row>
    <row r="92" spans="1:24" x14ac:dyDescent="0.3">
      <c r="A92" s="108" t="s">
        <v>548</v>
      </c>
      <c r="B92" s="109" t="s">
        <v>2755</v>
      </c>
      <c r="C92" s="109" t="s">
        <v>550</v>
      </c>
      <c r="D92" s="109" t="s">
        <v>700</v>
      </c>
      <c r="E92" s="109" t="s">
        <v>841</v>
      </c>
      <c r="F92" s="109" t="s">
        <v>551</v>
      </c>
      <c r="G92" s="109" t="s">
        <v>2741</v>
      </c>
      <c r="H92" s="109" t="s">
        <v>842</v>
      </c>
      <c r="I92" s="110" t="s">
        <v>553</v>
      </c>
      <c r="J92" s="110" t="s">
        <v>553</v>
      </c>
      <c r="K92" s="110" t="s">
        <v>553</v>
      </c>
      <c r="L92" s="110" t="s">
        <v>553</v>
      </c>
      <c r="M92" s="111" t="s">
        <v>123</v>
      </c>
      <c r="N92" s="111">
        <v>0</v>
      </c>
      <c r="O92" s="111" t="s">
        <v>553</v>
      </c>
      <c r="P92" s="111">
        <v>0</v>
      </c>
      <c r="Q92" s="112"/>
      <c r="R92" s="111" t="s">
        <v>554</v>
      </c>
      <c r="S92" s="111" t="s">
        <v>722</v>
      </c>
      <c r="T92" s="111" t="s">
        <v>843</v>
      </c>
      <c r="U92" s="111" t="str">
        <f>+CONCATENATE(Tabla134[[#This Row],[D]],Tabla134[[#This Row],[P]],Tabla134[[#This Row],[DI]])</f>
        <v>AMAZONASUTCUBAMBAMULTIDISTRITAL</v>
      </c>
      <c r="V92" s="111" t="s">
        <v>2755</v>
      </c>
      <c r="W92" s="111"/>
      <c r="X92" s="111"/>
    </row>
    <row r="93" spans="1:24" x14ac:dyDescent="0.3">
      <c r="A93" s="108" t="s">
        <v>548</v>
      </c>
      <c r="B93" s="109" t="s">
        <v>2756</v>
      </c>
      <c r="C93" s="109" t="s">
        <v>581</v>
      </c>
      <c r="D93" s="109" t="s">
        <v>550</v>
      </c>
      <c r="E93" s="109" t="s">
        <v>550</v>
      </c>
      <c r="F93" s="109" t="s">
        <v>2757</v>
      </c>
      <c r="G93" s="109" t="s">
        <v>2758</v>
      </c>
      <c r="H93" s="109" t="s">
        <v>2758</v>
      </c>
      <c r="I93" s="110">
        <v>65663</v>
      </c>
      <c r="J93" s="110">
        <v>432.99</v>
      </c>
      <c r="K93" s="110">
        <v>-9.5272000000000006</v>
      </c>
      <c r="L93" s="110">
        <v>-77.533299999999997</v>
      </c>
      <c r="M93" s="111" t="s">
        <v>123</v>
      </c>
      <c r="N93" s="111">
        <v>0</v>
      </c>
      <c r="O93" s="111" t="s">
        <v>553</v>
      </c>
      <c r="P93" s="111">
        <v>0</v>
      </c>
      <c r="Q93" s="112"/>
      <c r="R93" s="111" t="s">
        <v>556</v>
      </c>
      <c r="S93" s="111" t="s">
        <v>756</v>
      </c>
      <c r="T93" s="111" t="s">
        <v>756</v>
      </c>
      <c r="U93" s="111" t="str">
        <f>+CONCATENATE(Tabla134[[#This Row],[D]],Tabla134[[#This Row],[P]],Tabla134[[#This Row],[DI]])</f>
        <v>ANCASHHUARAZHUARAZ</v>
      </c>
      <c r="V93" s="111" t="s">
        <v>2756</v>
      </c>
      <c r="W93" s="111"/>
      <c r="X93" s="111"/>
    </row>
    <row r="94" spans="1:24" x14ac:dyDescent="0.3">
      <c r="A94" s="108" t="s">
        <v>548</v>
      </c>
      <c r="B94" s="109" t="s">
        <v>2759</v>
      </c>
      <c r="C94" s="109" t="s">
        <v>581</v>
      </c>
      <c r="D94" s="109" t="s">
        <v>550</v>
      </c>
      <c r="E94" s="109" t="s">
        <v>581</v>
      </c>
      <c r="F94" s="109" t="s">
        <v>2757</v>
      </c>
      <c r="G94" s="109" t="s">
        <v>2758</v>
      </c>
      <c r="H94" s="109" t="s">
        <v>2760</v>
      </c>
      <c r="I94" s="110">
        <v>1983</v>
      </c>
      <c r="J94" s="110">
        <v>135.65</v>
      </c>
      <c r="K94" s="110">
        <v>-9.4939</v>
      </c>
      <c r="L94" s="110">
        <v>-77.861900000000006</v>
      </c>
      <c r="M94" s="111" t="s">
        <v>123</v>
      </c>
      <c r="N94" s="111">
        <v>0</v>
      </c>
      <c r="O94" s="111" t="s">
        <v>553</v>
      </c>
      <c r="P94" s="111">
        <v>0</v>
      </c>
      <c r="Q94" s="112"/>
      <c r="R94" s="111" t="s">
        <v>556</v>
      </c>
      <c r="S94" s="111" t="s">
        <v>756</v>
      </c>
      <c r="T94" s="111" t="s">
        <v>1070</v>
      </c>
      <c r="U94" s="111" t="str">
        <f>+CONCATENATE(Tabla134[[#This Row],[D]],Tabla134[[#This Row],[P]],Tabla134[[#This Row],[DI]])</f>
        <v>ANCASHHUARAZCOCHABAMBA</v>
      </c>
      <c r="V94" s="111" t="s">
        <v>2759</v>
      </c>
      <c r="W94" s="111"/>
      <c r="X94" s="111"/>
    </row>
    <row r="95" spans="1:24" x14ac:dyDescent="0.3">
      <c r="A95" s="108" t="s">
        <v>548</v>
      </c>
      <c r="B95" s="109" t="s">
        <v>2761</v>
      </c>
      <c r="C95" s="109" t="s">
        <v>581</v>
      </c>
      <c r="D95" s="109" t="s">
        <v>550</v>
      </c>
      <c r="E95" s="109" t="s">
        <v>608</v>
      </c>
      <c r="F95" s="109" t="s">
        <v>2757</v>
      </c>
      <c r="G95" s="109" t="s">
        <v>2758</v>
      </c>
      <c r="H95" s="109" t="s">
        <v>2762</v>
      </c>
      <c r="I95" s="110">
        <v>826</v>
      </c>
      <c r="J95" s="110">
        <v>50.65</v>
      </c>
      <c r="K95" s="110">
        <v>-9.5955999999999992</v>
      </c>
      <c r="L95" s="110">
        <v>-77.8108</v>
      </c>
      <c r="M95" s="111" t="s">
        <v>123</v>
      </c>
      <c r="N95" s="111">
        <v>0</v>
      </c>
      <c r="O95" s="111" t="s">
        <v>553</v>
      </c>
      <c r="P95" s="111">
        <v>0</v>
      </c>
      <c r="Q95" s="112"/>
      <c r="R95" s="111" t="s">
        <v>556</v>
      </c>
      <c r="S95" s="111" t="s">
        <v>756</v>
      </c>
      <c r="T95" s="111" t="s">
        <v>1235</v>
      </c>
      <c r="U95" s="111" t="str">
        <f>+CONCATENATE(Tabla134[[#This Row],[D]],Tabla134[[#This Row],[P]],Tabla134[[#This Row],[DI]])</f>
        <v>ANCASHHUARAZCOLCABAMBA</v>
      </c>
      <c r="V95" s="111" t="s">
        <v>2761</v>
      </c>
      <c r="W95" s="111"/>
      <c r="X95" s="111"/>
    </row>
    <row r="96" spans="1:24" x14ac:dyDescent="0.3">
      <c r="A96" s="108" t="s">
        <v>548</v>
      </c>
      <c r="B96" s="109" t="s">
        <v>2763</v>
      </c>
      <c r="C96" s="109" t="s">
        <v>581</v>
      </c>
      <c r="D96" s="109" t="s">
        <v>550</v>
      </c>
      <c r="E96" s="109" t="s">
        <v>633</v>
      </c>
      <c r="F96" s="109" t="s">
        <v>2757</v>
      </c>
      <c r="G96" s="109" t="s">
        <v>2758</v>
      </c>
      <c r="H96" s="109" t="s">
        <v>2764</v>
      </c>
      <c r="I96" s="110">
        <v>2235</v>
      </c>
      <c r="J96" s="110">
        <v>209.34</v>
      </c>
      <c r="K96" s="110">
        <v>-9.7235999999999994</v>
      </c>
      <c r="L96" s="110">
        <v>-77.819699999999997</v>
      </c>
      <c r="M96" s="111" t="s">
        <v>123</v>
      </c>
      <c r="N96" s="111">
        <v>0</v>
      </c>
      <c r="O96" s="111" t="s">
        <v>553</v>
      </c>
      <c r="P96" s="111">
        <v>0</v>
      </c>
      <c r="Q96" s="112"/>
      <c r="R96" s="111" t="s">
        <v>556</v>
      </c>
      <c r="S96" s="111" t="s">
        <v>756</v>
      </c>
      <c r="T96" s="111" t="s">
        <v>1401</v>
      </c>
      <c r="U96" s="111" t="str">
        <f>+CONCATENATE(Tabla134[[#This Row],[D]],Tabla134[[#This Row],[P]],Tabla134[[#This Row],[DI]])</f>
        <v>ANCASHHUARAZHUANCHAY</v>
      </c>
      <c r="V96" s="111" t="s">
        <v>2763</v>
      </c>
      <c r="W96" s="111"/>
      <c r="X96" s="111"/>
    </row>
    <row r="97" spans="1:24" x14ac:dyDescent="0.3">
      <c r="A97" s="108" t="s">
        <v>548</v>
      </c>
      <c r="B97" s="109" t="s">
        <v>2765</v>
      </c>
      <c r="C97" s="109" t="s">
        <v>581</v>
      </c>
      <c r="D97" s="109" t="s">
        <v>550</v>
      </c>
      <c r="E97" s="109" t="s">
        <v>656</v>
      </c>
      <c r="F97" s="109" t="s">
        <v>2757</v>
      </c>
      <c r="G97" s="109" t="s">
        <v>2758</v>
      </c>
      <c r="H97" s="109" t="s">
        <v>2766</v>
      </c>
      <c r="I97" s="110">
        <v>75559</v>
      </c>
      <c r="J97" s="110">
        <v>342.95</v>
      </c>
      <c r="K97" s="110">
        <v>-9.5189000000000004</v>
      </c>
      <c r="L97" s="110">
        <v>-77.534400000000005</v>
      </c>
      <c r="M97" s="111" t="s">
        <v>123</v>
      </c>
      <c r="N97" s="111">
        <v>0</v>
      </c>
      <c r="O97" s="111" t="s">
        <v>553</v>
      </c>
      <c r="P97" s="111">
        <v>0</v>
      </c>
      <c r="Q97" s="112"/>
      <c r="R97" s="111" t="s">
        <v>556</v>
      </c>
      <c r="S97" s="111" t="s">
        <v>756</v>
      </c>
      <c r="T97" s="111" t="s">
        <v>1725</v>
      </c>
      <c r="U97" s="111" t="str">
        <f>+CONCATENATE(Tabla134[[#This Row],[D]],Tabla134[[#This Row],[P]],Tabla134[[#This Row],[DI]])</f>
        <v>ANCASHHUARAZINDEPENDENCIA</v>
      </c>
      <c r="V97" s="111" t="s">
        <v>2765</v>
      </c>
      <c r="W97" s="111"/>
      <c r="X97" s="111"/>
    </row>
    <row r="98" spans="1:24" x14ac:dyDescent="0.3">
      <c r="A98" s="108" t="s">
        <v>548</v>
      </c>
      <c r="B98" s="109" t="s">
        <v>2767</v>
      </c>
      <c r="C98" s="109" t="s">
        <v>581</v>
      </c>
      <c r="D98" s="109" t="s">
        <v>550</v>
      </c>
      <c r="E98" s="109" t="s">
        <v>680</v>
      </c>
      <c r="F98" s="109" t="s">
        <v>2757</v>
      </c>
      <c r="G98" s="109" t="s">
        <v>2758</v>
      </c>
      <c r="H98" s="109" t="s">
        <v>2768</v>
      </c>
      <c r="I98" s="110">
        <v>5106</v>
      </c>
      <c r="J98" s="110">
        <v>59.84</v>
      </c>
      <c r="K98" s="110">
        <v>-9.4014000000000006</v>
      </c>
      <c r="L98" s="110">
        <v>-77.576700000000002</v>
      </c>
      <c r="M98" s="111" t="s">
        <v>123</v>
      </c>
      <c r="N98" s="111">
        <v>0</v>
      </c>
      <c r="O98" s="111" t="s">
        <v>553</v>
      </c>
      <c r="P98" s="111">
        <v>0</v>
      </c>
      <c r="Q98" s="112"/>
      <c r="R98" s="111" t="s">
        <v>556</v>
      </c>
      <c r="S98" s="111" t="s">
        <v>756</v>
      </c>
      <c r="T98" s="111" t="s">
        <v>1874</v>
      </c>
      <c r="U98" s="111" t="str">
        <f>+CONCATENATE(Tabla134[[#This Row],[D]],Tabla134[[#This Row],[P]],Tabla134[[#This Row],[DI]])</f>
        <v>ANCASHHUARAZJANGAS</v>
      </c>
      <c r="V98" s="111" t="s">
        <v>2767</v>
      </c>
      <c r="W98" s="111"/>
      <c r="X98" s="111"/>
    </row>
    <row r="99" spans="1:24" x14ac:dyDescent="0.3">
      <c r="A99" s="108" t="s">
        <v>548</v>
      </c>
      <c r="B99" s="109" t="s">
        <v>2769</v>
      </c>
      <c r="C99" s="109" t="s">
        <v>581</v>
      </c>
      <c r="D99" s="109" t="s">
        <v>550</v>
      </c>
      <c r="E99" s="109" t="s">
        <v>700</v>
      </c>
      <c r="F99" s="109" t="s">
        <v>2757</v>
      </c>
      <c r="G99" s="109" t="s">
        <v>2758</v>
      </c>
      <c r="H99" s="109" t="s">
        <v>2770</v>
      </c>
      <c r="I99" s="110">
        <v>1138</v>
      </c>
      <c r="J99" s="110">
        <v>164.26</v>
      </c>
      <c r="K99" s="110">
        <v>-9.6333000000000002</v>
      </c>
      <c r="L99" s="110">
        <v>-77.744200000000006</v>
      </c>
      <c r="M99" s="111" t="s">
        <v>123</v>
      </c>
      <c r="N99" s="111">
        <v>0</v>
      </c>
      <c r="O99" s="111" t="s">
        <v>553</v>
      </c>
      <c r="P99" s="111">
        <v>0</v>
      </c>
      <c r="Q99" s="112"/>
      <c r="R99" s="111" t="s">
        <v>556</v>
      </c>
      <c r="S99" s="111" t="s">
        <v>756</v>
      </c>
      <c r="T99" s="111" t="s">
        <v>2001</v>
      </c>
      <c r="U99" s="111" t="str">
        <f>+CONCATENATE(Tabla134[[#This Row],[D]],Tabla134[[#This Row],[P]],Tabla134[[#This Row],[DI]])</f>
        <v>ANCASHHUARAZLA LIBERTAD</v>
      </c>
      <c r="V99" s="111" t="s">
        <v>2769</v>
      </c>
      <c r="W99" s="111"/>
      <c r="X99" s="111"/>
    </row>
    <row r="100" spans="1:24" x14ac:dyDescent="0.3">
      <c r="A100" s="108" t="s">
        <v>548</v>
      </c>
      <c r="B100" s="109" t="s">
        <v>2771</v>
      </c>
      <c r="C100" s="109" t="s">
        <v>581</v>
      </c>
      <c r="D100" s="109" t="s">
        <v>550</v>
      </c>
      <c r="E100" s="109" t="s">
        <v>719</v>
      </c>
      <c r="F100" s="109" t="s">
        <v>2757</v>
      </c>
      <c r="G100" s="109" t="s">
        <v>2758</v>
      </c>
      <c r="H100" s="109" t="s">
        <v>2772</v>
      </c>
      <c r="I100" s="110">
        <v>2148</v>
      </c>
      <c r="J100" s="110">
        <v>222.91</v>
      </c>
      <c r="K100" s="110">
        <v>-9.6663999999999994</v>
      </c>
      <c r="L100" s="110">
        <v>-77.466099999999997</v>
      </c>
      <c r="M100" s="111" t="s">
        <v>123</v>
      </c>
      <c r="N100" s="111">
        <v>0</v>
      </c>
      <c r="O100" s="111" t="s">
        <v>553</v>
      </c>
      <c r="P100" s="111">
        <v>0</v>
      </c>
      <c r="Q100" s="112"/>
      <c r="R100" s="111" t="s">
        <v>556</v>
      </c>
      <c r="S100" s="111" t="s">
        <v>756</v>
      </c>
      <c r="T100" s="111" t="s">
        <v>813</v>
      </c>
      <c r="U100" s="111" t="str">
        <f>+CONCATENATE(Tabla134[[#This Row],[D]],Tabla134[[#This Row],[P]],Tabla134[[#This Row],[DI]])</f>
        <v>ANCASHHUARAZOLLEROS</v>
      </c>
      <c r="V100" s="111" t="s">
        <v>2771</v>
      </c>
      <c r="W100" s="111"/>
      <c r="X100" s="111"/>
    </row>
    <row r="101" spans="1:24" x14ac:dyDescent="0.3">
      <c r="A101" s="108" t="s">
        <v>548</v>
      </c>
      <c r="B101" s="109" t="s">
        <v>2773</v>
      </c>
      <c r="C101" s="109" t="s">
        <v>581</v>
      </c>
      <c r="D101" s="109" t="s">
        <v>550</v>
      </c>
      <c r="E101" s="109" t="s">
        <v>738</v>
      </c>
      <c r="F101" s="109" t="s">
        <v>2757</v>
      </c>
      <c r="G101" s="109" t="s">
        <v>2758</v>
      </c>
      <c r="H101" s="109" t="s">
        <v>2774</v>
      </c>
      <c r="I101" s="110">
        <v>1165</v>
      </c>
      <c r="J101" s="110">
        <v>357.81</v>
      </c>
      <c r="K101" s="110">
        <v>-9.6555999999999997</v>
      </c>
      <c r="L101" s="110">
        <v>-77.827200000000005</v>
      </c>
      <c r="M101" s="111" t="s">
        <v>123</v>
      </c>
      <c r="N101" s="111">
        <v>0</v>
      </c>
      <c r="O101" s="111" t="s">
        <v>553</v>
      </c>
      <c r="P101" s="111">
        <v>0</v>
      </c>
      <c r="Q101" s="112"/>
      <c r="R101" s="111" t="s">
        <v>556</v>
      </c>
      <c r="S101" s="111" t="s">
        <v>756</v>
      </c>
      <c r="T101" s="111" t="s">
        <v>2285</v>
      </c>
      <c r="U101" s="111" t="str">
        <f>+CONCATENATE(Tabla134[[#This Row],[D]],Tabla134[[#This Row],[P]],Tabla134[[#This Row],[DI]])</f>
        <v>ANCASHHUARAZPAMPAS</v>
      </c>
      <c r="V101" s="111" t="s">
        <v>2773</v>
      </c>
      <c r="W101" s="111"/>
      <c r="X101" s="111"/>
    </row>
    <row r="102" spans="1:24" x14ac:dyDescent="0.3">
      <c r="A102" s="108" t="s">
        <v>548</v>
      </c>
      <c r="B102" s="109" t="s">
        <v>2775</v>
      </c>
      <c r="C102" s="109" t="s">
        <v>581</v>
      </c>
      <c r="D102" s="109" t="s">
        <v>550</v>
      </c>
      <c r="E102" s="109" t="s">
        <v>753</v>
      </c>
      <c r="F102" s="109" t="s">
        <v>2757</v>
      </c>
      <c r="G102" s="109" t="s">
        <v>2758</v>
      </c>
      <c r="H102" s="109" t="s">
        <v>2776</v>
      </c>
      <c r="I102" s="110">
        <v>4794</v>
      </c>
      <c r="J102" s="110">
        <v>162.5</v>
      </c>
      <c r="K102" s="110">
        <v>-9.5622000000000007</v>
      </c>
      <c r="L102" s="110">
        <v>-77.893100000000004</v>
      </c>
      <c r="M102" s="111" t="s">
        <v>123</v>
      </c>
      <c r="N102" s="111">
        <v>0</v>
      </c>
      <c r="O102" s="111" t="s">
        <v>553</v>
      </c>
      <c r="P102" s="111">
        <v>0</v>
      </c>
      <c r="Q102" s="112"/>
      <c r="R102" s="111" t="s">
        <v>556</v>
      </c>
      <c r="S102" s="111" t="s">
        <v>756</v>
      </c>
      <c r="T102" s="111" t="s">
        <v>2355</v>
      </c>
      <c r="U102" s="111" t="str">
        <f>+CONCATENATE(Tabla134[[#This Row],[D]],Tabla134[[#This Row],[P]],Tabla134[[#This Row],[DI]])</f>
        <v>ANCASHHUARAZPARIACOTO</v>
      </c>
      <c r="V102" s="111" t="s">
        <v>2775</v>
      </c>
      <c r="W102" s="111"/>
      <c r="X102" s="111"/>
    </row>
    <row r="103" spans="1:24" x14ac:dyDescent="0.3">
      <c r="A103" s="108" t="s">
        <v>548</v>
      </c>
      <c r="B103" s="109" t="s">
        <v>2777</v>
      </c>
      <c r="C103" s="109" t="s">
        <v>581</v>
      </c>
      <c r="D103" s="109" t="s">
        <v>550</v>
      </c>
      <c r="E103" s="109" t="s">
        <v>765</v>
      </c>
      <c r="F103" s="109" t="s">
        <v>2757</v>
      </c>
      <c r="G103" s="109" t="s">
        <v>2758</v>
      </c>
      <c r="H103" s="109" t="s">
        <v>2778</v>
      </c>
      <c r="I103" s="110">
        <v>3755</v>
      </c>
      <c r="J103" s="110">
        <v>243.73</v>
      </c>
      <c r="K103" s="110">
        <v>-9.5814000000000004</v>
      </c>
      <c r="L103" s="110">
        <v>-77.707499999999996</v>
      </c>
      <c r="M103" s="111" t="s">
        <v>123</v>
      </c>
      <c r="N103" s="111">
        <v>0</v>
      </c>
      <c r="O103" s="111" t="s">
        <v>553</v>
      </c>
      <c r="P103" s="111">
        <v>0</v>
      </c>
      <c r="Q103" s="112"/>
      <c r="R103" s="111" t="s">
        <v>556</v>
      </c>
      <c r="S103" s="111" t="s">
        <v>756</v>
      </c>
      <c r="T103" s="111" t="s">
        <v>2407</v>
      </c>
      <c r="U103" s="111" t="str">
        <f>+CONCATENATE(Tabla134[[#This Row],[D]],Tabla134[[#This Row],[P]],Tabla134[[#This Row],[DI]])</f>
        <v>ANCASHHUARAZPIRA</v>
      </c>
      <c r="V103" s="111" t="s">
        <v>2777</v>
      </c>
      <c r="W103" s="111"/>
      <c r="X103" s="111"/>
    </row>
    <row r="104" spans="1:24" x14ac:dyDescent="0.3">
      <c r="A104" s="108" t="s">
        <v>548</v>
      </c>
      <c r="B104" s="109" t="s">
        <v>2779</v>
      </c>
      <c r="C104" s="109" t="s">
        <v>581</v>
      </c>
      <c r="D104" s="109" t="s">
        <v>550</v>
      </c>
      <c r="E104" s="109" t="s">
        <v>778</v>
      </c>
      <c r="F104" s="109" t="s">
        <v>2757</v>
      </c>
      <c r="G104" s="109" t="s">
        <v>2758</v>
      </c>
      <c r="H104" s="109" t="s">
        <v>2780</v>
      </c>
      <c r="I104" s="110">
        <v>5936</v>
      </c>
      <c r="J104" s="110">
        <v>110.28</v>
      </c>
      <c r="K104" s="110">
        <v>-9.3918999999999997</v>
      </c>
      <c r="L104" s="110">
        <v>-77.576899999999995</v>
      </c>
      <c r="M104" s="111" t="s">
        <v>123</v>
      </c>
      <c r="N104" s="111">
        <v>0</v>
      </c>
      <c r="O104" s="111" t="s">
        <v>553</v>
      </c>
      <c r="P104" s="111">
        <v>0</v>
      </c>
      <c r="Q104" s="112"/>
      <c r="R104" s="111" t="s">
        <v>556</v>
      </c>
      <c r="S104" s="111" t="s">
        <v>756</v>
      </c>
      <c r="T104" s="111" t="s">
        <v>2447</v>
      </c>
      <c r="U104" s="111" t="str">
        <f>+CONCATENATE(Tabla134[[#This Row],[D]],Tabla134[[#This Row],[P]],Tabla134[[#This Row],[DI]])</f>
        <v>ANCASHHUARAZTARICA</v>
      </c>
      <c r="V104" s="111" t="s">
        <v>2779</v>
      </c>
      <c r="W104" s="111"/>
      <c r="X104" s="111"/>
    </row>
    <row r="105" spans="1:24" x14ac:dyDescent="0.3">
      <c r="A105" s="108" t="s">
        <v>548</v>
      </c>
      <c r="B105" s="109" t="s">
        <v>2781</v>
      </c>
      <c r="C105" s="109" t="s">
        <v>581</v>
      </c>
      <c r="D105" s="109" t="s">
        <v>550</v>
      </c>
      <c r="E105" s="109" t="s">
        <v>841</v>
      </c>
      <c r="F105" s="109" t="s">
        <v>2757</v>
      </c>
      <c r="G105" s="109" t="s">
        <v>2758</v>
      </c>
      <c r="H105" s="109" t="s">
        <v>842</v>
      </c>
      <c r="I105" s="110" t="s">
        <v>553</v>
      </c>
      <c r="J105" s="110" t="s">
        <v>553</v>
      </c>
      <c r="K105" s="110" t="s">
        <v>553</v>
      </c>
      <c r="L105" s="110" t="s">
        <v>553</v>
      </c>
      <c r="M105" s="111" t="s">
        <v>123</v>
      </c>
      <c r="N105" s="111">
        <v>0</v>
      </c>
      <c r="O105" s="111" t="s">
        <v>553</v>
      </c>
      <c r="P105" s="111">
        <v>0</v>
      </c>
      <c r="Q105" s="112"/>
      <c r="R105" s="111" t="s">
        <v>556</v>
      </c>
      <c r="S105" s="111" t="s">
        <v>756</v>
      </c>
      <c r="T105" s="111" t="s">
        <v>843</v>
      </c>
      <c r="U105" s="111" t="str">
        <f>+CONCATENATE(Tabla134[[#This Row],[D]],Tabla134[[#This Row],[P]],Tabla134[[#This Row],[DI]])</f>
        <v>ANCASHHUARAZMULTIDISTRITAL</v>
      </c>
      <c r="V105" s="111" t="s">
        <v>2781</v>
      </c>
      <c r="W105" s="111"/>
      <c r="X105" s="111"/>
    </row>
    <row r="106" spans="1:24" x14ac:dyDescent="0.3">
      <c r="A106" s="108" t="s">
        <v>548</v>
      </c>
      <c r="B106" s="109" t="s">
        <v>2782</v>
      </c>
      <c r="C106" s="109" t="s">
        <v>581</v>
      </c>
      <c r="D106" s="109" t="s">
        <v>581</v>
      </c>
      <c r="E106" s="109" t="s">
        <v>550</v>
      </c>
      <c r="F106" s="109" t="s">
        <v>2757</v>
      </c>
      <c r="G106" s="109" t="s">
        <v>2783</v>
      </c>
      <c r="H106" s="109" t="s">
        <v>2784</v>
      </c>
      <c r="I106" s="110">
        <v>1841</v>
      </c>
      <c r="J106" s="110">
        <v>159.74</v>
      </c>
      <c r="K106" s="110">
        <v>-9.7819000000000003</v>
      </c>
      <c r="L106" s="110">
        <v>-77.611400000000003</v>
      </c>
      <c r="M106" s="111" t="s">
        <v>123</v>
      </c>
      <c r="N106" s="111">
        <v>0</v>
      </c>
      <c r="O106" s="111" t="s">
        <v>553</v>
      </c>
      <c r="P106" s="111">
        <v>0</v>
      </c>
      <c r="Q106" s="112"/>
      <c r="R106" s="111" t="s">
        <v>556</v>
      </c>
      <c r="S106" s="111" t="s">
        <v>585</v>
      </c>
      <c r="T106" s="111" t="s">
        <v>585</v>
      </c>
      <c r="U106" s="111" t="str">
        <f>+CONCATENATE(Tabla134[[#This Row],[D]],Tabla134[[#This Row],[P]],Tabla134[[#This Row],[DI]])</f>
        <v>ANCASHAIJAAIJA</v>
      </c>
      <c r="V106" s="111" t="s">
        <v>2782</v>
      </c>
      <c r="W106" s="111"/>
      <c r="X106" s="111"/>
    </row>
    <row r="107" spans="1:24" x14ac:dyDescent="0.3">
      <c r="A107" s="108" t="s">
        <v>548</v>
      </c>
      <c r="B107" s="109" t="s">
        <v>2785</v>
      </c>
      <c r="C107" s="109" t="s">
        <v>581</v>
      </c>
      <c r="D107" s="109" t="s">
        <v>581</v>
      </c>
      <c r="E107" s="109" t="s">
        <v>581</v>
      </c>
      <c r="F107" s="109" t="s">
        <v>2757</v>
      </c>
      <c r="G107" s="109" t="s">
        <v>2783</v>
      </c>
      <c r="H107" s="109" t="s">
        <v>2786</v>
      </c>
      <c r="I107" s="110">
        <v>2270</v>
      </c>
      <c r="J107" s="110">
        <v>267.14999999999998</v>
      </c>
      <c r="K107" s="110">
        <v>-9.8210999999999995</v>
      </c>
      <c r="L107" s="110">
        <v>-77.722499999999997</v>
      </c>
      <c r="M107" s="111" t="s">
        <v>123</v>
      </c>
      <c r="N107" s="111">
        <v>0</v>
      </c>
      <c r="O107" s="111" t="s">
        <v>553</v>
      </c>
      <c r="P107" s="111">
        <v>0</v>
      </c>
      <c r="Q107" s="112"/>
      <c r="R107" s="111" t="s">
        <v>556</v>
      </c>
      <c r="S107" s="111" t="s">
        <v>585</v>
      </c>
      <c r="T107" s="111" t="s">
        <v>1228</v>
      </c>
      <c r="U107" s="111" t="str">
        <f>+CONCATENATE(Tabla134[[#This Row],[D]],Tabla134[[#This Row],[P]],Tabla134[[#This Row],[DI]])</f>
        <v>ANCASHAIJACORIS</v>
      </c>
      <c r="V107" s="111" t="s">
        <v>2785</v>
      </c>
      <c r="W107" s="111"/>
      <c r="X107" s="111"/>
    </row>
    <row r="108" spans="1:24" x14ac:dyDescent="0.3">
      <c r="A108" s="108" t="s">
        <v>548</v>
      </c>
      <c r="B108" s="109" t="s">
        <v>2787</v>
      </c>
      <c r="C108" s="109" t="s">
        <v>581</v>
      </c>
      <c r="D108" s="109" t="s">
        <v>581</v>
      </c>
      <c r="E108" s="109" t="s">
        <v>608</v>
      </c>
      <c r="F108" s="109" t="s">
        <v>2757</v>
      </c>
      <c r="G108" s="109" t="s">
        <v>2783</v>
      </c>
      <c r="H108" s="109" t="s">
        <v>2788</v>
      </c>
      <c r="I108" s="110">
        <v>628</v>
      </c>
      <c r="J108" s="110">
        <v>37.909999999999997</v>
      </c>
      <c r="K108" s="110">
        <v>-9.7974999999999994</v>
      </c>
      <c r="L108" s="110">
        <v>-77.674700000000001</v>
      </c>
      <c r="M108" s="111" t="s">
        <v>123</v>
      </c>
      <c r="N108" s="111">
        <v>0</v>
      </c>
      <c r="O108" s="111" t="s">
        <v>553</v>
      </c>
      <c r="P108" s="111">
        <v>0</v>
      </c>
      <c r="Q108" s="112"/>
      <c r="R108" s="111" t="s">
        <v>556</v>
      </c>
      <c r="S108" s="111" t="s">
        <v>585</v>
      </c>
      <c r="T108" s="111" t="s">
        <v>1396</v>
      </c>
      <c r="U108" s="111" t="str">
        <f>+CONCATENATE(Tabla134[[#This Row],[D]],Tabla134[[#This Row],[P]],Tabla134[[#This Row],[DI]])</f>
        <v>ANCASHAIJAHUACLLAN</v>
      </c>
      <c r="V108" s="111" t="s">
        <v>2787</v>
      </c>
      <c r="W108" s="111"/>
      <c r="X108" s="111"/>
    </row>
    <row r="109" spans="1:24" x14ac:dyDescent="0.3">
      <c r="A109" s="108" t="s">
        <v>548</v>
      </c>
      <c r="B109" s="109" t="s">
        <v>2789</v>
      </c>
      <c r="C109" s="109" t="s">
        <v>581</v>
      </c>
      <c r="D109" s="109" t="s">
        <v>581</v>
      </c>
      <c r="E109" s="109" t="s">
        <v>633</v>
      </c>
      <c r="F109" s="109" t="s">
        <v>2757</v>
      </c>
      <c r="G109" s="109" t="s">
        <v>2783</v>
      </c>
      <c r="H109" s="109" t="s">
        <v>2790</v>
      </c>
      <c r="I109" s="110">
        <v>2190</v>
      </c>
      <c r="J109" s="110">
        <v>153.08000000000001</v>
      </c>
      <c r="K109" s="110">
        <v>-9.7361000000000004</v>
      </c>
      <c r="L109" s="110">
        <v>-77.618899999999996</v>
      </c>
      <c r="M109" s="111" t="s">
        <v>123</v>
      </c>
      <c r="N109" s="111">
        <v>0</v>
      </c>
      <c r="O109" s="111" t="s">
        <v>553</v>
      </c>
      <c r="P109" s="111">
        <v>0</v>
      </c>
      <c r="Q109" s="112"/>
      <c r="R109" s="111" t="s">
        <v>556</v>
      </c>
      <c r="S109" s="111" t="s">
        <v>585</v>
      </c>
      <c r="T109" s="111" t="s">
        <v>1569</v>
      </c>
      <c r="U109" s="111" t="str">
        <f>+CONCATENATE(Tabla134[[#This Row],[D]],Tabla134[[#This Row],[P]],Tabla134[[#This Row],[DI]])</f>
        <v>ANCASHAIJALA MERCED</v>
      </c>
      <c r="V109" s="111" t="s">
        <v>2789</v>
      </c>
      <c r="W109" s="111"/>
      <c r="X109" s="111"/>
    </row>
    <row r="110" spans="1:24" x14ac:dyDescent="0.3">
      <c r="A110" s="108" t="s">
        <v>548</v>
      </c>
      <c r="B110" s="109" t="s">
        <v>2791</v>
      </c>
      <c r="C110" s="109" t="s">
        <v>581</v>
      </c>
      <c r="D110" s="109" t="s">
        <v>581</v>
      </c>
      <c r="E110" s="109" t="s">
        <v>656</v>
      </c>
      <c r="F110" s="109" t="s">
        <v>2757</v>
      </c>
      <c r="G110" s="109" t="s">
        <v>2783</v>
      </c>
      <c r="H110" s="109" t="s">
        <v>2792</v>
      </c>
      <c r="I110" s="110">
        <v>828</v>
      </c>
      <c r="J110" s="110">
        <v>78.84</v>
      </c>
      <c r="K110" s="110">
        <v>-9.8241999999999994</v>
      </c>
      <c r="L110" s="110">
        <v>-77.649699999999996</v>
      </c>
      <c r="M110" s="111" t="s">
        <v>123</v>
      </c>
      <c r="N110" s="111">
        <v>0</v>
      </c>
      <c r="O110" s="111" t="s">
        <v>553</v>
      </c>
      <c r="P110" s="111">
        <v>0</v>
      </c>
      <c r="Q110" s="112"/>
      <c r="R110" s="111" t="s">
        <v>556</v>
      </c>
      <c r="S110" s="111" t="s">
        <v>585</v>
      </c>
      <c r="T110" s="111" t="s">
        <v>1871</v>
      </c>
      <c r="U110" s="111" t="str">
        <f>+CONCATENATE(Tabla134[[#This Row],[D]],Tabla134[[#This Row],[P]],Tabla134[[#This Row],[DI]])</f>
        <v>ANCASHAIJASUCCHA</v>
      </c>
      <c r="V110" s="111" t="s">
        <v>2791</v>
      </c>
      <c r="W110" s="111"/>
      <c r="X110" s="111"/>
    </row>
    <row r="111" spans="1:24" x14ac:dyDescent="0.3">
      <c r="A111" s="108" t="s">
        <v>548</v>
      </c>
      <c r="B111" s="109" t="s">
        <v>2793</v>
      </c>
      <c r="C111" s="109" t="s">
        <v>581</v>
      </c>
      <c r="D111" s="109" t="s">
        <v>581</v>
      </c>
      <c r="E111" s="109" t="s">
        <v>841</v>
      </c>
      <c r="F111" s="109" t="s">
        <v>2757</v>
      </c>
      <c r="G111" s="109" t="s">
        <v>2783</v>
      </c>
      <c r="H111" s="109" t="s">
        <v>842</v>
      </c>
      <c r="I111" s="110" t="s">
        <v>553</v>
      </c>
      <c r="J111" s="110" t="s">
        <v>553</v>
      </c>
      <c r="K111" s="110" t="s">
        <v>553</v>
      </c>
      <c r="L111" s="110" t="s">
        <v>553</v>
      </c>
      <c r="M111" s="111" t="s">
        <v>123</v>
      </c>
      <c r="N111" s="111">
        <v>0</v>
      </c>
      <c r="O111" s="111" t="s">
        <v>553</v>
      </c>
      <c r="P111" s="111">
        <v>0</v>
      </c>
      <c r="Q111" s="112"/>
      <c r="R111" s="111" t="s">
        <v>556</v>
      </c>
      <c r="S111" s="111" t="s">
        <v>585</v>
      </c>
      <c r="T111" s="111" t="s">
        <v>843</v>
      </c>
      <c r="U111" s="111" t="str">
        <f>+CONCATENATE(Tabla134[[#This Row],[D]],Tabla134[[#This Row],[P]],Tabla134[[#This Row],[DI]])</f>
        <v>ANCASHAIJAMULTIDISTRITAL</v>
      </c>
      <c r="V111" s="111" t="s">
        <v>2793</v>
      </c>
      <c r="W111" s="111"/>
      <c r="X111" s="111"/>
    </row>
    <row r="112" spans="1:24" x14ac:dyDescent="0.3">
      <c r="A112" s="108" t="s">
        <v>548</v>
      </c>
      <c r="B112" s="109" t="s">
        <v>2794</v>
      </c>
      <c r="C112" s="109" t="s">
        <v>581</v>
      </c>
      <c r="D112" s="109" t="s">
        <v>608</v>
      </c>
      <c r="E112" s="109" t="s">
        <v>550</v>
      </c>
      <c r="F112" s="109" t="s">
        <v>2757</v>
      </c>
      <c r="G112" s="109" t="s">
        <v>2795</v>
      </c>
      <c r="H112" s="109" t="s">
        <v>2796</v>
      </c>
      <c r="I112" s="110">
        <v>3552</v>
      </c>
      <c r="J112" s="110">
        <v>90.82</v>
      </c>
      <c r="K112" s="110">
        <v>-9.1006</v>
      </c>
      <c r="L112" s="110">
        <v>-77.018299999999996</v>
      </c>
      <c r="M112" s="111" t="s">
        <v>123</v>
      </c>
      <c r="N112" s="111">
        <v>0</v>
      </c>
      <c r="O112" s="111" t="s">
        <v>553</v>
      </c>
      <c r="P112" s="111">
        <v>0</v>
      </c>
      <c r="Q112" s="112"/>
      <c r="R112" s="111" t="s">
        <v>556</v>
      </c>
      <c r="S112" s="111" t="s">
        <v>612</v>
      </c>
      <c r="T112" s="111" t="s">
        <v>1570</v>
      </c>
      <c r="U112" s="111" t="str">
        <f>+CONCATENATE(Tabla134[[#This Row],[D]],Tabla134[[#This Row],[P]],Tabla134[[#This Row],[DI]])</f>
        <v>ANCASHANTONIO_RAIMONDILLAMELLIN</v>
      </c>
      <c r="V112" s="111" t="s">
        <v>2794</v>
      </c>
      <c r="W112" s="111"/>
      <c r="X112" s="111"/>
    </row>
    <row r="113" spans="1:24" x14ac:dyDescent="0.3">
      <c r="A113" s="108" t="s">
        <v>548</v>
      </c>
      <c r="B113" s="109" t="s">
        <v>2797</v>
      </c>
      <c r="C113" s="109" t="s">
        <v>581</v>
      </c>
      <c r="D113" s="109" t="s">
        <v>608</v>
      </c>
      <c r="E113" s="109" t="s">
        <v>581</v>
      </c>
      <c r="F113" s="109" t="s">
        <v>2757</v>
      </c>
      <c r="G113" s="109" t="s">
        <v>2795</v>
      </c>
      <c r="H113" s="109" t="s">
        <v>2798</v>
      </c>
      <c r="I113" s="110">
        <v>2130</v>
      </c>
      <c r="J113" s="110">
        <v>69.03</v>
      </c>
      <c r="K113" s="110">
        <v>-9.1524999999999999</v>
      </c>
      <c r="L113" s="110">
        <v>-76.990300000000005</v>
      </c>
      <c r="M113" s="111" t="s">
        <v>123</v>
      </c>
      <c r="N113" s="111">
        <v>0</v>
      </c>
      <c r="O113" s="111" t="s">
        <v>553</v>
      </c>
      <c r="P113" s="111">
        <v>0</v>
      </c>
      <c r="Q113" s="112"/>
      <c r="R113" s="111" t="s">
        <v>556</v>
      </c>
      <c r="S113" s="111" t="s">
        <v>612</v>
      </c>
      <c r="T113" s="111" t="s">
        <v>1064</v>
      </c>
      <c r="U113" s="111" t="str">
        <f>+CONCATENATE(Tabla134[[#This Row],[D]],Tabla134[[#This Row],[P]],Tabla134[[#This Row],[DI]])</f>
        <v>ANCASHANTONIO_RAIMONDIACZO</v>
      </c>
      <c r="V113" s="111" t="s">
        <v>2797</v>
      </c>
      <c r="W113" s="111"/>
      <c r="X113" s="111"/>
    </row>
    <row r="114" spans="1:24" x14ac:dyDescent="0.3">
      <c r="A114" s="108" t="s">
        <v>548</v>
      </c>
      <c r="B114" s="109" t="s">
        <v>2799</v>
      </c>
      <c r="C114" s="109" t="s">
        <v>581</v>
      </c>
      <c r="D114" s="109" t="s">
        <v>608</v>
      </c>
      <c r="E114" s="109" t="s">
        <v>608</v>
      </c>
      <c r="F114" s="109" t="s">
        <v>2757</v>
      </c>
      <c r="G114" s="109" t="s">
        <v>2795</v>
      </c>
      <c r="H114" s="109" t="s">
        <v>2800</v>
      </c>
      <c r="I114" s="110">
        <v>1670</v>
      </c>
      <c r="J114" s="110">
        <v>73.989999999999995</v>
      </c>
      <c r="K114" s="110">
        <v>-9.0586000000000002</v>
      </c>
      <c r="L114" s="110">
        <v>-77.059399999999997</v>
      </c>
      <c r="M114" s="111" t="s">
        <v>123</v>
      </c>
      <c r="N114" s="111">
        <v>0</v>
      </c>
      <c r="O114" s="111" t="s">
        <v>553</v>
      </c>
      <c r="P114" s="111">
        <v>0</v>
      </c>
      <c r="Q114" s="112"/>
      <c r="R114" s="111" t="s">
        <v>556</v>
      </c>
      <c r="S114" s="111" t="s">
        <v>612</v>
      </c>
      <c r="T114" s="111" t="s">
        <v>1229</v>
      </c>
      <c r="U114" s="111" t="str">
        <f>+CONCATENATE(Tabla134[[#This Row],[D]],Tabla134[[#This Row],[P]],Tabla134[[#This Row],[DI]])</f>
        <v>ANCASHANTONIO_RAIMONDICHACCHO</v>
      </c>
      <c r="V114" s="111" t="s">
        <v>2799</v>
      </c>
      <c r="W114" s="111"/>
      <c r="X114" s="111"/>
    </row>
    <row r="115" spans="1:24" x14ac:dyDescent="0.3">
      <c r="A115" s="108" t="s">
        <v>548</v>
      </c>
      <c r="B115" s="109" t="s">
        <v>2801</v>
      </c>
      <c r="C115" s="109" t="s">
        <v>581</v>
      </c>
      <c r="D115" s="109" t="s">
        <v>608</v>
      </c>
      <c r="E115" s="109" t="s">
        <v>633</v>
      </c>
      <c r="F115" s="109" t="s">
        <v>2757</v>
      </c>
      <c r="G115" s="109" t="s">
        <v>2795</v>
      </c>
      <c r="H115" s="109" t="s">
        <v>2802</v>
      </c>
      <c r="I115" s="110">
        <v>1909</v>
      </c>
      <c r="J115" s="110">
        <v>48.95</v>
      </c>
      <c r="K115" s="110">
        <v>-9.1199999999999992</v>
      </c>
      <c r="L115" s="110">
        <v>-76.994699999999995</v>
      </c>
      <c r="M115" s="111" t="s">
        <v>123</v>
      </c>
      <c r="N115" s="111">
        <v>0</v>
      </c>
      <c r="O115" s="111" t="s">
        <v>553</v>
      </c>
      <c r="P115" s="111">
        <v>0</v>
      </c>
      <c r="Q115" s="112"/>
      <c r="R115" s="111" t="s">
        <v>556</v>
      </c>
      <c r="S115" s="111" t="s">
        <v>612</v>
      </c>
      <c r="T115" s="111" t="s">
        <v>1397</v>
      </c>
      <c r="U115" s="111" t="str">
        <f>+CONCATENATE(Tabla134[[#This Row],[D]],Tabla134[[#This Row],[P]],Tabla134[[#This Row],[DI]])</f>
        <v>ANCASHANTONIO_RAIMONDICHINGAS</v>
      </c>
      <c r="V115" s="111" t="s">
        <v>2801</v>
      </c>
      <c r="W115" s="111"/>
      <c r="X115" s="111"/>
    </row>
    <row r="116" spans="1:24" x14ac:dyDescent="0.3">
      <c r="A116" s="108" t="s">
        <v>548</v>
      </c>
      <c r="B116" s="109" t="s">
        <v>2803</v>
      </c>
      <c r="C116" s="109" t="s">
        <v>581</v>
      </c>
      <c r="D116" s="109" t="s">
        <v>608</v>
      </c>
      <c r="E116" s="109" t="s">
        <v>656</v>
      </c>
      <c r="F116" s="109" t="s">
        <v>2757</v>
      </c>
      <c r="G116" s="109" t="s">
        <v>2795</v>
      </c>
      <c r="H116" s="109" t="s">
        <v>2804</v>
      </c>
      <c r="I116" s="110">
        <v>5370</v>
      </c>
      <c r="J116" s="110">
        <v>175.69</v>
      </c>
      <c r="K116" s="110">
        <v>-9.0792000000000002</v>
      </c>
      <c r="L116" s="110">
        <v>-77.093299999999999</v>
      </c>
      <c r="M116" s="111" t="s">
        <v>123</v>
      </c>
      <c r="N116" s="111">
        <v>0</v>
      </c>
      <c r="O116" s="111" t="s">
        <v>553</v>
      </c>
      <c r="P116" s="111">
        <v>0</v>
      </c>
      <c r="Q116" s="112"/>
      <c r="R116" s="111" t="s">
        <v>556</v>
      </c>
      <c r="S116" s="111" t="s">
        <v>612</v>
      </c>
      <c r="T116" s="111" t="s">
        <v>1721</v>
      </c>
      <c r="U116" s="111" t="str">
        <f>+CONCATENATE(Tabla134[[#This Row],[D]],Tabla134[[#This Row],[P]],Tabla134[[#This Row],[DI]])</f>
        <v>ANCASHANTONIO_RAIMONDIMIRGAS</v>
      </c>
      <c r="V116" s="111" t="s">
        <v>2803</v>
      </c>
      <c r="W116" s="111"/>
      <c r="X116" s="111"/>
    </row>
    <row r="117" spans="1:24" x14ac:dyDescent="0.3">
      <c r="A117" s="108" t="s">
        <v>548</v>
      </c>
      <c r="B117" s="109" t="s">
        <v>2805</v>
      </c>
      <c r="C117" s="109" t="s">
        <v>581</v>
      </c>
      <c r="D117" s="109" t="s">
        <v>608</v>
      </c>
      <c r="E117" s="109" t="s">
        <v>680</v>
      </c>
      <c r="F117" s="109" t="s">
        <v>2757</v>
      </c>
      <c r="G117" s="109" t="s">
        <v>2795</v>
      </c>
      <c r="H117" s="109" t="s">
        <v>2806</v>
      </c>
      <c r="I117" s="110">
        <v>1648</v>
      </c>
      <c r="J117" s="110">
        <v>103.13</v>
      </c>
      <c r="K117" s="110">
        <v>-9.1803000000000008</v>
      </c>
      <c r="L117" s="110">
        <v>-77.004400000000004</v>
      </c>
      <c r="M117" s="111" t="s">
        <v>123</v>
      </c>
      <c r="N117" s="111">
        <v>0</v>
      </c>
      <c r="O117" s="111" t="s">
        <v>553</v>
      </c>
      <c r="P117" s="111">
        <v>0</v>
      </c>
      <c r="Q117" s="112"/>
      <c r="R117" s="111" t="s">
        <v>556</v>
      </c>
      <c r="S117" s="111" t="s">
        <v>612</v>
      </c>
      <c r="T117" s="111" t="s">
        <v>1998</v>
      </c>
      <c r="U117" s="111" t="str">
        <f>+CONCATENATE(Tabla134[[#This Row],[D]],Tabla134[[#This Row],[P]],Tabla134[[#This Row],[DI]])</f>
        <v>ANCASHANTONIO_RAIMONDISAN JUAN DE RONTOY</v>
      </c>
      <c r="V117" s="111" t="s">
        <v>2805</v>
      </c>
      <c r="W117" s="111"/>
      <c r="X117" s="111"/>
    </row>
    <row r="118" spans="1:24" x14ac:dyDescent="0.3">
      <c r="A118" s="108" t="s">
        <v>548</v>
      </c>
      <c r="B118" s="109" t="s">
        <v>2807</v>
      </c>
      <c r="C118" s="109" t="s">
        <v>581</v>
      </c>
      <c r="D118" s="109" t="s">
        <v>608</v>
      </c>
      <c r="E118" s="109" t="s">
        <v>841</v>
      </c>
      <c r="F118" s="109" t="s">
        <v>2757</v>
      </c>
      <c r="G118" s="109" t="s">
        <v>2795</v>
      </c>
      <c r="H118" s="109" t="s">
        <v>842</v>
      </c>
      <c r="I118" s="110" t="s">
        <v>553</v>
      </c>
      <c r="J118" s="110" t="s">
        <v>553</v>
      </c>
      <c r="K118" s="110" t="s">
        <v>553</v>
      </c>
      <c r="L118" s="110" t="s">
        <v>553</v>
      </c>
      <c r="M118" s="111" t="s">
        <v>123</v>
      </c>
      <c r="N118" s="111">
        <v>0</v>
      </c>
      <c r="O118" s="111" t="s">
        <v>553</v>
      </c>
      <c r="P118" s="111">
        <v>0</v>
      </c>
      <c r="Q118" s="112"/>
      <c r="R118" s="111" t="s">
        <v>556</v>
      </c>
      <c r="S118" s="111" t="s">
        <v>612</v>
      </c>
      <c r="T118" s="111" t="s">
        <v>843</v>
      </c>
      <c r="U118" s="111" t="str">
        <f>+CONCATENATE(Tabla134[[#This Row],[D]],Tabla134[[#This Row],[P]],Tabla134[[#This Row],[DI]])</f>
        <v>ANCASHANTONIO_RAIMONDIMULTIDISTRITAL</v>
      </c>
      <c r="V118" s="111" t="s">
        <v>2807</v>
      </c>
      <c r="W118" s="111"/>
      <c r="X118" s="111"/>
    </row>
    <row r="119" spans="1:24" x14ac:dyDescent="0.3">
      <c r="A119" s="108" t="s">
        <v>548</v>
      </c>
      <c r="B119" s="109" t="s">
        <v>2808</v>
      </c>
      <c r="C119" s="109" t="s">
        <v>581</v>
      </c>
      <c r="D119" s="109" t="s">
        <v>633</v>
      </c>
      <c r="E119" s="109" t="s">
        <v>550</v>
      </c>
      <c r="F119" s="109" t="s">
        <v>2757</v>
      </c>
      <c r="G119" s="109" t="s">
        <v>2809</v>
      </c>
      <c r="H119" s="109" t="s">
        <v>2810</v>
      </c>
      <c r="I119" s="110">
        <v>5619</v>
      </c>
      <c r="J119" s="110">
        <v>447.69</v>
      </c>
      <c r="K119" s="110">
        <v>-9.1622000000000003</v>
      </c>
      <c r="L119" s="110">
        <v>-77.369399999999999</v>
      </c>
      <c r="M119" s="111" t="s">
        <v>123</v>
      </c>
      <c r="N119" s="111">
        <v>0</v>
      </c>
      <c r="O119" s="111" t="s">
        <v>553</v>
      </c>
      <c r="P119" s="111">
        <v>0</v>
      </c>
      <c r="Q119" s="112"/>
      <c r="R119" s="111" t="s">
        <v>556</v>
      </c>
      <c r="S119" s="111" t="s">
        <v>583</v>
      </c>
      <c r="T119" s="111" t="s">
        <v>1230</v>
      </c>
      <c r="U119" s="111" t="str">
        <f>+CONCATENATE(Tabla134[[#This Row],[D]],Tabla134[[#This Row],[P]],Tabla134[[#This Row],[DI]])</f>
        <v>ANCASHASUNCIONCHACAS</v>
      </c>
      <c r="V119" s="111" t="s">
        <v>2808</v>
      </c>
      <c r="W119" s="111"/>
      <c r="X119" s="111"/>
    </row>
    <row r="120" spans="1:24" x14ac:dyDescent="0.3">
      <c r="A120" s="108" t="s">
        <v>548</v>
      </c>
      <c r="B120" s="109" t="s">
        <v>2811</v>
      </c>
      <c r="C120" s="109" t="s">
        <v>581</v>
      </c>
      <c r="D120" s="109" t="s">
        <v>633</v>
      </c>
      <c r="E120" s="109" t="s">
        <v>581</v>
      </c>
      <c r="F120" s="109" t="s">
        <v>2757</v>
      </c>
      <c r="G120" s="109" t="s">
        <v>2809</v>
      </c>
      <c r="H120" s="109" t="s">
        <v>2812</v>
      </c>
      <c r="I120" s="110">
        <v>3130</v>
      </c>
      <c r="J120" s="110">
        <v>80.97</v>
      </c>
      <c r="K120" s="110">
        <v>-9.1138999999999992</v>
      </c>
      <c r="L120" s="110">
        <v>-77.369699999999995</v>
      </c>
      <c r="M120" s="111" t="s">
        <v>123</v>
      </c>
      <c r="N120" s="111">
        <v>0</v>
      </c>
      <c r="O120" s="111" t="s">
        <v>553</v>
      </c>
      <c r="P120" s="111">
        <v>0</v>
      </c>
      <c r="Q120" s="112"/>
      <c r="R120" s="111" t="s">
        <v>556</v>
      </c>
      <c r="S120" s="111" t="s">
        <v>583</v>
      </c>
      <c r="T120" s="111" t="s">
        <v>1065</v>
      </c>
      <c r="U120" s="111" t="str">
        <f>+CONCATENATE(Tabla134[[#This Row],[D]],Tabla134[[#This Row],[P]],Tabla134[[#This Row],[DI]])</f>
        <v>ANCASHASUNCIONACOCHACA</v>
      </c>
      <c r="V120" s="111" t="s">
        <v>2811</v>
      </c>
      <c r="W120" s="111"/>
      <c r="X120" s="111"/>
    </row>
    <row r="121" spans="1:24" x14ac:dyDescent="0.3">
      <c r="A121" s="108" t="s">
        <v>548</v>
      </c>
      <c r="B121" s="109" t="s">
        <v>2813</v>
      </c>
      <c r="C121" s="109" t="s">
        <v>581</v>
      </c>
      <c r="D121" s="109" t="s">
        <v>633</v>
      </c>
      <c r="E121" s="109" t="s">
        <v>841</v>
      </c>
      <c r="F121" s="109" t="s">
        <v>2757</v>
      </c>
      <c r="G121" s="109" t="s">
        <v>2809</v>
      </c>
      <c r="H121" s="109" t="s">
        <v>842</v>
      </c>
      <c r="I121" s="110" t="s">
        <v>553</v>
      </c>
      <c r="J121" s="110" t="s">
        <v>553</v>
      </c>
      <c r="K121" s="110" t="s">
        <v>553</v>
      </c>
      <c r="L121" s="110" t="s">
        <v>553</v>
      </c>
      <c r="M121" s="111" t="s">
        <v>123</v>
      </c>
      <c r="N121" s="111">
        <v>0</v>
      </c>
      <c r="O121" s="111" t="s">
        <v>553</v>
      </c>
      <c r="P121" s="111">
        <v>0</v>
      </c>
      <c r="Q121" s="112"/>
      <c r="R121" s="111" t="s">
        <v>556</v>
      </c>
      <c r="S121" s="111" t="s">
        <v>583</v>
      </c>
      <c r="T121" s="111" t="s">
        <v>843</v>
      </c>
      <c r="U121" s="111" t="str">
        <f>+CONCATENATE(Tabla134[[#This Row],[D]],Tabla134[[#This Row],[P]],Tabla134[[#This Row],[DI]])</f>
        <v>ANCASHASUNCIONMULTIDISTRITAL</v>
      </c>
      <c r="V121" s="111" t="s">
        <v>2813</v>
      </c>
      <c r="W121" s="111"/>
      <c r="X121" s="111"/>
    </row>
    <row r="122" spans="1:24" x14ac:dyDescent="0.3">
      <c r="A122" s="108" t="s">
        <v>548</v>
      </c>
      <c r="B122" s="109" t="s">
        <v>2814</v>
      </c>
      <c r="C122" s="109" t="s">
        <v>581</v>
      </c>
      <c r="D122" s="109" t="s">
        <v>656</v>
      </c>
      <c r="E122" s="109" t="s">
        <v>550</v>
      </c>
      <c r="F122" s="109" t="s">
        <v>2757</v>
      </c>
      <c r="G122" s="109" t="s">
        <v>2815</v>
      </c>
      <c r="H122" s="109" t="s">
        <v>2816</v>
      </c>
      <c r="I122" s="110">
        <v>3587</v>
      </c>
      <c r="J122" s="110">
        <v>184.16</v>
      </c>
      <c r="K122" s="110">
        <v>-10.1517</v>
      </c>
      <c r="L122" s="110">
        <v>-77.158600000000007</v>
      </c>
      <c r="M122" s="111" t="s">
        <v>123</v>
      </c>
      <c r="N122" s="111">
        <v>0</v>
      </c>
      <c r="O122" s="111" t="s">
        <v>553</v>
      </c>
      <c r="P122" s="111">
        <v>0</v>
      </c>
      <c r="Q122" s="112"/>
      <c r="R122" s="111" t="s">
        <v>556</v>
      </c>
      <c r="S122" s="111" t="s">
        <v>661</v>
      </c>
      <c r="T122" s="111" t="s">
        <v>1872</v>
      </c>
      <c r="U122" s="111" t="str">
        <f>+CONCATENATE(Tabla134[[#This Row],[D]],Tabla134[[#This Row],[P]],Tabla134[[#This Row],[DI]])</f>
        <v>ANCASHBOLOGNESICHIQUIAN</v>
      </c>
      <c r="V122" s="111" t="s">
        <v>2814</v>
      </c>
      <c r="W122" s="111"/>
      <c r="X122" s="111"/>
    </row>
    <row r="123" spans="1:24" x14ac:dyDescent="0.3">
      <c r="A123" s="108" t="s">
        <v>548</v>
      </c>
      <c r="B123" s="109" t="s">
        <v>2817</v>
      </c>
      <c r="C123" s="109" t="s">
        <v>581</v>
      </c>
      <c r="D123" s="109" t="s">
        <v>656</v>
      </c>
      <c r="E123" s="109" t="s">
        <v>581</v>
      </c>
      <c r="F123" s="109" t="s">
        <v>2757</v>
      </c>
      <c r="G123" s="109" t="s">
        <v>2815</v>
      </c>
      <c r="H123" s="109" t="s">
        <v>2818</v>
      </c>
      <c r="I123" s="110">
        <v>1263</v>
      </c>
      <c r="J123" s="110">
        <v>11.31</v>
      </c>
      <c r="K123" s="110">
        <v>-10.299200000000001</v>
      </c>
      <c r="L123" s="110">
        <v>-77.150800000000004</v>
      </c>
      <c r="M123" s="111" t="s">
        <v>123</v>
      </c>
      <c r="N123" s="111">
        <v>0</v>
      </c>
      <c r="O123" s="111" t="s">
        <v>553</v>
      </c>
      <c r="P123" s="111">
        <v>0</v>
      </c>
      <c r="Q123" s="112"/>
      <c r="R123" s="111" t="s">
        <v>556</v>
      </c>
      <c r="S123" s="111" t="s">
        <v>661</v>
      </c>
      <c r="T123" s="111" t="s">
        <v>1066</v>
      </c>
      <c r="U123" s="111" t="str">
        <f>+CONCATENATE(Tabla134[[#This Row],[D]],Tabla134[[#This Row],[P]],Tabla134[[#This Row],[DI]])</f>
        <v>ANCASHBOLOGNESIABELARDO PARDO LEZAMETA</v>
      </c>
      <c r="V123" s="111" t="s">
        <v>2817</v>
      </c>
      <c r="W123" s="111"/>
      <c r="X123" s="111"/>
    </row>
    <row r="124" spans="1:24" x14ac:dyDescent="0.3">
      <c r="A124" s="108" t="s">
        <v>548</v>
      </c>
      <c r="B124" s="109" t="s">
        <v>2819</v>
      </c>
      <c r="C124" s="109" t="s">
        <v>581</v>
      </c>
      <c r="D124" s="109" t="s">
        <v>656</v>
      </c>
      <c r="E124" s="109" t="s">
        <v>608</v>
      </c>
      <c r="F124" s="109" t="s">
        <v>2757</v>
      </c>
      <c r="G124" s="109" t="s">
        <v>2815</v>
      </c>
      <c r="H124" s="109" t="s">
        <v>2820</v>
      </c>
      <c r="I124" s="110">
        <v>1065</v>
      </c>
      <c r="J124" s="110">
        <v>118.7</v>
      </c>
      <c r="K124" s="110">
        <v>-10.157500000000001</v>
      </c>
      <c r="L124" s="110">
        <v>-77.470299999999995</v>
      </c>
      <c r="M124" s="111" t="s">
        <v>123</v>
      </c>
      <c r="N124" s="111">
        <v>0</v>
      </c>
      <c r="O124" s="111" t="s">
        <v>553</v>
      </c>
      <c r="P124" s="111">
        <v>0</v>
      </c>
      <c r="Q124" s="112"/>
      <c r="R124" s="111" t="s">
        <v>556</v>
      </c>
      <c r="S124" s="111" t="s">
        <v>661</v>
      </c>
      <c r="T124" s="111" t="s">
        <v>1231</v>
      </c>
      <c r="U124" s="111" t="str">
        <f>+CONCATENATE(Tabla134[[#This Row],[D]],Tabla134[[#This Row],[P]],Tabla134[[#This Row],[DI]])</f>
        <v>ANCASHBOLOGNESIANTONIO RAYMONDI</v>
      </c>
      <c r="V124" s="111" t="s">
        <v>2819</v>
      </c>
      <c r="W124" s="111"/>
      <c r="X124" s="111"/>
    </row>
    <row r="125" spans="1:24" x14ac:dyDescent="0.3">
      <c r="A125" s="108" t="s">
        <v>548</v>
      </c>
      <c r="B125" s="109" t="s">
        <v>2821</v>
      </c>
      <c r="C125" s="109" t="s">
        <v>581</v>
      </c>
      <c r="D125" s="109" t="s">
        <v>656</v>
      </c>
      <c r="E125" s="109" t="s">
        <v>633</v>
      </c>
      <c r="F125" s="109" t="s">
        <v>2757</v>
      </c>
      <c r="G125" s="109" t="s">
        <v>2815</v>
      </c>
      <c r="H125" s="109" t="s">
        <v>2822</v>
      </c>
      <c r="I125" s="110">
        <v>2465</v>
      </c>
      <c r="J125" s="110">
        <v>434.6</v>
      </c>
      <c r="K125" s="110">
        <v>-10.074199999999999</v>
      </c>
      <c r="L125" s="110">
        <v>-77.1464</v>
      </c>
      <c r="M125" s="111" t="s">
        <v>123</v>
      </c>
      <c r="N125" s="111">
        <v>0</v>
      </c>
      <c r="O125" s="111" t="s">
        <v>553</v>
      </c>
      <c r="P125" s="111">
        <v>0</v>
      </c>
      <c r="Q125" s="112"/>
      <c r="R125" s="111" t="s">
        <v>556</v>
      </c>
      <c r="S125" s="111" t="s">
        <v>661</v>
      </c>
      <c r="T125" s="111" t="s">
        <v>1398</v>
      </c>
      <c r="U125" s="111" t="str">
        <f>+CONCATENATE(Tabla134[[#This Row],[D]],Tabla134[[#This Row],[P]],Tabla134[[#This Row],[DI]])</f>
        <v>ANCASHBOLOGNESIAQUIA</v>
      </c>
      <c r="V125" s="111" t="s">
        <v>2821</v>
      </c>
      <c r="W125" s="111"/>
      <c r="X125" s="111"/>
    </row>
    <row r="126" spans="1:24" x14ac:dyDescent="0.3">
      <c r="A126" s="108" t="s">
        <v>548</v>
      </c>
      <c r="B126" s="109" t="s">
        <v>2823</v>
      </c>
      <c r="C126" s="109" t="s">
        <v>581</v>
      </c>
      <c r="D126" s="109" t="s">
        <v>656</v>
      </c>
      <c r="E126" s="109" t="s">
        <v>656</v>
      </c>
      <c r="F126" s="109" t="s">
        <v>2757</v>
      </c>
      <c r="G126" s="109" t="s">
        <v>2815</v>
      </c>
      <c r="H126" s="109" t="s">
        <v>2824</v>
      </c>
      <c r="I126" s="110">
        <v>1603</v>
      </c>
      <c r="J126" s="110">
        <v>193.06</v>
      </c>
      <c r="K126" s="110">
        <v>-10.1564</v>
      </c>
      <c r="L126" s="110">
        <v>-77.441900000000004</v>
      </c>
      <c r="M126" s="111" t="s">
        <v>123</v>
      </c>
      <c r="N126" s="111">
        <v>0</v>
      </c>
      <c r="O126" s="111" t="s">
        <v>553</v>
      </c>
      <c r="P126" s="111">
        <v>0</v>
      </c>
      <c r="Q126" s="112"/>
      <c r="R126" s="111" t="s">
        <v>556</v>
      </c>
      <c r="S126" s="111" t="s">
        <v>661</v>
      </c>
      <c r="T126" s="111" t="s">
        <v>1571</v>
      </c>
      <c r="U126" s="111" t="str">
        <f>+CONCATENATE(Tabla134[[#This Row],[D]],Tabla134[[#This Row],[P]],Tabla134[[#This Row],[DI]])</f>
        <v>ANCASHBOLOGNESICAJACAY</v>
      </c>
      <c r="V126" s="111" t="s">
        <v>2823</v>
      </c>
      <c r="W126" s="111"/>
      <c r="X126" s="111"/>
    </row>
    <row r="127" spans="1:24" x14ac:dyDescent="0.3">
      <c r="A127" s="108" t="s">
        <v>548</v>
      </c>
      <c r="B127" s="109" t="s">
        <v>2825</v>
      </c>
      <c r="C127" s="109" t="s">
        <v>581</v>
      </c>
      <c r="D127" s="109" t="s">
        <v>656</v>
      </c>
      <c r="E127" s="109" t="s">
        <v>680</v>
      </c>
      <c r="F127" s="109" t="s">
        <v>2757</v>
      </c>
      <c r="G127" s="109" t="s">
        <v>2815</v>
      </c>
      <c r="H127" s="109" t="s">
        <v>2826</v>
      </c>
      <c r="I127" s="110">
        <v>1308</v>
      </c>
      <c r="J127" s="110">
        <v>19.45</v>
      </c>
      <c r="K127" s="110">
        <v>-10.338100000000001</v>
      </c>
      <c r="L127" s="110">
        <v>-77.171099999999996</v>
      </c>
      <c r="M127" s="111" t="s">
        <v>123</v>
      </c>
      <c r="N127" s="111">
        <v>0</v>
      </c>
      <c r="O127" s="111" t="s">
        <v>553</v>
      </c>
      <c r="P127" s="111">
        <v>0</v>
      </c>
      <c r="Q127" s="112"/>
      <c r="R127" s="111" t="s">
        <v>556</v>
      </c>
      <c r="S127" s="111" t="s">
        <v>661</v>
      </c>
      <c r="T127" s="111" t="s">
        <v>1722</v>
      </c>
      <c r="U127" s="111" t="str">
        <f>+CONCATENATE(Tabla134[[#This Row],[D]],Tabla134[[#This Row],[P]],Tabla134[[#This Row],[DI]])</f>
        <v>ANCASHBOLOGNESICANIS</v>
      </c>
      <c r="V127" s="111" t="s">
        <v>2825</v>
      </c>
      <c r="W127" s="111"/>
      <c r="X127" s="111"/>
    </row>
    <row r="128" spans="1:24" x14ac:dyDescent="0.3">
      <c r="A128" s="108" t="s">
        <v>548</v>
      </c>
      <c r="B128" s="109" t="s">
        <v>2827</v>
      </c>
      <c r="C128" s="109" t="s">
        <v>581</v>
      </c>
      <c r="D128" s="109" t="s">
        <v>656</v>
      </c>
      <c r="E128" s="109" t="s">
        <v>700</v>
      </c>
      <c r="F128" s="109" t="s">
        <v>2757</v>
      </c>
      <c r="G128" s="109" t="s">
        <v>2815</v>
      </c>
      <c r="H128" s="109" t="s">
        <v>2828</v>
      </c>
      <c r="I128" s="110">
        <v>4165</v>
      </c>
      <c r="J128" s="110">
        <v>274.61</v>
      </c>
      <c r="K128" s="110">
        <v>-10.3117</v>
      </c>
      <c r="L128" s="110">
        <v>-77.615600000000001</v>
      </c>
      <c r="M128" s="111" t="s">
        <v>123</v>
      </c>
      <c r="N128" s="111">
        <v>0</v>
      </c>
      <c r="O128" s="111" t="s">
        <v>553</v>
      </c>
      <c r="P128" s="111">
        <v>0</v>
      </c>
      <c r="Q128" s="112"/>
      <c r="R128" s="111" t="s">
        <v>556</v>
      </c>
      <c r="S128" s="111" t="s">
        <v>661</v>
      </c>
      <c r="T128" s="111" t="s">
        <v>1999</v>
      </c>
      <c r="U128" s="111" t="str">
        <f>+CONCATENATE(Tabla134[[#This Row],[D]],Tabla134[[#This Row],[P]],Tabla134[[#This Row],[DI]])</f>
        <v>ANCASHBOLOGNESICOLQUIOC</v>
      </c>
      <c r="V128" s="111" t="s">
        <v>2827</v>
      </c>
      <c r="W128" s="111"/>
      <c r="X128" s="111"/>
    </row>
    <row r="129" spans="1:24" x14ac:dyDescent="0.3">
      <c r="A129" s="108" t="s">
        <v>548</v>
      </c>
      <c r="B129" s="109" t="s">
        <v>2829</v>
      </c>
      <c r="C129" s="109" t="s">
        <v>581</v>
      </c>
      <c r="D129" s="109" t="s">
        <v>656</v>
      </c>
      <c r="E129" s="109" t="s">
        <v>719</v>
      </c>
      <c r="F129" s="109" t="s">
        <v>2757</v>
      </c>
      <c r="G129" s="109" t="s">
        <v>2815</v>
      </c>
      <c r="H129" s="109" t="s">
        <v>2830</v>
      </c>
      <c r="I129" s="110">
        <v>8325</v>
      </c>
      <c r="J129" s="110">
        <v>873.39</v>
      </c>
      <c r="K129" s="110">
        <v>-9.8994</v>
      </c>
      <c r="L129" s="110">
        <v>-76.944400000000002</v>
      </c>
      <c r="M129" s="111" t="s">
        <v>123</v>
      </c>
      <c r="N129" s="111">
        <v>0</v>
      </c>
      <c r="O129" s="111" t="s">
        <v>553</v>
      </c>
      <c r="P129" s="111">
        <v>0</v>
      </c>
      <c r="Q129" s="112"/>
      <c r="R129" s="111" t="s">
        <v>556</v>
      </c>
      <c r="S129" s="111" t="s">
        <v>661</v>
      </c>
      <c r="T129" s="111" t="s">
        <v>1238</v>
      </c>
      <c r="U129" s="111" t="str">
        <f>+CONCATENATE(Tabla134[[#This Row],[D]],Tabla134[[#This Row],[P]],Tabla134[[#This Row],[DI]])</f>
        <v>ANCASHBOLOGNESIHUALLANCA</v>
      </c>
      <c r="V129" s="111" t="s">
        <v>2829</v>
      </c>
      <c r="W129" s="111"/>
      <c r="X129" s="111"/>
    </row>
    <row r="130" spans="1:24" x14ac:dyDescent="0.3">
      <c r="A130" s="108" t="s">
        <v>548</v>
      </c>
      <c r="B130" s="109" t="s">
        <v>2831</v>
      </c>
      <c r="C130" s="109" t="s">
        <v>581</v>
      </c>
      <c r="D130" s="109" t="s">
        <v>656</v>
      </c>
      <c r="E130" s="109" t="s">
        <v>738</v>
      </c>
      <c r="F130" s="109" t="s">
        <v>2757</v>
      </c>
      <c r="G130" s="109" t="s">
        <v>2815</v>
      </c>
      <c r="H130" s="109" t="s">
        <v>2832</v>
      </c>
      <c r="I130" s="110">
        <v>2610</v>
      </c>
      <c r="J130" s="110">
        <v>387.91</v>
      </c>
      <c r="K130" s="110">
        <v>-10.1225</v>
      </c>
      <c r="L130" s="110">
        <v>-77.145799999999994</v>
      </c>
      <c r="M130" s="111" t="s">
        <v>123</v>
      </c>
      <c r="N130" s="111">
        <v>0</v>
      </c>
      <c r="O130" s="111" t="s">
        <v>553</v>
      </c>
      <c r="P130" s="111">
        <v>0</v>
      </c>
      <c r="Q130" s="112"/>
      <c r="R130" s="111" t="s">
        <v>556</v>
      </c>
      <c r="S130" s="111" t="s">
        <v>661</v>
      </c>
      <c r="T130" s="111" t="s">
        <v>2204</v>
      </c>
      <c r="U130" s="111" t="str">
        <f>+CONCATENATE(Tabla134[[#This Row],[D]],Tabla134[[#This Row],[P]],Tabla134[[#This Row],[DI]])</f>
        <v>ANCASHBOLOGNESIHUASTA</v>
      </c>
      <c r="V130" s="111" t="s">
        <v>2831</v>
      </c>
      <c r="W130" s="111"/>
      <c r="X130" s="111"/>
    </row>
    <row r="131" spans="1:24" x14ac:dyDescent="0.3">
      <c r="A131" s="108" t="s">
        <v>548</v>
      </c>
      <c r="B131" s="109" t="s">
        <v>2833</v>
      </c>
      <c r="C131" s="109" t="s">
        <v>581</v>
      </c>
      <c r="D131" s="109" t="s">
        <v>656</v>
      </c>
      <c r="E131" s="109" t="s">
        <v>753</v>
      </c>
      <c r="F131" s="109" t="s">
        <v>2757</v>
      </c>
      <c r="G131" s="109" t="s">
        <v>2815</v>
      </c>
      <c r="H131" s="109" t="s">
        <v>2834</v>
      </c>
      <c r="I131" s="110">
        <v>1076</v>
      </c>
      <c r="J131" s="110">
        <v>127.99</v>
      </c>
      <c r="K131" s="110">
        <v>-10.243600000000001</v>
      </c>
      <c r="L131" s="110">
        <v>-77.434200000000004</v>
      </c>
      <c r="M131" s="111" t="s">
        <v>123</v>
      </c>
      <c r="N131" s="111">
        <v>0</v>
      </c>
      <c r="O131" s="111" t="s">
        <v>553</v>
      </c>
      <c r="P131" s="111">
        <v>0</v>
      </c>
      <c r="Q131" s="112"/>
      <c r="R131" s="111" t="s">
        <v>556</v>
      </c>
      <c r="S131" s="111" t="s">
        <v>661</v>
      </c>
      <c r="T131" s="111" t="s">
        <v>2283</v>
      </c>
      <c r="U131" s="111" t="str">
        <f>+CONCATENATE(Tabla134[[#This Row],[D]],Tabla134[[#This Row],[P]],Tabla134[[#This Row],[DI]])</f>
        <v>ANCASHBOLOGNESIHUAYLLACAYAN</v>
      </c>
      <c r="V131" s="111" t="s">
        <v>2833</v>
      </c>
      <c r="W131" s="111"/>
      <c r="X131" s="111"/>
    </row>
    <row r="132" spans="1:24" x14ac:dyDescent="0.3">
      <c r="A132" s="108" t="s">
        <v>548</v>
      </c>
      <c r="B132" s="109" t="s">
        <v>2835</v>
      </c>
      <c r="C132" s="109" t="s">
        <v>581</v>
      </c>
      <c r="D132" s="109" t="s">
        <v>656</v>
      </c>
      <c r="E132" s="109" t="s">
        <v>765</v>
      </c>
      <c r="F132" s="109" t="s">
        <v>2757</v>
      </c>
      <c r="G132" s="109" t="s">
        <v>2815</v>
      </c>
      <c r="H132" s="109" t="s">
        <v>2836</v>
      </c>
      <c r="I132" s="110">
        <v>951</v>
      </c>
      <c r="J132" s="110">
        <v>68.61</v>
      </c>
      <c r="K132" s="110">
        <v>-10.3344</v>
      </c>
      <c r="L132" s="110">
        <v>-77.125299999999996</v>
      </c>
      <c r="M132" s="111" t="s">
        <v>123</v>
      </c>
      <c r="N132" s="111">
        <v>0</v>
      </c>
      <c r="O132" s="111" t="s">
        <v>553</v>
      </c>
      <c r="P132" s="111">
        <v>0</v>
      </c>
      <c r="Q132" s="112"/>
      <c r="R132" s="111" t="s">
        <v>556</v>
      </c>
      <c r="S132" s="111" t="s">
        <v>661</v>
      </c>
      <c r="T132" s="111" t="s">
        <v>2353</v>
      </c>
      <c r="U132" s="111" t="str">
        <f>+CONCATENATE(Tabla134[[#This Row],[D]],Tabla134[[#This Row],[P]],Tabla134[[#This Row],[DI]])</f>
        <v>ANCASHBOLOGNESILA PRIMAVERA</v>
      </c>
      <c r="V132" s="111" t="s">
        <v>2835</v>
      </c>
      <c r="W132" s="111"/>
      <c r="X132" s="111"/>
    </row>
    <row r="133" spans="1:24" x14ac:dyDescent="0.3">
      <c r="A133" s="108" t="s">
        <v>548</v>
      </c>
      <c r="B133" s="109" t="s">
        <v>2837</v>
      </c>
      <c r="C133" s="109" t="s">
        <v>581</v>
      </c>
      <c r="D133" s="109" t="s">
        <v>656</v>
      </c>
      <c r="E133" s="109" t="s">
        <v>778</v>
      </c>
      <c r="F133" s="109" t="s">
        <v>2757</v>
      </c>
      <c r="G133" s="109" t="s">
        <v>2815</v>
      </c>
      <c r="H133" s="109" t="s">
        <v>2838</v>
      </c>
      <c r="I133" s="110">
        <v>566</v>
      </c>
      <c r="J133" s="110">
        <v>115.84</v>
      </c>
      <c r="K133" s="110">
        <v>-10.369400000000001</v>
      </c>
      <c r="L133" s="110">
        <v>-77.103899999999996</v>
      </c>
      <c r="M133" s="111" t="s">
        <v>123</v>
      </c>
      <c r="N133" s="111">
        <v>0</v>
      </c>
      <c r="O133" s="111" t="s">
        <v>553</v>
      </c>
      <c r="P133" s="111">
        <v>0</v>
      </c>
      <c r="Q133" s="112"/>
      <c r="R133" s="111" t="s">
        <v>556</v>
      </c>
      <c r="S133" s="111" t="s">
        <v>661</v>
      </c>
      <c r="T133" s="111" t="s">
        <v>2405</v>
      </c>
      <c r="U133" s="111" t="str">
        <f>+CONCATENATE(Tabla134[[#This Row],[D]],Tabla134[[#This Row],[P]],Tabla134[[#This Row],[DI]])</f>
        <v>ANCASHBOLOGNESIMANGAS</v>
      </c>
      <c r="V133" s="111" t="s">
        <v>2837</v>
      </c>
      <c r="W133" s="111"/>
      <c r="X133" s="111"/>
    </row>
    <row r="134" spans="1:24" x14ac:dyDescent="0.3">
      <c r="A134" s="108" t="s">
        <v>548</v>
      </c>
      <c r="B134" s="109" t="s">
        <v>2839</v>
      </c>
      <c r="C134" s="109" t="s">
        <v>581</v>
      </c>
      <c r="D134" s="109" t="s">
        <v>656</v>
      </c>
      <c r="E134" s="109" t="s">
        <v>789</v>
      </c>
      <c r="F134" s="109" t="s">
        <v>2757</v>
      </c>
      <c r="G134" s="109" t="s">
        <v>2815</v>
      </c>
      <c r="H134" s="109" t="s">
        <v>2840</v>
      </c>
      <c r="I134" s="110">
        <v>1771</v>
      </c>
      <c r="J134" s="110">
        <v>211.98</v>
      </c>
      <c r="K134" s="110">
        <v>-10.2333</v>
      </c>
      <c r="L134" s="110">
        <v>-77.072199999999995</v>
      </c>
      <c r="M134" s="111" t="s">
        <v>123</v>
      </c>
      <c r="N134" s="111">
        <v>0</v>
      </c>
      <c r="O134" s="111" t="s">
        <v>553</v>
      </c>
      <c r="P134" s="111">
        <v>0</v>
      </c>
      <c r="Q134" s="112"/>
      <c r="R134" s="111" t="s">
        <v>556</v>
      </c>
      <c r="S134" s="111" t="s">
        <v>661</v>
      </c>
      <c r="T134" s="111" t="s">
        <v>2475</v>
      </c>
      <c r="U134" s="111" t="str">
        <f>+CONCATENATE(Tabla134[[#This Row],[D]],Tabla134[[#This Row],[P]],Tabla134[[#This Row],[DI]])</f>
        <v>ANCASHBOLOGNESIPACLLON</v>
      </c>
      <c r="V134" s="111" t="s">
        <v>2839</v>
      </c>
      <c r="W134" s="111"/>
      <c r="X134" s="111"/>
    </row>
    <row r="135" spans="1:24" x14ac:dyDescent="0.3">
      <c r="A135" s="108" t="s">
        <v>548</v>
      </c>
      <c r="B135" s="109" t="s">
        <v>2841</v>
      </c>
      <c r="C135" s="109" t="s">
        <v>581</v>
      </c>
      <c r="D135" s="109" t="s">
        <v>656</v>
      </c>
      <c r="E135" s="109" t="s">
        <v>798</v>
      </c>
      <c r="F135" s="109" t="s">
        <v>2757</v>
      </c>
      <c r="G135" s="109" t="s">
        <v>2815</v>
      </c>
      <c r="H135" s="109" t="s">
        <v>2842</v>
      </c>
      <c r="I135" s="110">
        <v>1298</v>
      </c>
      <c r="J135" s="110">
        <v>43.78</v>
      </c>
      <c r="K135" s="110">
        <v>-10.285</v>
      </c>
      <c r="L135" s="110">
        <v>-77.2</v>
      </c>
      <c r="M135" s="111" t="s">
        <v>123</v>
      </c>
      <c r="N135" s="111">
        <v>0</v>
      </c>
      <c r="O135" s="111" t="s">
        <v>553</v>
      </c>
      <c r="P135" s="111">
        <v>0</v>
      </c>
      <c r="Q135" s="112"/>
      <c r="R135" s="111" t="s">
        <v>556</v>
      </c>
      <c r="S135" s="111" t="s">
        <v>661</v>
      </c>
      <c r="T135" s="111" t="s">
        <v>2505</v>
      </c>
      <c r="U135" s="111" t="str">
        <f>+CONCATENATE(Tabla134[[#This Row],[D]],Tabla134[[#This Row],[P]],Tabla134[[#This Row],[DI]])</f>
        <v>ANCASHBOLOGNESISAN MIGUEL DE CORPANQUI</v>
      </c>
      <c r="V135" s="111" t="s">
        <v>2841</v>
      </c>
      <c r="W135" s="111"/>
      <c r="X135" s="111"/>
    </row>
    <row r="136" spans="1:24" x14ac:dyDescent="0.3">
      <c r="A136" s="108" t="s">
        <v>548</v>
      </c>
      <c r="B136" s="109" t="s">
        <v>2843</v>
      </c>
      <c r="C136" s="109" t="s">
        <v>581</v>
      </c>
      <c r="D136" s="109" t="s">
        <v>656</v>
      </c>
      <c r="E136" s="109" t="s">
        <v>806</v>
      </c>
      <c r="F136" s="109" t="s">
        <v>2757</v>
      </c>
      <c r="G136" s="109" t="s">
        <v>2815</v>
      </c>
      <c r="H136" s="109" t="s">
        <v>2844</v>
      </c>
      <c r="I136" s="110">
        <v>1291</v>
      </c>
      <c r="J136" s="110">
        <v>89.41</v>
      </c>
      <c r="K136" s="110">
        <v>-10.2522</v>
      </c>
      <c r="L136" s="110">
        <v>-77.191100000000006</v>
      </c>
      <c r="M136" s="111" t="s">
        <v>123</v>
      </c>
      <c r="N136" s="111">
        <v>0</v>
      </c>
      <c r="O136" s="111" t="s">
        <v>553</v>
      </c>
      <c r="P136" s="111">
        <v>0</v>
      </c>
      <c r="Q136" s="112"/>
      <c r="R136" s="111" t="s">
        <v>556</v>
      </c>
      <c r="S136" s="111" t="s">
        <v>661</v>
      </c>
      <c r="T136" s="111" t="s">
        <v>2527</v>
      </c>
      <c r="U136" s="111" t="str">
        <f>+CONCATENATE(Tabla134[[#This Row],[D]],Tabla134[[#This Row],[P]],Tabla134[[#This Row],[DI]])</f>
        <v>ANCASHBOLOGNESITICLLOS</v>
      </c>
      <c r="V136" s="111" t="s">
        <v>2843</v>
      </c>
      <c r="W136" s="111"/>
      <c r="X136" s="111"/>
    </row>
    <row r="137" spans="1:24" x14ac:dyDescent="0.3">
      <c r="A137" s="108" t="s">
        <v>548</v>
      </c>
      <c r="B137" s="109" t="s">
        <v>2845</v>
      </c>
      <c r="C137" s="109" t="s">
        <v>581</v>
      </c>
      <c r="D137" s="109" t="s">
        <v>656</v>
      </c>
      <c r="E137" s="109" t="s">
        <v>841</v>
      </c>
      <c r="F137" s="109" t="s">
        <v>2757</v>
      </c>
      <c r="G137" s="109" t="s">
        <v>2815</v>
      </c>
      <c r="H137" s="109" t="s">
        <v>842</v>
      </c>
      <c r="I137" s="110" t="s">
        <v>553</v>
      </c>
      <c r="J137" s="110" t="s">
        <v>553</v>
      </c>
      <c r="K137" s="110" t="s">
        <v>553</v>
      </c>
      <c r="L137" s="110" t="s">
        <v>553</v>
      </c>
      <c r="M137" s="111" t="s">
        <v>123</v>
      </c>
      <c r="N137" s="111">
        <v>0</v>
      </c>
      <c r="O137" s="111" t="s">
        <v>553</v>
      </c>
      <c r="P137" s="111">
        <v>0</v>
      </c>
      <c r="Q137" s="112"/>
      <c r="R137" s="111" t="s">
        <v>556</v>
      </c>
      <c r="S137" s="111" t="s">
        <v>661</v>
      </c>
      <c r="T137" s="111" t="s">
        <v>843</v>
      </c>
      <c r="U137" s="111" t="str">
        <f>+CONCATENATE(Tabla134[[#This Row],[D]],Tabla134[[#This Row],[P]],Tabla134[[#This Row],[DI]])</f>
        <v>ANCASHBOLOGNESIMULTIDISTRITAL</v>
      </c>
      <c r="V137" s="111" t="s">
        <v>2845</v>
      </c>
      <c r="W137" s="111"/>
      <c r="X137" s="111"/>
    </row>
    <row r="138" spans="1:24" x14ac:dyDescent="0.3">
      <c r="A138" s="108" t="s">
        <v>548</v>
      </c>
      <c r="B138" s="109" t="s">
        <v>2846</v>
      </c>
      <c r="C138" s="109" t="s">
        <v>581</v>
      </c>
      <c r="D138" s="109" t="s">
        <v>680</v>
      </c>
      <c r="E138" s="109" t="s">
        <v>550</v>
      </c>
      <c r="F138" s="109" t="s">
        <v>2757</v>
      </c>
      <c r="G138" s="109" t="s">
        <v>2847</v>
      </c>
      <c r="H138" s="109" t="s">
        <v>2848</v>
      </c>
      <c r="I138" s="110">
        <v>15712</v>
      </c>
      <c r="J138" s="110">
        <v>194.62</v>
      </c>
      <c r="K138" s="110">
        <v>-9.2805999999999997</v>
      </c>
      <c r="L138" s="110">
        <v>-77.646900000000002</v>
      </c>
      <c r="M138" s="111" t="s">
        <v>123</v>
      </c>
      <c r="N138" s="111">
        <v>0</v>
      </c>
      <c r="O138" s="111" t="s">
        <v>553</v>
      </c>
      <c r="P138" s="111">
        <v>0</v>
      </c>
      <c r="Q138" s="112"/>
      <c r="R138" s="111" t="s">
        <v>556</v>
      </c>
      <c r="S138" s="111" t="s">
        <v>686</v>
      </c>
      <c r="T138" s="111" t="s">
        <v>686</v>
      </c>
      <c r="U138" s="111" t="str">
        <f>+CONCATENATE(Tabla134[[#This Row],[D]],Tabla134[[#This Row],[P]],Tabla134[[#This Row],[DI]])</f>
        <v>ANCASHCARHUAZCARHUAZ</v>
      </c>
      <c r="V138" s="111" t="s">
        <v>2846</v>
      </c>
      <c r="W138" s="111"/>
      <c r="X138" s="111"/>
    </row>
    <row r="139" spans="1:24" x14ac:dyDescent="0.3">
      <c r="A139" s="108" t="s">
        <v>548</v>
      </c>
      <c r="B139" s="109" t="s">
        <v>2849</v>
      </c>
      <c r="C139" s="109" t="s">
        <v>581</v>
      </c>
      <c r="D139" s="109" t="s">
        <v>680</v>
      </c>
      <c r="E139" s="109" t="s">
        <v>581</v>
      </c>
      <c r="F139" s="109" t="s">
        <v>2757</v>
      </c>
      <c r="G139" s="109" t="s">
        <v>2847</v>
      </c>
      <c r="H139" s="109" t="s">
        <v>2850</v>
      </c>
      <c r="I139" s="110">
        <v>2685</v>
      </c>
      <c r="J139" s="110">
        <v>14.17</v>
      </c>
      <c r="K139" s="110">
        <v>-9.2942</v>
      </c>
      <c r="L139" s="110">
        <v>-77.622500000000002</v>
      </c>
      <c r="M139" s="111" t="s">
        <v>123</v>
      </c>
      <c r="N139" s="111">
        <v>0</v>
      </c>
      <c r="O139" s="111" t="s">
        <v>553</v>
      </c>
      <c r="P139" s="111">
        <v>0</v>
      </c>
      <c r="Q139" s="112"/>
      <c r="R139" s="111" t="s">
        <v>556</v>
      </c>
      <c r="S139" s="111" t="s">
        <v>686</v>
      </c>
      <c r="T139" s="111" t="s">
        <v>1067</v>
      </c>
      <c r="U139" s="111" t="str">
        <f>+CONCATENATE(Tabla134[[#This Row],[D]],Tabla134[[#This Row],[P]],Tabla134[[#This Row],[DI]])</f>
        <v>ANCASHCARHUAZACOPAMPA</v>
      </c>
      <c r="V139" s="111" t="s">
        <v>2849</v>
      </c>
      <c r="W139" s="111"/>
      <c r="X139" s="111"/>
    </row>
    <row r="140" spans="1:24" x14ac:dyDescent="0.3">
      <c r="A140" s="108" t="s">
        <v>548</v>
      </c>
      <c r="B140" s="109" t="s">
        <v>2851</v>
      </c>
      <c r="C140" s="109" t="s">
        <v>581</v>
      </c>
      <c r="D140" s="109" t="s">
        <v>680</v>
      </c>
      <c r="E140" s="109" t="s">
        <v>608</v>
      </c>
      <c r="F140" s="109" t="s">
        <v>2757</v>
      </c>
      <c r="G140" s="109" t="s">
        <v>2847</v>
      </c>
      <c r="H140" s="109" t="s">
        <v>2852</v>
      </c>
      <c r="I140" s="110">
        <v>1571</v>
      </c>
      <c r="J140" s="110">
        <v>11.99</v>
      </c>
      <c r="K140" s="110">
        <v>-9.2392000000000003</v>
      </c>
      <c r="L140" s="110">
        <v>-77.6464</v>
      </c>
      <c r="M140" s="111" t="s">
        <v>123</v>
      </c>
      <c r="N140" s="111">
        <v>0</v>
      </c>
      <c r="O140" s="111" t="s">
        <v>553</v>
      </c>
      <c r="P140" s="111">
        <v>0</v>
      </c>
      <c r="Q140" s="112"/>
      <c r="R140" s="111" t="s">
        <v>556</v>
      </c>
      <c r="S140" s="111" t="s">
        <v>686</v>
      </c>
      <c r="T140" s="111" t="s">
        <v>1232</v>
      </c>
      <c r="U140" s="111" t="str">
        <f>+CONCATENATE(Tabla134[[#This Row],[D]],Tabla134[[#This Row],[P]],Tabla134[[#This Row],[DI]])</f>
        <v>ANCASHCARHUAZAMASHCA</v>
      </c>
      <c r="V140" s="111" t="s">
        <v>2851</v>
      </c>
      <c r="W140" s="111"/>
      <c r="X140" s="111"/>
    </row>
    <row r="141" spans="1:24" x14ac:dyDescent="0.3">
      <c r="A141" s="108" t="s">
        <v>548</v>
      </c>
      <c r="B141" s="109" t="s">
        <v>2853</v>
      </c>
      <c r="C141" s="109" t="s">
        <v>581</v>
      </c>
      <c r="D141" s="109" t="s">
        <v>680</v>
      </c>
      <c r="E141" s="109" t="s">
        <v>633</v>
      </c>
      <c r="F141" s="109" t="s">
        <v>2757</v>
      </c>
      <c r="G141" s="109" t="s">
        <v>2847</v>
      </c>
      <c r="H141" s="109" t="s">
        <v>2854</v>
      </c>
      <c r="I141" s="110">
        <v>2510</v>
      </c>
      <c r="J141" s="110">
        <v>40.770000000000003</v>
      </c>
      <c r="K141" s="110">
        <v>-9.3568999999999996</v>
      </c>
      <c r="L141" s="110">
        <v>-77.597800000000007</v>
      </c>
      <c r="M141" s="111" t="s">
        <v>123</v>
      </c>
      <c r="N141" s="111">
        <v>0</v>
      </c>
      <c r="O141" s="111" t="s">
        <v>553</v>
      </c>
      <c r="P141" s="111">
        <v>0</v>
      </c>
      <c r="Q141" s="112"/>
      <c r="R141" s="111" t="s">
        <v>556</v>
      </c>
      <c r="S141" s="111" t="s">
        <v>686</v>
      </c>
      <c r="T141" s="111" t="s">
        <v>616</v>
      </c>
      <c r="U141" s="111" t="str">
        <f>+CONCATENATE(Tabla134[[#This Row],[D]],Tabla134[[#This Row],[P]],Tabla134[[#This Row],[DI]])</f>
        <v>ANCASHCARHUAZANTA</v>
      </c>
      <c r="V141" s="111" t="s">
        <v>2853</v>
      </c>
      <c r="W141" s="111"/>
      <c r="X141" s="111"/>
    </row>
    <row r="142" spans="1:24" x14ac:dyDescent="0.3">
      <c r="A142" s="108" t="s">
        <v>548</v>
      </c>
      <c r="B142" s="109" t="s">
        <v>2855</v>
      </c>
      <c r="C142" s="109" t="s">
        <v>581</v>
      </c>
      <c r="D142" s="109" t="s">
        <v>680</v>
      </c>
      <c r="E142" s="109" t="s">
        <v>656</v>
      </c>
      <c r="F142" s="109" t="s">
        <v>2757</v>
      </c>
      <c r="G142" s="109" t="s">
        <v>2847</v>
      </c>
      <c r="H142" s="109" t="s">
        <v>2856</v>
      </c>
      <c r="I142" s="110">
        <v>1353</v>
      </c>
      <c r="J142" s="110">
        <v>47.22</v>
      </c>
      <c r="K142" s="110">
        <v>-9.2624999999999993</v>
      </c>
      <c r="L142" s="110">
        <v>-77.691400000000002</v>
      </c>
      <c r="M142" s="111" t="s">
        <v>123</v>
      </c>
      <c r="N142" s="111">
        <v>0</v>
      </c>
      <c r="O142" s="111" t="s">
        <v>553</v>
      </c>
      <c r="P142" s="111">
        <v>0</v>
      </c>
      <c r="Q142" s="112"/>
      <c r="R142" s="111" t="s">
        <v>556</v>
      </c>
      <c r="S142" s="111" t="s">
        <v>686</v>
      </c>
      <c r="T142" s="111" t="s">
        <v>1572</v>
      </c>
      <c r="U142" s="111" t="str">
        <f>+CONCATENATE(Tabla134[[#This Row],[D]],Tabla134[[#This Row],[P]],Tabla134[[#This Row],[DI]])</f>
        <v>ANCASHCARHUAZATAQUERO</v>
      </c>
      <c r="V142" s="111" t="s">
        <v>2855</v>
      </c>
      <c r="W142" s="111"/>
      <c r="X142" s="111"/>
    </row>
    <row r="143" spans="1:24" x14ac:dyDescent="0.3">
      <c r="A143" s="108" t="s">
        <v>548</v>
      </c>
      <c r="B143" s="109" t="s">
        <v>2857</v>
      </c>
      <c r="C143" s="109" t="s">
        <v>581</v>
      </c>
      <c r="D143" s="109" t="s">
        <v>680</v>
      </c>
      <c r="E143" s="109" t="s">
        <v>680</v>
      </c>
      <c r="F143" s="109" t="s">
        <v>2757</v>
      </c>
      <c r="G143" s="109" t="s">
        <v>2847</v>
      </c>
      <c r="H143" s="109" t="s">
        <v>2858</v>
      </c>
      <c r="I143" s="110">
        <v>9452</v>
      </c>
      <c r="J143" s="110">
        <v>157.49</v>
      </c>
      <c r="K143" s="110">
        <v>-9.3210999999999995</v>
      </c>
      <c r="L143" s="110">
        <v>-77.603300000000004</v>
      </c>
      <c r="M143" s="111" t="s">
        <v>123</v>
      </c>
      <c r="N143" s="111">
        <v>0</v>
      </c>
      <c r="O143" s="111" t="s">
        <v>553</v>
      </c>
      <c r="P143" s="111">
        <v>0</v>
      </c>
      <c r="Q143" s="112"/>
      <c r="R143" s="111" t="s">
        <v>556</v>
      </c>
      <c r="S143" s="111" t="s">
        <v>686</v>
      </c>
      <c r="T143" s="111" t="s">
        <v>1873</v>
      </c>
      <c r="U143" s="111" t="str">
        <f>+CONCATENATE(Tabla134[[#This Row],[D]],Tabla134[[#This Row],[P]],Tabla134[[#This Row],[DI]])</f>
        <v>ANCASHCARHUAZMARCARA</v>
      </c>
      <c r="V143" s="111" t="s">
        <v>2857</v>
      </c>
      <c r="W143" s="111"/>
      <c r="X143" s="111"/>
    </row>
    <row r="144" spans="1:24" x14ac:dyDescent="0.3">
      <c r="A144" s="108" t="s">
        <v>548</v>
      </c>
      <c r="B144" s="109" t="s">
        <v>2859</v>
      </c>
      <c r="C144" s="109" t="s">
        <v>581</v>
      </c>
      <c r="D144" s="109" t="s">
        <v>680</v>
      </c>
      <c r="E144" s="109" t="s">
        <v>700</v>
      </c>
      <c r="F144" s="109" t="s">
        <v>2757</v>
      </c>
      <c r="G144" s="109" t="s">
        <v>2847</v>
      </c>
      <c r="H144" s="109" t="s">
        <v>2860</v>
      </c>
      <c r="I144" s="110">
        <v>1630</v>
      </c>
      <c r="J144" s="110">
        <v>11.74</v>
      </c>
      <c r="K144" s="110">
        <v>-9.3642000000000003</v>
      </c>
      <c r="L144" s="110">
        <v>-77.582800000000006</v>
      </c>
      <c r="M144" s="111" t="s">
        <v>123</v>
      </c>
      <c r="N144" s="111">
        <v>0</v>
      </c>
      <c r="O144" s="111" t="s">
        <v>553</v>
      </c>
      <c r="P144" s="111">
        <v>0</v>
      </c>
      <c r="Q144" s="112"/>
      <c r="R144" s="111" t="s">
        <v>556</v>
      </c>
      <c r="S144" s="111" t="s">
        <v>686</v>
      </c>
      <c r="T144" s="111" t="s">
        <v>2110</v>
      </c>
      <c r="U144" s="111" t="str">
        <f>+CONCATENATE(Tabla134[[#This Row],[D]],Tabla134[[#This Row],[P]],Tabla134[[#This Row],[DI]])</f>
        <v>ANCASHCARHUAZPARIAHUANCA</v>
      </c>
      <c r="V144" s="111" t="s">
        <v>2859</v>
      </c>
      <c r="W144" s="111"/>
      <c r="X144" s="111"/>
    </row>
    <row r="145" spans="1:24" x14ac:dyDescent="0.3">
      <c r="A145" s="108" t="s">
        <v>548</v>
      </c>
      <c r="B145" s="109" t="s">
        <v>2861</v>
      </c>
      <c r="C145" s="109" t="s">
        <v>581</v>
      </c>
      <c r="D145" s="109" t="s">
        <v>680</v>
      </c>
      <c r="E145" s="109" t="s">
        <v>719</v>
      </c>
      <c r="F145" s="109" t="s">
        <v>2757</v>
      </c>
      <c r="G145" s="109" t="s">
        <v>2847</v>
      </c>
      <c r="H145" s="109" t="s">
        <v>2862</v>
      </c>
      <c r="I145" s="110">
        <v>2794</v>
      </c>
      <c r="J145" s="110">
        <v>133.88999999999999</v>
      </c>
      <c r="K145" s="110">
        <v>-9.3678000000000008</v>
      </c>
      <c r="L145" s="110">
        <v>-77.564400000000006</v>
      </c>
      <c r="M145" s="111" t="s">
        <v>123</v>
      </c>
      <c r="N145" s="111">
        <v>0</v>
      </c>
      <c r="O145" s="111" t="s">
        <v>553</v>
      </c>
      <c r="P145" s="111">
        <v>0</v>
      </c>
      <c r="Q145" s="112"/>
      <c r="R145" s="111" t="s">
        <v>556</v>
      </c>
      <c r="S145" s="111" t="s">
        <v>686</v>
      </c>
      <c r="T145" s="111" t="s">
        <v>2205</v>
      </c>
      <c r="U145" s="111" t="str">
        <f>+CONCATENATE(Tabla134[[#This Row],[D]],Tabla134[[#This Row],[P]],Tabla134[[#This Row],[DI]])</f>
        <v>ANCASHCARHUAZSAN MIGUEL DE ACO</v>
      </c>
      <c r="V145" s="111" t="s">
        <v>2861</v>
      </c>
      <c r="W145" s="111"/>
      <c r="X145" s="111"/>
    </row>
    <row r="146" spans="1:24" x14ac:dyDescent="0.3">
      <c r="A146" s="108" t="s">
        <v>548</v>
      </c>
      <c r="B146" s="109" t="s">
        <v>2863</v>
      </c>
      <c r="C146" s="109" t="s">
        <v>581</v>
      </c>
      <c r="D146" s="109" t="s">
        <v>680</v>
      </c>
      <c r="E146" s="109" t="s">
        <v>738</v>
      </c>
      <c r="F146" s="109" t="s">
        <v>2757</v>
      </c>
      <c r="G146" s="109" t="s">
        <v>2847</v>
      </c>
      <c r="H146" s="109" t="s">
        <v>2864</v>
      </c>
      <c r="I146" s="110">
        <v>3318</v>
      </c>
      <c r="J146" s="110">
        <v>130.19</v>
      </c>
      <c r="K146" s="110">
        <v>-9.2306000000000008</v>
      </c>
      <c r="L146" s="110">
        <v>-77.625600000000006</v>
      </c>
      <c r="M146" s="111" t="s">
        <v>123</v>
      </c>
      <c r="N146" s="111">
        <v>0</v>
      </c>
      <c r="O146" s="111" t="s">
        <v>553</v>
      </c>
      <c r="P146" s="111">
        <v>0</v>
      </c>
      <c r="Q146" s="112"/>
      <c r="R146" s="111" t="s">
        <v>556</v>
      </c>
      <c r="S146" s="111" t="s">
        <v>686</v>
      </c>
      <c r="T146" s="111" t="s">
        <v>2284</v>
      </c>
      <c r="U146" s="111" t="str">
        <f>+CONCATENATE(Tabla134[[#This Row],[D]],Tabla134[[#This Row],[P]],Tabla134[[#This Row],[DI]])</f>
        <v>ANCASHCARHUAZSHILLA</v>
      </c>
      <c r="V146" s="111" t="s">
        <v>2863</v>
      </c>
      <c r="W146" s="111"/>
      <c r="X146" s="111"/>
    </row>
    <row r="147" spans="1:24" x14ac:dyDescent="0.3">
      <c r="A147" s="108" t="s">
        <v>548</v>
      </c>
      <c r="B147" s="109" t="s">
        <v>2865</v>
      </c>
      <c r="C147" s="109" t="s">
        <v>581</v>
      </c>
      <c r="D147" s="109" t="s">
        <v>680</v>
      </c>
      <c r="E147" s="109" t="s">
        <v>753</v>
      </c>
      <c r="F147" s="109" t="s">
        <v>2757</v>
      </c>
      <c r="G147" s="109" t="s">
        <v>2847</v>
      </c>
      <c r="H147" s="109" t="s">
        <v>2866</v>
      </c>
      <c r="I147" s="110">
        <v>3301</v>
      </c>
      <c r="J147" s="110">
        <v>15.44</v>
      </c>
      <c r="K147" s="110">
        <v>-9.2711000000000006</v>
      </c>
      <c r="L147" s="110">
        <v>-77.681899999999999</v>
      </c>
      <c r="M147" s="111" t="s">
        <v>123</v>
      </c>
      <c r="N147" s="111">
        <v>0</v>
      </c>
      <c r="O147" s="111" t="s">
        <v>553</v>
      </c>
      <c r="P147" s="111">
        <v>0</v>
      </c>
      <c r="Q147" s="112"/>
      <c r="R147" s="111" t="s">
        <v>556</v>
      </c>
      <c r="S147" s="111" t="s">
        <v>686</v>
      </c>
      <c r="T147" s="111" t="s">
        <v>2354</v>
      </c>
      <c r="U147" s="111" t="str">
        <f>+CONCATENATE(Tabla134[[#This Row],[D]],Tabla134[[#This Row],[P]],Tabla134[[#This Row],[DI]])</f>
        <v>ANCASHCARHUAZTINCO</v>
      </c>
      <c r="V147" s="111" t="s">
        <v>2865</v>
      </c>
      <c r="W147" s="111"/>
      <c r="X147" s="111"/>
    </row>
    <row r="148" spans="1:24" x14ac:dyDescent="0.3">
      <c r="A148" s="108" t="s">
        <v>548</v>
      </c>
      <c r="B148" s="109" t="s">
        <v>2867</v>
      </c>
      <c r="C148" s="109" t="s">
        <v>581</v>
      </c>
      <c r="D148" s="109" t="s">
        <v>680</v>
      </c>
      <c r="E148" s="109" t="s">
        <v>765</v>
      </c>
      <c r="F148" s="109" t="s">
        <v>2757</v>
      </c>
      <c r="G148" s="109" t="s">
        <v>2847</v>
      </c>
      <c r="H148" s="109" t="s">
        <v>2868</v>
      </c>
      <c r="I148" s="110">
        <v>3462</v>
      </c>
      <c r="J148" s="110">
        <v>46.43</v>
      </c>
      <c r="K148" s="110">
        <v>-9.3778000000000006</v>
      </c>
      <c r="L148" s="110">
        <v>-77.593100000000007</v>
      </c>
      <c r="M148" s="111" t="s">
        <v>123</v>
      </c>
      <c r="N148" s="111">
        <v>0</v>
      </c>
      <c r="O148" s="111" t="s">
        <v>553</v>
      </c>
      <c r="P148" s="111">
        <v>0</v>
      </c>
      <c r="Q148" s="112"/>
      <c r="R148" s="111" t="s">
        <v>556</v>
      </c>
      <c r="S148" s="111" t="s">
        <v>686</v>
      </c>
      <c r="T148" s="111" t="s">
        <v>2406</v>
      </c>
      <c r="U148" s="111" t="str">
        <f>+CONCATENATE(Tabla134[[#This Row],[D]],Tabla134[[#This Row],[P]],Tabla134[[#This Row],[DI]])</f>
        <v>ANCASHCARHUAZYUNGAR</v>
      </c>
      <c r="V148" s="111" t="s">
        <v>2867</v>
      </c>
      <c r="W148" s="111"/>
      <c r="X148" s="111"/>
    </row>
    <row r="149" spans="1:24" x14ac:dyDescent="0.3">
      <c r="A149" s="108" t="s">
        <v>548</v>
      </c>
      <c r="B149" s="109" t="s">
        <v>2869</v>
      </c>
      <c r="C149" s="109" t="s">
        <v>581</v>
      </c>
      <c r="D149" s="109" t="s">
        <v>680</v>
      </c>
      <c r="E149" s="109" t="s">
        <v>841</v>
      </c>
      <c r="F149" s="109" t="s">
        <v>2757</v>
      </c>
      <c r="G149" s="109" t="s">
        <v>2847</v>
      </c>
      <c r="H149" s="109" t="s">
        <v>842</v>
      </c>
      <c r="I149" s="110" t="s">
        <v>553</v>
      </c>
      <c r="J149" s="110" t="s">
        <v>553</v>
      </c>
      <c r="K149" s="110" t="s">
        <v>553</v>
      </c>
      <c r="L149" s="110" t="s">
        <v>553</v>
      </c>
      <c r="M149" s="111" t="s">
        <v>123</v>
      </c>
      <c r="N149" s="111">
        <v>0</v>
      </c>
      <c r="O149" s="111" t="s">
        <v>553</v>
      </c>
      <c r="P149" s="111">
        <v>0</v>
      </c>
      <c r="Q149" s="112"/>
      <c r="R149" s="111" t="s">
        <v>556</v>
      </c>
      <c r="S149" s="111" t="s">
        <v>686</v>
      </c>
      <c r="T149" s="111" t="s">
        <v>843</v>
      </c>
      <c r="U149" s="111" t="str">
        <f>+CONCATENATE(Tabla134[[#This Row],[D]],Tabla134[[#This Row],[P]],Tabla134[[#This Row],[DI]])</f>
        <v>ANCASHCARHUAZMULTIDISTRITAL</v>
      </c>
      <c r="V149" s="111" t="s">
        <v>2869</v>
      </c>
      <c r="W149" s="111"/>
      <c r="X149" s="111"/>
    </row>
    <row r="150" spans="1:24" x14ac:dyDescent="0.3">
      <c r="A150" s="108" t="s">
        <v>548</v>
      </c>
      <c r="B150" s="109" t="s">
        <v>2870</v>
      </c>
      <c r="C150" s="109" t="s">
        <v>581</v>
      </c>
      <c r="D150" s="109" t="s">
        <v>700</v>
      </c>
      <c r="E150" s="109" t="s">
        <v>550</v>
      </c>
      <c r="F150" s="109" t="s">
        <v>2757</v>
      </c>
      <c r="G150" s="109" t="s">
        <v>2871</v>
      </c>
      <c r="H150" s="109" t="s">
        <v>2872</v>
      </c>
      <c r="I150" s="110">
        <v>12689</v>
      </c>
      <c r="J150" s="110">
        <v>256.45</v>
      </c>
      <c r="K150" s="110">
        <v>-9.0932999999999993</v>
      </c>
      <c r="L150" s="110">
        <v>-77.333100000000002</v>
      </c>
      <c r="M150" s="111" t="s">
        <v>123</v>
      </c>
      <c r="N150" s="111">
        <v>0</v>
      </c>
      <c r="O150" s="111" t="s">
        <v>553</v>
      </c>
      <c r="P150" s="111">
        <v>0</v>
      </c>
      <c r="Q150" s="112"/>
      <c r="R150" s="111" t="s">
        <v>556</v>
      </c>
      <c r="S150" s="111" t="s">
        <v>704</v>
      </c>
      <c r="T150" s="111" t="s">
        <v>1233</v>
      </c>
      <c r="U150" s="111" t="str">
        <f>+CONCATENATE(Tabla134[[#This Row],[D]],Tabla134[[#This Row],[P]],Tabla134[[#This Row],[DI]])</f>
        <v>ANCASHCARLOS_FERMIN_FITZCARRALDSAN LUIS</v>
      </c>
      <c r="V150" s="111" t="s">
        <v>2870</v>
      </c>
      <c r="W150" s="111"/>
      <c r="X150" s="111"/>
    </row>
    <row r="151" spans="1:24" x14ac:dyDescent="0.3">
      <c r="A151" s="108" t="s">
        <v>548</v>
      </c>
      <c r="B151" s="109" t="s">
        <v>2873</v>
      </c>
      <c r="C151" s="109" t="s">
        <v>581</v>
      </c>
      <c r="D151" s="109" t="s">
        <v>700</v>
      </c>
      <c r="E151" s="109" t="s">
        <v>581</v>
      </c>
      <c r="F151" s="109" t="s">
        <v>2757</v>
      </c>
      <c r="G151" s="109" t="s">
        <v>2871</v>
      </c>
      <c r="H151" s="109" t="s">
        <v>2874</v>
      </c>
      <c r="I151" s="110">
        <v>3690</v>
      </c>
      <c r="J151" s="110">
        <v>197.39</v>
      </c>
      <c r="K151" s="110">
        <v>-8.9766999999999992</v>
      </c>
      <c r="L151" s="110">
        <v>-77.184200000000004</v>
      </c>
      <c r="M151" s="111" t="s">
        <v>123</v>
      </c>
      <c r="N151" s="111">
        <v>0</v>
      </c>
      <c r="O151" s="111" t="s">
        <v>553</v>
      </c>
      <c r="P151" s="111">
        <v>0</v>
      </c>
      <c r="Q151" s="112"/>
      <c r="R151" s="111" t="s">
        <v>556</v>
      </c>
      <c r="S151" s="111" t="s">
        <v>704</v>
      </c>
      <c r="T151" s="111" t="s">
        <v>1399</v>
      </c>
      <c r="U151" s="111" t="str">
        <f>+CONCATENATE(Tabla134[[#This Row],[D]],Tabla134[[#This Row],[P]],Tabla134[[#This Row],[DI]])</f>
        <v>ANCASHCARLOS_FERMIN_FITZCARRALDSAN NICOLAS</v>
      </c>
      <c r="V151" s="111" t="s">
        <v>2873</v>
      </c>
      <c r="W151" s="111"/>
      <c r="X151" s="111"/>
    </row>
    <row r="152" spans="1:24" x14ac:dyDescent="0.3">
      <c r="A152" s="108" t="s">
        <v>548</v>
      </c>
      <c r="B152" s="109" t="s">
        <v>2875</v>
      </c>
      <c r="C152" s="109" t="s">
        <v>581</v>
      </c>
      <c r="D152" s="109" t="s">
        <v>700</v>
      </c>
      <c r="E152" s="109" t="s">
        <v>608</v>
      </c>
      <c r="F152" s="109" t="s">
        <v>2757</v>
      </c>
      <c r="G152" s="109" t="s">
        <v>2871</v>
      </c>
      <c r="H152" s="109" t="s">
        <v>2876</v>
      </c>
      <c r="I152" s="110">
        <v>5591</v>
      </c>
      <c r="J152" s="110">
        <v>170.41</v>
      </c>
      <c r="K152" s="110">
        <v>-8.9875000000000007</v>
      </c>
      <c r="L152" s="110">
        <v>-77.289400000000001</v>
      </c>
      <c r="M152" s="111" t="s">
        <v>123</v>
      </c>
      <c r="N152" s="111">
        <v>0</v>
      </c>
      <c r="O152" s="111" t="s">
        <v>553</v>
      </c>
      <c r="P152" s="111">
        <v>0</v>
      </c>
      <c r="Q152" s="112"/>
      <c r="R152" s="111" t="s">
        <v>556</v>
      </c>
      <c r="S152" s="111" t="s">
        <v>704</v>
      </c>
      <c r="T152" s="111" t="s">
        <v>1573</v>
      </c>
      <c r="U152" s="111" t="str">
        <f>+CONCATENATE(Tabla134[[#This Row],[D]],Tabla134[[#This Row],[P]],Tabla134[[#This Row],[DI]])</f>
        <v>ANCASHCARLOS_FERMIN_FITZCARRALDYAUYA</v>
      </c>
      <c r="V152" s="111" t="s">
        <v>2875</v>
      </c>
      <c r="W152" s="111"/>
      <c r="X152" s="111"/>
    </row>
    <row r="153" spans="1:24" x14ac:dyDescent="0.3">
      <c r="A153" s="108" t="s">
        <v>548</v>
      </c>
      <c r="B153" s="109" t="s">
        <v>2877</v>
      </c>
      <c r="C153" s="109" t="s">
        <v>581</v>
      </c>
      <c r="D153" s="109" t="s">
        <v>700</v>
      </c>
      <c r="E153" s="109" t="s">
        <v>841</v>
      </c>
      <c r="F153" s="109" t="s">
        <v>2757</v>
      </c>
      <c r="G153" s="109" t="s">
        <v>2871</v>
      </c>
      <c r="H153" s="109" t="s">
        <v>842</v>
      </c>
      <c r="I153" s="110" t="s">
        <v>553</v>
      </c>
      <c r="J153" s="110" t="s">
        <v>553</v>
      </c>
      <c r="K153" s="110" t="s">
        <v>553</v>
      </c>
      <c r="L153" s="110" t="s">
        <v>553</v>
      </c>
      <c r="M153" s="111" t="s">
        <v>123</v>
      </c>
      <c r="N153" s="111">
        <v>0</v>
      </c>
      <c r="O153" s="111" t="s">
        <v>553</v>
      </c>
      <c r="P153" s="111">
        <v>0</v>
      </c>
      <c r="Q153" s="112"/>
      <c r="R153" s="111" t="s">
        <v>556</v>
      </c>
      <c r="S153" s="111" t="s">
        <v>704</v>
      </c>
      <c r="T153" s="111" t="s">
        <v>843</v>
      </c>
      <c r="U153" s="111" t="str">
        <f>+CONCATENATE(Tabla134[[#This Row],[D]],Tabla134[[#This Row],[P]],Tabla134[[#This Row],[DI]])</f>
        <v>ANCASHCARLOS_FERMIN_FITZCARRALDMULTIDISTRITAL</v>
      </c>
      <c r="V153" s="111" t="s">
        <v>2877</v>
      </c>
      <c r="W153" s="111"/>
      <c r="X153" s="111"/>
    </row>
    <row r="154" spans="1:24" x14ac:dyDescent="0.3">
      <c r="A154" s="108" t="s">
        <v>548</v>
      </c>
      <c r="B154" s="109" t="s">
        <v>2878</v>
      </c>
      <c r="C154" s="109" t="s">
        <v>581</v>
      </c>
      <c r="D154" s="109" t="s">
        <v>719</v>
      </c>
      <c r="E154" s="109" t="s">
        <v>550</v>
      </c>
      <c r="F154" s="109" t="s">
        <v>2757</v>
      </c>
      <c r="G154" s="109" t="s">
        <v>2879</v>
      </c>
      <c r="H154" s="109" t="s">
        <v>2880</v>
      </c>
      <c r="I154" s="110">
        <v>33648</v>
      </c>
      <c r="J154" s="110">
        <v>1204.8499999999999</v>
      </c>
      <c r="K154" s="110">
        <v>-9.4749999999999996</v>
      </c>
      <c r="L154" s="110">
        <v>-78.303600000000003</v>
      </c>
      <c r="M154" s="111" t="s">
        <v>123</v>
      </c>
      <c r="N154" s="111">
        <v>0</v>
      </c>
      <c r="O154" s="111" t="s">
        <v>553</v>
      </c>
      <c r="P154" s="111">
        <v>0</v>
      </c>
      <c r="Q154" s="112"/>
      <c r="R154" s="111" t="s">
        <v>556</v>
      </c>
      <c r="S154" s="111" t="s">
        <v>723</v>
      </c>
      <c r="T154" s="111" t="s">
        <v>723</v>
      </c>
      <c r="U154" s="111" t="str">
        <f>+CONCATENATE(Tabla134[[#This Row],[D]],Tabla134[[#This Row],[P]],Tabla134[[#This Row],[DI]])</f>
        <v>ANCASHCASMACASMA</v>
      </c>
      <c r="V154" s="111" t="s">
        <v>2878</v>
      </c>
      <c r="W154" s="111"/>
      <c r="X154" s="111"/>
    </row>
    <row r="155" spans="1:24" x14ac:dyDescent="0.3">
      <c r="A155" s="108" t="s">
        <v>548</v>
      </c>
      <c r="B155" s="109" t="s">
        <v>2881</v>
      </c>
      <c r="C155" s="109" t="s">
        <v>581</v>
      </c>
      <c r="D155" s="109" t="s">
        <v>719</v>
      </c>
      <c r="E155" s="109" t="s">
        <v>581</v>
      </c>
      <c r="F155" s="109" t="s">
        <v>2757</v>
      </c>
      <c r="G155" s="109" t="s">
        <v>2879</v>
      </c>
      <c r="H155" s="109" t="s">
        <v>2882</v>
      </c>
      <c r="I155" s="110">
        <v>4250</v>
      </c>
      <c r="J155" s="110">
        <v>476.62</v>
      </c>
      <c r="K155" s="110">
        <v>-9.4289000000000005</v>
      </c>
      <c r="L155" s="110">
        <v>-78.204700000000003</v>
      </c>
      <c r="M155" s="111" t="s">
        <v>123</v>
      </c>
      <c r="N155" s="111">
        <v>0</v>
      </c>
      <c r="O155" s="111" t="s">
        <v>553</v>
      </c>
      <c r="P155" s="111">
        <v>0</v>
      </c>
      <c r="Q155" s="112"/>
      <c r="R155" s="111" t="s">
        <v>556</v>
      </c>
      <c r="S155" s="111" t="s">
        <v>723</v>
      </c>
      <c r="T155" s="111" t="s">
        <v>1068</v>
      </c>
      <c r="U155" s="111" t="str">
        <f>+CONCATENATE(Tabla134[[#This Row],[D]],Tabla134[[#This Row],[P]],Tabla134[[#This Row],[DI]])</f>
        <v>ANCASHCASMABUENA VISTA ALTA</v>
      </c>
      <c r="V155" s="111" t="s">
        <v>2881</v>
      </c>
      <c r="W155" s="111"/>
      <c r="X155" s="111"/>
    </row>
    <row r="156" spans="1:24" x14ac:dyDescent="0.3">
      <c r="A156" s="108" t="s">
        <v>548</v>
      </c>
      <c r="B156" s="109" t="s">
        <v>2883</v>
      </c>
      <c r="C156" s="109" t="s">
        <v>581</v>
      </c>
      <c r="D156" s="109" t="s">
        <v>719</v>
      </c>
      <c r="E156" s="109" t="s">
        <v>608</v>
      </c>
      <c r="F156" s="109" t="s">
        <v>2757</v>
      </c>
      <c r="G156" s="109" t="s">
        <v>2879</v>
      </c>
      <c r="H156" s="109" t="s">
        <v>2884</v>
      </c>
      <c r="I156" s="110">
        <v>2044</v>
      </c>
      <c r="J156" s="110">
        <v>222.36</v>
      </c>
      <c r="K156" s="110">
        <v>-9.4621999999999993</v>
      </c>
      <c r="L156" s="110">
        <v>-78.383099999999999</v>
      </c>
      <c r="M156" s="111" t="s">
        <v>123</v>
      </c>
      <c r="N156" s="111">
        <v>0</v>
      </c>
      <c r="O156" s="111" t="s">
        <v>553</v>
      </c>
      <c r="P156" s="111">
        <v>0</v>
      </c>
      <c r="Q156" s="112"/>
      <c r="R156" s="111" t="s">
        <v>556</v>
      </c>
      <c r="S156" s="111" t="s">
        <v>723</v>
      </c>
      <c r="T156" s="111" t="s">
        <v>1400</v>
      </c>
      <c r="U156" s="111" t="str">
        <f>+CONCATENATE(Tabla134[[#This Row],[D]],Tabla134[[#This Row],[P]],Tabla134[[#This Row],[DI]])</f>
        <v>ANCASHCASMACOMANDANTE NOEL</v>
      </c>
      <c r="V156" s="111" t="s">
        <v>2883</v>
      </c>
      <c r="W156" s="111"/>
      <c r="X156" s="111"/>
    </row>
    <row r="157" spans="1:24" x14ac:dyDescent="0.3">
      <c r="A157" s="108" t="s">
        <v>548</v>
      </c>
      <c r="B157" s="109" t="s">
        <v>2885</v>
      </c>
      <c r="C157" s="109" t="s">
        <v>581</v>
      </c>
      <c r="D157" s="109" t="s">
        <v>719</v>
      </c>
      <c r="E157" s="109" t="s">
        <v>633</v>
      </c>
      <c r="F157" s="109" t="s">
        <v>2757</v>
      </c>
      <c r="G157" s="109" t="s">
        <v>2879</v>
      </c>
      <c r="H157" s="109" t="s">
        <v>2886</v>
      </c>
      <c r="I157" s="110">
        <v>8531</v>
      </c>
      <c r="J157" s="110">
        <v>357.2</v>
      </c>
      <c r="K157" s="110">
        <v>-9.5097000000000005</v>
      </c>
      <c r="L157" s="110">
        <v>-77.995599999999996</v>
      </c>
      <c r="M157" s="111" t="s">
        <v>123</v>
      </c>
      <c r="N157" s="111">
        <v>0</v>
      </c>
      <c r="O157" s="111" t="s">
        <v>553</v>
      </c>
      <c r="P157" s="111">
        <v>0</v>
      </c>
      <c r="Q157" s="112"/>
      <c r="R157" s="111" t="s">
        <v>556</v>
      </c>
      <c r="S157" s="111" t="s">
        <v>723</v>
      </c>
      <c r="T157" s="111" t="s">
        <v>1723</v>
      </c>
      <c r="U157" s="111" t="str">
        <f>+CONCATENATE(Tabla134[[#This Row],[D]],Tabla134[[#This Row],[P]],Tabla134[[#This Row],[DI]])</f>
        <v>ANCASHCASMAYAUTAN</v>
      </c>
      <c r="V157" s="111" t="s">
        <v>2885</v>
      </c>
      <c r="W157" s="111"/>
      <c r="X157" s="111"/>
    </row>
    <row r="158" spans="1:24" x14ac:dyDescent="0.3">
      <c r="A158" s="108" t="s">
        <v>548</v>
      </c>
      <c r="B158" s="109" t="s">
        <v>2887</v>
      </c>
      <c r="C158" s="109" t="s">
        <v>581</v>
      </c>
      <c r="D158" s="109" t="s">
        <v>719</v>
      </c>
      <c r="E158" s="109" t="s">
        <v>841</v>
      </c>
      <c r="F158" s="109" t="s">
        <v>2757</v>
      </c>
      <c r="G158" s="109" t="s">
        <v>2879</v>
      </c>
      <c r="H158" s="109" t="s">
        <v>842</v>
      </c>
      <c r="I158" s="110" t="s">
        <v>553</v>
      </c>
      <c r="J158" s="110" t="s">
        <v>553</v>
      </c>
      <c r="K158" s="110" t="s">
        <v>553</v>
      </c>
      <c r="L158" s="110" t="s">
        <v>553</v>
      </c>
      <c r="M158" s="111" t="s">
        <v>123</v>
      </c>
      <c r="N158" s="111">
        <v>0</v>
      </c>
      <c r="O158" s="111" t="s">
        <v>553</v>
      </c>
      <c r="P158" s="111">
        <v>0</v>
      </c>
      <c r="Q158" s="112"/>
      <c r="R158" s="111" t="s">
        <v>556</v>
      </c>
      <c r="S158" s="111" t="s">
        <v>723</v>
      </c>
      <c r="T158" s="111" t="s">
        <v>843</v>
      </c>
      <c r="U158" s="111" t="str">
        <f>+CONCATENATE(Tabla134[[#This Row],[D]],Tabla134[[#This Row],[P]],Tabla134[[#This Row],[DI]])</f>
        <v>ANCASHCASMAMULTIDISTRITAL</v>
      </c>
      <c r="V158" s="111" t="s">
        <v>2887</v>
      </c>
      <c r="W158" s="111"/>
      <c r="X158" s="111"/>
    </row>
    <row r="159" spans="1:24" x14ac:dyDescent="0.3">
      <c r="A159" s="108" t="s">
        <v>548</v>
      </c>
      <c r="B159" s="109" t="s">
        <v>2888</v>
      </c>
      <c r="C159" s="109" t="s">
        <v>581</v>
      </c>
      <c r="D159" s="109" t="s">
        <v>738</v>
      </c>
      <c r="E159" s="109" t="s">
        <v>550</v>
      </c>
      <c r="F159" s="109" t="s">
        <v>2757</v>
      </c>
      <c r="G159" s="109" t="s">
        <v>2889</v>
      </c>
      <c r="H159" s="109" t="s">
        <v>2890</v>
      </c>
      <c r="I159" s="110">
        <v>1420</v>
      </c>
      <c r="J159" s="110">
        <v>143.13</v>
      </c>
      <c r="K159" s="110">
        <v>-8.5683000000000007</v>
      </c>
      <c r="L159" s="110">
        <v>-77.896699999999996</v>
      </c>
      <c r="M159" s="111" t="s">
        <v>123</v>
      </c>
      <c r="N159" s="111">
        <v>0</v>
      </c>
      <c r="O159" s="111" t="s">
        <v>553</v>
      </c>
      <c r="P159" s="111">
        <v>0</v>
      </c>
      <c r="Q159" s="112"/>
      <c r="R159" s="111" t="s">
        <v>556</v>
      </c>
      <c r="S159" s="111" t="s">
        <v>741</v>
      </c>
      <c r="T159" s="111" t="s">
        <v>741</v>
      </c>
      <c r="U159" s="111" t="str">
        <f>+CONCATENATE(Tabla134[[#This Row],[D]],Tabla134[[#This Row],[P]],Tabla134[[#This Row],[DI]])</f>
        <v>ANCASHCORONGOCORONGO</v>
      </c>
      <c r="V159" s="111" t="s">
        <v>2888</v>
      </c>
      <c r="W159" s="111"/>
      <c r="X159" s="111"/>
    </row>
    <row r="160" spans="1:24" x14ac:dyDescent="0.3">
      <c r="A160" s="108" t="s">
        <v>548</v>
      </c>
      <c r="B160" s="109" t="s">
        <v>2891</v>
      </c>
      <c r="C160" s="109" t="s">
        <v>581</v>
      </c>
      <c r="D160" s="109" t="s">
        <v>738</v>
      </c>
      <c r="E160" s="109" t="s">
        <v>581</v>
      </c>
      <c r="F160" s="109" t="s">
        <v>2757</v>
      </c>
      <c r="G160" s="109" t="s">
        <v>2889</v>
      </c>
      <c r="H160" s="109" t="s">
        <v>2892</v>
      </c>
      <c r="I160" s="110">
        <v>442</v>
      </c>
      <c r="J160" s="110">
        <v>56.54</v>
      </c>
      <c r="K160" s="110">
        <v>-8.5228000000000002</v>
      </c>
      <c r="L160" s="110">
        <v>-77.876900000000006</v>
      </c>
      <c r="M160" s="111" t="s">
        <v>123</v>
      </c>
      <c r="N160" s="111">
        <v>0</v>
      </c>
      <c r="O160" s="111" t="s">
        <v>553</v>
      </c>
      <c r="P160" s="111">
        <v>0</v>
      </c>
      <c r="Q160" s="112"/>
      <c r="R160" s="111" t="s">
        <v>556</v>
      </c>
      <c r="S160" s="111" t="s">
        <v>741</v>
      </c>
      <c r="T160" s="111" t="s">
        <v>1069</v>
      </c>
      <c r="U160" s="111" t="str">
        <f>+CONCATENATE(Tabla134[[#This Row],[D]],Tabla134[[#This Row],[P]],Tabla134[[#This Row],[DI]])</f>
        <v>ANCASHCORONGOACO</v>
      </c>
      <c r="V160" s="111" t="s">
        <v>2891</v>
      </c>
      <c r="W160" s="111"/>
      <c r="X160" s="111"/>
    </row>
    <row r="161" spans="1:24" x14ac:dyDescent="0.3">
      <c r="A161" s="108" t="s">
        <v>548</v>
      </c>
      <c r="B161" s="109" t="s">
        <v>2893</v>
      </c>
      <c r="C161" s="109" t="s">
        <v>581</v>
      </c>
      <c r="D161" s="109" t="s">
        <v>738</v>
      </c>
      <c r="E161" s="109" t="s">
        <v>608</v>
      </c>
      <c r="F161" s="109" t="s">
        <v>2757</v>
      </c>
      <c r="G161" s="109" t="s">
        <v>2889</v>
      </c>
      <c r="H161" s="109" t="s">
        <v>2894</v>
      </c>
      <c r="I161" s="110">
        <v>546</v>
      </c>
      <c r="J161" s="110">
        <v>151.13</v>
      </c>
      <c r="K161" s="110">
        <v>-8.6021999999999998</v>
      </c>
      <c r="L161" s="110">
        <v>-77.992500000000007</v>
      </c>
      <c r="M161" s="111" t="s">
        <v>123</v>
      </c>
      <c r="N161" s="111">
        <v>0</v>
      </c>
      <c r="O161" s="111" t="s">
        <v>553</v>
      </c>
      <c r="P161" s="111">
        <v>0</v>
      </c>
      <c r="Q161" s="112"/>
      <c r="R161" s="111" t="s">
        <v>556</v>
      </c>
      <c r="S161" s="111" t="s">
        <v>741</v>
      </c>
      <c r="T161" s="111" t="s">
        <v>1234</v>
      </c>
      <c r="U161" s="111" t="str">
        <f>+CONCATENATE(Tabla134[[#This Row],[D]],Tabla134[[#This Row],[P]],Tabla134[[#This Row],[DI]])</f>
        <v>ANCASHCORONGOBAMBAS</v>
      </c>
      <c r="V161" s="111" t="s">
        <v>2893</v>
      </c>
      <c r="W161" s="111"/>
      <c r="X161" s="111"/>
    </row>
    <row r="162" spans="1:24" x14ac:dyDescent="0.3">
      <c r="A162" s="108" t="s">
        <v>548</v>
      </c>
      <c r="B162" s="109" t="s">
        <v>2895</v>
      </c>
      <c r="C162" s="109" t="s">
        <v>581</v>
      </c>
      <c r="D162" s="109" t="s">
        <v>738</v>
      </c>
      <c r="E162" s="109" t="s">
        <v>633</v>
      </c>
      <c r="F162" s="109" t="s">
        <v>2757</v>
      </c>
      <c r="G162" s="109" t="s">
        <v>2889</v>
      </c>
      <c r="H162" s="109" t="s">
        <v>2896</v>
      </c>
      <c r="I162" s="110">
        <v>2985</v>
      </c>
      <c r="J162" s="110">
        <v>411.55</v>
      </c>
      <c r="K162" s="110">
        <v>-8.5106000000000002</v>
      </c>
      <c r="L162" s="110">
        <v>-77.863100000000003</v>
      </c>
      <c r="M162" s="111" t="s">
        <v>123</v>
      </c>
      <c r="N162" s="111">
        <v>0</v>
      </c>
      <c r="O162" s="111" t="s">
        <v>553</v>
      </c>
      <c r="P162" s="111">
        <v>0</v>
      </c>
      <c r="Q162" s="112"/>
      <c r="R162" s="111" t="s">
        <v>556</v>
      </c>
      <c r="S162" s="111" t="s">
        <v>741</v>
      </c>
      <c r="T162" s="111" t="s">
        <v>1574</v>
      </c>
      <c r="U162" s="111" t="str">
        <f>+CONCATENATE(Tabla134[[#This Row],[D]],Tabla134[[#This Row],[P]],Tabla134[[#This Row],[DI]])</f>
        <v>ANCASHCORONGOCUSCA</v>
      </c>
      <c r="V162" s="111" t="s">
        <v>2895</v>
      </c>
      <c r="W162" s="111"/>
      <c r="X162" s="111"/>
    </row>
    <row r="163" spans="1:24" x14ac:dyDescent="0.3">
      <c r="A163" s="108" t="s">
        <v>548</v>
      </c>
      <c r="B163" s="109" t="s">
        <v>2897</v>
      </c>
      <c r="C163" s="109" t="s">
        <v>581</v>
      </c>
      <c r="D163" s="109" t="s">
        <v>738</v>
      </c>
      <c r="E163" s="109" t="s">
        <v>656</v>
      </c>
      <c r="F163" s="109" t="s">
        <v>2757</v>
      </c>
      <c r="G163" s="109" t="s">
        <v>2889</v>
      </c>
      <c r="H163" s="109" t="s">
        <v>2898</v>
      </c>
      <c r="I163" s="110">
        <v>1004</v>
      </c>
      <c r="J163" s="110">
        <v>93.94</v>
      </c>
      <c r="K163" s="110">
        <v>-8.6618999999999993</v>
      </c>
      <c r="L163" s="110">
        <v>-77.9011</v>
      </c>
      <c r="M163" s="111" t="s">
        <v>123</v>
      </c>
      <c r="N163" s="111">
        <v>0</v>
      </c>
      <c r="O163" s="111" t="s">
        <v>553</v>
      </c>
      <c r="P163" s="111">
        <v>0</v>
      </c>
      <c r="Q163" s="112"/>
      <c r="R163" s="111" t="s">
        <v>556</v>
      </c>
      <c r="S163" s="111" t="s">
        <v>741</v>
      </c>
      <c r="T163" s="111" t="s">
        <v>1724</v>
      </c>
      <c r="U163" s="111" t="str">
        <f>+CONCATENATE(Tabla134[[#This Row],[D]],Tabla134[[#This Row],[P]],Tabla134[[#This Row],[DI]])</f>
        <v>ANCASHCORONGOLA PAMPA</v>
      </c>
      <c r="V163" s="111" t="s">
        <v>2897</v>
      </c>
      <c r="W163" s="111"/>
      <c r="X163" s="111"/>
    </row>
    <row r="164" spans="1:24" x14ac:dyDescent="0.3">
      <c r="A164" s="108" t="s">
        <v>548</v>
      </c>
      <c r="B164" s="109" t="s">
        <v>2899</v>
      </c>
      <c r="C164" s="109" t="s">
        <v>581</v>
      </c>
      <c r="D164" s="109" t="s">
        <v>738</v>
      </c>
      <c r="E164" s="109" t="s">
        <v>680</v>
      </c>
      <c r="F164" s="109" t="s">
        <v>2757</v>
      </c>
      <c r="G164" s="109" t="s">
        <v>2889</v>
      </c>
      <c r="H164" s="109" t="s">
        <v>2900</v>
      </c>
      <c r="I164" s="110">
        <v>704</v>
      </c>
      <c r="J164" s="110">
        <v>45.85</v>
      </c>
      <c r="K164" s="110">
        <v>-8.6178000000000008</v>
      </c>
      <c r="L164" s="110">
        <v>-77.863600000000005</v>
      </c>
      <c r="M164" s="111" t="s">
        <v>123</v>
      </c>
      <c r="N164" s="111">
        <v>0</v>
      </c>
      <c r="O164" s="111" t="s">
        <v>553</v>
      </c>
      <c r="P164" s="111">
        <v>0</v>
      </c>
      <c r="Q164" s="112"/>
      <c r="R164" s="111" t="s">
        <v>556</v>
      </c>
      <c r="S164" s="111" t="s">
        <v>741</v>
      </c>
      <c r="T164" s="111" t="s">
        <v>2000</v>
      </c>
      <c r="U164" s="111" t="str">
        <f>+CONCATENATE(Tabla134[[#This Row],[D]],Tabla134[[#This Row],[P]],Tabla134[[#This Row],[DI]])</f>
        <v>ANCASHCORONGOYANAC</v>
      </c>
      <c r="V164" s="111" t="s">
        <v>2899</v>
      </c>
      <c r="W164" s="111"/>
      <c r="X164" s="111"/>
    </row>
    <row r="165" spans="1:24" x14ac:dyDescent="0.3">
      <c r="A165" s="108" t="s">
        <v>548</v>
      </c>
      <c r="B165" s="109" t="s">
        <v>2901</v>
      </c>
      <c r="C165" s="109" t="s">
        <v>581</v>
      </c>
      <c r="D165" s="109" t="s">
        <v>738</v>
      </c>
      <c r="E165" s="109" t="s">
        <v>700</v>
      </c>
      <c r="F165" s="109" t="s">
        <v>2757</v>
      </c>
      <c r="G165" s="109" t="s">
        <v>2889</v>
      </c>
      <c r="H165" s="109" t="s">
        <v>2902</v>
      </c>
      <c r="I165" s="110">
        <v>1041</v>
      </c>
      <c r="J165" s="110">
        <v>85.87</v>
      </c>
      <c r="K165" s="110">
        <v>-8.6150000000000002</v>
      </c>
      <c r="L165" s="110">
        <v>-77.966099999999997</v>
      </c>
      <c r="M165" s="111" t="s">
        <v>123</v>
      </c>
      <c r="N165" s="111">
        <v>0</v>
      </c>
      <c r="O165" s="111" t="s">
        <v>553</v>
      </c>
      <c r="P165" s="111">
        <v>0</v>
      </c>
      <c r="Q165" s="112"/>
      <c r="R165" s="111" t="s">
        <v>556</v>
      </c>
      <c r="S165" s="111" t="s">
        <v>741</v>
      </c>
      <c r="T165" s="111" t="s">
        <v>2111</v>
      </c>
      <c r="U165" s="111" t="str">
        <f>+CONCATENATE(Tabla134[[#This Row],[D]],Tabla134[[#This Row],[P]],Tabla134[[#This Row],[DI]])</f>
        <v>ANCASHCORONGOYUPAN</v>
      </c>
      <c r="V165" s="111" t="s">
        <v>2901</v>
      </c>
      <c r="W165" s="111"/>
      <c r="X165" s="111"/>
    </row>
    <row r="166" spans="1:24" x14ac:dyDescent="0.3">
      <c r="A166" s="108" t="s">
        <v>548</v>
      </c>
      <c r="B166" s="109" t="s">
        <v>2903</v>
      </c>
      <c r="C166" s="109" t="s">
        <v>581</v>
      </c>
      <c r="D166" s="109" t="s">
        <v>738</v>
      </c>
      <c r="E166" s="109" t="s">
        <v>841</v>
      </c>
      <c r="F166" s="109" t="s">
        <v>2757</v>
      </c>
      <c r="G166" s="109" t="s">
        <v>2889</v>
      </c>
      <c r="H166" s="109" t="s">
        <v>842</v>
      </c>
      <c r="I166" s="110" t="s">
        <v>553</v>
      </c>
      <c r="J166" s="110" t="s">
        <v>553</v>
      </c>
      <c r="K166" s="110" t="s">
        <v>553</v>
      </c>
      <c r="L166" s="110" t="s">
        <v>553</v>
      </c>
      <c r="M166" s="111" t="s">
        <v>123</v>
      </c>
      <c r="N166" s="111">
        <v>0</v>
      </c>
      <c r="O166" s="111" t="s">
        <v>553</v>
      </c>
      <c r="P166" s="111">
        <v>0</v>
      </c>
      <c r="Q166" s="112"/>
      <c r="R166" s="111" t="s">
        <v>556</v>
      </c>
      <c r="S166" s="111" t="s">
        <v>741</v>
      </c>
      <c r="T166" s="111" t="s">
        <v>843</v>
      </c>
      <c r="U166" s="111" t="str">
        <f>+CONCATENATE(Tabla134[[#This Row],[D]],Tabla134[[#This Row],[P]],Tabla134[[#This Row],[DI]])</f>
        <v>ANCASHCORONGOMULTIDISTRITAL</v>
      </c>
      <c r="V166" s="111" t="s">
        <v>2903</v>
      </c>
      <c r="W166" s="111"/>
      <c r="X166" s="111"/>
    </row>
    <row r="167" spans="1:24" x14ac:dyDescent="0.3">
      <c r="A167" s="108" t="s">
        <v>548</v>
      </c>
      <c r="B167" s="109" t="s">
        <v>2904</v>
      </c>
      <c r="C167" s="109" t="s">
        <v>581</v>
      </c>
      <c r="D167" s="109" t="s">
        <v>753</v>
      </c>
      <c r="E167" s="109" t="s">
        <v>550</v>
      </c>
      <c r="F167" s="109" t="s">
        <v>2757</v>
      </c>
      <c r="G167" s="109" t="s">
        <v>2905</v>
      </c>
      <c r="H167" s="109" t="s">
        <v>2906</v>
      </c>
      <c r="I167" s="110">
        <v>10423</v>
      </c>
      <c r="J167" s="110">
        <v>398.91</v>
      </c>
      <c r="K167" s="110">
        <v>-9.3477999999999994</v>
      </c>
      <c r="L167" s="110">
        <v>-77.172499999999999</v>
      </c>
      <c r="M167" s="111" t="s">
        <v>123</v>
      </c>
      <c r="N167" s="111">
        <v>0</v>
      </c>
      <c r="O167" s="111" t="s">
        <v>553</v>
      </c>
      <c r="P167" s="111">
        <v>0</v>
      </c>
      <c r="Q167" s="112"/>
      <c r="R167" s="111" t="s">
        <v>556</v>
      </c>
      <c r="S167" s="111" t="s">
        <v>768</v>
      </c>
      <c r="T167" s="111" t="s">
        <v>768</v>
      </c>
      <c r="U167" s="111" t="str">
        <f>+CONCATENATE(Tabla134[[#This Row],[D]],Tabla134[[#This Row],[P]],Tabla134[[#This Row],[DI]])</f>
        <v>ANCASHHUARIHUARI</v>
      </c>
      <c r="V167" s="111" t="s">
        <v>2904</v>
      </c>
      <c r="W167" s="111"/>
      <c r="X167" s="111"/>
    </row>
    <row r="168" spans="1:24" x14ac:dyDescent="0.3">
      <c r="A168" s="108" t="s">
        <v>548</v>
      </c>
      <c r="B168" s="109" t="s">
        <v>2907</v>
      </c>
      <c r="C168" s="109" t="s">
        <v>581</v>
      </c>
      <c r="D168" s="109" t="s">
        <v>753</v>
      </c>
      <c r="E168" s="109" t="s">
        <v>581</v>
      </c>
      <c r="F168" s="109" t="s">
        <v>2757</v>
      </c>
      <c r="G168" s="109" t="s">
        <v>2905</v>
      </c>
      <c r="H168" s="109" t="s">
        <v>2908</v>
      </c>
      <c r="I168" s="110">
        <v>1581</v>
      </c>
      <c r="J168" s="110">
        <v>80.31</v>
      </c>
      <c r="K168" s="110">
        <v>-9.2347000000000001</v>
      </c>
      <c r="L168" s="110">
        <v>-76.925299999999993</v>
      </c>
      <c r="M168" s="111" t="s">
        <v>123</v>
      </c>
      <c r="N168" s="111">
        <v>0</v>
      </c>
      <c r="O168" s="111" t="s">
        <v>553</v>
      </c>
      <c r="P168" s="111">
        <v>0</v>
      </c>
      <c r="Q168" s="112"/>
      <c r="R168" s="111" t="s">
        <v>556</v>
      </c>
      <c r="S168" s="111" t="s">
        <v>768</v>
      </c>
      <c r="T168" s="111" t="s">
        <v>1071</v>
      </c>
      <c r="U168" s="111" t="str">
        <f>+CONCATENATE(Tabla134[[#This Row],[D]],Tabla134[[#This Row],[P]],Tabla134[[#This Row],[DI]])</f>
        <v>ANCASHHUARIANRA</v>
      </c>
      <c r="V168" s="111" t="s">
        <v>2907</v>
      </c>
      <c r="W168" s="111"/>
      <c r="X168" s="111"/>
    </row>
    <row r="169" spans="1:24" x14ac:dyDescent="0.3">
      <c r="A169" s="108" t="s">
        <v>548</v>
      </c>
      <c r="B169" s="109" t="s">
        <v>2909</v>
      </c>
      <c r="C169" s="109" t="s">
        <v>581</v>
      </c>
      <c r="D169" s="109" t="s">
        <v>753</v>
      </c>
      <c r="E169" s="109" t="s">
        <v>608</v>
      </c>
      <c r="F169" s="109" t="s">
        <v>2757</v>
      </c>
      <c r="G169" s="109" t="s">
        <v>2905</v>
      </c>
      <c r="H169" s="109" t="s">
        <v>2910</v>
      </c>
      <c r="I169" s="110">
        <v>2552</v>
      </c>
      <c r="J169" s="110">
        <v>159.35</v>
      </c>
      <c r="K169" s="110">
        <v>-9.3253000000000004</v>
      </c>
      <c r="L169" s="110">
        <v>-77.156899999999993</v>
      </c>
      <c r="M169" s="111" t="s">
        <v>123</v>
      </c>
      <c r="N169" s="111">
        <v>0</v>
      </c>
      <c r="O169" s="111" t="s">
        <v>553</v>
      </c>
      <c r="P169" s="111">
        <v>0</v>
      </c>
      <c r="Q169" s="112"/>
      <c r="R169" s="111" t="s">
        <v>556</v>
      </c>
      <c r="S169" s="111" t="s">
        <v>768</v>
      </c>
      <c r="T169" s="111" t="s">
        <v>1236</v>
      </c>
      <c r="U169" s="111" t="str">
        <f>+CONCATENATE(Tabla134[[#This Row],[D]],Tabla134[[#This Row],[P]],Tabla134[[#This Row],[DI]])</f>
        <v>ANCASHHUARICAJAY</v>
      </c>
      <c r="V169" s="111" t="s">
        <v>2909</v>
      </c>
      <c r="W169" s="111"/>
      <c r="X169" s="111"/>
    </row>
    <row r="170" spans="1:24" x14ac:dyDescent="0.3">
      <c r="A170" s="108" t="s">
        <v>548</v>
      </c>
      <c r="B170" s="109" t="s">
        <v>2911</v>
      </c>
      <c r="C170" s="109" t="s">
        <v>581</v>
      </c>
      <c r="D170" s="109" t="s">
        <v>753</v>
      </c>
      <c r="E170" s="109" t="s">
        <v>633</v>
      </c>
      <c r="F170" s="109" t="s">
        <v>2757</v>
      </c>
      <c r="G170" s="109" t="s">
        <v>2905</v>
      </c>
      <c r="H170" s="109" t="s">
        <v>2912</v>
      </c>
      <c r="I170" s="110">
        <v>9251</v>
      </c>
      <c r="J170" s="110">
        <v>434.13</v>
      </c>
      <c r="K170" s="110">
        <v>-9.5869</v>
      </c>
      <c r="L170" s="110">
        <v>-77.177199999999999</v>
      </c>
      <c r="M170" s="111" t="s">
        <v>123</v>
      </c>
      <c r="N170" s="111">
        <v>0</v>
      </c>
      <c r="O170" s="111" t="s">
        <v>553</v>
      </c>
      <c r="P170" s="111">
        <v>0</v>
      </c>
      <c r="Q170" s="112"/>
      <c r="R170" s="111" t="s">
        <v>556</v>
      </c>
      <c r="S170" s="111" t="s">
        <v>768</v>
      </c>
      <c r="T170" s="111" t="s">
        <v>1402</v>
      </c>
      <c r="U170" s="111" t="str">
        <f>+CONCATENATE(Tabla134[[#This Row],[D]],Tabla134[[#This Row],[P]],Tabla134[[#This Row],[DI]])</f>
        <v>ANCASHHUARICHAVIN DE HUANTAR</v>
      </c>
      <c r="V170" s="111" t="s">
        <v>2911</v>
      </c>
      <c r="W170" s="111"/>
      <c r="X170" s="111"/>
    </row>
    <row r="171" spans="1:24" x14ac:dyDescent="0.3">
      <c r="A171" s="108" t="s">
        <v>548</v>
      </c>
      <c r="B171" s="109" t="s">
        <v>2913</v>
      </c>
      <c r="C171" s="109" t="s">
        <v>581</v>
      </c>
      <c r="D171" s="109" t="s">
        <v>753</v>
      </c>
      <c r="E171" s="109" t="s">
        <v>656</v>
      </c>
      <c r="F171" s="109" t="s">
        <v>2757</v>
      </c>
      <c r="G171" s="109" t="s">
        <v>2905</v>
      </c>
      <c r="H171" s="109" t="s">
        <v>2914</v>
      </c>
      <c r="I171" s="110">
        <v>1826</v>
      </c>
      <c r="J171" s="110">
        <v>86.7</v>
      </c>
      <c r="K171" s="110">
        <v>-9.3163999999999998</v>
      </c>
      <c r="L171" s="110">
        <v>-76.935599999999994</v>
      </c>
      <c r="M171" s="111" t="s">
        <v>123</v>
      </c>
      <c r="N171" s="111">
        <v>0</v>
      </c>
      <c r="O171" s="111" t="s">
        <v>553</v>
      </c>
      <c r="P171" s="111">
        <v>0</v>
      </c>
      <c r="Q171" s="112"/>
      <c r="R171" s="111" t="s">
        <v>556</v>
      </c>
      <c r="S171" s="111" t="s">
        <v>768</v>
      </c>
      <c r="T171" s="111" t="s">
        <v>1575</v>
      </c>
      <c r="U171" s="111" t="str">
        <f>+CONCATENATE(Tabla134[[#This Row],[D]],Tabla134[[#This Row],[P]],Tabla134[[#This Row],[DI]])</f>
        <v>ANCASHHUARIHUACACHI</v>
      </c>
      <c r="V171" s="111" t="s">
        <v>2913</v>
      </c>
      <c r="W171" s="111"/>
      <c r="X171" s="111"/>
    </row>
    <row r="172" spans="1:24" x14ac:dyDescent="0.3">
      <c r="A172" s="108" t="s">
        <v>548</v>
      </c>
      <c r="B172" s="109" t="s">
        <v>2915</v>
      </c>
      <c r="C172" s="109" t="s">
        <v>581</v>
      </c>
      <c r="D172" s="109" t="s">
        <v>753</v>
      </c>
      <c r="E172" s="109" t="s">
        <v>680</v>
      </c>
      <c r="F172" s="109" t="s">
        <v>2757</v>
      </c>
      <c r="G172" s="109" t="s">
        <v>2905</v>
      </c>
      <c r="H172" s="109" t="s">
        <v>2916</v>
      </c>
      <c r="I172" s="110">
        <v>2079</v>
      </c>
      <c r="J172" s="110">
        <v>72.16</v>
      </c>
      <c r="K172" s="110">
        <v>-9.1999999999999993</v>
      </c>
      <c r="L172" s="110">
        <v>-76.787499999999994</v>
      </c>
      <c r="M172" s="111" t="s">
        <v>123</v>
      </c>
      <c r="N172" s="111">
        <v>0</v>
      </c>
      <c r="O172" s="111" t="s">
        <v>553</v>
      </c>
      <c r="P172" s="111">
        <v>0</v>
      </c>
      <c r="Q172" s="112"/>
      <c r="R172" s="111" t="s">
        <v>556</v>
      </c>
      <c r="S172" s="111" t="s">
        <v>768</v>
      </c>
      <c r="T172" s="111" t="s">
        <v>1726</v>
      </c>
      <c r="U172" s="111" t="str">
        <f>+CONCATENATE(Tabla134[[#This Row],[D]],Tabla134[[#This Row],[P]],Tabla134[[#This Row],[DI]])</f>
        <v>ANCASHHUARIHUACCHIS</v>
      </c>
      <c r="V172" s="111" t="s">
        <v>2915</v>
      </c>
      <c r="W172" s="111"/>
      <c r="X172" s="111"/>
    </row>
    <row r="173" spans="1:24" x14ac:dyDescent="0.3">
      <c r="A173" s="108" t="s">
        <v>548</v>
      </c>
      <c r="B173" s="109" t="s">
        <v>2917</v>
      </c>
      <c r="C173" s="109" t="s">
        <v>581</v>
      </c>
      <c r="D173" s="109" t="s">
        <v>753</v>
      </c>
      <c r="E173" s="109" t="s">
        <v>700</v>
      </c>
      <c r="F173" s="109" t="s">
        <v>2757</v>
      </c>
      <c r="G173" s="109" t="s">
        <v>2905</v>
      </c>
      <c r="H173" s="109" t="s">
        <v>2918</v>
      </c>
      <c r="I173" s="110">
        <v>3466</v>
      </c>
      <c r="J173" s="110">
        <v>153.88999999999999</v>
      </c>
      <c r="K173" s="110">
        <v>-9.4097000000000008</v>
      </c>
      <c r="L173" s="110">
        <v>-77.100300000000004</v>
      </c>
      <c r="M173" s="111" t="s">
        <v>123</v>
      </c>
      <c r="N173" s="111">
        <v>0</v>
      </c>
      <c r="O173" s="111" t="s">
        <v>553</v>
      </c>
      <c r="P173" s="111">
        <v>0</v>
      </c>
      <c r="Q173" s="112"/>
      <c r="R173" s="111" t="s">
        <v>556</v>
      </c>
      <c r="S173" s="111" t="s">
        <v>768</v>
      </c>
      <c r="T173" s="111" t="s">
        <v>1875</v>
      </c>
      <c r="U173" s="111" t="str">
        <f>+CONCATENATE(Tabla134[[#This Row],[D]],Tabla134[[#This Row],[P]],Tabla134[[#This Row],[DI]])</f>
        <v>ANCASHHUARIHUACHIS</v>
      </c>
      <c r="V173" s="111" t="s">
        <v>2917</v>
      </c>
      <c r="W173" s="111"/>
      <c r="X173" s="111"/>
    </row>
    <row r="174" spans="1:24" x14ac:dyDescent="0.3">
      <c r="A174" s="108" t="s">
        <v>548</v>
      </c>
      <c r="B174" s="109" t="s">
        <v>2919</v>
      </c>
      <c r="C174" s="109" t="s">
        <v>581</v>
      </c>
      <c r="D174" s="109" t="s">
        <v>753</v>
      </c>
      <c r="E174" s="109" t="s">
        <v>719</v>
      </c>
      <c r="F174" s="109" t="s">
        <v>2757</v>
      </c>
      <c r="G174" s="109" t="s">
        <v>2905</v>
      </c>
      <c r="H174" s="109" t="s">
        <v>2920</v>
      </c>
      <c r="I174" s="110">
        <v>3058</v>
      </c>
      <c r="J174" s="110">
        <v>156.15</v>
      </c>
      <c r="K174" s="110">
        <v>-9.4517000000000007</v>
      </c>
      <c r="L174" s="110">
        <v>-77.174999999999997</v>
      </c>
      <c r="M174" s="111" t="s">
        <v>123</v>
      </c>
      <c r="N174" s="111">
        <v>0</v>
      </c>
      <c r="O174" s="111" t="s">
        <v>553</v>
      </c>
      <c r="P174" s="111">
        <v>0</v>
      </c>
      <c r="Q174" s="112"/>
      <c r="R174" s="111" t="s">
        <v>556</v>
      </c>
      <c r="S174" s="111" t="s">
        <v>768</v>
      </c>
      <c r="T174" s="111" t="s">
        <v>2002</v>
      </c>
      <c r="U174" s="111" t="str">
        <f>+CONCATENATE(Tabla134[[#This Row],[D]],Tabla134[[#This Row],[P]],Tabla134[[#This Row],[DI]])</f>
        <v>ANCASHHUARIHUANTAR</v>
      </c>
      <c r="V174" s="111" t="s">
        <v>2919</v>
      </c>
      <c r="W174" s="111"/>
      <c r="X174" s="111"/>
    </row>
    <row r="175" spans="1:24" x14ac:dyDescent="0.3">
      <c r="A175" s="108" t="s">
        <v>548</v>
      </c>
      <c r="B175" s="109" t="s">
        <v>2921</v>
      </c>
      <c r="C175" s="109" t="s">
        <v>581</v>
      </c>
      <c r="D175" s="109" t="s">
        <v>753</v>
      </c>
      <c r="E175" s="109" t="s">
        <v>738</v>
      </c>
      <c r="F175" s="109" t="s">
        <v>2757</v>
      </c>
      <c r="G175" s="109" t="s">
        <v>2905</v>
      </c>
      <c r="H175" s="109" t="s">
        <v>2922</v>
      </c>
      <c r="I175" s="110">
        <v>1652</v>
      </c>
      <c r="J175" s="110">
        <v>75.33</v>
      </c>
      <c r="K175" s="110">
        <v>-9.3652999999999995</v>
      </c>
      <c r="L175" s="110">
        <v>-77.095799999999997</v>
      </c>
      <c r="M175" s="111" t="s">
        <v>123</v>
      </c>
      <c r="N175" s="111">
        <v>0</v>
      </c>
      <c r="O175" s="111" t="s">
        <v>553</v>
      </c>
      <c r="P175" s="111">
        <v>0</v>
      </c>
      <c r="Q175" s="112"/>
      <c r="R175" s="111" t="s">
        <v>556</v>
      </c>
      <c r="S175" s="111" t="s">
        <v>768</v>
      </c>
      <c r="T175" s="111" t="s">
        <v>2206</v>
      </c>
      <c r="U175" s="111" t="str">
        <f>+CONCATENATE(Tabla134[[#This Row],[D]],Tabla134[[#This Row],[P]],Tabla134[[#This Row],[DI]])</f>
        <v>ANCASHHUARIMASIN</v>
      </c>
      <c r="V175" s="111" t="s">
        <v>2921</v>
      </c>
      <c r="W175" s="111"/>
      <c r="X175" s="111"/>
    </row>
    <row r="176" spans="1:24" x14ac:dyDescent="0.3">
      <c r="A176" s="108" t="s">
        <v>548</v>
      </c>
      <c r="B176" s="109" t="s">
        <v>2923</v>
      </c>
      <c r="C176" s="109" t="s">
        <v>581</v>
      </c>
      <c r="D176" s="109" t="s">
        <v>753</v>
      </c>
      <c r="E176" s="109" t="s">
        <v>753</v>
      </c>
      <c r="F176" s="109" t="s">
        <v>2757</v>
      </c>
      <c r="G176" s="109" t="s">
        <v>2905</v>
      </c>
      <c r="H176" s="109" t="s">
        <v>2924</v>
      </c>
      <c r="I176" s="110">
        <v>1827</v>
      </c>
      <c r="J176" s="110">
        <v>135.31</v>
      </c>
      <c r="K176" s="110">
        <v>-9.1522000000000006</v>
      </c>
      <c r="L176" s="110">
        <v>-76.898300000000006</v>
      </c>
      <c r="M176" s="111" t="s">
        <v>123</v>
      </c>
      <c r="N176" s="111">
        <v>0</v>
      </c>
      <c r="O176" s="111" t="s">
        <v>553</v>
      </c>
      <c r="P176" s="111">
        <v>0</v>
      </c>
      <c r="Q176" s="112"/>
      <c r="R176" s="111" t="s">
        <v>556</v>
      </c>
      <c r="S176" s="111" t="s">
        <v>768</v>
      </c>
      <c r="T176" s="111" t="s">
        <v>2286</v>
      </c>
      <c r="U176" s="111" t="str">
        <f>+CONCATENATE(Tabla134[[#This Row],[D]],Tabla134[[#This Row],[P]],Tabla134[[#This Row],[DI]])</f>
        <v>ANCASHHUARIPAUCAS</v>
      </c>
      <c r="V176" s="111" t="s">
        <v>2923</v>
      </c>
      <c r="W176" s="111"/>
      <c r="X176" s="111"/>
    </row>
    <row r="177" spans="1:24" x14ac:dyDescent="0.3">
      <c r="A177" s="108" t="s">
        <v>548</v>
      </c>
      <c r="B177" s="109" t="s">
        <v>2925</v>
      </c>
      <c r="C177" s="109" t="s">
        <v>581</v>
      </c>
      <c r="D177" s="109" t="s">
        <v>753</v>
      </c>
      <c r="E177" s="109" t="s">
        <v>765</v>
      </c>
      <c r="F177" s="109" t="s">
        <v>2757</v>
      </c>
      <c r="G177" s="109" t="s">
        <v>2905</v>
      </c>
      <c r="H177" s="109" t="s">
        <v>2926</v>
      </c>
      <c r="I177" s="110">
        <v>3333</v>
      </c>
      <c r="J177" s="110">
        <v>118.29</v>
      </c>
      <c r="K177" s="110">
        <v>-9.3249999999999993</v>
      </c>
      <c r="L177" s="110">
        <v>-77.0047</v>
      </c>
      <c r="M177" s="111" t="s">
        <v>123</v>
      </c>
      <c r="N177" s="111">
        <v>0</v>
      </c>
      <c r="O177" s="111" t="s">
        <v>553</v>
      </c>
      <c r="P177" s="111">
        <v>0</v>
      </c>
      <c r="Q177" s="112"/>
      <c r="R177" s="111" t="s">
        <v>556</v>
      </c>
      <c r="S177" s="111" t="s">
        <v>768</v>
      </c>
      <c r="T177" s="111" t="s">
        <v>2356</v>
      </c>
      <c r="U177" s="111" t="str">
        <f>+CONCATENATE(Tabla134[[#This Row],[D]],Tabla134[[#This Row],[P]],Tabla134[[#This Row],[DI]])</f>
        <v>ANCASHHUARIPONTO</v>
      </c>
      <c r="V177" s="111" t="s">
        <v>2925</v>
      </c>
      <c r="W177" s="111"/>
      <c r="X177" s="111"/>
    </row>
    <row r="178" spans="1:24" x14ac:dyDescent="0.3">
      <c r="A178" s="108" t="s">
        <v>548</v>
      </c>
      <c r="B178" s="109" t="s">
        <v>2927</v>
      </c>
      <c r="C178" s="109" t="s">
        <v>581</v>
      </c>
      <c r="D178" s="109" t="s">
        <v>753</v>
      </c>
      <c r="E178" s="109" t="s">
        <v>778</v>
      </c>
      <c r="F178" s="109" t="s">
        <v>2757</v>
      </c>
      <c r="G178" s="109" t="s">
        <v>2905</v>
      </c>
      <c r="H178" s="109" t="s">
        <v>2928</v>
      </c>
      <c r="I178" s="110">
        <v>814</v>
      </c>
      <c r="J178" s="110">
        <v>9.02</v>
      </c>
      <c r="K178" s="110">
        <v>-9.3591999999999995</v>
      </c>
      <c r="L178" s="110">
        <v>-77.077200000000005</v>
      </c>
      <c r="M178" s="111" t="s">
        <v>123</v>
      </c>
      <c r="N178" s="111">
        <v>0</v>
      </c>
      <c r="O178" s="111" t="s">
        <v>553</v>
      </c>
      <c r="P178" s="111">
        <v>0</v>
      </c>
      <c r="Q178" s="112"/>
      <c r="R178" s="111" t="s">
        <v>556</v>
      </c>
      <c r="S178" s="111" t="s">
        <v>768</v>
      </c>
      <c r="T178" s="111" t="s">
        <v>2408</v>
      </c>
      <c r="U178" s="111" t="str">
        <f>+CONCATENATE(Tabla134[[#This Row],[D]],Tabla134[[#This Row],[P]],Tabla134[[#This Row],[DI]])</f>
        <v>ANCASHHUARIRAHUAPAMPA</v>
      </c>
      <c r="V178" s="111" t="s">
        <v>2927</v>
      </c>
      <c r="W178" s="111"/>
      <c r="X178" s="111"/>
    </row>
    <row r="179" spans="1:24" x14ac:dyDescent="0.3">
      <c r="A179" s="108" t="s">
        <v>548</v>
      </c>
      <c r="B179" s="109" t="s">
        <v>2929</v>
      </c>
      <c r="C179" s="109" t="s">
        <v>581</v>
      </c>
      <c r="D179" s="109" t="s">
        <v>753</v>
      </c>
      <c r="E179" s="109" t="s">
        <v>789</v>
      </c>
      <c r="F179" s="109" t="s">
        <v>2757</v>
      </c>
      <c r="G179" s="109" t="s">
        <v>2905</v>
      </c>
      <c r="H179" s="109" t="s">
        <v>2930</v>
      </c>
      <c r="I179" s="110">
        <v>1800</v>
      </c>
      <c r="J179" s="110">
        <v>143.34</v>
      </c>
      <c r="K179" s="110">
        <v>-9.2052999999999994</v>
      </c>
      <c r="L179" s="110">
        <v>-76.761099999999999</v>
      </c>
      <c r="M179" s="111" t="s">
        <v>123</v>
      </c>
      <c r="N179" s="111">
        <v>0</v>
      </c>
      <c r="O179" s="111" t="s">
        <v>553</v>
      </c>
      <c r="P179" s="111">
        <v>0</v>
      </c>
      <c r="Q179" s="112"/>
      <c r="R179" s="111" t="s">
        <v>556</v>
      </c>
      <c r="S179" s="111" t="s">
        <v>768</v>
      </c>
      <c r="T179" s="111" t="s">
        <v>2448</v>
      </c>
      <c r="U179" s="111" t="str">
        <f>+CONCATENATE(Tabla134[[#This Row],[D]],Tabla134[[#This Row],[P]],Tabla134[[#This Row],[DI]])</f>
        <v>ANCASHHUARIRAPAYAN</v>
      </c>
      <c r="V179" s="111" t="s">
        <v>2929</v>
      </c>
      <c r="W179" s="111"/>
      <c r="X179" s="111"/>
    </row>
    <row r="180" spans="1:24" x14ac:dyDescent="0.3">
      <c r="A180" s="108" t="s">
        <v>548</v>
      </c>
      <c r="B180" s="109" t="s">
        <v>2931</v>
      </c>
      <c r="C180" s="109" t="s">
        <v>581</v>
      </c>
      <c r="D180" s="109" t="s">
        <v>753</v>
      </c>
      <c r="E180" s="109" t="s">
        <v>798</v>
      </c>
      <c r="F180" s="109" t="s">
        <v>2757</v>
      </c>
      <c r="G180" s="109" t="s">
        <v>2905</v>
      </c>
      <c r="H180" s="109" t="s">
        <v>2932</v>
      </c>
      <c r="I180" s="110">
        <v>15094</v>
      </c>
      <c r="J180" s="110">
        <v>556.75</v>
      </c>
      <c r="K180" s="110">
        <v>-9.5250000000000004</v>
      </c>
      <c r="L180" s="110">
        <v>-77.157499999999999</v>
      </c>
      <c r="M180" s="111" t="s">
        <v>123</v>
      </c>
      <c r="N180" s="111">
        <v>0</v>
      </c>
      <c r="O180" s="111" t="s">
        <v>553</v>
      </c>
      <c r="P180" s="111">
        <v>0</v>
      </c>
      <c r="Q180" s="112"/>
      <c r="R180" s="111" t="s">
        <v>556</v>
      </c>
      <c r="S180" s="111" t="s">
        <v>768</v>
      </c>
      <c r="T180" s="111" t="s">
        <v>2476</v>
      </c>
      <c r="U180" s="111" t="str">
        <f>+CONCATENATE(Tabla134[[#This Row],[D]],Tabla134[[#This Row],[P]],Tabla134[[#This Row],[DI]])</f>
        <v>ANCASHHUARISAN MARCOS</v>
      </c>
      <c r="V180" s="111" t="s">
        <v>2931</v>
      </c>
      <c r="W180" s="111"/>
      <c r="X180" s="111"/>
    </row>
    <row r="181" spans="1:24" x14ac:dyDescent="0.3">
      <c r="A181" s="108" t="s">
        <v>548</v>
      </c>
      <c r="B181" s="109" t="s">
        <v>2933</v>
      </c>
      <c r="C181" s="109" t="s">
        <v>581</v>
      </c>
      <c r="D181" s="109" t="s">
        <v>753</v>
      </c>
      <c r="E181" s="109" t="s">
        <v>806</v>
      </c>
      <c r="F181" s="109" t="s">
        <v>2757</v>
      </c>
      <c r="G181" s="109" t="s">
        <v>2905</v>
      </c>
      <c r="H181" s="109" t="s">
        <v>2934</v>
      </c>
      <c r="I181" s="110">
        <v>2850</v>
      </c>
      <c r="J181" s="110">
        <v>138.65</v>
      </c>
      <c r="K181" s="110">
        <v>-9.4024999999999999</v>
      </c>
      <c r="L181" s="110">
        <v>-77.011700000000005</v>
      </c>
      <c r="M181" s="111" t="s">
        <v>123</v>
      </c>
      <c r="N181" s="111">
        <v>0</v>
      </c>
      <c r="O181" s="111" t="s">
        <v>553</v>
      </c>
      <c r="P181" s="111">
        <v>0</v>
      </c>
      <c r="Q181" s="112"/>
      <c r="R181" s="111" t="s">
        <v>556</v>
      </c>
      <c r="S181" s="111" t="s">
        <v>768</v>
      </c>
      <c r="T181" s="111" t="s">
        <v>2506</v>
      </c>
      <c r="U181" s="111" t="str">
        <f>+CONCATENATE(Tabla134[[#This Row],[D]],Tabla134[[#This Row],[P]],Tabla134[[#This Row],[DI]])</f>
        <v>ANCASHHUARISAN PEDRO DE CHANA</v>
      </c>
      <c r="V181" s="111" t="s">
        <v>2933</v>
      </c>
      <c r="W181" s="111"/>
      <c r="X181" s="111"/>
    </row>
    <row r="182" spans="1:24" x14ac:dyDescent="0.3">
      <c r="A182" s="108" t="s">
        <v>548</v>
      </c>
      <c r="B182" s="109" t="s">
        <v>2935</v>
      </c>
      <c r="C182" s="109" t="s">
        <v>581</v>
      </c>
      <c r="D182" s="109" t="s">
        <v>753</v>
      </c>
      <c r="E182" s="109" t="s">
        <v>811</v>
      </c>
      <c r="F182" s="109" t="s">
        <v>2757</v>
      </c>
      <c r="G182" s="109" t="s">
        <v>2905</v>
      </c>
      <c r="H182" s="109" t="s">
        <v>2936</v>
      </c>
      <c r="I182" s="110">
        <v>1668</v>
      </c>
      <c r="J182" s="110">
        <v>53.61</v>
      </c>
      <c r="K182" s="110">
        <v>-9.1885999999999992</v>
      </c>
      <c r="L182" s="110">
        <v>-76.926900000000003</v>
      </c>
      <c r="M182" s="111" t="s">
        <v>123</v>
      </c>
      <c r="N182" s="111">
        <v>0</v>
      </c>
      <c r="O182" s="111" t="s">
        <v>553</v>
      </c>
      <c r="P182" s="111">
        <v>0</v>
      </c>
      <c r="Q182" s="112"/>
      <c r="R182" s="111" t="s">
        <v>556</v>
      </c>
      <c r="S182" s="111" t="s">
        <v>768</v>
      </c>
      <c r="T182" s="111" t="s">
        <v>2528</v>
      </c>
      <c r="U182" s="111" t="str">
        <f>+CONCATENATE(Tabla134[[#This Row],[D]],Tabla134[[#This Row],[P]],Tabla134[[#This Row],[DI]])</f>
        <v>ANCASHHUARIUCO</v>
      </c>
      <c r="V182" s="111" t="s">
        <v>2935</v>
      </c>
      <c r="W182" s="111"/>
      <c r="X182" s="111"/>
    </row>
    <row r="183" spans="1:24" x14ac:dyDescent="0.3">
      <c r="A183" s="108" t="s">
        <v>548</v>
      </c>
      <c r="B183" s="109" t="s">
        <v>2937</v>
      </c>
      <c r="C183" s="109" t="s">
        <v>581</v>
      </c>
      <c r="D183" s="109" t="s">
        <v>753</v>
      </c>
      <c r="E183" s="109" t="s">
        <v>841</v>
      </c>
      <c r="F183" s="109" t="s">
        <v>2757</v>
      </c>
      <c r="G183" s="109" t="s">
        <v>2905</v>
      </c>
      <c r="H183" s="109" t="s">
        <v>842</v>
      </c>
      <c r="I183" s="110" t="s">
        <v>553</v>
      </c>
      <c r="J183" s="110" t="s">
        <v>553</v>
      </c>
      <c r="K183" s="110" t="s">
        <v>553</v>
      </c>
      <c r="L183" s="110" t="s">
        <v>553</v>
      </c>
      <c r="M183" s="111" t="s">
        <v>123</v>
      </c>
      <c r="N183" s="111">
        <v>0</v>
      </c>
      <c r="O183" s="111" t="s">
        <v>553</v>
      </c>
      <c r="P183" s="111">
        <v>0</v>
      </c>
      <c r="Q183" s="112"/>
      <c r="R183" s="111" t="s">
        <v>556</v>
      </c>
      <c r="S183" s="111" t="s">
        <v>768</v>
      </c>
      <c r="T183" s="111" t="s">
        <v>843</v>
      </c>
      <c r="U183" s="111" t="str">
        <f>+CONCATENATE(Tabla134[[#This Row],[D]],Tabla134[[#This Row],[P]],Tabla134[[#This Row],[DI]])</f>
        <v>ANCASHHUARIMULTIDISTRITAL</v>
      </c>
      <c r="V183" s="111" t="s">
        <v>2937</v>
      </c>
      <c r="W183" s="111"/>
      <c r="X183" s="111"/>
    </row>
    <row r="184" spans="1:24" x14ac:dyDescent="0.3">
      <c r="A184" s="108" t="s">
        <v>548</v>
      </c>
      <c r="B184" s="109" t="s">
        <v>2938</v>
      </c>
      <c r="C184" s="109" t="s">
        <v>581</v>
      </c>
      <c r="D184" s="109" t="s">
        <v>765</v>
      </c>
      <c r="E184" s="109" t="s">
        <v>550</v>
      </c>
      <c r="F184" s="109" t="s">
        <v>2757</v>
      </c>
      <c r="G184" s="109" t="s">
        <v>2939</v>
      </c>
      <c r="H184" s="109" t="s">
        <v>2940</v>
      </c>
      <c r="I184" s="110">
        <v>24856</v>
      </c>
      <c r="J184" s="110">
        <v>2894.38</v>
      </c>
      <c r="K184" s="110">
        <v>-10.069699999999999</v>
      </c>
      <c r="L184" s="110">
        <v>-78.151700000000005</v>
      </c>
      <c r="M184" s="111" t="s">
        <v>123</v>
      </c>
      <c r="N184" s="111">
        <v>0</v>
      </c>
      <c r="O184" s="111" t="s">
        <v>553</v>
      </c>
      <c r="P184" s="111">
        <v>0</v>
      </c>
      <c r="Q184" s="112"/>
      <c r="R184" s="111" t="s">
        <v>556</v>
      </c>
      <c r="S184" s="111" t="s">
        <v>781</v>
      </c>
      <c r="T184" s="111" t="s">
        <v>781</v>
      </c>
      <c r="U184" s="111" t="str">
        <f>+CONCATENATE(Tabla134[[#This Row],[D]],Tabla134[[#This Row],[P]],Tabla134[[#This Row],[DI]])</f>
        <v>ANCASHHUARMEYHUARMEY</v>
      </c>
      <c r="V184" s="111" t="s">
        <v>2938</v>
      </c>
      <c r="W184" s="111"/>
      <c r="X184" s="111"/>
    </row>
    <row r="185" spans="1:24" x14ac:dyDescent="0.3">
      <c r="A185" s="108" t="s">
        <v>548</v>
      </c>
      <c r="B185" s="109" t="s">
        <v>2941</v>
      </c>
      <c r="C185" s="109" t="s">
        <v>581</v>
      </c>
      <c r="D185" s="109" t="s">
        <v>765</v>
      </c>
      <c r="E185" s="109" t="s">
        <v>581</v>
      </c>
      <c r="F185" s="109" t="s">
        <v>2757</v>
      </c>
      <c r="G185" s="109" t="s">
        <v>2939</v>
      </c>
      <c r="H185" s="109" t="s">
        <v>2942</v>
      </c>
      <c r="I185" s="110">
        <v>747</v>
      </c>
      <c r="J185" s="110">
        <v>100.02</v>
      </c>
      <c r="K185" s="110">
        <v>-9.9871999999999996</v>
      </c>
      <c r="L185" s="110">
        <v>-77.646699999999996</v>
      </c>
      <c r="M185" s="111" t="s">
        <v>123</v>
      </c>
      <c r="N185" s="111">
        <v>0</v>
      </c>
      <c r="O185" s="111" t="s">
        <v>553</v>
      </c>
      <c r="P185" s="111">
        <v>0</v>
      </c>
      <c r="Q185" s="112"/>
      <c r="R185" s="111" t="s">
        <v>556</v>
      </c>
      <c r="S185" s="111" t="s">
        <v>781</v>
      </c>
      <c r="T185" s="111" t="s">
        <v>1072</v>
      </c>
      <c r="U185" s="111" t="str">
        <f>+CONCATENATE(Tabla134[[#This Row],[D]],Tabla134[[#This Row],[P]],Tabla134[[#This Row],[DI]])</f>
        <v>ANCASHHUARMEYCOCHAPETI</v>
      </c>
      <c r="V185" s="111" t="s">
        <v>2941</v>
      </c>
      <c r="W185" s="111"/>
      <c r="X185" s="111"/>
    </row>
    <row r="186" spans="1:24" x14ac:dyDescent="0.3">
      <c r="A186" s="108" t="s">
        <v>548</v>
      </c>
      <c r="B186" s="109" t="s">
        <v>2943</v>
      </c>
      <c r="C186" s="109" t="s">
        <v>581</v>
      </c>
      <c r="D186" s="109" t="s">
        <v>765</v>
      </c>
      <c r="E186" s="109" t="s">
        <v>608</v>
      </c>
      <c r="F186" s="109" t="s">
        <v>2757</v>
      </c>
      <c r="G186" s="109" t="s">
        <v>2939</v>
      </c>
      <c r="H186" s="109" t="s">
        <v>2944</v>
      </c>
      <c r="I186" s="110">
        <v>3758</v>
      </c>
      <c r="J186" s="110">
        <v>630.25</v>
      </c>
      <c r="K186" s="110">
        <v>-9.9486000000000008</v>
      </c>
      <c r="L186" s="110">
        <v>-78.224699999999999</v>
      </c>
      <c r="M186" s="111" t="s">
        <v>123</v>
      </c>
      <c r="N186" s="111">
        <v>0</v>
      </c>
      <c r="O186" s="111" t="s">
        <v>553</v>
      </c>
      <c r="P186" s="111">
        <v>0</v>
      </c>
      <c r="Q186" s="112"/>
      <c r="R186" s="111" t="s">
        <v>556</v>
      </c>
      <c r="S186" s="111" t="s">
        <v>781</v>
      </c>
      <c r="T186" s="111" t="s">
        <v>1237</v>
      </c>
      <c r="U186" s="111" t="str">
        <f>+CONCATENATE(Tabla134[[#This Row],[D]],Tabla134[[#This Row],[P]],Tabla134[[#This Row],[DI]])</f>
        <v>ANCASHHUARMEYCULEBRAS</v>
      </c>
      <c r="V186" s="111" t="s">
        <v>2943</v>
      </c>
      <c r="W186" s="111"/>
      <c r="X186" s="111"/>
    </row>
    <row r="187" spans="1:24" x14ac:dyDescent="0.3">
      <c r="A187" s="108" t="s">
        <v>548</v>
      </c>
      <c r="B187" s="109" t="s">
        <v>2945</v>
      </c>
      <c r="C187" s="109" t="s">
        <v>581</v>
      </c>
      <c r="D187" s="109" t="s">
        <v>765</v>
      </c>
      <c r="E187" s="109" t="s">
        <v>633</v>
      </c>
      <c r="F187" s="109" t="s">
        <v>2757</v>
      </c>
      <c r="G187" s="109" t="s">
        <v>2939</v>
      </c>
      <c r="H187" s="109" t="s">
        <v>2946</v>
      </c>
      <c r="I187" s="110">
        <v>1064</v>
      </c>
      <c r="J187" s="110">
        <v>58.99</v>
      </c>
      <c r="K187" s="110">
        <v>-9.8760999999999992</v>
      </c>
      <c r="L187" s="110">
        <v>-77.708100000000002</v>
      </c>
      <c r="M187" s="111" t="s">
        <v>123</v>
      </c>
      <c r="N187" s="111">
        <v>0</v>
      </c>
      <c r="O187" s="111" t="s">
        <v>553</v>
      </c>
      <c r="P187" s="111">
        <v>0</v>
      </c>
      <c r="Q187" s="112"/>
      <c r="R187" s="111" t="s">
        <v>556</v>
      </c>
      <c r="S187" s="111" t="s">
        <v>781</v>
      </c>
      <c r="T187" s="111" t="s">
        <v>1576</v>
      </c>
      <c r="U187" s="111" t="str">
        <f>+CONCATENATE(Tabla134[[#This Row],[D]],Tabla134[[#This Row],[P]],Tabla134[[#This Row],[DI]])</f>
        <v>ANCASHHUARMEYHUAYAN</v>
      </c>
      <c r="V187" s="111" t="s">
        <v>2945</v>
      </c>
      <c r="W187" s="111"/>
      <c r="X187" s="111"/>
    </row>
    <row r="188" spans="1:24" x14ac:dyDescent="0.3">
      <c r="A188" s="108" t="s">
        <v>548</v>
      </c>
      <c r="B188" s="109" t="s">
        <v>2947</v>
      </c>
      <c r="C188" s="109" t="s">
        <v>581</v>
      </c>
      <c r="D188" s="109" t="s">
        <v>765</v>
      </c>
      <c r="E188" s="109" t="s">
        <v>656</v>
      </c>
      <c r="F188" s="109" t="s">
        <v>2757</v>
      </c>
      <c r="G188" s="109" t="s">
        <v>2939</v>
      </c>
      <c r="H188" s="109" t="s">
        <v>2948</v>
      </c>
      <c r="I188" s="110">
        <v>905</v>
      </c>
      <c r="J188" s="110">
        <v>219.52</v>
      </c>
      <c r="K188" s="110">
        <v>-9.9293999999999993</v>
      </c>
      <c r="L188" s="110">
        <v>-77.658100000000005</v>
      </c>
      <c r="M188" s="111" t="s">
        <v>123</v>
      </c>
      <c r="N188" s="111">
        <v>0</v>
      </c>
      <c r="O188" s="111" t="s">
        <v>553</v>
      </c>
      <c r="P188" s="111">
        <v>0</v>
      </c>
      <c r="Q188" s="112"/>
      <c r="R188" s="111" t="s">
        <v>556</v>
      </c>
      <c r="S188" s="111" t="s">
        <v>781</v>
      </c>
      <c r="T188" s="111" t="s">
        <v>1727</v>
      </c>
      <c r="U188" s="111" t="str">
        <f>+CONCATENATE(Tabla134[[#This Row],[D]],Tabla134[[#This Row],[P]],Tabla134[[#This Row],[DI]])</f>
        <v>ANCASHHUARMEYMALVAS</v>
      </c>
      <c r="V188" s="111" t="s">
        <v>2947</v>
      </c>
      <c r="W188" s="111"/>
      <c r="X188" s="111"/>
    </row>
    <row r="189" spans="1:24" x14ac:dyDescent="0.3">
      <c r="A189" s="108" t="s">
        <v>548</v>
      </c>
      <c r="B189" s="109" t="s">
        <v>2949</v>
      </c>
      <c r="C189" s="109" t="s">
        <v>581</v>
      </c>
      <c r="D189" s="109" t="s">
        <v>765</v>
      </c>
      <c r="E189" s="109" t="s">
        <v>841</v>
      </c>
      <c r="F189" s="109" t="s">
        <v>2757</v>
      </c>
      <c r="G189" s="109" t="s">
        <v>2939</v>
      </c>
      <c r="H189" s="109" t="s">
        <v>842</v>
      </c>
      <c r="I189" s="110" t="s">
        <v>553</v>
      </c>
      <c r="J189" s="110" t="s">
        <v>553</v>
      </c>
      <c r="K189" s="110" t="s">
        <v>553</v>
      </c>
      <c r="L189" s="110" t="s">
        <v>553</v>
      </c>
      <c r="M189" s="111" t="s">
        <v>123</v>
      </c>
      <c r="N189" s="111">
        <v>0</v>
      </c>
      <c r="O189" s="111" t="s">
        <v>553</v>
      </c>
      <c r="P189" s="111">
        <v>0</v>
      </c>
      <c r="Q189" s="112"/>
      <c r="R189" s="111" t="s">
        <v>556</v>
      </c>
      <c r="S189" s="111" t="s">
        <v>781</v>
      </c>
      <c r="T189" s="111" t="s">
        <v>843</v>
      </c>
      <c r="U189" s="111" t="str">
        <f>+CONCATENATE(Tabla134[[#This Row],[D]],Tabla134[[#This Row],[P]],Tabla134[[#This Row],[DI]])</f>
        <v>ANCASHHUARMEYMULTIDISTRITAL</v>
      </c>
      <c r="V189" s="111" t="s">
        <v>2949</v>
      </c>
      <c r="W189" s="111"/>
      <c r="X189" s="111"/>
    </row>
    <row r="190" spans="1:24" x14ac:dyDescent="0.3">
      <c r="A190" s="108" t="s">
        <v>548</v>
      </c>
      <c r="B190" s="109" t="s">
        <v>2950</v>
      </c>
      <c r="C190" s="109" t="s">
        <v>581</v>
      </c>
      <c r="D190" s="109" t="s">
        <v>778</v>
      </c>
      <c r="E190" s="109" t="s">
        <v>550</v>
      </c>
      <c r="F190" s="109" t="s">
        <v>2757</v>
      </c>
      <c r="G190" s="109" t="s">
        <v>2951</v>
      </c>
      <c r="H190" s="109" t="s">
        <v>2952</v>
      </c>
      <c r="I190" s="110">
        <v>26740</v>
      </c>
      <c r="J190" s="110">
        <v>246.52</v>
      </c>
      <c r="K190" s="110">
        <v>-9.0472000000000001</v>
      </c>
      <c r="L190" s="110">
        <v>-77.8108</v>
      </c>
      <c r="M190" s="111" t="s">
        <v>123</v>
      </c>
      <c r="N190" s="111">
        <v>0</v>
      </c>
      <c r="O190" s="111" t="s">
        <v>553</v>
      </c>
      <c r="P190" s="111">
        <v>0</v>
      </c>
      <c r="Q190" s="112"/>
      <c r="R190" s="111" t="s">
        <v>556</v>
      </c>
      <c r="S190" s="111" t="s">
        <v>792</v>
      </c>
      <c r="T190" s="111" t="s">
        <v>1073</v>
      </c>
      <c r="U190" s="111" t="str">
        <f>+CONCATENATE(Tabla134[[#This Row],[D]],Tabla134[[#This Row],[P]],Tabla134[[#This Row],[DI]])</f>
        <v>ANCASHHUAYLASCARAZ</v>
      </c>
      <c r="V190" s="111" t="s">
        <v>2950</v>
      </c>
      <c r="W190" s="111"/>
      <c r="X190" s="111"/>
    </row>
    <row r="191" spans="1:24" x14ac:dyDescent="0.3">
      <c r="A191" s="108" t="s">
        <v>548</v>
      </c>
      <c r="B191" s="109" t="s">
        <v>2953</v>
      </c>
      <c r="C191" s="109" t="s">
        <v>581</v>
      </c>
      <c r="D191" s="109" t="s">
        <v>778</v>
      </c>
      <c r="E191" s="109" t="s">
        <v>581</v>
      </c>
      <c r="F191" s="109" t="s">
        <v>2757</v>
      </c>
      <c r="G191" s="109" t="s">
        <v>2951</v>
      </c>
      <c r="H191" s="109" t="s">
        <v>2954</v>
      </c>
      <c r="I191" s="110">
        <v>686</v>
      </c>
      <c r="J191" s="110">
        <v>178.8</v>
      </c>
      <c r="K191" s="110">
        <v>-8.8193999999999999</v>
      </c>
      <c r="L191" s="110">
        <v>-77.865300000000005</v>
      </c>
      <c r="M191" s="111" t="s">
        <v>123</v>
      </c>
      <c r="N191" s="111">
        <v>0</v>
      </c>
      <c r="O191" s="111" t="s">
        <v>553</v>
      </c>
      <c r="P191" s="111">
        <v>0</v>
      </c>
      <c r="Q191" s="112"/>
      <c r="R191" s="111" t="s">
        <v>556</v>
      </c>
      <c r="S191" s="111" t="s">
        <v>792</v>
      </c>
      <c r="T191" s="111" t="s">
        <v>1238</v>
      </c>
      <c r="U191" s="111" t="str">
        <f>+CONCATENATE(Tabla134[[#This Row],[D]],Tabla134[[#This Row],[P]],Tabla134[[#This Row],[DI]])</f>
        <v>ANCASHHUAYLASHUALLANCA</v>
      </c>
      <c r="V191" s="111" t="s">
        <v>2953</v>
      </c>
      <c r="W191" s="111"/>
      <c r="X191" s="111"/>
    </row>
    <row r="192" spans="1:24" x14ac:dyDescent="0.3">
      <c r="A192" s="108" t="s">
        <v>548</v>
      </c>
      <c r="B192" s="109" t="s">
        <v>2955</v>
      </c>
      <c r="C192" s="109" t="s">
        <v>581</v>
      </c>
      <c r="D192" s="109" t="s">
        <v>778</v>
      </c>
      <c r="E192" s="109" t="s">
        <v>608</v>
      </c>
      <c r="F192" s="109" t="s">
        <v>2757</v>
      </c>
      <c r="G192" s="109" t="s">
        <v>2951</v>
      </c>
      <c r="H192" s="109" t="s">
        <v>2956</v>
      </c>
      <c r="I192" s="110">
        <v>1638</v>
      </c>
      <c r="J192" s="110">
        <v>70.69</v>
      </c>
      <c r="K192" s="110">
        <v>-9.0167000000000002</v>
      </c>
      <c r="L192" s="110">
        <v>-77.862499999999997</v>
      </c>
      <c r="M192" s="111" t="s">
        <v>123</v>
      </c>
      <c r="N192" s="111">
        <v>0</v>
      </c>
      <c r="O192" s="111" t="s">
        <v>553</v>
      </c>
      <c r="P192" s="111">
        <v>0</v>
      </c>
      <c r="Q192" s="112"/>
      <c r="R192" s="111" t="s">
        <v>556</v>
      </c>
      <c r="S192" s="111" t="s">
        <v>792</v>
      </c>
      <c r="T192" s="111" t="s">
        <v>1403</v>
      </c>
      <c r="U192" s="111" t="str">
        <f>+CONCATENATE(Tabla134[[#This Row],[D]],Tabla134[[#This Row],[P]],Tabla134[[#This Row],[DI]])</f>
        <v>ANCASHHUAYLASHUATA</v>
      </c>
      <c r="V192" s="111" t="s">
        <v>2955</v>
      </c>
      <c r="W192" s="111"/>
      <c r="X192" s="111"/>
    </row>
    <row r="193" spans="1:24" x14ac:dyDescent="0.3">
      <c r="A193" s="108" t="s">
        <v>548</v>
      </c>
      <c r="B193" s="109" t="s">
        <v>2957</v>
      </c>
      <c r="C193" s="109" t="s">
        <v>581</v>
      </c>
      <c r="D193" s="109" t="s">
        <v>778</v>
      </c>
      <c r="E193" s="109" t="s">
        <v>633</v>
      </c>
      <c r="F193" s="109" t="s">
        <v>2757</v>
      </c>
      <c r="G193" s="109" t="s">
        <v>2951</v>
      </c>
      <c r="H193" s="109" t="s">
        <v>2958</v>
      </c>
      <c r="I193" s="110">
        <v>1421</v>
      </c>
      <c r="J193" s="110">
        <v>56.89</v>
      </c>
      <c r="K193" s="110">
        <v>-8.8694000000000006</v>
      </c>
      <c r="L193" s="110">
        <v>-77.892499999999998</v>
      </c>
      <c r="M193" s="111" t="s">
        <v>123</v>
      </c>
      <c r="N193" s="111">
        <v>0</v>
      </c>
      <c r="O193" s="111" t="s">
        <v>553</v>
      </c>
      <c r="P193" s="111">
        <v>0</v>
      </c>
      <c r="Q193" s="112"/>
      <c r="R193" s="111" t="s">
        <v>556</v>
      </c>
      <c r="S193" s="111" t="s">
        <v>792</v>
      </c>
      <c r="T193" s="111" t="s">
        <v>792</v>
      </c>
      <c r="U193" s="111" t="str">
        <f>+CONCATENATE(Tabla134[[#This Row],[D]],Tabla134[[#This Row],[P]],Tabla134[[#This Row],[DI]])</f>
        <v>ANCASHHUAYLASHUAYLAS</v>
      </c>
      <c r="V193" s="111" t="s">
        <v>2957</v>
      </c>
      <c r="W193" s="111"/>
      <c r="X193" s="111"/>
    </row>
    <row r="194" spans="1:24" x14ac:dyDescent="0.3">
      <c r="A194" s="108" t="s">
        <v>548</v>
      </c>
      <c r="B194" s="109" t="s">
        <v>2959</v>
      </c>
      <c r="C194" s="109" t="s">
        <v>581</v>
      </c>
      <c r="D194" s="109" t="s">
        <v>778</v>
      </c>
      <c r="E194" s="109" t="s">
        <v>656</v>
      </c>
      <c r="F194" s="109" t="s">
        <v>2757</v>
      </c>
      <c r="G194" s="109" t="s">
        <v>2951</v>
      </c>
      <c r="H194" s="109" t="s">
        <v>2960</v>
      </c>
      <c r="I194" s="110">
        <v>2003</v>
      </c>
      <c r="J194" s="110">
        <v>107.12</v>
      </c>
      <c r="K194" s="110">
        <v>-8.9617000000000004</v>
      </c>
      <c r="L194" s="110">
        <v>-77.845600000000005</v>
      </c>
      <c r="M194" s="111" t="s">
        <v>123</v>
      </c>
      <c r="N194" s="111">
        <v>0</v>
      </c>
      <c r="O194" s="111" t="s">
        <v>553</v>
      </c>
      <c r="P194" s="111">
        <v>0</v>
      </c>
      <c r="Q194" s="112"/>
      <c r="R194" s="111" t="s">
        <v>556</v>
      </c>
      <c r="S194" s="111" t="s">
        <v>792</v>
      </c>
      <c r="T194" s="111" t="s">
        <v>1728</v>
      </c>
      <c r="U194" s="111" t="str">
        <f>+CONCATENATE(Tabla134[[#This Row],[D]],Tabla134[[#This Row],[P]],Tabla134[[#This Row],[DI]])</f>
        <v>ANCASHHUAYLASMATO</v>
      </c>
      <c r="V194" s="111" t="s">
        <v>2959</v>
      </c>
      <c r="W194" s="111"/>
      <c r="X194" s="111"/>
    </row>
    <row r="195" spans="1:24" x14ac:dyDescent="0.3">
      <c r="A195" s="108" t="s">
        <v>548</v>
      </c>
      <c r="B195" s="109" t="s">
        <v>2961</v>
      </c>
      <c r="C195" s="109" t="s">
        <v>581</v>
      </c>
      <c r="D195" s="109" t="s">
        <v>778</v>
      </c>
      <c r="E195" s="109" t="s">
        <v>680</v>
      </c>
      <c r="F195" s="109" t="s">
        <v>2757</v>
      </c>
      <c r="G195" s="109" t="s">
        <v>2951</v>
      </c>
      <c r="H195" s="109" t="s">
        <v>2962</v>
      </c>
      <c r="I195" s="110">
        <v>9268</v>
      </c>
      <c r="J195" s="110">
        <v>496.35</v>
      </c>
      <c r="K195" s="110">
        <v>-9.0731000000000002</v>
      </c>
      <c r="L195" s="110">
        <v>-77.981899999999996</v>
      </c>
      <c r="M195" s="111" t="s">
        <v>123</v>
      </c>
      <c r="N195" s="111">
        <v>0</v>
      </c>
      <c r="O195" s="111" t="s">
        <v>553</v>
      </c>
      <c r="P195" s="111">
        <v>0</v>
      </c>
      <c r="Q195" s="112"/>
      <c r="R195" s="111" t="s">
        <v>556</v>
      </c>
      <c r="S195" s="111" t="s">
        <v>792</v>
      </c>
      <c r="T195" s="111" t="s">
        <v>1876</v>
      </c>
      <c r="U195" s="111" t="str">
        <f>+CONCATENATE(Tabla134[[#This Row],[D]],Tabla134[[#This Row],[P]],Tabla134[[#This Row],[DI]])</f>
        <v>ANCASHHUAYLASPAMPAROMAS</v>
      </c>
      <c r="V195" s="111" t="s">
        <v>2961</v>
      </c>
      <c r="W195" s="111"/>
      <c r="X195" s="111"/>
    </row>
    <row r="196" spans="1:24" x14ac:dyDescent="0.3">
      <c r="A196" s="108" t="s">
        <v>548</v>
      </c>
      <c r="B196" s="109" t="s">
        <v>2963</v>
      </c>
      <c r="C196" s="109" t="s">
        <v>581</v>
      </c>
      <c r="D196" s="109" t="s">
        <v>778</v>
      </c>
      <c r="E196" s="109" t="s">
        <v>700</v>
      </c>
      <c r="F196" s="109" t="s">
        <v>2757</v>
      </c>
      <c r="G196" s="109" t="s">
        <v>2951</v>
      </c>
      <c r="H196" s="109" t="s">
        <v>2964</v>
      </c>
      <c r="I196" s="110">
        <v>7246</v>
      </c>
      <c r="J196" s="110">
        <v>130.99</v>
      </c>
      <c r="K196" s="110">
        <v>-9.1117000000000008</v>
      </c>
      <c r="L196" s="110">
        <v>-77.802499999999995</v>
      </c>
      <c r="M196" s="111" t="s">
        <v>123</v>
      </c>
      <c r="N196" s="111">
        <v>0</v>
      </c>
      <c r="O196" s="111" t="s">
        <v>553</v>
      </c>
      <c r="P196" s="111">
        <v>0</v>
      </c>
      <c r="Q196" s="112"/>
      <c r="R196" s="111" t="s">
        <v>556</v>
      </c>
      <c r="S196" s="111" t="s">
        <v>792</v>
      </c>
      <c r="T196" s="111" t="s">
        <v>2003</v>
      </c>
      <c r="U196" s="111" t="str">
        <f>+CONCATENATE(Tabla134[[#This Row],[D]],Tabla134[[#This Row],[P]],Tabla134[[#This Row],[DI]])</f>
        <v>ANCASHHUAYLASPUEBLO LIBRE</v>
      </c>
      <c r="V196" s="111" t="s">
        <v>2963</v>
      </c>
      <c r="W196" s="111"/>
      <c r="X196" s="111"/>
    </row>
    <row r="197" spans="1:24" x14ac:dyDescent="0.3">
      <c r="A197" s="108" t="s">
        <v>548</v>
      </c>
      <c r="B197" s="109" t="s">
        <v>2965</v>
      </c>
      <c r="C197" s="109" t="s">
        <v>581</v>
      </c>
      <c r="D197" s="109" t="s">
        <v>778</v>
      </c>
      <c r="E197" s="109" t="s">
        <v>719</v>
      </c>
      <c r="F197" s="109" t="s">
        <v>2757</v>
      </c>
      <c r="G197" s="109" t="s">
        <v>2951</v>
      </c>
      <c r="H197" s="109" t="s">
        <v>2966</v>
      </c>
      <c r="I197" s="110">
        <v>5236</v>
      </c>
      <c r="J197" s="110">
        <v>357.7</v>
      </c>
      <c r="K197" s="110">
        <v>-8.9486000000000008</v>
      </c>
      <c r="L197" s="110">
        <v>-77.814999999999998</v>
      </c>
      <c r="M197" s="111" t="s">
        <v>123</v>
      </c>
      <c r="N197" s="111">
        <v>0</v>
      </c>
      <c r="O197" s="111" t="s">
        <v>553</v>
      </c>
      <c r="P197" s="111">
        <v>0</v>
      </c>
      <c r="Q197" s="112"/>
      <c r="R197" s="111" t="s">
        <v>556</v>
      </c>
      <c r="S197" s="111" t="s">
        <v>792</v>
      </c>
      <c r="T197" s="111" t="s">
        <v>1646</v>
      </c>
      <c r="U197" s="111" t="str">
        <f>+CONCATENATE(Tabla134[[#This Row],[D]],Tabla134[[#This Row],[P]],Tabla134[[#This Row],[DI]])</f>
        <v>ANCASHHUAYLASSANTA CRUZ</v>
      </c>
      <c r="V197" s="111" t="s">
        <v>2965</v>
      </c>
      <c r="W197" s="111"/>
      <c r="X197" s="111"/>
    </row>
    <row r="198" spans="1:24" x14ac:dyDescent="0.3">
      <c r="A198" s="108" t="s">
        <v>548</v>
      </c>
      <c r="B198" s="109" t="s">
        <v>2967</v>
      </c>
      <c r="C198" s="109" t="s">
        <v>581</v>
      </c>
      <c r="D198" s="109" t="s">
        <v>778</v>
      </c>
      <c r="E198" s="109" t="s">
        <v>738</v>
      </c>
      <c r="F198" s="109" t="s">
        <v>2757</v>
      </c>
      <c r="G198" s="109" t="s">
        <v>2951</v>
      </c>
      <c r="H198" s="109" t="s">
        <v>2968</v>
      </c>
      <c r="I198" s="110">
        <v>1056</v>
      </c>
      <c r="J198" s="110">
        <v>82.02</v>
      </c>
      <c r="K198" s="110">
        <v>-8.8643999999999998</v>
      </c>
      <c r="L198" s="110">
        <v>-77.915000000000006</v>
      </c>
      <c r="M198" s="111" t="s">
        <v>123</v>
      </c>
      <c r="N198" s="111">
        <v>0</v>
      </c>
      <c r="O198" s="111" t="s">
        <v>553</v>
      </c>
      <c r="P198" s="111">
        <v>0</v>
      </c>
      <c r="Q198" s="112"/>
      <c r="R198" s="111" t="s">
        <v>556</v>
      </c>
      <c r="S198" s="111" t="s">
        <v>792</v>
      </c>
      <c r="T198" s="111" t="s">
        <v>2207</v>
      </c>
      <c r="U198" s="111" t="str">
        <f>+CONCATENATE(Tabla134[[#This Row],[D]],Tabla134[[#This Row],[P]],Tabla134[[#This Row],[DI]])</f>
        <v>ANCASHHUAYLASSANTO TORIBIO</v>
      </c>
      <c r="V198" s="111" t="s">
        <v>2967</v>
      </c>
      <c r="W198" s="111"/>
      <c r="X198" s="111"/>
    </row>
    <row r="199" spans="1:24" x14ac:dyDescent="0.3">
      <c r="A199" s="108" t="s">
        <v>548</v>
      </c>
      <c r="B199" s="109" t="s">
        <v>2969</v>
      </c>
      <c r="C199" s="109" t="s">
        <v>581</v>
      </c>
      <c r="D199" s="109" t="s">
        <v>778</v>
      </c>
      <c r="E199" s="109" t="s">
        <v>753</v>
      </c>
      <c r="F199" s="109" t="s">
        <v>2757</v>
      </c>
      <c r="G199" s="109" t="s">
        <v>2951</v>
      </c>
      <c r="H199" s="109" t="s">
        <v>2970</v>
      </c>
      <c r="I199" s="110">
        <v>1760</v>
      </c>
      <c r="J199" s="110">
        <v>565.70000000000005</v>
      </c>
      <c r="K199" s="110">
        <v>-8.7363999999999997</v>
      </c>
      <c r="L199" s="110">
        <v>-77.903599999999997</v>
      </c>
      <c r="M199" s="111" t="s">
        <v>123</v>
      </c>
      <c r="N199" s="111">
        <v>0</v>
      </c>
      <c r="O199" s="111" t="s">
        <v>553</v>
      </c>
      <c r="P199" s="111">
        <v>0</v>
      </c>
      <c r="Q199" s="112"/>
      <c r="R199" s="111" t="s">
        <v>556</v>
      </c>
      <c r="S199" s="111" t="s">
        <v>792</v>
      </c>
      <c r="T199" s="111" t="s">
        <v>2287</v>
      </c>
      <c r="U199" s="111" t="str">
        <f>+CONCATENATE(Tabla134[[#This Row],[D]],Tabla134[[#This Row],[P]],Tabla134[[#This Row],[DI]])</f>
        <v>ANCASHHUAYLASYURACMARCA</v>
      </c>
      <c r="V199" s="111" t="s">
        <v>2969</v>
      </c>
      <c r="W199" s="111"/>
      <c r="X199" s="111"/>
    </row>
    <row r="200" spans="1:24" x14ac:dyDescent="0.3">
      <c r="A200" s="108" t="s">
        <v>548</v>
      </c>
      <c r="B200" s="109" t="s">
        <v>2971</v>
      </c>
      <c r="C200" s="109" t="s">
        <v>581</v>
      </c>
      <c r="D200" s="109" t="s">
        <v>778</v>
      </c>
      <c r="E200" s="109" t="s">
        <v>841</v>
      </c>
      <c r="F200" s="109" t="s">
        <v>2757</v>
      </c>
      <c r="G200" s="109" t="s">
        <v>2951</v>
      </c>
      <c r="H200" s="109" t="s">
        <v>842</v>
      </c>
      <c r="I200" s="110" t="s">
        <v>553</v>
      </c>
      <c r="J200" s="110" t="s">
        <v>553</v>
      </c>
      <c r="K200" s="110" t="s">
        <v>553</v>
      </c>
      <c r="L200" s="110" t="s">
        <v>553</v>
      </c>
      <c r="M200" s="111" t="s">
        <v>123</v>
      </c>
      <c r="N200" s="111">
        <v>0</v>
      </c>
      <c r="O200" s="111" t="s">
        <v>553</v>
      </c>
      <c r="P200" s="111">
        <v>0</v>
      </c>
      <c r="Q200" s="112"/>
      <c r="R200" s="111" t="s">
        <v>556</v>
      </c>
      <c r="S200" s="111" t="s">
        <v>792</v>
      </c>
      <c r="T200" s="111" t="s">
        <v>843</v>
      </c>
      <c r="U200" s="111" t="str">
        <f>+CONCATENATE(Tabla134[[#This Row],[D]],Tabla134[[#This Row],[P]],Tabla134[[#This Row],[DI]])</f>
        <v>ANCASHHUAYLASMULTIDISTRITAL</v>
      </c>
      <c r="V200" s="111" t="s">
        <v>2971</v>
      </c>
      <c r="W200" s="111"/>
      <c r="X200" s="111"/>
    </row>
    <row r="201" spans="1:24" x14ac:dyDescent="0.3">
      <c r="A201" s="108" t="s">
        <v>548</v>
      </c>
      <c r="B201" s="109" t="s">
        <v>2972</v>
      </c>
      <c r="C201" s="109" t="s">
        <v>581</v>
      </c>
      <c r="D201" s="109" t="s">
        <v>789</v>
      </c>
      <c r="E201" s="109" t="s">
        <v>550</v>
      </c>
      <c r="F201" s="109" t="s">
        <v>2757</v>
      </c>
      <c r="G201" s="109" t="s">
        <v>2973</v>
      </c>
      <c r="H201" s="109" t="s">
        <v>2974</v>
      </c>
      <c r="I201" s="110">
        <v>3799</v>
      </c>
      <c r="J201" s="110">
        <v>45.93</v>
      </c>
      <c r="K201" s="110">
        <v>-8.8611000000000004</v>
      </c>
      <c r="L201" s="110">
        <v>-77.356700000000004</v>
      </c>
      <c r="M201" s="111" t="s">
        <v>123</v>
      </c>
      <c r="N201" s="111">
        <v>0</v>
      </c>
      <c r="O201" s="111" t="s">
        <v>553</v>
      </c>
      <c r="P201" s="111">
        <v>0</v>
      </c>
      <c r="Q201" s="112"/>
      <c r="R201" s="111" t="s">
        <v>556</v>
      </c>
      <c r="S201" s="111" t="s">
        <v>801</v>
      </c>
      <c r="T201" s="111" t="s">
        <v>2112</v>
      </c>
      <c r="U201" s="111" t="str">
        <f>+CONCATENATE(Tabla134[[#This Row],[D]],Tabla134[[#This Row],[P]],Tabla134[[#This Row],[DI]])</f>
        <v>ANCASHMARISCAL_LUZURIAGAPISCOBAMBA</v>
      </c>
      <c r="V201" s="111" t="s">
        <v>2972</v>
      </c>
      <c r="W201" s="111"/>
      <c r="X201" s="111"/>
    </row>
    <row r="202" spans="1:24" x14ac:dyDescent="0.3">
      <c r="A202" s="108" t="s">
        <v>548</v>
      </c>
      <c r="B202" s="109" t="s">
        <v>2975</v>
      </c>
      <c r="C202" s="109" t="s">
        <v>581</v>
      </c>
      <c r="D202" s="109" t="s">
        <v>789</v>
      </c>
      <c r="E202" s="109" t="s">
        <v>581</v>
      </c>
      <c r="F202" s="109" t="s">
        <v>2757</v>
      </c>
      <c r="G202" s="109" t="s">
        <v>2973</v>
      </c>
      <c r="H202" s="109" t="s">
        <v>2976</v>
      </c>
      <c r="I202" s="110">
        <v>4534</v>
      </c>
      <c r="J202" s="110">
        <v>77.38</v>
      </c>
      <c r="K202" s="110">
        <v>-8.8552999999999997</v>
      </c>
      <c r="L202" s="110">
        <v>-77.391900000000007</v>
      </c>
      <c r="M202" s="111" t="s">
        <v>123</v>
      </c>
      <c r="N202" s="111">
        <v>0</v>
      </c>
      <c r="O202" s="111" t="s">
        <v>553</v>
      </c>
      <c r="P202" s="111">
        <v>0</v>
      </c>
      <c r="Q202" s="112"/>
      <c r="R202" s="111" t="s">
        <v>556</v>
      </c>
      <c r="S202" s="111" t="s">
        <v>801</v>
      </c>
      <c r="T202" s="111" t="s">
        <v>1074</v>
      </c>
      <c r="U202" s="111" t="str">
        <f>+CONCATENATE(Tabla134[[#This Row],[D]],Tabla134[[#This Row],[P]],Tabla134[[#This Row],[DI]])</f>
        <v>ANCASHMARISCAL_LUZURIAGACASCA</v>
      </c>
      <c r="V202" s="111" t="s">
        <v>2975</v>
      </c>
      <c r="W202" s="111"/>
      <c r="X202" s="111"/>
    </row>
    <row r="203" spans="1:24" x14ac:dyDescent="0.3">
      <c r="A203" s="108" t="s">
        <v>548</v>
      </c>
      <c r="B203" s="109" t="s">
        <v>2977</v>
      </c>
      <c r="C203" s="109" t="s">
        <v>581</v>
      </c>
      <c r="D203" s="109" t="s">
        <v>789</v>
      </c>
      <c r="E203" s="109" t="s">
        <v>608</v>
      </c>
      <c r="F203" s="109" t="s">
        <v>2757</v>
      </c>
      <c r="G203" s="109" t="s">
        <v>2973</v>
      </c>
      <c r="H203" s="109" t="s">
        <v>2978</v>
      </c>
      <c r="I203" s="110">
        <v>1381</v>
      </c>
      <c r="J203" s="110">
        <v>93.96</v>
      </c>
      <c r="K203" s="110">
        <v>-8.8996999999999993</v>
      </c>
      <c r="L203" s="110">
        <v>-77.241900000000001</v>
      </c>
      <c r="M203" s="111" t="s">
        <v>123</v>
      </c>
      <c r="N203" s="111">
        <v>0</v>
      </c>
      <c r="O203" s="111" t="s">
        <v>553</v>
      </c>
      <c r="P203" s="111">
        <v>0</v>
      </c>
      <c r="Q203" s="112"/>
      <c r="R203" s="111" t="s">
        <v>556</v>
      </c>
      <c r="S203" s="111" t="s">
        <v>801</v>
      </c>
      <c r="T203" s="111" t="s">
        <v>1239</v>
      </c>
      <c r="U203" s="111" t="str">
        <f>+CONCATENATE(Tabla134[[#This Row],[D]],Tabla134[[#This Row],[P]],Tabla134[[#This Row],[DI]])</f>
        <v>ANCASHMARISCAL_LUZURIAGAELEAZAR GUZMAN BARRON</v>
      </c>
      <c r="V203" s="111" t="s">
        <v>2977</v>
      </c>
      <c r="W203" s="111"/>
      <c r="X203" s="111"/>
    </row>
    <row r="204" spans="1:24" x14ac:dyDescent="0.3">
      <c r="A204" s="108" t="s">
        <v>548</v>
      </c>
      <c r="B204" s="109" t="s">
        <v>2979</v>
      </c>
      <c r="C204" s="109" t="s">
        <v>581</v>
      </c>
      <c r="D204" s="109" t="s">
        <v>789</v>
      </c>
      <c r="E204" s="109" t="s">
        <v>633</v>
      </c>
      <c r="F204" s="109" t="s">
        <v>2757</v>
      </c>
      <c r="G204" s="109" t="s">
        <v>2973</v>
      </c>
      <c r="H204" s="109" t="s">
        <v>2980</v>
      </c>
      <c r="I204" s="110">
        <v>2242</v>
      </c>
      <c r="J204" s="110">
        <v>204.82</v>
      </c>
      <c r="K204" s="110">
        <v>-8.8066999999999993</v>
      </c>
      <c r="L204" s="110">
        <v>-77.280600000000007</v>
      </c>
      <c r="M204" s="111" t="s">
        <v>123</v>
      </c>
      <c r="N204" s="111">
        <v>0</v>
      </c>
      <c r="O204" s="111" t="s">
        <v>553</v>
      </c>
      <c r="P204" s="111">
        <v>0</v>
      </c>
      <c r="Q204" s="112"/>
      <c r="R204" s="111" t="s">
        <v>556</v>
      </c>
      <c r="S204" s="111" t="s">
        <v>801</v>
      </c>
      <c r="T204" s="111" t="s">
        <v>1404</v>
      </c>
      <c r="U204" s="111" t="str">
        <f>+CONCATENATE(Tabla134[[#This Row],[D]],Tabla134[[#This Row],[P]],Tabla134[[#This Row],[DI]])</f>
        <v>ANCASHMARISCAL_LUZURIAGAFIDEL OLIVAS ESCUDERO</v>
      </c>
      <c r="V204" s="111" t="s">
        <v>2979</v>
      </c>
      <c r="W204" s="111"/>
      <c r="X204" s="111"/>
    </row>
    <row r="205" spans="1:24" x14ac:dyDescent="0.3">
      <c r="A205" s="108" t="s">
        <v>548</v>
      </c>
      <c r="B205" s="109" t="s">
        <v>2981</v>
      </c>
      <c r="C205" s="109" t="s">
        <v>581</v>
      </c>
      <c r="D205" s="109" t="s">
        <v>789</v>
      </c>
      <c r="E205" s="109" t="s">
        <v>656</v>
      </c>
      <c r="F205" s="109" t="s">
        <v>2757</v>
      </c>
      <c r="G205" s="109" t="s">
        <v>2973</v>
      </c>
      <c r="H205" s="109" t="s">
        <v>2982</v>
      </c>
      <c r="I205" s="110">
        <v>1223</v>
      </c>
      <c r="J205" s="110">
        <v>48.13</v>
      </c>
      <c r="K205" s="110">
        <v>-8.9141999999999992</v>
      </c>
      <c r="L205" s="110">
        <v>-77.299400000000006</v>
      </c>
      <c r="M205" s="111" t="s">
        <v>123</v>
      </c>
      <c r="N205" s="111">
        <v>0</v>
      </c>
      <c r="O205" s="111" t="s">
        <v>553</v>
      </c>
      <c r="P205" s="111">
        <v>0</v>
      </c>
      <c r="Q205" s="112"/>
      <c r="R205" s="111" t="s">
        <v>556</v>
      </c>
      <c r="S205" s="111" t="s">
        <v>801</v>
      </c>
      <c r="T205" s="111" t="s">
        <v>1577</v>
      </c>
      <c r="U205" s="111" t="str">
        <f>+CONCATENATE(Tabla134[[#This Row],[D]],Tabla134[[#This Row],[P]],Tabla134[[#This Row],[DI]])</f>
        <v>ANCASHMARISCAL_LUZURIAGALLAMA</v>
      </c>
      <c r="V205" s="111" t="s">
        <v>2981</v>
      </c>
      <c r="W205" s="111"/>
      <c r="X205" s="111"/>
    </row>
    <row r="206" spans="1:24" x14ac:dyDescent="0.3">
      <c r="A206" s="108" t="s">
        <v>548</v>
      </c>
      <c r="B206" s="109" t="s">
        <v>2983</v>
      </c>
      <c r="C206" s="109" t="s">
        <v>581</v>
      </c>
      <c r="D206" s="109" t="s">
        <v>789</v>
      </c>
      <c r="E206" s="109" t="s">
        <v>680</v>
      </c>
      <c r="F206" s="109" t="s">
        <v>2757</v>
      </c>
      <c r="G206" s="109" t="s">
        <v>2973</v>
      </c>
      <c r="H206" s="109" t="s">
        <v>2984</v>
      </c>
      <c r="I206" s="110">
        <v>6435</v>
      </c>
      <c r="J206" s="110">
        <v>143.27000000000001</v>
      </c>
      <c r="K206" s="110">
        <v>-8.9466999999999999</v>
      </c>
      <c r="L206" s="110">
        <v>-77.366900000000001</v>
      </c>
      <c r="M206" s="111" t="s">
        <v>123</v>
      </c>
      <c r="N206" s="111">
        <v>0</v>
      </c>
      <c r="O206" s="111" t="s">
        <v>553</v>
      </c>
      <c r="P206" s="111">
        <v>0</v>
      </c>
      <c r="Q206" s="112"/>
      <c r="R206" s="111" t="s">
        <v>556</v>
      </c>
      <c r="S206" s="111" t="s">
        <v>801</v>
      </c>
      <c r="T206" s="111" t="s">
        <v>1729</v>
      </c>
      <c r="U206" s="111" t="str">
        <f>+CONCATENATE(Tabla134[[#This Row],[D]],Tabla134[[#This Row],[P]],Tabla134[[#This Row],[DI]])</f>
        <v>ANCASHMARISCAL_LUZURIAGALLUMPA</v>
      </c>
      <c r="V206" s="111" t="s">
        <v>2983</v>
      </c>
      <c r="W206" s="111"/>
      <c r="X206" s="111"/>
    </row>
    <row r="207" spans="1:24" x14ac:dyDescent="0.3">
      <c r="A207" s="108" t="s">
        <v>548</v>
      </c>
      <c r="B207" s="109" t="s">
        <v>2985</v>
      </c>
      <c r="C207" s="109" t="s">
        <v>581</v>
      </c>
      <c r="D207" s="109" t="s">
        <v>789</v>
      </c>
      <c r="E207" s="109" t="s">
        <v>700</v>
      </c>
      <c r="F207" s="109" t="s">
        <v>2757</v>
      </c>
      <c r="G207" s="109" t="s">
        <v>2973</v>
      </c>
      <c r="H207" s="109" t="s">
        <v>2986</v>
      </c>
      <c r="I207" s="110">
        <v>3262</v>
      </c>
      <c r="J207" s="110">
        <v>77.37</v>
      </c>
      <c r="K207" s="110">
        <v>-8.9193999999999996</v>
      </c>
      <c r="L207" s="110">
        <v>-77.409700000000001</v>
      </c>
      <c r="M207" s="111" t="s">
        <v>123</v>
      </c>
      <c r="N207" s="111">
        <v>0</v>
      </c>
      <c r="O207" s="111" t="s">
        <v>553</v>
      </c>
      <c r="P207" s="111">
        <v>0</v>
      </c>
      <c r="Q207" s="112"/>
      <c r="R207" s="111" t="s">
        <v>556</v>
      </c>
      <c r="S207" s="111" t="s">
        <v>801</v>
      </c>
      <c r="T207" s="111" t="s">
        <v>1317</v>
      </c>
      <c r="U207" s="111" t="str">
        <f>+CONCATENATE(Tabla134[[#This Row],[D]],Tabla134[[#This Row],[P]],Tabla134[[#This Row],[DI]])</f>
        <v>ANCASHMARISCAL_LUZURIAGALUCMA</v>
      </c>
      <c r="V207" s="111" t="s">
        <v>2985</v>
      </c>
      <c r="W207" s="111"/>
      <c r="X207" s="111"/>
    </row>
    <row r="208" spans="1:24" x14ac:dyDescent="0.3">
      <c r="A208" s="108" t="s">
        <v>548</v>
      </c>
      <c r="B208" s="109" t="s">
        <v>2987</v>
      </c>
      <c r="C208" s="109" t="s">
        <v>581</v>
      </c>
      <c r="D208" s="109" t="s">
        <v>789</v>
      </c>
      <c r="E208" s="109" t="s">
        <v>719</v>
      </c>
      <c r="F208" s="109" t="s">
        <v>2757</v>
      </c>
      <c r="G208" s="109" t="s">
        <v>2973</v>
      </c>
      <c r="H208" s="109" t="s">
        <v>2988</v>
      </c>
      <c r="I208" s="110">
        <v>1014</v>
      </c>
      <c r="J208" s="110">
        <v>39.72</v>
      </c>
      <c r="K208" s="110">
        <v>-8.9061000000000003</v>
      </c>
      <c r="L208" s="110">
        <v>-77.337199999999996</v>
      </c>
      <c r="M208" s="111" t="s">
        <v>123</v>
      </c>
      <c r="N208" s="111">
        <v>0</v>
      </c>
      <c r="O208" s="111" t="s">
        <v>553</v>
      </c>
      <c r="P208" s="111">
        <v>0</v>
      </c>
      <c r="Q208" s="112"/>
      <c r="R208" s="111" t="s">
        <v>556</v>
      </c>
      <c r="S208" s="111" t="s">
        <v>801</v>
      </c>
      <c r="T208" s="111" t="s">
        <v>2004</v>
      </c>
      <c r="U208" s="111" t="str">
        <f>+CONCATENATE(Tabla134[[#This Row],[D]],Tabla134[[#This Row],[P]],Tabla134[[#This Row],[DI]])</f>
        <v>ANCASHMARISCAL_LUZURIAGAMUSGA</v>
      </c>
      <c r="V208" s="111" t="s">
        <v>2987</v>
      </c>
      <c r="W208" s="111"/>
      <c r="X208" s="111"/>
    </row>
    <row r="209" spans="1:24" x14ac:dyDescent="0.3">
      <c r="A209" s="108" t="s">
        <v>548</v>
      </c>
      <c r="B209" s="109" t="s">
        <v>2989</v>
      </c>
      <c r="C209" s="109" t="s">
        <v>581</v>
      </c>
      <c r="D209" s="109" t="s">
        <v>789</v>
      </c>
      <c r="E209" s="109" t="s">
        <v>841</v>
      </c>
      <c r="F209" s="109" t="s">
        <v>2757</v>
      </c>
      <c r="G209" s="109" t="s">
        <v>2973</v>
      </c>
      <c r="H209" s="109" t="s">
        <v>842</v>
      </c>
      <c r="I209" s="110" t="s">
        <v>553</v>
      </c>
      <c r="J209" s="110" t="s">
        <v>553</v>
      </c>
      <c r="K209" s="110" t="s">
        <v>553</v>
      </c>
      <c r="L209" s="110" t="s">
        <v>553</v>
      </c>
      <c r="M209" s="111" t="s">
        <v>123</v>
      </c>
      <c r="N209" s="111">
        <v>0</v>
      </c>
      <c r="O209" s="111" t="s">
        <v>553</v>
      </c>
      <c r="P209" s="111">
        <v>0</v>
      </c>
      <c r="Q209" s="112"/>
      <c r="R209" s="111" t="s">
        <v>556</v>
      </c>
      <c r="S209" s="111" t="s">
        <v>801</v>
      </c>
      <c r="T209" s="111" t="s">
        <v>843</v>
      </c>
      <c r="U209" s="111" t="str">
        <f>+CONCATENATE(Tabla134[[#This Row],[D]],Tabla134[[#This Row],[P]],Tabla134[[#This Row],[DI]])</f>
        <v>ANCASHMARISCAL_LUZURIAGAMULTIDISTRITAL</v>
      </c>
      <c r="V209" s="111" t="s">
        <v>2989</v>
      </c>
      <c r="W209" s="111"/>
      <c r="X209" s="111"/>
    </row>
    <row r="210" spans="1:24" x14ac:dyDescent="0.3">
      <c r="A210" s="108" t="s">
        <v>548</v>
      </c>
      <c r="B210" s="109" t="s">
        <v>2990</v>
      </c>
      <c r="C210" s="109" t="s">
        <v>581</v>
      </c>
      <c r="D210" s="109" t="s">
        <v>798</v>
      </c>
      <c r="E210" s="109" t="s">
        <v>550</v>
      </c>
      <c r="F210" s="109" t="s">
        <v>2757</v>
      </c>
      <c r="G210" s="109" t="s">
        <v>2991</v>
      </c>
      <c r="H210" s="109" t="s">
        <v>2992</v>
      </c>
      <c r="I210" s="110">
        <v>1003</v>
      </c>
      <c r="J210" s="110">
        <v>230.55</v>
      </c>
      <c r="K210" s="110">
        <v>-10.405799999999999</v>
      </c>
      <c r="L210" s="110">
        <v>-77.395799999999994</v>
      </c>
      <c r="M210" s="111" t="s">
        <v>123</v>
      </c>
      <c r="N210" s="111">
        <v>0</v>
      </c>
      <c r="O210" s="111" t="s">
        <v>553</v>
      </c>
      <c r="P210" s="111">
        <v>0</v>
      </c>
      <c r="Q210" s="112"/>
      <c r="R210" s="111" t="s">
        <v>556</v>
      </c>
      <c r="S210" s="111" t="s">
        <v>809</v>
      </c>
      <c r="T210" s="111" t="s">
        <v>809</v>
      </c>
      <c r="U210" s="111" t="str">
        <f>+CONCATENATE(Tabla134[[#This Row],[D]],Tabla134[[#This Row],[P]],Tabla134[[#This Row],[DI]])</f>
        <v>ANCASHOCROSOCROS</v>
      </c>
      <c r="V210" s="111" t="s">
        <v>2990</v>
      </c>
      <c r="W210" s="111"/>
      <c r="X210" s="111"/>
    </row>
    <row r="211" spans="1:24" x14ac:dyDescent="0.3">
      <c r="A211" s="108" t="s">
        <v>548</v>
      </c>
      <c r="B211" s="109" t="s">
        <v>2993</v>
      </c>
      <c r="C211" s="109" t="s">
        <v>581</v>
      </c>
      <c r="D211" s="109" t="s">
        <v>798</v>
      </c>
      <c r="E211" s="109" t="s">
        <v>581</v>
      </c>
      <c r="F211" s="109" t="s">
        <v>2757</v>
      </c>
      <c r="G211" s="109" t="s">
        <v>2991</v>
      </c>
      <c r="H211" s="109" t="s">
        <v>2994</v>
      </c>
      <c r="I211" s="110">
        <v>1057</v>
      </c>
      <c r="J211" s="110">
        <v>252.48</v>
      </c>
      <c r="K211" s="110">
        <v>-10.459199999999999</v>
      </c>
      <c r="L211" s="110">
        <v>-77.328299999999999</v>
      </c>
      <c r="M211" s="111" t="s">
        <v>123</v>
      </c>
      <c r="N211" s="111">
        <v>0</v>
      </c>
      <c r="O211" s="111" t="s">
        <v>553</v>
      </c>
      <c r="P211" s="111">
        <v>0</v>
      </c>
      <c r="Q211" s="112"/>
      <c r="R211" s="111" t="s">
        <v>556</v>
      </c>
      <c r="S211" s="111" t="s">
        <v>809</v>
      </c>
      <c r="T211" s="111" t="s">
        <v>1075</v>
      </c>
      <c r="U211" s="111" t="str">
        <f>+CONCATENATE(Tabla134[[#This Row],[D]],Tabla134[[#This Row],[P]],Tabla134[[#This Row],[DI]])</f>
        <v>ANCASHOCROSACAS</v>
      </c>
      <c r="V211" s="111" t="s">
        <v>2993</v>
      </c>
      <c r="W211" s="111"/>
      <c r="X211" s="111"/>
    </row>
    <row r="212" spans="1:24" x14ac:dyDescent="0.3">
      <c r="A212" s="108" t="s">
        <v>548</v>
      </c>
      <c r="B212" s="109" t="s">
        <v>2995</v>
      </c>
      <c r="C212" s="109" t="s">
        <v>581</v>
      </c>
      <c r="D212" s="109" t="s">
        <v>798</v>
      </c>
      <c r="E212" s="109" t="s">
        <v>608</v>
      </c>
      <c r="F212" s="109" t="s">
        <v>2757</v>
      </c>
      <c r="G212" s="109" t="s">
        <v>2991</v>
      </c>
      <c r="H212" s="109" t="s">
        <v>2996</v>
      </c>
      <c r="I212" s="110">
        <v>600</v>
      </c>
      <c r="J212" s="110">
        <v>75.52</v>
      </c>
      <c r="K212" s="110">
        <v>-10.355</v>
      </c>
      <c r="L212" s="110">
        <v>-77.199700000000007</v>
      </c>
      <c r="M212" s="111" t="s">
        <v>123</v>
      </c>
      <c r="N212" s="111">
        <v>0</v>
      </c>
      <c r="O212" s="111" t="s">
        <v>553</v>
      </c>
      <c r="P212" s="111">
        <v>0</v>
      </c>
      <c r="Q212" s="112"/>
      <c r="R212" s="111" t="s">
        <v>556</v>
      </c>
      <c r="S212" s="111" t="s">
        <v>809</v>
      </c>
      <c r="T212" s="111" t="s">
        <v>1240</v>
      </c>
      <c r="U212" s="111" t="str">
        <f>+CONCATENATE(Tabla134[[#This Row],[D]],Tabla134[[#This Row],[P]],Tabla134[[#This Row],[DI]])</f>
        <v>ANCASHOCROSCAJAMARQUILLA</v>
      </c>
      <c r="V212" s="111" t="s">
        <v>2995</v>
      </c>
      <c r="W212" s="111"/>
      <c r="X212" s="111"/>
    </row>
    <row r="213" spans="1:24" x14ac:dyDescent="0.3">
      <c r="A213" s="108" t="s">
        <v>548</v>
      </c>
      <c r="B213" s="109" t="s">
        <v>2997</v>
      </c>
      <c r="C213" s="109" t="s">
        <v>581</v>
      </c>
      <c r="D213" s="109" t="s">
        <v>798</v>
      </c>
      <c r="E213" s="109" t="s">
        <v>633</v>
      </c>
      <c r="F213" s="109" t="s">
        <v>2757</v>
      </c>
      <c r="G213" s="109" t="s">
        <v>2991</v>
      </c>
      <c r="H213" s="109" t="s">
        <v>2998</v>
      </c>
      <c r="I213" s="110">
        <v>841</v>
      </c>
      <c r="J213" s="110">
        <v>109.78</v>
      </c>
      <c r="K213" s="110">
        <v>-10.4969</v>
      </c>
      <c r="L213" s="110">
        <v>-77.242800000000003</v>
      </c>
      <c r="M213" s="111" t="s">
        <v>123</v>
      </c>
      <c r="N213" s="111">
        <v>0</v>
      </c>
      <c r="O213" s="111" t="s">
        <v>553</v>
      </c>
      <c r="P213" s="111">
        <v>0</v>
      </c>
      <c r="Q213" s="112"/>
      <c r="R213" s="111" t="s">
        <v>556</v>
      </c>
      <c r="S213" s="111" t="s">
        <v>809</v>
      </c>
      <c r="T213" s="111" t="s">
        <v>1405</v>
      </c>
      <c r="U213" s="111" t="str">
        <f>+CONCATENATE(Tabla134[[#This Row],[D]],Tabla134[[#This Row],[P]],Tabla134[[#This Row],[DI]])</f>
        <v>ANCASHOCROSCARHUAPAMPA</v>
      </c>
      <c r="V213" s="111" t="s">
        <v>2997</v>
      </c>
      <c r="W213" s="111"/>
      <c r="X213" s="111"/>
    </row>
    <row r="214" spans="1:24" x14ac:dyDescent="0.3">
      <c r="A214" s="108" t="s">
        <v>548</v>
      </c>
      <c r="B214" s="109" t="s">
        <v>2999</v>
      </c>
      <c r="C214" s="109" t="s">
        <v>581</v>
      </c>
      <c r="D214" s="109" t="s">
        <v>798</v>
      </c>
      <c r="E214" s="109" t="s">
        <v>656</v>
      </c>
      <c r="F214" s="109" t="s">
        <v>2757</v>
      </c>
      <c r="G214" s="109" t="s">
        <v>2991</v>
      </c>
      <c r="H214" s="109" t="s">
        <v>3000</v>
      </c>
      <c r="I214" s="110">
        <v>1486</v>
      </c>
      <c r="J214" s="110">
        <v>408.66</v>
      </c>
      <c r="K214" s="110">
        <v>-10.535</v>
      </c>
      <c r="L214" s="110">
        <v>-77.423599999999993</v>
      </c>
      <c r="M214" s="111" t="s">
        <v>123</v>
      </c>
      <c r="N214" s="111">
        <v>0</v>
      </c>
      <c r="O214" s="111" t="s">
        <v>553</v>
      </c>
      <c r="P214" s="111">
        <v>0</v>
      </c>
      <c r="Q214" s="112"/>
      <c r="R214" s="111" t="s">
        <v>556</v>
      </c>
      <c r="S214" s="111" t="s">
        <v>809</v>
      </c>
      <c r="T214" s="111" t="s">
        <v>1578</v>
      </c>
      <c r="U214" s="111" t="str">
        <f>+CONCATENATE(Tabla134[[#This Row],[D]],Tabla134[[#This Row],[P]],Tabla134[[#This Row],[DI]])</f>
        <v>ANCASHOCROSCOCHAS</v>
      </c>
      <c r="V214" s="111" t="s">
        <v>2999</v>
      </c>
      <c r="W214" s="111"/>
      <c r="X214" s="111"/>
    </row>
    <row r="215" spans="1:24" x14ac:dyDescent="0.3">
      <c r="A215" s="108" t="s">
        <v>548</v>
      </c>
      <c r="B215" s="109" t="s">
        <v>3001</v>
      </c>
      <c r="C215" s="109" t="s">
        <v>581</v>
      </c>
      <c r="D215" s="109" t="s">
        <v>798</v>
      </c>
      <c r="E215" s="109" t="s">
        <v>680</v>
      </c>
      <c r="F215" s="109" t="s">
        <v>2757</v>
      </c>
      <c r="G215" s="109" t="s">
        <v>2991</v>
      </c>
      <c r="H215" s="109" t="s">
        <v>3002</v>
      </c>
      <c r="I215" s="110">
        <v>1223</v>
      </c>
      <c r="J215" s="110">
        <v>130.03</v>
      </c>
      <c r="K215" s="110">
        <v>-10.3361</v>
      </c>
      <c r="L215" s="110">
        <v>-77.441900000000004</v>
      </c>
      <c r="M215" s="111" t="s">
        <v>123</v>
      </c>
      <c r="N215" s="111">
        <v>0</v>
      </c>
      <c r="O215" s="111" t="s">
        <v>553</v>
      </c>
      <c r="P215" s="111">
        <v>0</v>
      </c>
      <c r="Q215" s="112"/>
      <c r="R215" s="111" t="s">
        <v>556</v>
      </c>
      <c r="S215" s="111" t="s">
        <v>809</v>
      </c>
      <c r="T215" s="111" t="s">
        <v>1730</v>
      </c>
      <c r="U215" s="111" t="str">
        <f>+CONCATENATE(Tabla134[[#This Row],[D]],Tabla134[[#This Row],[P]],Tabla134[[#This Row],[DI]])</f>
        <v>ANCASHOCROSCONGAS</v>
      </c>
      <c r="V215" s="111" t="s">
        <v>3001</v>
      </c>
      <c r="W215" s="111"/>
      <c r="X215" s="111"/>
    </row>
    <row r="216" spans="1:24" x14ac:dyDescent="0.3">
      <c r="A216" s="108" t="s">
        <v>548</v>
      </c>
      <c r="B216" s="109" t="s">
        <v>3003</v>
      </c>
      <c r="C216" s="109" t="s">
        <v>581</v>
      </c>
      <c r="D216" s="109" t="s">
        <v>798</v>
      </c>
      <c r="E216" s="109" t="s">
        <v>700</v>
      </c>
      <c r="F216" s="109" t="s">
        <v>2757</v>
      </c>
      <c r="G216" s="109" t="s">
        <v>2991</v>
      </c>
      <c r="H216" s="109" t="s">
        <v>3004</v>
      </c>
      <c r="I216" s="110">
        <v>1814</v>
      </c>
      <c r="J216" s="110">
        <v>33.69</v>
      </c>
      <c r="K216" s="110">
        <v>-10.380800000000001</v>
      </c>
      <c r="L216" s="110">
        <v>-77.206699999999998</v>
      </c>
      <c r="M216" s="111" t="s">
        <v>123</v>
      </c>
      <c r="N216" s="111">
        <v>0</v>
      </c>
      <c r="O216" s="111" t="s">
        <v>553</v>
      </c>
      <c r="P216" s="111">
        <v>0</v>
      </c>
      <c r="Q216" s="112"/>
      <c r="R216" s="111" t="s">
        <v>556</v>
      </c>
      <c r="S216" s="111" t="s">
        <v>809</v>
      </c>
      <c r="T216" s="111" t="s">
        <v>1877</v>
      </c>
      <c r="U216" s="111" t="str">
        <f>+CONCATENATE(Tabla134[[#This Row],[D]],Tabla134[[#This Row],[P]],Tabla134[[#This Row],[DI]])</f>
        <v>ANCASHOCROSLLIPA</v>
      </c>
      <c r="V216" s="111" t="s">
        <v>3003</v>
      </c>
      <c r="W216" s="111"/>
      <c r="X216" s="111"/>
    </row>
    <row r="217" spans="1:24" x14ac:dyDescent="0.3">
      <c r="A217" s="108" t="s">
        <v>548</v>
      </c>
      <c r="B217" s="109" t="s">
        <v>3005</v>
      </c>
      <c r="C217" s="109" t="s">
        <v>581</v>
      </c>
      <c r="D217" s="109" t="s">
        <v>798</v>
      </c>
      <c r="E217" s="109" t="s">
        <v>719</v>
      </c>
      <c r="F217" s="109" t="s">
        <v>2757</v>
      </c>
      <c r="G217" s="109" t="s">
        <v>2991</v>
      </c>
      <c r="H217" s="109" t="s">
        <v>3006</v>
      </c>
      <c r="I217" s="110">
        <v>639</v>
      </c>
      <c r="J217" s="110">
        <v>67.75</v>
      </c>
      <c r="K217" s="110">
        <v>-10.3858</v>
      </c>
      <c r="L217" s="110">
        <v>-77.219200000000001</v>
      </c>
      <c r="M217" s="111" t="s">
        <v>123</v>
      </c>
      <c r="N217" s="111">
        <v>0</v>
      </c>
      <c r="O217" s="111" t="s">
        <v>553</v>
      </c>
      <c r="P217" s="111">
        <v>0</v>
      </c>
      <c r="Q217" s="112"/>
      <c r="R217" s="111" t="s">
        <v>556</v>
      </c>
      <c r="S217" s="111" t="s">
        <v>809</v>
      </c>
      <c r="T217" s="111" t="s">
        <v>2113</v>
      </c>
      <c r="U217" s="111" t="str">
        <f>+CONCATENATE(Tabla134[[#This Row],[D]],Tabla134[[#This Row],[P]],Tabla134[[#This Row],[DI]])</f>
        <v>ANCASHOCROSSAN CRISTOBAL DE RAJAN</v>
      </c>
      <c r="V217" s="111" t="s">
        <v>3005</v>
      </c>
      <c r="W217" s="111"/>
      <c r="X217" s="111"/>
    </row>
    <row r="218" spans="1:24" x14ac:dyDescent="0.3">
      <c r="A218" s="108" t="s">
        <v>548</v>
      </c>
      <c r="B218" s="109" t="s">
        <v>3007</v>
      </c>
      <c r="C218" s="109" t="s">
        <v>581</v>
      </c>
      <c r="D218" s="109" t="s">
        <v>798</v>
      </c>
      <c r="E218" s="109" t="s">
        <v>738</v>
      </c>
      <c r="F218" s="109" t="s">
        <v>2757</v>
      </c>
      <c r="G218" s="109" t="s">
        <v>2991</v>
      </c>
      <c r="H218" s="109" t="s">
        <v>3008</v>
      </c>
      <c r="I218" s="110">
        <v>2044</v>
      </c>
      <c r="J218" s="110">
        <v>531.21</v>
      </c>
      <c r="K218" s="110">
        <v>-10.3706</v>
      </c>
      <c r="L218" s="110">
        <v>-77.487499999999997</v>
      </c>
      <c r="M218" s="111" t="s">
        <v>123</v>
      </c>
      <c r="N218" s="111">
        <v>0</v>
      </c>
      <c r="O218" s="111" t="s">
        <v>553</v>
      </c>
      <c r="P218" s="111">
        <v>0</v>
      </c>
      <c r="Q218" s="112"/>
      <c r="R218" s="111" t="s">
        <v>556</v>
      </c>
      <c r="S218" s="111" t="s">
        <v>809</v>
      </c>
      <c r="T218" s="111" t="s">
        <v>1917</v>
      </c>
      <c r="U218" s="111" t="str">
        <f>+CONCATENATE(Tabla134[[#This Row],[D]],Tabla134[[#This Row],[P]],Tabla134[[#This Row],[DI]])</f>
        <v>ANCASHOCROSSAN PEDRO</v>
      </c>
      <c r="V218" s="111" t="s">
        <v>3007</v>
      </c>
      <c r="W218" s="111"/>
      <c r="X218" s="111"/>
    </row>
    <row r="219" spans="1:24" x14ac:dyDescent="0.3">
      <c r="A219" s="108" t="s">
        <v>548</v>
      </c>
      <c r="B219" s="109" t="s">
        <v>3009</v>
      </c>
      <c r="C219" s="109" t="s">
        <v>581</v>
      </c>
      <c r="D219" s="109" t="s">
        <v>798</v>
      </c>
      <c r="E219" s="109" t="s">
        <v>753</v>
      </c>
      <c r="F219" s="109" t="s">
        <v>2757</v>
      </c>
      <c r="G219" s="109" t="s">
        <v>2991</v>
      </c>
      <c r="H219" s="109" t="s">
        <v>3010</v>
      </c>
      <c r="I219" s="110">
        <v>383</v>
      </c>
      <c r="J219" s="110">
        <v>85.76</v>
      </c>
      <c r="K219" s="110">
        <v>-10.4381</v>
      </c>
      <c r="L219" s="110">
        <v>-77.366900000000001</v>
      </c>
      <c r="M219" s="111" t="s">
        <v>123</v>
      </c>
      <c r="N219" s="111">
        <v>0</v>
      </c>
      <c r="O219" s="111" t="s">
        <v>553</v>
      </c>
      <c r="P219" s="111">
        <v>0</v>
      </c>
      <c r="Q219" s="112"/>
      <c r="R219" s="111" t="s">
        <v>556</v>
      </c>
      <c r="S219" s="111" t="s">
        <v>809</v>
      </c>
      <c r="T219" s="111" t="s">
        <v>2288</v>
      </c>
      <c r="U219" s="111" t="str">
        <f>+CONCATENATE(Tabla134[[#This Row],[D]],Tabla134[[#This Row],[P]],Tabla134[[#This Row],[DI]])</f>
        <v>ANCASHOCROSSANTIAGO DE CHILCAS</v>
      </c>
      <c r="V219" s="111" t="s">
        <v>3009</v>
      </c>
      <c r="W219" s="111"/>
      <c r="X219" s="111"/>
    </row>
    <row r="220" spans="1:24" x14ac:dyDescent="0.3">
      <c r="A220" s="108" t="s">
        <v>548</v>
      </c>
      <c r="B220" s="109" t="s">
        <v>3011</v>
      </c>
      <c r="C220" s="109" t="s">
        <v>581</v>
      </c>
      <c r="D220" s="109" t="s">
        <v>798</v>
      </c>
      <c r="E220" s="109" t="s">
        <v>841</v>
      </c>
      <c r="F220" s="109" t="s">
        <v>2757</v>
      </c>
      <c r="G220" s="109" t="s">
        <v>2991</v>
      </c>
      <c r="H220" s="109" t="s">
        <v>842</v>
      </c>
      <c r="I220" s="110" t="s">
        <v>553</v>
      </c>
      <c r="J220" s="110" t="s">
        <v>553</v>
      </c>
      <c r="K220" s="110" t="s">
        <v>553</v>
      </c>
      <c r="L220" s="110" t="s">
        <v>553</v>
      </c>
      <c r="M220" s="111" t="s">
        <v>123</v>
      </c>
      <c r="N220" s="111">
        <v>0</v>
      </c>
      <c r="O220" s="111" t="s">
        <v>553</v>
      </c>
      <c r="P220" s="111">
        <v>0</v>
      </c>
      <c r="Q220" s="112"/>
      <c r="R220" s="111" t="s">
        <v>556</v>
      </c>
      <c r="S220" s="111" t="s">
        <v>809</v>
      </c>
      <c r="T220" s="111" t="s">
        <v>843</v>
      </c>
      <c r="U220" s="111" t="str">
        <f>+CONCATENATE(Tabla134[[#This Row],[D]],Tabla134[[#This Row],[P]],Tabla134[[#This Row],[DI]])</f>
        <v>ANCASHOCROSMULTIDISTRITAL</v>
      </c>
      <c r="V220" s="111" t="s">
        <v>3011</v>
      </c>
      <c r="W220" s="111"/>
      <c r="X220" s="111"/>
    </row>
    <row r="221" spans="1:24" x14ac:dyDescent="0.3">
      <c r="A221" s="108" t="s">
        <v>548</v>
      </c>
      <c r="B221" s="109" t="s">
        <v>3012</v>
      </c>
      <c r="C221" s="109" t="s">
        <v>581</v>
      </c>
      <c r="D221" s="109" t="s">
        <v>806</v>
      </c>
      <c r="E221" s="109" t="s">
        <v>550</v>
      </c>
      <c r="F221" s="109" t="s">
        <v>2757</v>
      </c>
      <c r="G221" s="109" t="s">
        <v>3013</v>
      </c>
      <c r="H221" s="109" t="s">
        <v>3014</v>
      </c>
      <c r="I221" s="110">
        <v>2715</v>
      </c>
      <c r="J221" s="110">
        <v>150.29</v>
      </c>
      <c r="K221" s="110">
        <v>-8.3927999999999994</v>
      </c>
      <c r="L221" s="110">
        <v>-78.008899999999997</v>
      </c>
      <c r="M221" s="111" t="s">
        <v>123</v>
      </c>
      <c r="N221" s="111">
        <v>0</v>
      </c>
      <c r="O221" s="111" t="s">
        <v>553</v>
      </c>
      <c r="P221" s="111">
        <v>0</v>
      </c>
      <c r="Q221" s="112"/>
      <c r="R221" s="111" t="s">
        <v>556</v>
      </c>
      <c r="S221" s="111" t="s">
        <v>814</v>
      </c>
      <c r="T221" s="111" t="s">
        <v>1199</v>
      </c>
      <c r="U221" s="111" t="str">
        <f>+CONCATENATE(Tabla134[[#This Row],[D]],Tabla134[[#This Row],[P]],Tabla134[[#This Row],[DI]])</f>
        <v>ANCASHPALLASCACABANA</v>
      </c>
      <c r="V221" s="111" t="s">
        <v>3012</v>
      </c>
      <c r="W221" s="111"/>
      <c r="X221" s="111"/>
    </row>
    <row r="222" spans="1:24" x14ac:dyDescent="0.3">
      <c r="A222" s="108" t="s">
        <v>548</v>
      </c>
      <c r="B222" s="109" t="s">
        <v>3015</v>
      </c>
      <c r="C222" s="109" t="s">
        <v>581</v>
      </c>
      <c r="D222" s="109" t="s">
        <v>806</v>
      </c>
      <c r="E222" s="109" t="s">
        <v>581</v>
      </c>
      <c r="F222" s="109" t="s">
        <v>2757</v>
      </c>
      <c r="G222" s="109" t="s">
        <v>3013</v>
      </c>
      <c r="H222" s="109" t="s">
        <v>3016</v>
      </c>
      <c r="I222" s="110">
        <v>1293</v>
      </c>
      <c r="J222" s="110">
        <v>86.88</v>
      </c>
      <c r="K222" s="110">
        <v>-8.3516999999999992</v>
      </c>
      <c r="L222" s="110">
        <v>-78.050600000000003</v>
      </c>
      <c r="M222" s="111" t="s">
        <v>123</v>
      </c>
      <c r="N222" s="111">
        <v>0</v>
      </c>
      <c r="O222" s="111" t="s">
        <v>553</v>
      </c>
      <c r="P222" s="111">
        <v>0</v>
      </c>
      <c r="Q222" s="112"/>
      <c r="R222" s="111" t="s">
        <v>556</v>
      </c>
      <c r="S222" s="111" t="s">
        <v>814</v>
      </c>
      <c r="T222" s="111" t="s">
        <v>661</v>
      </c>
      <c r="U222" s="111" t="str">
        <f>+CONCATENATE(Tabla134[[#This Row],[D]],Tabla134[[#This Row],[P]],Tabla134[[#This Row],[DI]])</f>
        <v>ANCASHPALLASCABOLOGNESI</v>
      </c>
      <c r="V222" s="111" t="s">
        <v>3015</v>
      </c>
      <c r="W222" s="111"/>
      <c r="X222" s="111"/>
    </row>
    <row r="223" spans="1:24" x14ac:dyDescent="0.3">
      <c r="A223" s="108" t="s">
        <v>548</v>
      </c>
      <c r="B223" s="109" t="s">
        <v>3017</v>
      </c>
      <c r="C223" s="109" t="s">
        <v>581</v>
      </c>
      <c r="D223" s="109" t="s">
        <v>806</v>
      </c>
      <c r="E223" s="109" t="s">
        <v>608</v>
      </c>
      <c r="F223" s="109" t="s">
        <v>2757</v>
      </c>
      <c r="G223" s="109" t="s">
        <v>3013</v>
      </c>
      <c r="H223" s="109" t="s">
        <v>3018</v>
      </c>
      <c r="I223" s="110">
        <v>8458</v>
      </c>
      <c r="J223" s="110">
        <v>585.24</v>
      </c>
      <c r="K223" s="110">
        <v>-8.2658000000000005</v>
      </c>
      <c r="L223" s="110">
        <v>-77.848299999999995</v>
      </c>
      <c r="M223" s="111" t="s">
        <v>123</v>
      </c>
      <c r="N223" s="111">
        <v>0</v>
      </c>
      <c r="O223" s="111" t="s">
        <v>553</v>
      </c>
      <c r="P223" s="111">
        <v>0</v>
      </c>
      <c r="Q223" s="112"/>
      <c r="R223" s="111" t="s">
        <v>556</v>
      </c>
      <c r="S223" s="111" t="s">
        <v>814</v>
      </c>
      <c r="T223" s="111" t="s">
        <v>1406</v>
      </c>
      <c r="U223" s="111" t="str">
        <f>+CONCATENATE(Tabla134[[#This Row],[D]],Tabla134[[#This Row],[P]],Tabla134[[#This Row],[DI]])</f>
        <v>ANCASHPALLASCACONCHUCOS</v>
      </c>
      <c r="V223" s="111" t="s">
        <v>3017</v>
      </c>
      <c r="W223" s="111"/>
      <c r="X223" s="111"/>
    </row>
    <row r="224" spans="1:24" x14ac:dyDescent="0.3">
      <c r="A224" s="108" t="s">
        <v>548</v>
      </c>
      <c r="B224" s="109" t="s">
        <v>3019</v>
      </c>
      <c r="C224" s="109" t="s">
        <v>581</v>
      </c>
      <c r="D224" s="109" t="s">
        <v>806</v>
      </c>
      <c r="E224" s="109" t="s">
        <v>633</v>
      </c>
      <c r="F224" s="109" t="s">
        <v>2757</v>
      </c>
      <c r="G224" s="109" t="s">
        <v>3013</v>
      </c>
      <c r="H224" s="109" t="s">
        <v>3020</v>
      </c>
      <c r="I224" s="110">
        <v>563</v>
      </c>
      <c r="J224" s="110">
        <v>63.59</v>
      </c>
      <c r="K224" s="110">
        <v>-8.3061000000000007</v>
      </c>
      <c r="L224" s="110">
        <v>-78.003100000000003</v>
      </c>
      <c r="M224" s="111" t="s">
        <v>123</v>
      </c>
      <c r="N224" s="111">
        <v>0</v>
      </c>
      <c r="O224" s="111" t="s">
        <v>553</v>
      </c>
      <c r="P224" s="111">
        <v>0</v>
      </c>
      <c r="Q224" s="112"/>
      <c r="R224" s="111" t="s">
        <v>556</v>
      </c>
      <c r="S224" s="111" t="s">
        <v>814</v>
      </c>
      <c r="T224" s="111" t="s">
        <v>1579</v>
      </c>
      <c r="U224" s="111" t="str">
        <f>+CONCATENATE(Tabla134[[#This Row],[D]],Tabla134[[#This Row],[P]],Tabla134[[#This Row],[DI]])</f>
        <v>ANCASHPALLASCAHUACASCHUQUE</v>
      </c>
      <c r="V224" s="111" t="s">
        <v>3019</v>
      </c>
      <c r="W224" s="111"/>
      <c r="X224" s="111"/>
    </row>
    <row r="225" spans="1:24" x14ac:dyDescent="0.3">
      <c r="A225" s="108" t="s">
        <v>548</v>
      </c>
      <c r="B225" s="109" t="s">
        <v>3021</v>
      </c>
      <c r="C225" s="109" t="s">
        <v>581</v>
      </c>
      <c r="D225" s="109" t="s">
        <v>806</v>
      </c>
      <c r="E225" s="109" t="s">
        <v>656</v>
      </c>
      <c r="F225" s="109" t="s">
        <v>2757</v>
      </c>
      <c r="G225" s="109" t="s">
        <v>3013</v>
      </c>
      <c r="H225" s="109" t="s">
        <v>3022</v>
      </c>
      <c r="I225" s="110">
        <v>1123</v>
      </c>
      <c r="J225" s="110">
        <v>116</v>
      </c>
      <c r="K225" s="110">
        <v>-8.3271999999999995</v>
      </c>
      <c r="L225" s="110">
        <v>-77.972800000000007</v>
      </c>
      <c r="M225" s="111" t="s">
        <v>123</v>
      </c>
      <c r="N225" s="111">
        <v>0</v>
      </c>
      <c r="O225" s="111" t="s">
        <v>553</v>
      </c>
      <c r="P225" s="111">
        <v>0</v>
      </c>
      <c r="Q225" s="112"/>
      <c r="R225" s="111" t="s">
        <v>556</v>
      </c>
      <c r="S225" s="111" t="s">
        <v>814</v>
      </c>
      <c r="T225" s="111" t="s">
        <v>1731</v>
      </c>
      <c r="U225" s="111" t="str">
        <f>+CONCATENATE(Tabla134[[#This Row],[D]],Tabla134[[#This Row],[P]],Tabla134[[#This Row],[DI]])</f>
        <v>ANCASHPALLASCAHUANDOVAL</v>
      </c>
      <c r="V225" s="111" t="s">
        <v>3021</v>
      </c>
      <c r="W225" s="111"/>
      <c r="X225" s="111"/>
    </row>
    <row r="226" spans="1:24" x14ac:dyDescent="0.3">
      <c r="A226" s="108" t="s">
        <v>548</v>
      </c>
      <c r="B226" s="109" t="s">
        <v>3023</v>
      </c>
      <c r="C226" s="109" t="s">
        <v>581</v>
      </c>
      <c r="D226" s="109" t="s">
        <v>806</v>
      </c>
      <c r="E226" s="109" t="s">
        <v>680</v>
      </c>
      <c r="F226" s="109" t="s">
        <v>2757</v>
      </c>
      <c r="G226" s="109" t="s">
        <v>3013</v>
      </c>
      <c r="H226" s="109" t="s">
        <v>3024</v>
      </c>
      <c r="I226" s="110">
        <v>559</v>
      </c>
      <c r="J226" s="110">
        <v>64.680000000000007</v>
      </c>
      <c r="K226" s="110">
        <v>-8.2583000000000002</v>
      </c>
      <c r="L226" s="110">
        <v>-77.895799999999994</v>
      </c>
      <c r="M226" s="111" t="s">
        <v>123</v>
      </c>
      <c r="N226" s="111">
        <v>0</v>
      </c>
      <c r="O226" s="111" t="s">
        <v>553</v>
      </c>
      <c r="P226" s="111">
        <v>0</v>
      </c>
      <c r="Q226" s="112"/>
      <c r="R226" s="111" t="s">
        <v>556</v>
      </c>
      <c r="S226" s="111" t="s">
        <v>814</v>
      </c>
      <c r="T226" s="111" t="s">
        <v>1878</v>
      </c>
      <c r="U226" s="111" t="str">
        <f>+CONCATENATE(Tabla134[[#This Row],[D]],Tabla134[[#This Row],[P]],Tabla134[[#This Row],[DI]])</f>
        <v>ANCASHPALLASCALACABAMBA</v>
      </c>
      <c r="V226" s="111" t="s">
        <v>3023</v>
      </c>
      <c r="W226" s="111"/>
      <c r="X226" s="111"/>
    </row>
    <row r="227" spans="1:24" x14ac:dyDescent="0.3">
      <c r="A227" s="108" t="s">
        <v>548</v>
      </c>
      <c r="B227" s="109" t="s">
        <v>3025</v>
      </c>
      <c r="C227" s="109" t="s">
        <v>581</v>
      </c>
      <c r="D227" s="109" t="s">
        <v>806</v>
      </c>
      <c r="E227" s="109" t="s">
        <v>700</v>
      </c>
      <c r="F227" s="109" t="s">
        <v>2757</v>
      </c>
      <c r="G227" s="109" t="s">
        <v>3013</v>
      </c>
      <c r="H227" s="109" t="s">
        <v>3026</v>
      </c>
      <c r="I227" s="110">
        <v>732</v>
      </c>
      <c r="J227" s="110">
        <v>28.69</v>
      </c>
      <c r="K227" s="110">
        <v>-8.5111000000000008</v>
      </c>
      <c r="L227" s="110">
        <v>-78.039699999999996</v>
      </c>
      <c r="M227" s="111" t="s">
        <v>123</v>
      </c>
      <c r="N227" s="111">
        <v>0</v>
      </c>
      <c r="O227" s="111" t="s">
        <v>553</v>
      </c>
      <c r="P227" s="111">
        <v>0</v>
      </c>
      <c r="Q227" s="112"/>
      <c r="R227" s="111" t="s">
        <v>556</v>
      </c>
      <c r="S227" s="111" t="s">
        <v>814</v>
      </c>
      <c r="T227" s="111" t="s">
        <v>2005</v>
      </c>
      <c r="U227" s="111" t="str">
        <f>+CONCATENATE(Tabla134[[#This Row],[D]],Tabla134[[#This Row],[P]],Tabla134[[#This Row],[DI]])</f>
        <v>ANCASHPALLASCALLAPO</v>
      </c>
      <c r="V227" s="111" t="s">
        <v>3025</v>
      </c>
      <c r="W227" s="111"/>
      <c r="X227" s="111"/>
    </row>
    <row r="228" spans="1:24" x14ac:dyDescent="0.3">
      <c r="A228" s="108" t="s">
        <v>548</v>
      </c>
      <c r="B228" s="109" t="s">
        <v>3027</v>
      </c>
      <c r="C228" s="109" t="s">
        <v>581</v>
      </c>
      <c r="D228" s="109" t="s">
        <v>806</v>
      </c>
      <c r="E228" s="109" t="s">
        <v>719</v>
      </c>
      <c r="F228" s="109" t="s">
        <v>2757</v>
      </c>
      <c r="G228" s="109" t="s">
        <v>3013</v>
      </c>
      <c r="H228" s="109" t="s">
        <v>3028</v>
      </c>
      <c r="I228" s="110">
        <v>2417</v>
      </c>
      <c r="J228" s="110">
        <v>59.77</v>
      </c>
      <c r="K228" s="110">
        <v>-8.2493999999999996</v>
      </c>
      <c r="L228" s="110">
        <v>-77.997200000000007</v>
      </c>
      <c r="M228" s="111" t="s">
        <v>123</v>
      </c>
      <c r="N228" s="111">
        <v>0</v>
      </c>
      <c r="O228" s="111" t="s">
        <v>553</v>
      </c>
      <c r="P228" s="111">
        <v>0</v>
      </c>
      <c r="Q228" s="112"/>
      <c r="R228" s="111" t="s">
        <v>556</v>
      </c>
      <c r="S228" s="111" t="s">
        <v>814</v>
      </c>
      <c r="T228" s="111" t="s">
        <v>814</v>
      </c>
      <c r="U228" s="111" t="str">
        <f>+CONCATENATE(Tabla134[[#This Row],[D]],Tabla134[[#This Row],[P]],Tabla134[[#This Row],[DI]])</f>
        <v>ANCASHPALLASCAPALLASCA</v>
      </c>
      <c r="V228" s="111" t="s">
        <v>3027</v>
      </c>
      <c r="W228" s="111"/>
      <c r="X228" s="111"/>
    </row>
    <row r="229" spans="1:24" x14ac:dyDescent="0.3">
      <c r="A229" s="108" t="s">
        <v>548</v>
      </c>
      <c r="B229" s="109" t="s">
        <v>3029</v>
      </c>
      <c r="C229" s="109" t="s">
        <v>581</v>
      </c>
      <c r="D229" s="109" t="s">
        <v>806</v>
      </c>
      <c r="E229" s="109" t="s">
        <v>738</v>
      </c>
      <c r="F229" s="109" t="s">
        <v>2757</v>
      </c>
      <c r="G229" s="109" t="s">
        <v>3013</v>
      </c>
      <c r="H229" s="109" t="s">
        <v>2774</v>
      </c>
      <c r="I229" s="110">
        <v>8780</v>
      </c>
      <c r="J229" s="110">
        <v>438.18</v>
      </c>
      <c r="K229" s="110">
        <v>-8.1925000000000008</v>
      </c>
      <c r="L229" s="110">
        <v>-77.893100000000004</v>
      </c>
      <c r="M229" s="111" t="s">
        <v>123</v>
      </c>
      <c r="N229" s="111">
        <v>0</v>
      </c>
      <c r="O229" s="111" t="s">
        <v>553</v>
      </c>
      <c r="P229" s="111">
        <v>0</v>
      </c>
      <c r="Q229" s="112"/>
      <c r="R229" s="111" t="s">
        <v>556</v>
      </c>
      <c r="S229" s="111" t="s">
        <v>814</v>
      </c>
      <c r="T229" s="111" t="s">
        <v>2285</v>
      </c>
      <c r="U229" s="111" t="str">
        <f>+CONCATENATE(Tabla134[[#This Row],[D]],Tabla134[[#This Row],[P]],Tabla134[[#This Row],[DI]])</f>
        <v>ANCASHPALLASCAPAMPAS</v>
      </c>
      <c r="V229" s="111" t="s">
        <v>3029</v>
      </c>
      <c r="W229" s="111"/>
      <c r="X229" s="111"/>
    </row>
    <row r="230" spans="1:24" x14ac:dyDescent="0.3">
      <c r="A230" s="108" t="s">
        <v>548</v>
      </c>
      <c r="B230" s="109" t="s">
        <v>3030</v>
      </c>
      <c r="C230" s="109" t="s">
        <v>581</v>
      </c>
      <c r="D230" s="109" t="s">
        <v>806</v>
      </c>
      <c r="E230" s="109" t="s">
        <v>753</v>
      </c>
      <c r="F230" s="109" t="s">
        <v>2757</v>
      </c>
      <c r="G230" s="109" t="s">
        <v>3013</v>
      </c>
      <c r="H230" s="109" t="s">
        <v>2734</v>
      </c>
      <c r="I230" s="110">
        <v>1038</v>
      </c>
      <c r="J230" s="110">
        <v>298.77</v>
      </c>
      <c r="K230" s="110">
        <v>-8.5238999999999994</v>
      </c>
      <c r="L230" s="110">
        <v>-78.064999999999998</v>
      </c>
      <c r="M230" s="111" t="s">
        <v>123</v>
      </c>
      <c r="N230" s="111">
        <v>0</v>
      </c>
      <c r="O230" s="111" t="s">
        <v>553</v>
      </c>
      <c r="P230" s="111">
        <v>0</v>
      </c>
      <c r="Q230" s="112"/>
      <c r="R230" s="111" t="s">
        <v>556</v>
      </c>
      <c r="S230" s="111" t="s">
        <v>814</v>
      </c>
      <c r="T230" s="111" t="s">
        <v>1701</v>
      </c>
      <c r="U230" s="111" t="str">
        <f>+CONCATENATE(Tabla134[[#This Row],[D]],Tabla134[[#This Row],[P]],Tabla134[[#This Row],[DI]])</f>
        <v>ANCASHPALLASCASANTA ROSA</v>
      </c>
      <c r="V230" s="111" t="s">
        <v>3030</v>
      </c>
      <c r="W230" s="111"/>
      <c r="X230" s="111"/>
    </row>
    <row r="231" spans="1:24" x14ac:dyDescent="0.3">
      <c r="A231" s="108" t="s">
        <v>548</v>
      </c>
      <c r="B231" s="109" t="s">
        <v>3031</v>
      </c>
      <c r="C231" s="109" t="s">
        <v>581</v>
      </c>
      <c r="D231" s="109" t="s">
        <v>806</v>
      </c>
      <c r="E231" s="109" t="s">
        <v>765</v>
      </c>
      <c r="F231" s="109" t="s">
        <v>2757</v>
      </c>
      <c r="G231" s="109" t="s">
        <v>3013</v>
      </c>
      <c r="H231" s="109" t="s">
        <v>3032</v>
      </c>
      <c r="I231" s="110">
        <v>3170</v>
      </c>
      <c r="J231" s="110">
        <v>209.12</v>
      </c>
      <c r="K231" s="110">
        <v>-8.4717000000000002</v>
      </c>
      <c r="L231" s="110">
        <v>-78.034700000000001</v>
      </c>
      <c r="M231" s="111" t="s">
        <v>123</v>
      </c>
      <c r="N231" s="111">
        <v>0</v>
      </c>
      <c r="O231" s="111" t="s">
        <v>553</v>
      </c>
      <c r="P231" s="111">
        <v>0</v>
      </c>
      <c r="Q231" s="112"/>
      <c r="R231" s="111" t="s">
        <v>556</v>
      </c>
      <c r="S231" s="111" t="s">
        <v>814</v>
      </c>
      <c r="T231" s="111" t="s">
        <v>2289</v>
      </c>
      <c r="U231" s="111" t="str">
        <f>+CONCATENATE(Tabla134[[#This Row],[D]],Tabla134[[#This Row],[P]],Tabla134[[#This Row],[DI]])</f>
        <v>ANCASHPALLASCATAUCA</v>
      </c>
      <c r="V231" s="111" t="s">
        <v>3031</v>
      </c>
      <c r="W231" s="111"/>
      <c r="X231" s="111"/>
    </row>
    <row r="232" spans="1:24" x14ac:dyDescent="0.3">
      <c r="A232" s="108" t="s">
        <v>548</v>
      </c>
      <c r="B232" s="109" t="s">
        <v>3033</v>
      </c>
      <c r="C232" s="109" t="s">
        <v>581</v>
      </c>
      <c r="D232" s="109" t="s">
        <v>806</v>
      </c>
      <c r="E232" s="109" t="s">
        <v>841</v>
      </c>
      <c r="F232" s="109" t="s">
        <v>2757</v>
      </c>
      <c r="G232" s="109" t="s">
        <v>3013</v>
      </c>
      <c r="H232" s="109" t="s">
        <v>842</v>
      </c>
      <c r="I232" s="110" t="s">
        <v>553</v>
      </c>
      <c r="J232" s="110" t="s">
        <v>553</v>
      </c>
      <c r="K232" s="110" t="s">
        <v>553</v>
      </c>
      <c r="L232" s="110" t="s">
        <v>553</v>
      </c>
      <c r="M232" s="111" t="s">
        <v>123</v>
      </c>
      <c r="N232" s="111">
        <v>0</v>
      </c>
      <c r="O232" s="111" t="s">
        <v>553</v>
      </c>
      <c r="P232" s="111">
        <v>0</v>
      </c>
      <c r="Q232" s="112"/>
      <c r="R232" s="111" t="s">
        <v>556</v>
      </c>
      <c r="S232" s="111" t="s">
        <v>814</v>
      </c>
      <c r="T232" s="111" t="s">
        <v>843</v>
      </c>
      <c r="U232" s="111" t="str">
        <f>+CONCATENATE(Tabla134[[#This Row],[D]],Tabla134[[#This Row],[P]],Tabla134[[#This Row],[DI]])</f>
        <v>ANCASHPALLASCAMULTIDISTRITAL</v>
      </c>
      <c r="V232" s="111" t="s">
        <v>3033</v>
      </c>
      <c r="W232" s="111"/>
      <c r="X232" s="111"/>
    </row>
    <row r="233" spans="1:24" x14ac:dyDescent="0.3">
      <c r="A233" s="108" t="s">
        <v>548</v>
      </c>
      <c r="B233" s="109" t="s">
        <v>3034</v>
      </c>
      <c r="C233" s="109" t="s">
        <v>581</v>
      </c>
      <c r="D233" s="109" t="s">
        <v>811</v>
      </c>
      <c r="E233" s="109" t="s">
        <v>550</v>
      </c>
      <c r="F233" s="109" t="s">
        <v>2757</v>
      </c>
      <c r="G233" s="109" t="s">
        <v>3035</v>
      </c>
      <c r="H233" s="109" t="s">
        <v>3036</v>
      </c>
      <c r="I233" s="110">
        <v>16631</v>
      </c>
      <c r="J233" s="110">
        <v>347.92</v>
      </c>
      <c r="K233" s="110">
        <v>-8.8147000000000002</v>
      </c>
      <c r="L233" s="110">
        <v>-77.459199999999996</v>
      </c>
      <c r="M233" s="111" t="s">
        <v>123</v>
      </c>
      <c r="N233" s="111">
        <v>0</v>
      </c>
      <c r="O233" s="111" t="s">
        <v>553</v>
      </c>
      <c r="P233" s="111">
        <v>0</v>
      </c>
      <c r="Q233" s="112"/>
      <c r="R233" s="111" t="s">
        <v>556</v>
      </c>
      <c r="S233" s="111" t="s">
        <v>819</v>
      </c>
      <c r="T233" s="111" t="s">
        <v>819</v>
      </c>
      <c r="U233" s="111" t="str">
        <f>+CONCATENATE(Tabla134[[#This Row],[D]],Tabla134[[#This Row],[P]],Tabla134[[#This Row],[DI]])</f>
        <v>ANCASHPOMABAMBAPOMABAMBA</v>
      </c>
      <c r="V233" s="111" t="s">
        <v>3034</v>
      </c>
      <c r="W233" s="111"/>
      <c r="X233" s="111"/>
    </row>
    <row r="234" spans="1:24" x14ac:dyDescent="0.3">
      <c r="A234" s="108" t="s">
        <v>548</v>
      </c>
      <c r="B234" s="109" t="s">
        <v>3037</v>
      </c>
      <c r="C234" s="109" t="s">
        <v>581</v>
      </c>
      <c r="D234" s="109" t="s">
        <v>811</v>
      </c>
      <c r="E234" s="109" t="s">
        <v>581</v>
      </c>
      <c r="F234" s="109" t="s">
        <v>2757</v>
      </c>
      <c r="G234" s="109" t="s">
        <v>3035</v>
      </c>
      <c r="H234" s="109" t="s">
        <v>3038</v>
      </c>
      <c r="I234" s="110">
        <v>3668</v>
      </c>
      <c r="J234" s="110">
        <v>88.97</v>
      </c>
      <c r="K234" s="110">
        <v>-8.8546999999999993</v>
      </c>
      <c r="L234" s="110">
        <v>-77.433599999999998</v>
      </c>
      <c r="M234" s="111" t="s">
        <v>123</v>
      </c>
      <c r="N234" s="111">
        <v>0</v>
      </c>
      <c r="O234" s="111" t="s">
        <v>553</v>
      </c>
      <c r="P234" s="111">
        <v>0</v>
      </c>
      <c r="Q234" s="112"/>
      <c r="R234" s="111" t="s">
        <v>556</v>
      </c>
      <c r="S234" s="111" t="s">
        <v>819</v>
      </c>
      <c r="T234" s="111" t="s">
        <v>1076</v>
      </c>
      <c r="U234" s="111" t="str">
        <f>+CONCATENATE(Tabla134[[#This Row],[D]],Tabla134[[#This Row],[P]],Tabla134[[#This Row],[DI]])</f>
        <v>ANCASHPOMABAMBAHUAYLLAN</v>
      </c>
      <c r="V234" s="111" t="s">
        <v>3037</v>
      </c>
      <c r="W234" s="111"/>
      <c r="X234" s="111"/>
    </row>
    <row r="235" spans="1:24" x14ac:dyDescent="0.3">
      <c r="A235" s="108" t="s">
        <v>548</v>
      </c>
      <c r="B235" s="109" t="s">
        <v>3039</v>
      </c>
      <c r="C235" s="109" t="s">
        <v>581</v>
      </c>
      <c r="D235" s="109" t="s">
        <v>811</v>
      </c>
      <c r="E235" s="109" t="s">
        <v>608</v>
      </c>
      <c r="F235" s="109" t="s">
        <v>2757</v>
      </c>
      <c r="G235" s="109" t="s">
        <v>3035</v>
      </c>
      <c r="H235" s="109" t="s">
        <v>3040</v>
      </c>
      <c r="I235" s="110">
        <v>7016</v>
      </c>
      <c r="J235" s="110">
        <v>331.1</v>
      </c>
      <c r="K235" s="110">
        <v>-8.6885999999999992</v>
      </c>
      <c r="L235" s="110">
        <v>-77.429400000000001</v>
      </c>
      <c r="M235" s="111" t="s">
        <v>123</v>
      </c>
      <c r="N235" s="111">
        <v>0</v>
      </c>
      <c r="O235" s="111" t="s">
        <v>553</v>
      </c>
      <c r="P235" s="111">
        <v>0</v>
      </c>
      <c r="Q235" s="112"/>
      <c r="R235" s="111" t="s">
        <v>556</v>
      </c>
      <c r="S235" s="111" t="s">
        <v>819</v>
      </c>
      <c r="T235" s="111" t="s">
        <v>1241</v>
      </c>
      <c r="U235" s="111" t="str">
        <f>+CONCATENATE(Tabla134[[#This Row],[D]],Tabla134[[#This Row],[P]],Tabla134[[#This Row],[DI]])</f>
        <v>ANCASHPOMABAMBAPAROBAMBA</v>
      </c>
      <c r="V235" s="111" t="s">
        <v>3039</v>
      </c>
      <c r="W235" s="111"/>
      <c r="X235" s="111"/>
    </row>
    <row r="236" spans="1:24" x14ac:dyDescent="0.3">
      <c r="A236" s="108" t="s">
        <v>548</v>
      </c>
      <c r="B236" s="109" t="s">
        <v>3041</v>
      </c>
      <c r="C236" s="109" t="s">
        <v>581</v>
      </c>
      <c r="D236" s="109" t="s">
        <v>811</v>
      </c>
      <c r="E236" s="109" t="s">
        <v>633</v>
      </c>
      <c r="F236" s="109" t="s">
        <v>2757</v>
      </c>
      <c r="G236" s="109" t="s">
        <v>3035</v>
      </c>
      <c r="H236" s="109" t="s">
        <v>3042</v>
      </c>
      <c r="I236" s="110">
        <v>2390</v>
      </c>
      <c r="J236" s="110">
        <v>146.06</v>
      </c>
      <c r="K236" s="110">
        <v>-8.6943999999999999</v>
      </c>
      <c r="L236" s="110">
        <v>-77.397800000000004</v>
      </c>
      <c r="M236" s="111" t="s">
        <v>123</v>
      </c>
      <c r="N236" s="111">
        <v>0</v>
      </c>
      <c r="O236" s="111" t="s">
        <v>553</v>
      </c>
      <c r="P236" s="111">
        <v>0</v>
      </c>
      <c r="Q236" s="112"/>
      <c r="R236" s="111" t="s">
        <v>556</v>
      </c>
      <c r="S236" s="111" t="s">
        <v>819</v>
      </c>
      <c r="T236" s="111" t="s">
        <v>1580</v>
      </c>
      <c r="U236" s="111" t="str">
        <f>+CONCATENATE(Tabla134[[#This Row],[D]],Tabla134[[#This Row],[P]],Tabla134[[#This Row],[DI]])</f>
        <v>ANCASHPOMABAMBAQUINUABAMBA</v>
      </c>
      <c r="V236" s="111" t="s">
        <v>3041</v>
      </c>
      <c r="W236" s="111"/>
      <c r="X236" s="111"/>
    </row>
    <row r="237" spans="1:24" x14ac:dyDescent="0.3">
      <c r="A237" s="108" t="s">
        <v>548</v>
      </c>
      <c r="B237" s="109" t="s">
        <v>3043</v>
      </c>
      <c r="C237" s="109" t="s">
        <v>581</v>
      </c>
      <c r="D237" s="109" t="s">
        <v>811</v>
      </c>
      <c r="E237" s="109" t="s">
        <v>841</v>
      </c>
      <c r="F237" s="109" t="s">
        <v>2757</v>
      </c>
      <c r="G237" s="109" t="s">
        <v>3035</v>
      </c>
      <c r="H237" s="109" t="s">
        <v>842</v>
      </c>
      <c r="I237" s="110" t="s">
        <v>553</v>
      </c>
      <c r="J237" s="110" t="s">
        <v>553</v>
      </c>
      <c r="K237" s="110" t="s">
        <v>553</v>
      </c>
      <c r="L237" s="110" t="s">
        <v>553</v>
      </c>
      <c r="M237" s="111" t="s">
        <v>123</v>
      </c>
      <c r="N237" s="111">
        <v>0</v>
      </c>
      <c r="O237" s="111" t="s">
        <v>553</v>
      </c>
      <c r="P237" s="111">
        <v>0</v>
      </c>
      <c r="Q237" s="112"/>
      <c r="R237" s="111" t="s">
        <v>556</v>
      </c>
      <c r="S237" s="111" t="s">
        <v>819</v>
      </c>
      <c r="T237" s="111" t="s">
        <v>843</v>
      </c>
      <c r="U237" s="111" t="str">
        <f>+CONCATENATE(Tabla134[[#This Row],[D]],Tabla134[[#This Row],[P]],Tabla134[[#This Row],[DI]])</f>
        <v>ANCASHPOMABAMBAMULTIDISTRITAL</v>
      </c>
      <c r="V237" s="111" t="s">
        <v>3043</v>
      </c>
      <c r="W237" s="111"/>
      <c r="X237" s="111"/>
    </row>
    <row r="238" spans="1:24" x14ac:dyDescent="0.3">
      <c r="A238" s="108" t="s">
        <v>548</v>
      </c>
      <c r="B238" s="109" t="s">
        <v>3044</v>
      </c>
      <c r="C238" s="109" t="s">
        <v>581</v>
      </c>
      <c r="D238" s="109" t="s">
        <v>816</v>
      </c>
      <c r="E238" s="109" t="s">
        <v>550</v>
      </c>
      <c r="F238" s="109" t="s">
        <v>2757</v>
      </c>
      <c r="G238" s="109" t="s">
        <v>3045</v>
      </c>
      <c r="H238" s="109" t="s">
        <v>3046</v>
      </c>
      <c r="I238" s="110">
        <v>4372</v>
      </c>
      <c r="J238" s="110">
        <v>142.96</v>
      </c>
      <c r="K238" s="110">
        <v>-9.7213999999999992</v>
      </c>
      <c r="L238" s="110">
        <v>-77.454999999999998</v>
      </c>
      <c r="M238" s="111" t="s">
        <v>123</v>
      </c>
      <c r="N238" s="111">
        <v>0</v>
      </c>
      <c r="O238" s="111" t="s">
        <v>553</v>
      </c>
      <c r="P238" s="111">
        <v>0</v>
      </c>
      <c r="Q238" s="112"/>
      <c r="R238" s="111" t="s">
        <v>556</v>
      </c>
      <c r="S238" s="111" t="s">
        <v>824</v>
      </c>
      <c r="T238" s="111" t="s">
        <v>824</v>
      </c>
      <c r="U238" s="111" t="str">
        <f>+CONCATENATE(Tabla134[[#This Row],[D]],Tabla134[[#This Row],[P]],Tabla134[[#This Row],[DI]])</f>
        <v>ANCASHRECUAYRECUAY</v>
      </c>
      <c r="V238" s="111" t="s">
        <v>3044</v>
      </c>
      <c r="W238" s="111"/>
      <c r="X238" s="111"/>
    </row>
    <row r="239" spans="1:24" x14ac:dyDescent="0.3">
      <c r="A239" s="108" t="s">
        <v>548</v>
      </c>
      <c r="B239" s="109" t="s">
        <v>3047</v>
      </c>
      <c r="C239" s="109" t="s">
        <v>581</v>
      </c>
      <c r="D239" s="109" t="s">
        <v>816</v>
      </c>
      <c r="E239" s="109" t="s">
        <v>581</v>
      </c>
      <c r="F239" s="109" t="s">
        <v>2757</v>
      </c>
      <c r="G239" s="109" t="s">
        <v>3045</v>
      </c>
      <c r="H239" s="109" t="s">
        <v>3048</v>
      </c>
      <c r="I239" s="110">
        <v>4038</v>
      </c>
      <c r="J239" s="110">
        <v>1018.27</v>
      </c>
      <c r="K239" s="110">
        <v>-9.8017000000000003</v>
      </c>
      <c r="L239" s="110">
        <v>-77.430300000000003</v>
      </c>
      <c r="M239" s="111" t="s">
        <v>123</v>
      </c>
      <c r="N239" s="111">
        <v>0</v>
      </c>
      <c r="O239" s="111" t="s">
        <v>553</v>
      </c>
      <c r="P239" s="111">
        <v>0</v>
      </c>
      <c r="Q239" s="112"/>
      <c r="R239" s="111" t="s">
        <v>556</v>
      </c>
      <c r="S239" s="111" t="s">
        <v>824</v>
      </c>
      <c r="T239" s="111" t="s">
        <v>1077</v>
      </c>
      <c r="U239" s="111" t="str">
        <f>+CONCATENATE(Tabla134[[#This Row],[D]],Tabla134[[#This Row],[P]],Tabla134[[#This Row],[DI]])</f>
        <v>ANCASHRECUAYCATAC</v>
      </c>
      <c r="V239" s="111" t="s">
        <v>3047</v>
      </c>
      <c r="W239" s="111"/>
      <c r="X239" s="111"/>
    </row>
    <row r="240" spans="1:24" x14ac:dyDescent="0.3">
      <c r="A240" s="108" t="s">
        <v>548</v>
      </c>
      <c r="B240" s="109" t="s">
        <v>3049</v>
      </c>
      <c r="C240" s="109" t="s">
        <v>581</v>
      </c>
      <c r="D240" s="109" t="s">
        <v>816</v>
      </c>
      <c r="E240" s="109" t="s">
        <v>608</v>
      </c>
      <c r="F240" s="109" t="s">
        <v>2757</v>
      </c>
      <c r="G240" s="109" t="s">
        <v>3045</v>
      </c>
      <c r="H240" s="109" t="s">
        <v>3050</v>
      </c>
      <c r="I240" s="110">
        <v>648</v>
      </c>
      <c r="J240" s="110">
        <v>172.85</v>
      </c>
      <c r="K240" s="110">
        <v>-9.9931000000000001</v>
      </c>
      <c r="L240" s="110">
        <v>-77.587800000000001</v>
      </c>
      <c r="M240" s="111" t="s">
        <v>123</v>
      </c>
      <c r="N240" s="111">
        <v>0</v>
      </c>
      <c r="O240" s="111" t="s">
        <v>553</v>
      </c>
      <c r="P240" s="111">
        <v>0</v>
      </c>
      <c r="Q240" s="112"/>
      <c r="R240" s="111" t="s">
        <v>556</v>
      </c>
      <c r="S240" s="111" t="s">
        <v>824</v>
      </c>
      <c r="T240" s="111" t="s">
        <v>1242</v>
      </c>
      <c r="U240" s="111" t="str">
        <f>+CONCATENATE(Tabla134[[#This Row],[D]],Tabla134[[#This Row],[P]],Tabla134[[#This Row],[DI]])</f>
        <v>ANCASHRECUAYCOTAPARACO</v>
      </c>
      <c r="V240" s="111" t="s">
        <v>3049</v>
      </c>
      <c r="W240" s="111"/>
      <c r="X240" s="111"/>
    </row>
    <row r="241" spans="1:24" x14ac:dyDescent="0.3">
      <c r="A241" s="108" t="s">
        <v>548</v>
      </c>
      <c r="B241" s="109" t="s">
        <v>3051</v>
      </c>
      <c r="C241" s="109" t="s">
        <v>581</v>
      </c>
      <c r="D241" s="109" t="s">
        <v>816</v>
      </c>
      <c r="E241" s="109" t="s">
        <v>633</v>
      </c>
      <c r="F241" s="109" t="s">
        <v>2757</v>
      </c>
      <c r="G241" s="109" t="s">
        <v>3045</v>
      </c>
      <c r="H241" s="109" t="s">
        <v>3052</v>
      </c>
      <c r="I241" s="110">
        <v>1339</v>
      </c>
      <c r="J241" s="110">
        <v>105.29</v>
      </c>
      <c r="K241" s="110">
        <v>-10.055</v>
      </c>
      <c r="L241" s="110">
        <v>-77.534999999999997</v>
      </c>
      <c r="M241" s="111" t="s">
        <v>123</v>
      </c>
      <c r="N241" s="111">
        <v>0</v>
      </c>
      <c r="O241" s="111" t="s">
        <v>553</v>
      </c>
      <c r="P241" s="111">
        <v>0</v>
      </c>
      <c r="Q241" s="112"/>
      <c r="R241" s="111" t="s">
        <v>556</v>
      </c>
      <c r="S241" s="111" t="s">
        <v>824</v>
      </c>
      <c r="T241" s="111" t="s">
        <v>1407</v>
      </c>
      <c r="U241" s="111" t="str">
        <f>+CONCATENATE(Tabla134[[#This Row],[D]],Tabla134[[#This Row],[P]],Tabla134[[#This Row],[DI]])</f>
        <v>ANCASHRECUAYHUAYLLAPAMPA</v>
      </c>
      <c r="V241" s="111" t="s">
        <v>3051</v>
      </c>
      <c r="W241" s="111"/>
      <c r="X241" s="111"/>
    </row>
    <row r="242" spans="1:24" x14ac:dyDescent="0.3">
      <c r="A242" s="108" t="s">
        <v>548</v>
      </c>
      <c r="B242" s="109" t="s">
        <v>3053</v>
      </c>
      <c r="C242" s="109" t="s">
        <v>581</v>
      </c>
      <c r="D242" s="109" t="s">
        <v>816</v>
      </c>
      <c r="E242" s="109" t="s">
        <v>656</v>
      </c>
      <c r="F242" s="109" t="s">
        <v>2757</v>
      </c>
      <c r="G242" s="109" t="s">
        <v>3045</v>
      </c>
      <c r="H242" s="109" t="s">
        <v>3054</v>
      </c>
      <c r="I242" s="110">
        <v>1872</v>
      </c>
      <c r="J242" s="110">
        <v>101.1</v>
      </c>
      <c r="K242" s="110">
        <v>-10.07</v>
      </c>
      <c r="L242" s="110">
        <v>-77.622200000000007</v>
      </c>
      <c r="M242" s="111" t="s">
        <v>123</v>
      </c>
      <c r="N242" s="111">
        <v>0</v>
      </c>
      <c r="O242" s="111" t="s">
        <v>553</v>
      </c>
      <c r="P242" s="111">
        <v>0</v>
      </c>
      <c r="Q242" s="112"/>
      <c r="R242" s="111" t="s">
        <v>556</v>
      </c>
      <c r="S242" s="111" t="s">
        <v>824</v>
      </c>
      <c r="T242" s="111" t="s">
        <v>1581</v>
      </c>
      <c r="U242" s="111" t="str">
        <f>+CONCATENATE(Tabla134[[#This Row],[D]],Tabla134[[#This Row],[P]],Tabla134[[#This Row],[DI]])</f>
        <v>ANCASHRECUAYLLACLLIN</v>
      </c>
      <c r="V242" s="111" t="s">
        <v>3053</v>
      </c>
      <c r="W242" s="111"/>
      <c r="X242" s="111"/>
    </row>
    <row r="243" spans="1:24" x14ac:dyDescent="0.3">
      <c r="A243" s="108" t="s">
        <v>548</v>
      </c>
      <c r="B243" s="109" t="s">
        <v>3055</v>
      </c>
      <c r="C243" s="109" t="s">
        <v>581</v>
      </c>
      <c r="D243" s="109" t="s">
        <v>816</v>
      </c>
      <c r="E243" s="109" t="s">
        <v>680</v>
      </c>
      <c r="F243" s="109" t="s">
        <v>2757</v>
      </c>
      <c r="G243" s="109" t="s">
        <v>3045</v>
      </c>
      <c r="H243" s="109" t="s">
        <v>3056</v>
      </c>
      <c r="I243" s="110">
        <v>969</v>
      </c>
      <c r="J243" s="110">
        <v>184.84</v>
      </c>
      <c r="K243" s="110">
        <v>-10.0878</v>
      </c>
      <c r="L243" s="110">
        <v>-77.474699999999999</v>
      </c>
      <c r="M243" s="111" t="s">
        <v>123</v>
      </c>
      <c r="N243" s="111">
        <v>0</v>
      </c>
      <c r="O243" s="111" t="s">
        <v>553</v>
      </c>
      <c r="P243" s="111">
        <v>0</v>
      </c>
      <c r="Q243" s="112"/>
      <c r="R243" s="111" t="s">
        <v>556</v>
      </c>
      <c r="S243" s="111" t="s">
        <v>824</v>
      </c>
      <c r="T243" s="111" t="s">
        <v>1732</v>
      </c>
      <c r="U243" s="111" t="str">
        <f>+CONCATENATE(Tabla134[[#This Row],[D]],Tabla134[[#This Row],[P]],Tabla134[[#This Row],[DI]])</f>
        <v>ANCASHRECUAYMARCA</v>
      </c>
      <c r="V243" s="111" t="s">
        <v>3055</v>
      </c>
      <c r="W243" s="111"/>
      <c r="X243" s="111"/>
    </row>
    <row r="244" spans="1:24" x14ac:dyDescent="0.3">
      <c r="A244" s="108" t="s">
        <v>548</v>
      </c>
      <c r="B244" s="109" t="s">
        <v>3057</v>
      </c>
      <c r="C244" s="109" t="s">
        <v>581</v>
      </c>
      <c r="D244" s="109" t="s">
        <v>816</v>
      </c>
      <c r="E244" s="109" t="s">
        <v>700</v>
      </c>
      <c r="F244" s="109" t="s">
        <v>2757</v>
      </c>
      <c r="G244" s="109" t="s">
        <v>3045</v>
      </c>
      <c r="H244" s="109" t="s">
        <v>3058</v>
      </c>
      <c r="I244" s="110">
        <v>2109</v>
      </c>
      <c r="J244" s="110">
        <v>100.51</v>
      </c>
      <c r="K244" s="110">
        <v>-10.114699999999999</v>
      </c>
      <c r="L244" s="110">
        <v>-77.398099999999999</v>
      </c>
      <c r="M244" s="111" t="s">
        <v>123</v>
      </c>
      <c r="N244" s="111">
        <v>0</v>
      </c>
      <c r="O244" s="111" t="s">
        <v>553</v>
      </c>
      <c r="P244" s="111">
        <v>0</v>
      </c>
      <c r="Q244" s="112"/>
      <c r="R244" s="111" t="s">
        <v>556</v>
      </c>
      <c r="S244" s="111" t="s">
        <v>824</v>
      </c>
      <c r="T244" s="111" t="s">
        <v>1879</v>
      </c>
      <c r="U244" s="111" t="str">
        <f>+CONCATENATE(Tabla134[[#This Row],[D]],Tabla134[[#This Row],[P]],Tabla134[[#This Row],[DI]])</f>
        <v>ANCASHRECUAYPAMPAS CHICO</v>
      </c>
      <c r="V244" s="111" t="s">
        <v>3057</v>
      </c>
      <c r="W244" s="111"/>
      <c r="X244" s="111"/>
    </row>
    <row r="245" spans="1:24" x14ac:dyDescent="0.3">
      <c r="A245" s="108" t="s">
        <v>548</v>
      </c>
      <c r="B245" s="109" t="s">
        <v>3059</v>
      </c>
      <c r="C245" s="109" t="s">
        <v>581</v>
      </c>
      <c r="D245" s="109" t="s">
        <v>816</v>
      </c>
      <c r="E245" s="109" t="s">
        <v>719</v>
      </c>
      <c r="F245" s="109" t="s">
        <v>2757</v>
      </c>
      <c r="G245" s="109" t="s">
        <v>3045</v>
      </c>
      <c r="H245" s="109" t="s">
        <v>3060</v>
      </c>
      <c r="I245" s="110">
        <v>1403</v>
      </c>
      <c r="J245" s="110">
        <v>254.85</v>
      </c>
      <c r="K245" s="110">
        <v>-10.0497</v>
      </c>
      <c r="L245" s="110">
        <v>-77.653300000000002</v>
      </c>
      <c r="M245" s="111" t="s">
        <v>123</v>
      </c>
      <c r="N245" s="111">
        <v>0</v>
      </c>
      <c r="O245" s="111" t="s">
        <v>553</v>
      </c>
      <c r="P245" s="111">
        <v>0</v>
      </c>
      <c r="Q245" s="112"/>
      <c r="R245" s="111" t="s">
        <v>556</v>
      </c>
      <c r="S245" s="111" t="s">
        <v>824</v>
      </c>
      <c r="T245" s="111" t="s">
        <v>2006</v>
      </c>
      <c r="U245" s="111" t="str">
        <f>+CONCATENATE(Tabla134[[#This Row],[D]],Tabla134[[#This Row],[P]],Tabla134[[#This Row],[DI]])</f>
        <v>ANCASHRECUAYPARARIN</v>
      </c>
      <c r="V245" s="111" t="s">
        <v>3059</v>
      </c>
      <c r="W245" s="111"/>
      <c r="X245" s="111"/>
    </row>
    <row r="246" spans="1:24" x14ac:dyDescent="0.3">
      <c r="A246" s="108" t="s">
        <v>548</v>
      </c>
      <c r="B246" s="109" t="s">
        <v>3061</v>
      </c>
      <c r="C246" s="109" t="s">
        <v>581</v>
      </c>
      <c r="D246" s="109" t="s">
        <v>816</v>
      </c>
      <c r="E246" s="109" t="s">
        <v>738</v>
      </c>
      <c r="F246" s="109" t="s">
        <v>2757</v>
      </c>
      <c r="G246" s="109" t="s">
        <v>3045</v>
      </c>
      <c r="H246" s="109" t="s">
        <v>3062</v>
      </c>
      <c r="I246" s="110">
        <v>452</v>
      </c>
      <c r="J246" s="110">
        <v>81.23</v>
      </c>
      <c r="K246" s="110">
        <v>-10.0097</v>
      </c>
      <c r="L246" s="110">
        <v>-77.568100000000001</v>
      </c>
      <c r="M246" s="111" t="s">
        <v>123</v>
      </c>
      <c r="N246" s="111">
        <v>0</v>
      </c>
      <c r="O246" s="111" t="s">
        <v>553</v>
      </c>
      <c r="P246" s="111">
        <v>0</v>
      </c>
      <c r="Q246" s="112"/>
      <c r="R246" s="111" t="s">
        <v>556</v>
      </c>
      <c r="S246" s="111" t="s">
        <v>824</v>
      </c>
      <c r="T246" s="111" t="s">
        <v>2208</v>
      </c>
      <c r="U246" s="111" t="str">
        <f>+CONCATENATE(Tabla134[[#This Row],[D]],Tabla134[[#This Row],[P]],Tabla134[[#This Row],[DI]])</f>
        <v>ANCASHRECUAYTAPACOCHA</v>
      </c>
      <c r="V246" s="111" t="s">
        <v>3061</v>
      </c>
      <c r="W246" s="111"/>
      <c r="X246" s="111"/>
    </row>
    <row r="247" spans="1:24" x14ac:dyDescent="0.3">
      <c r="A247" s="108" t="s">
        <v>548</v>
      </c>
      <c r="B247" s="109" t="s">
        <v>3063</v>
      </c>
      <c r="C247" s="109" t="s">
        <v>581</v>
      </c>
      <c r="D247" s="109" t="s">
        <v>816</v>
      </c>
      <c r="E247" s="109" t="s">
        <v>753</v>
      </c>
      <c r="F247" s="109" t="s">
        <v>2757</v>
      </c>
      <c r="G247" s="109" t="s">
        <v>3045</v>
      </c>
      <c r="H247" s="109" t="s">
        <v>3064</v>
      </c>
      <c r="I247" s="110">
        <v>2232</v>
      </c>
      <c r="J247" s="110">
        <v>142.29</v>
      </c>
      <c r="K247" s="110">
        <v>-9.7577999999999996</v>
      </c>
      <c r="L247" s="110">
        <v>-77.444400000000002</v>
      </c>
      <c r="M247" s="111" t="s">
        <v>123</v>
      </c>
      <c r="N247" s="111">
        <v>0</v>
      </c>
      <c r="O247" s="111" t="s">
        <v>553</v>
      </c>
      <c r="P247" s="111">
        <v>0</v>
      </c>
      <c r="Q247" s="112"/>
      <c r="R247" s="111" t="s">
        <v>556</v>
      </c>
      <c r="S247" s="111" t="s">
        <v>824</v>
      </c>
      <c r="T247" s="111" t="s">
        <v>2290</v>
      </c>
      <c r="U247" s="111" t="str">
        <f>+CONCATENATE(Tabla134[[#This Row],[D]],Tabla134[[#This Row],[P]],Tabla134[[#This Row],[DI]])</f>
        <v>ANCASHRECUAYTICAPAMPA</v>
      </c>
      <c r="V247" s="111" t="s">
        <v>3063</v>
      </c>
      <c r="W247" s="111"/>
      <c r="X247" s="111"/>
    </row>
    <row r="248" spans="1:24" x14ac:dyDescent="0.3">
      <c r="A248" s="108" t="s">
        <v>548</v>
      </c>
      <c r="B248" s="109" t="s">
        <v>3065</v>
      </c>
      <c r="C248" s="109" t="s">
        <v>581</v>
      </c>
      <c r="D248" s="109" t="s">
        <v>816</v>
      </c>
      <c r="E248" s="109" t="s">
        <v>841</v>
      </c>
      <c r="F248" s="109" t="s">
        <v>2757</v>
      </c>
      <c r="G248" s="109" t="s">
        <v>3045</v>
      </c>
      <c r="H248" s="109" t="s">
        <v>842</v>
      </c>
      <c r="I248" s="110" t="s">
        <v>553</v>
      </c>
      <c r="J248" s="110" t="s">
        <v>553</v>
      </c>
      <c r="K248" s="110" t="s">
        <v>553</v>
      </c>
      <c r="L248" s="110" t="s">
        <v>553</v>
      </c>
      <c r="M248" s="111" t="s">
        <v>123</v>
      </c>
      <c r="N248" s="111">
        <v>0</v>
      </c>
      <c r="O248" s="111" t="s">
        <v>553</v>
      </c>
      <c r="P248" s="111">
        <v>0</v>
      </c>
      <c r="Q248" s="112"/>
      <c r="R248" s="111" t="s">
        <v>556</v>
      </c>
      <c r="S248" s="111" t="s">
        <v>824</v>
      </c>
      <c r="T248" s="111" t="s">
        <v>843</v>
      </c>
      <c r="U248" s="111" t="str">
        <f>+CONCATENATE(Tabla134[[#This Row],[D]],Tabla134[[#This Row],[P]],Tabla134[[#This Row],[DI]])</f>
        <v>ANCASHRECUAYMULTIDISTRITAL</v>
      </c>
      <c r="V248" s="111" t="s">
        <v>3065</v>
      </c>
      <c r="W248" s="111"/>
      <c r="X248" s="111"/>
    </row>
    <row r="249" spans="1:24" x14ac:dyDescent="0.3">
      <c r="A249" s="108" t="s">
        <v>548</v>
      </c>
      <c r="B249" s="109" t="s">
        <v>3066</v>
      </c>
      <c r="C249" s="109" t="s">
        <v>581</v>
      </c>
      <c r="D249" s="109" t="s">
        <v>821</v>
      </c>
      <c r="E249" s="109" t="s">
        <v>550</v>
      </c>
      <c r="F249" s="109" t="s">
        <v>2757</v>
      </c>
      <c r="G249" s="109" t="s">
        <v>3067</v>
      </c>
      <c r="H249" s="109" t="s">
        <v>3068</v>
      </c>
      <c r="I249" s="110">
        <v>216037</v>
      </c>
      <c r="J249" s="110">
        <v>1461.44</v>
      </c>
      <c r="K249" s="110">
        <v>-9.0757999999999992</v>
      </c>
      <c r="L249" s="110">
        <v>-78.584199999999996</v>
      </c>
      <c r="M249" s="111" t="s">
        <v>123</v>
      </c>
      <c r="N249" s="111">
        <v>0</v>
      </c>
      <c r="O249" s="111" t="s">
        <v>553</v>
      </c>
      <c r="P249" s="111">
        <v>0</v>
      </c>
      <c r="Q249" s="112"/>
      <c r="R249" s="111" t="s">
        <v>556</v>
      </c>
      <c r="S249" s="111" t="s">
        <v>829</v>
      </c>
      <c r="T249" s="111" t="s">
        <v>1243</v>
      </c>
      <c r="U249" s="111" t="str">
        <f>+CONCATENATE(Tabla134[[#This Row],[D]],Tabla134[[#This Row],[P]],Tabla134[[#This Row],[DI]])</f>
        <v>ANCASHSANTACHIMBOTE</v>
      </c>
      <c r="V249" s="111" t="s">
        <v>3066</v>
      </c>
      <c r="W249" s="111"/>
      <c r="X249" s="111"/>
    </row>
    <row r="250" spans="1:24" x14ac:dyDescent="0.3">
      <c r="A250" s="108" t="s">
        <v>548</v>
      </c>
      <c r="B250" s="109" t="s">
        <v>3069</v>
      </c>
      <c r="C250" s="109" t="s">
        <v>581</v>
      </c>
      <c r="D250" s="109" t="s">
        <v>821</v>
      </c>
      <c r="E250" s="109" t="s">
        <v>581</v>
      </c>
      <c r="F250" s="109" t="s">
        <v>2757</v>
      </c>
      <c r="G250" s="109" t="s">
        <v>3067</v>
      </c>
      <c r="H250" s="109" t="s">
        <v>3070</v>
      </c>
      <c r="I250" s="110">
        <v>4865</v>
      </c>
      <c r="J250" s="110">
        <v>549.78</v>
      </c>
      <c r="K250" s="110">
        <v>-9.0130999999999997</v>
      </c>
      <c r="L250" s="110">
        <v>-78.140299999999996</v>
      </c>
      <c r="M250" s="111" t="s">
        <v>123</v>
      </c>
      <c r="N250" s="111">
        <v>0</v>
      </c>
      <c r="O250" s="111" t="s">
        <v>553</v>
      </c>
      <c r="P250" s="111">
        <v>0</v>
      </c>
      <c r="Q250" s="112"/>
      <c r="R250" s="111" t="s">
        <v>556</v>
      </c>
      <c r="S250" s="111" t="s">
        <v>829</v>
      </c>
      <c r="T250" s="111" t="s">
        <v>1078</v>
      </c>
      <c r="U250" s="111" t="str">
        <f>+CONCATENATE(Tabla134[[#This Row],[D]],Tabla134[[#This Row],[P]],Tabla134[[#This Row],[DI]])</f>
        <v>ANCASHSANTACACERES DEL PERU</v>
      </c>
      <c r="V250" s="111" t="s">
        <v>3069</v>
      </c>
      <c r="W250" s="111"/>
      <c r="X250" s="111"/>
    </row>
    <row r="251" spans="1:24" x14ac:dyDescent="0.3">
      <c r="A251" s="108" t="s">
        <v>548</v>
      </c>
      <c r="B251" s="109" t="s">
        <v>3071</v>
      </c>
      <c r="C251" s="109" t="s">
        <v>581</v>
      </c>
      <c r="D251" s="109" t="s">
        <v>821</v>
      </c>
      <c r="E251" s="109" t="s">
        <v>608</v>
      </c>
      <c r="F251" s="109" t="s">
        <v>2757</v>
      </c>
      <c r="G251" s="109" t="s">
        <v>3067</v>
      </c>
      <c r="H251" s="109" t="s">
        <v>3072</v>
      </c>
      <c r="I251" s="110">
        <v>16057</v>
      </c>
      <c r="J251" s="110">
        <v>9.2100000000000009</v>
      </c>
      <c r="K251" s="110">
        <v>-9.0238999999999994</v>
      </c>
      <c r="L251" s="110">
        <v>-78.618099999999998</v>
      </c>
      <c r="M251" s="111" t="s">
        <v>123</v>
      </c>
      <c r="N251" s="111">
        <v>0</v>
      </c>
      <c r="O251" s="111" t="s">
        <v>553</v>
      </c>
      <c r="P251" s="111">
        <v>0</v>
      </c>
      <c r="Q251" s="112"/>
      <c r="R251" s="111" t="s">
        <v>556</v>
      </c>
      <c r="S251" s="111" t="s">
        <v>829</v>
      </c>
      <c r="T251" s="111" t="s">
        <v>1408</v>
      </c>
      <c r="U251" s="111" t="str">
        <f>+CONCATENATE(Tabla134[[#This Row],[D]],Tabla134[[#This Row],[P]],Tabla134[[#This Row],[DI]])</f>
        <v>ANCASHSANTACOISHCO</v>
      </c>
      <c r="V251" s="111" t="s">
        <v>3071</v>
      </c>
      <c r="W251" s="111"/>
      <c r="X251" s="111"/>
    </row>
    <row r="252" spans="1:24" x14ac:dyDescent="0.3">
      <c r="A252" s="108" t="s">
        <v>548</v>
      </c>
      <c r="B252" s="109" t="s">
        <v>3073</v>
      </c>
      <c r="C252" s="109" t="s">
        <v>581</v>
      </c>
      <c r="D252" s="109" t="s">
        <v>821</v>
      </c>
      <c r="E252" s="109" t="s">
        <v>633</v>
      </c>
      <c r="F252" s="109" t="s">
        <v>2757</v>
      </c>
      <c r="G252" s="109" t="s">
        <v>3067</v>
      </c>
      <c r="H252" s="109" t="s">
        <v>3074</v>
      </c>
      <c r="I252" s="110">
        <v>3325</v>
      </c>
      <c r="J252" s="110">
        <v>584.65</v>
      </c>
      <c r="K252" s="110">
        <v>-8.7603000000000009</v>
      </c>
      <c r="L252" s="110">
        <v>-78.060299999999998</v>
      </c>
      <c r="M252" s="111" t="s">
        <v>123</v>
      </c>
      <c r="N252" s="111">
        <v>0</v>
      </c>
      <c r="O252" s="111" t="s">
        <v>553</v>
      </c>
      <c r="P252" s="111">
        <v>0</v>
      </c>
      <c r="Q252" s="112"/>
      <c r="R252" s="111" t="s">
        <v>556</v>
      </c>
      <c r="S252" s="111" t="s">
        <v>829</v>
      </c>
      <c r="T252" s="111" t="s">
        <v>1582</v>
      </c>
      <c r="U252" s="111" t="str">
        <f>+CONCATENATE(Tabla134[[#This Row],[D]],Tabla134[[#This Row],[P]],Tabla134[[#This Row],[DI]])</f>
        <v>ANCASHSANTAMACATE</v>
      </c>
      <c r="V252" s="111" t="s">
        <v>3073</v>
      </c>
      <c r="W252" s="111"/>
      <c r="X252" s="111"/>
    </row>
    <row r="253" spans="1:24" x14ac:dyDescent="0.3">
      <c r="A253" s="108" t="s">
        <v>548</v>
      </c>
      <c r="B253" s="109" t="s">
        <v>3075</v>
      </c>
      <c r="C253" s="109" t="s">
        <v>581</v>
      </c>
      <c r="D253" s="109" t="s">
        <v>821</v>
      </c>
      <c r="E253" s="109" t="s">
        <v>656</v>
      </c>
      <c r="F253" s="109" t="s">
        <v>2757</v>
      </c>
      <c r="G253" s="109" t="s">
        <v>3067</v>
      </c>
      <c r="H253" s="109" t="s">
        <v>3076</v>
      </c>
      <c r="I253" s="110">
        <v>7545</v>
      </c>
      <c r="J253" s="110">
        <v>359.35</v>
      </c>
      <c r="K253" s="110">
        <v>-9.1378000000000004</v>
      </c>
      <c r="L253" s="110">
        <v>-78.184399999999997</v>
      </c>
      <c r="M253" s="111" t="s">
        <v>123</v>
      </c>
      <c r="N253" s="111">
        <v>0</v>
      </c>
      <c r="O253" s="111" t="s">
        <v>553</v>
      </c>
      <c r="P253" s="111">
        <v>0</v>
      </c>
      <c r="Q253" s="112"/>
      <c r="R253" s="111" t="s">
        <v>556</v>
      </c>
      <c r="S253" s="111" t="s">
        <v>829</v>
      </c>
      <c r="T253" s="111" t="s">
        <v>1733</v>
      </c>
      <c r="U253" s="111" t="str">
        <f>+CONCATENATE(Tabla134[[#This Row],[D]],Tabla134[[#This Row],[P]],Tabla134[[#This Row],[DI]])</f>
        <v>ANCASHSANTAMORO</v>
      </c>
      <c r="V253" s="111" t="s">
        <v>3075</v>
      </c>
      <c r="W253" s="111"/>
      <c r="X253" s="111"/>
    </row>
    <row r="254" spans="1:24" x14ac:dyDescent="0.3">
      <c r="A254" s="108" t="s">
        <v>548</v>
      </c>
      <c r="B254" s="109" t="s">
        <v>3077</v>
      </c>
      <c r="C254" s="109" t="s">
        <v>581</v>
      </c>
      <c r="D254" s="109" t="s">
        <v>821</v>
      </c>
      <c r="E254" s="109" t="s">
        <v>680</v>
      </c>
      <c r="F254" s="109" t="s">
        <v>2757</v>
      </c>
      <c r="G254" s="109" t="s">
        <v>3067</v>
      </c>
      <c r="H254" s="109" t="s">
        <v>3078</v>
      </c>
      <c r="I254" s="110">
        <v>15949</v>
      </c>
      <c r="J254" s="110">
        <v>458.24</v>
      </c>
      <c r="K254" s="110">
        <v>-9.1730999999999998</v>
      </c>
      <c r="L254" s="110">
        <v>-78.359700000000004</v>
      </c>
      <c r="M254" s="111" t="s">
        <v>123</v>
      </c>
      <c r="N254" s="111">
        <v>0</v>
      </c>
      <c r="O254" s="111" t="s">
        <v>553</v>
      </c>
      <c r="P254" s="111">
        <v>0</v>
      </c>
      <c r="Q254" s="112"/>
      <c r="R254" s="111" t="s">
        <v>556</v>
      </c>
      <c r="S254" s="111" t="s">
        <v>829</v>
      </c>
      <c r="T254" s="111" t="s">
        <v>1880</v>
      </c>
      <c r="U254" s="111" t="str">
        <f>+CONCATENATE(Tabla134[[#This Row],[D]],Tabla134[[#This Row],[P]],Tabla134[[#This Row],[DI]])</f>
        <v>ANCASHSANTANEPEÑA</v>
      </c>
      <c r="V254" s="111" t="s">
        <v>3077</v>
      </c>
      <c r="W254" s="111"/>
      <c r="X254" s="111"/>
    </row>
    <row r="255" spans="1:24" x14ac:dyDescent="0.3">
      <c r="A255" s="108" t="s">
        <v>548</v>
      </c>
      <c r="B255" s="109" t="s">
        <v>3079</v>
      </c>
      <c r="C255" s="109" t="s">
        <v>581</v>
      </c>
      <c r="D255" s="109" t="s">
        <v>821</v>
      </c>
      <c r="E255" s="109" t="s">
        <v>700</v>
      </c>
      <c r="F255" s="109" t="s">
        <v>2757</v>
      </c>
      <c r="G255" s="109" t="s">
        <v>3067</v>
      </c>
      <c r="H255" s="109" t="s">
        <v>3080</v>
      </c>
      <c r="I255" s="110">
        <v>4676</v>
      </c>
      <c r="J255" s="110">
        <v>153.97999999999999</v>
      </c>
      <c r="K255" s="110">
        <v>-8.9878</v>
      </c>
      <c r="L255" s="110">
        <v>-78.616100000000003</v>
      </c>
      <c r="M255" s="111" t="s">
        <v>123</v>
      </c>
      <c r="N255" s="111">
        <v>0</v>
      </c>
      <c r="O255" s="111" t="s">
        <v>553</v>
      </c>
      <c r="P255" s="111">
        <v>0</v>
      </c>
      <c r="Q255" s="112"/>
      <c r="R255" s="111" t="s">
        <v>556</v>
      </c>
      <c r="S255" s="111" t="s">
        <v>829</v>
      </c>
      <c r="T255" s="111" t="s">
        <v>2114</v>
      </c>
      <c r="U255" s="111" t="str">
        <f>+CONCATENATE(Tabla134[[#This Row],[D]],Tabla134[[#This Row],[P]],Tabla134[[#This Row],[DI]])</f>
        <v>ANCASHSANTASAMANCO</v>
      </c>
      <c r="V255" s="111" t="s">
        <v>3079</v>
      </c>
      <c r="W255" s="111"/>
      <c r="X255" s="111"/>
    </row>
    <row r="256" spans="1:24" x14ac:dyDescent="0.3">
      <c r="A256" s="108" t="s">
        <v>548</v>
      </c>
      <c r="B256" s="109" t="s">
        <v>3081</v>
      </c>
      <c r="C256" s="109" t="s">
        <v>581</v>
      </c>
      <c r="D256" s="109" t="s">
        <v>821</v>
      </c>
      <c r="E256" s="109" t="s">
        <v>719</v>
      </c>
      <c r="F256" s="109" t="s">
        <v>2757</v>
      </c>
      <c r="G256" s="109" t="s">
        <v>3067</v>
      </c>
      <c r="H256" s="109" t="s">
        <v>3082</v>
      </c>
      <c r="I256" s="110">
        <v>21041</v>
      </c>
      <c r="J256" s="110">
        <v>42.23</v>
      </c>
      <c r="K256" s="110">
        <v>-9.1156000000000006</v>
      </c>
      <c r="L256" s="110">
        <v>-78.531400000000005</v>
      </c>
      <c r="M256" s="111" t="s">
        <v>123</v>
      </c>
      <c r="N256" s="111">
        <v>0</v>
      </c>
      <c r="O256" s="111" t="s">
        <v>553</v>
      </c>
      <c r="P256" s="111">
        <v>0</v>
      </c>
      <c r="Q256" s="112"/>
      <c r="R256" s="111" t="s">
        <v>556</v>
      </c>
      <c r="S256" s="111" t="s">
        <v>829</v>
      </c>
      <c r="T256" s="111" t="s">
        <v>829</v>
      </c>
      <c r="U256" s="111" t="str">
        <f>+CONCATENATE(Tabla134[[#This Row],[D]],Tabla134[[#This Row],[P]],Tabla134[[#This Row],[DI]])</f>
        <v>ANCASHSANTASANTA</v>
      </c>
      <c r="V256" s="111" t="s">
        <v>3081</v>
      </c>
      <c r="W256" s="111"/>
      <c r="X256" s="111"/>
    </row>
    <row r="257" spans="1:24" x14ac:dyDescent="0.3">
      <c r="A257" s="108" t="s">
        <v>548</v>
      </c>
      <c r="B257" s="109" t="s">
        <v>3083</v>
      </c>
      <c r="C257" s="109" t="s">
        <v>581</v>
      </c>
      <c r="D257" s="109" t="s">
        <v>821</v>
      </c>
      <c r="E257" s="109" t="s">
        <v>738</v>
      </c>
      <c r="F257" s="109" t="s">
        <v>2757</v>
      </c>
      <c r="G257" s="109" t="s">
        <v>3067</v>
      </c>
      <c r="H257" s="109" t="s">
        <v>3084</v>
      </c>
      <c r="I257" s="110">
        <v>157211</v>
      </c>
      <c r="J257" s="110">
        <v>389.73</v>
      </c>
      <c r="K257" s="110">
        <v>-9.2606000000000002</v>
      </c>
      <c r="L257" s="110">
        <v>-78.499399999999994</v>
      </c>
      <c r="M257" s="111" t="s">
        <v>123</v>
      </c>
      <c r="N257" s="111">
        <v>0</v>
      </c>
      <c r="O257" s="111" t="s">
        <v>553</v>
      </c>
      <c r="P257" s="111">
        <v>0</v>
      </c>
      <c r="Q257" s="112"/>
      <c r="R257" s="111" t="s">
        <v>556</v>
      </c>
      <c r="S257" s="111" t="s">
        <v>829</v>
      </c>
      <c r="T257" s="111" t="s">
        <v>2007</v>
      </c>
      <c r="U257" s="111" t="str">
        <f>+CONCATENATE(Tabla134[[#This Row],[D]],Tabla134[[#This Row],[P]],Tabla134[[#This Row],[DI]])</f>
        <v>ANCASHSANTANUEVO CHIMBOTE</v>
      </c>
      <c r="V257" s="111" t="s">
        <v>3083</v>
      </c>
      <c r="W257" s="111"/>
      <c r="X257" s="111"/>
    </row>
    <row r="258" spans="1:24" x14ac:dyDescent="0.3">
      <c r="A258" s="108" t="s">
        <v>548</v>
      </c>
      <c r="B258" s="109" t="s">
        <v>3085</v>
      </c>
      <c r="C258" s="109" t="s">
        <v>581</v>
      </c>
      <c r="D258" s="109" t="s">
        <v>821</v>
      </c>
      <c r="E258" s="109" t="s">
        <v>841</v>
      </c>
      <c r="F258" s="109" t="s">
        <v>2757</v>
      </c>
      <c r="G258" s="109" t="s">
        <v>3067</v>
      </c>
      <c r="H258" s="109" t="s">
        <v>842</v>
      </c>
      <c r="I258" s="110" t="s">
        <v>553</v>
      </c>
      <c r="J258" s="110" t="s">
        <v>553</v>
      </c>
      <c r="K258" s="110" t="s">
        <v>553</v>
      </c>
      <c r="L258" s="110" t="s">
        <v>553</v>
      </c>
      <c r="M258" s="111" t="s">
        <v>123</v>
      </c>
      <c r="N258" s="111">
        <v>0</v>
      </c>
      <c r="O258" s="111" t="s">
        <v>553</v>
      </c>
      <c r="P258" s="111">
        <v>0</v>
      </c>
      <c r="Q258" s="112"/>
      <c r="R258" s="111" t="s">
        <v>556</v>
      </c>
      <c r="S258" s="111" t="s">
        <v>829</v>
      </c>
      <c r="T258" s="111" t="s">
        <v>843</v>
      </c>
      <c r="U258" s="111" t="str">
        <f>+CONCATENATE(Tabla134[[#This Row],[D]],Tabla134[[#This Row],[P]],Tabla134[[#This Row],[DI]])</f>
        <v>ANCASHSANTAMULTIDISTRITAL</v>
      </c>
      <c r="V258" s="111" t="s">
        <v>3085</v>
      </c>
      <c r="W258" s="111"/>
      <c r="X258" s="111"/>
    </row>
    <row r="259" spans="1:24" x14ac:dyDescent="0.3">
      <c r="A259" s="108" t="s">
        <v>548</v>
      </c>
      <c r="B259" s="109" t="s">
        <v>3086</v>
      </c>
      <c r="C259" s="109" t="s">
        <v>581</v>
      </c>
      <c r="D259" s="109" t="s">
        <v>826</v>
      </c>
      <c r="E259" s="109" t="s">
        <v>550</v>
      </c>
      <c r="F259" s="109" t="s">
        <v>2757</v>
      </c>
      <c r="G259" s="109" t="s">
        <v>3087</v>
      </c>
      <c r="H259" s="109" t="s">
        <v>3088</v>
      </c>
      <c r="I259" s="110">
        <v>5750</v>
      </c>
      <c r="J259" s="110">
        <v>43.81</v>
      </c>
      <c r="K259" s="110">
        <v>-8.5556000000000001</v>
      </c>
      <c r="L259" s="110">
        <v>-77.634399999999999</v>
      </c>
      <c r="M259" s="111" t="s">
        <v>123</v>
      </c>
      <c r="N259" s="111">
        <v>0</v>
      </c>
      <c r="O259" s="111" t="s">
        <v>553</v>
      </c>
      <c r="P259" s="111">
        <v>0</v>
      </c>
      <c r="Q259" s="112"/>
      <c r="R259" s="111" t="s">
        <v>556</v>
      </c>
      <c r="S259" s="111" t="s">
        <v>834</v>
      </c>
      <c r="T259" s="111" t="s">
        <v>834</v>
      </c>
      <c r="U259" s="111" t="str">
        <f>+CONCATENATE(Tabla134[[#This Row],[D]],Tabla134[[#This Row],[P]],Tabla134[[#This Row],[DI]])</f>
        <v>ANCASHSIHUASSIHUAS</v>
      </c>
      <c r="V259" s="111" t="s">
        <v>3086</v>
      </c>
      <c r="W259" s="111"/>
      <c r="X259" s="111"/>
    </row>
    <row r="260" spans="1:24" x14ac:dyDescent="0.3">
      <c r="A260" s="108" t="s">
        <v>548</v>
      </c>
      <c r="B260" s="109" t="s">
        <v>3089</v>
      </c>
      <c r="C260" s="109" t="s">
        <v>581</v>
      </c>
      <c r="D260" s="109" t="s">
        <v>826</v>
      </c>
      <c r="E260" s="109" t="s">
        <v>581</v>
      </c>
      <c r="F260" s="109" t="s">
        <v>2757</v>
      </c>
      <c r="G260" s="109" t="s">
        <v>3087</v>
      </c>
      <c r="H260" s="109" t="s">
        <v>3090</v>
      </c>
      <c r="I260" s="110">
        <v>2234</v>
      </c>
      <c r="J260" s="110">
        <v>153.04</v>
      </c>
      <c r="K260" s="110">
        <v>-8.3263999999999996</v>
      </c>
      <c r="L260" s="110">
        <v>-77.584999999999994</v>
      </c>
      <c r="M260" s="111" t="s">
        <v>123</v>
      </c>
      <c r="N260" s="111">
        <v>0</v>
      </c>
      <c r="O260" s="111" t="s">
        <v>553</v>
      </c>
      <c r="P260" s="111">
        <v>0</v>
      </c>
      <c r="Q260" s="112"/>
      <c r="R260" s="111" t="s">
        <v>556</v>
      </c>
      <c r="S260" s="111" t="s">
        <v>834</v>
      </c>
      <c r="T260" s="111" t="s">
        <v>590</v>
      </c>
      <c r="U260" s="111" t="str">
        <f>+CONCATENATE(Tabla134[[#This Row],[D]],Tabla134[[#This Row],[P]],Tabla134[[#This Row],[DI]])</f>
        <v>ANCASHSIHUASACOBAMBA</v>
      </c>
      <c r="V260" s="111" t="s">
        <v>3089</v>
      </c>
      <c r="W260" s="111"/>
      <c r="X260" s="111"/>
    </row>
    <row r="261" spans="1:24" x14ac:dyDescent="0.3">
      <c r="A261" s="108" t="s">
        <v>548</v>
      </c>
      <c r="B261" s="109" t="s">
        <v>3091</v>
      </c>
      <c r="C261" s="109" t="s">
        <v>581</v>
      </c>
      <c r="D261" s="109" t="s">
        <v>826</v>
      </c>
      <c r="E261" s="109" t="s">
        <v>608</v>
      </c>
      <c r="F261" s="109" t="s">
        <v>2757</v>
      </c>
      <c r="G261" s="109" t="s">
        <v>3087</v>
      </c>
      <c r="H261" s="109" t="s">
        <v>3092</v>
      </c>
      <c r="I261" s="110">
        <v>762</v>
      </c>
      <c r="J261" s="110">
        <v>80.709999999999994</v>
      </c>
      <c r="K261" s="110">
        <v>-8.4550000000000001</v>
      </c>
      <c r="L261" s="110">
        <v>-77.429199999999994</v>
      </c>
      <c r="M261" s="111" t="s">
        <v>123</v>
      </c>
      <c r="N261" s="111">
        <v>0</v>
      </c>
      <c r="O261" s="111" t="s">
        <v>553</v>
      </c>
      <c r="P261" s="111">
        <v>0</v>
      </c>
      <c r="Q261" s="112"/>
      <c r="R261" s="111" t="s">
        <v>556</v>
      </c>
      <c r="S261" s="111" t="s">
        <v>834</v>
      </c>
      <c r="T261" s="111" t="s">
        <v>1244</v>
      </c>
      <c r="U261" s="111" t="str">
        <f>+CONCATENATE(Tabla134[[#This Row],[D]],Tabla134[[#This Row],[P]],Tabla134[[#This Row],[DI]])</f>
        <v>ANCASHSIHUASALFONSO UGARTE</v>
      </c>
      <c r="V261" s="111" t="s">
        <v>3091</v>
      </c>
      <c r="W261" s="111"/>
      <c r="X261" s="111"/>
    </row>
    <row r="262" spans="1:24" x14ac:dyDescent="0.3">
      <c r="A262" s="108" t="s">
        <v>548</v>
      </c>
      <c r="B262" s="109" t="s">
        <v>3093</v>
      </c>
      <c r="C262" s="109" t="s">
        <v>581</v>
      </c>
      <c r="D262" s="109" t="s">
        <v>826</v>
      </c>
      <c r="E262" s="109" t="s">
        <v>633</v>
      </c>
      <c r="F262" s="109" t="s">
        <v>2757</v>
      </c>
      <c r="G262" s="109" t="s">
        <v>3087</v>
      </c>
      <c r="H262" s="109" t="s">
        <v>3094</v>
      </c>
      <c r="I262" s="110">
        <v>2833</v>
      </c>
      <c r="J262" s="110">
        <v>66.959999999999994</v>
      </c>
      <c r="K262" s="110">
        <v>-8.5617000000000001</v>
      </c>
      <c r="L262" s="110">
        <v>-77.655799999999999</v>
      </c>
      <c r="M262" s="111" t="s">
        <v>123</v>
      </c>
      <c r="N262" s="111">
        <v>0</v>
      </c>
      <c r="O262" s="111" t="s">
        <v>553</v>
      </c>
      <c r="P262" s="111">
        <v>0</v>
      </c>
      <c r="Q262" s="112"/>
      <c r="R262" s="111" t="s">
        <v>556</v>
      </c>
      <c r="S262" s="111" t="s">
        <v>834</v>
      </c>
      <c r="T262" s="111" t="s">
        <v>1409</v>
      </c>
      <c r="U262" s="111" t="str">
        <f>+CONCATENATE(Tabla134[[#This Row],[D]],Tabla134[[#This Row],[P]],Tabla134[[#This Row],[DI]])</f>
        <v>ANCASHSIHUASCASHAPAMPA</v>
      </c>
      <c r="V262" s="111" t="s">
        <v>3093</v>
      </c>
      <c r="W262" s="111"/>
      <c r="X262" s="111"/>
    </row>
    <row r="263" spans="1:24" x14ac:dyDescent="0.3">
      <c r="A263" s="108" t="s">
        <v>548</v>
      </c>
      <c r="B263" s="109" t="s">
        <v>3095</v>
      </c>
      <c r="C263" s="109" t="s">
        <v>581</v>
      </c>
      <c r="D263" s="109" t="s">
        <v>826</v>
      </c>
      <c r="E263" s="109" t="s">
        <v>656</v>
      </c>
      <c r="F263" s="109" t="s">
        <v>2757</v>
      </c>
      <c r="G263" s="109" t="s">
        <v>3087</v>
      </c>
      <c r="H263" s="109" t="s">
        <v>3096</v>
      </c>
      <c r="I263" s="110">
        <v>1034</v>
      </c>
      <c r="J263" s="110">
        <v>173.2</v>
      </c>
      <c r="K263" s="110">
        <v>-8.3393999999999995</v>
      </c>
      <c r="L263" s="110">
        <v>-77.599199999999996</v>
      </c>
      <c r="M263" s="111" t="s">
        <v>123</v>
      </c>
      <c r="N263" s="111">
        <v>0</v>
      </c>
      <c r="O263" s="111" t="s">
        <v>553</v>
      </c>
      <c r="P263" s="111">
        <v>0</v>
      </c>
      <c r="Q263" s="112"/>
      <c r="R263" s="111" t="s">
        <v>556</v>
      </c>
      <c r="S263" s="111" t="s">
        <v>834</v>
      </c>
      <c r="T263" s="111" t="s">
        <v>1583</v>
      </c>
      <c r="U263" s="111" t="str">
        <f>+CONCATENATE(Tabla134[[#This Row],[D]],Tabla134[[#This Row],[P]],Tabla134[[#This Row],[DI]])</f>
        <v>ANCASHSIHUASCHINGALPO</v>
      </c>
      <c r="V263" s="111" t="s">
        <v>3095</v>
      </c>
      <c r="W263" s="111"/>
      <c r="X263" s="111"/>
    </row>
    <row r="264" spans="1:24" x14ac:dyDescent="0.3">
      <c r="A264" s="108" t="s">
        <v>548</v>
      </c>
      <c r="B264" s="109" t="s">
        <v>3097</v>
      </c>
      <c r="C264" s="109" t="s">
        <v>581</v>
      </c>
      <c r="D264" s="109" t="s">
        <v>826</v>
      </c>
      <c r="E264" s="109" t="s">
        <v>680</v>
      </c>
      <c r="F264" s="109" t="s">
        <v>2757</v>
      </c>
      <c r="G264" s="109" t="s">
        <v>3087</v>
      </c>
      <c r="H264" s="109" t="s">
        <v>3098</v>
      </c>
      <c r="I264" s="110">
        <v>3982</v>
      </c>
      <c r="J264" s="110">
        <v>287.58</v>
      </c>
      <c r="K264" s="110">
        <v>-8.5350000000000001</v>
      </c>
      <c r="L264" s="110">
        <v>-77.568899999999999</v>
      </c>
      <c r="M264" s="111" t="s">
        <v>123</v>
      </c>
      <c r="N264" s="111">
        <v>0</v>
      </c>
      <c r="O264" s="111" t="s">
        <v>553</v>
      </c>
      <c r="P264" s="111">
        <v>0</v>
      </c>
      <c r="Q264" s="112"/>
      <c r="R264" s="111" t="s">
        <v>556</v>
      </c>
      <c r="S264" s="111" t="s">
        <v>834</v>
      </c>
      <c r="T264" s="111" t="s">
        <v>1286</v>
      </c>
      <c r="U264" s="111" t="str">
        <f>+CONCATENATE(Tabla134[[#This Row],[D]],Tabla134[[#This Row],[P]],Tabla134[[#This Row],[DI]])</f>
        <v>ANCASHSIHUASHUAYLLABAMBA</v>
      </c>
      <c r="V264" s="111" t="s">
        <v>3097</v>
      </c>
      <c r="W264" s="111"/>
      <c r="X264" s="111"/>
    </row>
    <row r="265" spans="1:24" x14ac:dyDescent="0.3">
      <c r="A265" s="108" t="s">
        <v>548</v>
      </c>
      <c r="B265" s="109" t="s">
        <v>3099</v>
      </c>
      <c r="C265" s="109" t="s">
        <v>581</v>
      </c>
      <c r="D265" s="109" t="s">
        <v>826</v>
      </c>
      <c r="E265" s="109" t="s">
        <v>700</v>
      </c>
      <c r="F265" s="109" t="s">
        <v>2757</v>
      </c>
      <c r="G265" s="109" t="s">
        <v>3087</v>
      </c>
      <c r="H265" s="109" t="s">
        <v>3100</v>
      </c>
      <c r="I265" s="110">
        <v>2958</v>
      </c>
      <c r="J265" s="110">
        <v>146.97999999999999</v>
      </c>
      <c r="K265" s="110">
        <v>-8.3943999999999992</v>
      </c>
      <c r="L265" s="110">
        <v>-77.493300000000005</v>
      </c>
      <c r="M265" s="111" t="s">
        <v>123</v>
      </c>
      <c r="N265" s="111">
        <v>0</v>
      </c>
      <c r="O265" s="111" t="s">
        <v>553</v>
      </c>
      <c r="P265" s="111">
        <v>0</v>
      </c>
      <c r="Q265" s="112"/>
      <c r="R265" s="111" t="s">
        <v>556</v>
      </c>
      <c r="S265" s="111" t="s">
        <v>834</v>
      </c>
      <c r="T265" s="111" t="s">
        <v>1881</v>
      </c>
      <c r="U265" s="111" t="str">
        <f>+CONCATENATE(Tabla134[[#This Row],[D]],Tabla134[[#This Row],[P]],Tabla134[[#This Row],[DI]])</f>
        <v>ANCASHSIHUASQUICHES</v>
      </c>
      <c r="V265" s="111" t="s">
        <v>3099</v>
      </c>
      <c r="W265" s="111"/>
      <c r="X265" s="111"/>
    </row>
    <row r="266" spans="1:24" x14ac:dyDescent="0.3">
      <c r="A266" s="108" t="s">
        <v>548</v>
      </c>
      <c r="B266" s="109" t="s">
        <v>3101</v>
      </c>
      <c r="C266" s="109" t="s">
        <v>581</v>
      </c>
      <c r="D266" s="109" t="s">
        <v>826</v>
      </c>
      <c r="E266" s="109" t="s">
        <v>719</v>
      </c>
      <c r="F266" s="109" t="s">
        <v>2757</v>
      </c>
      <c r="G266" s="109" t="s">
        <v>3087</v>
      </c>
      <c r="H266" s="109" t="s">
        <v>3102</v>
      </c>
      <c r="I266" s="110">
        <v>2613</v>
      </c>
      <c r="J266" s="110">
        <v>208.45</v>
      </c>
      <c r="K266" s="110">
        <v>-8.5307999999999993</v>
      </c>
      <c r="L266" s="110">
        <v>-77.669200000000004</v>
      </c>
      <c r="M266" s="111" t="s">
        <v>123</v>
      </c>
      <c r="N266" s="111">
        <v>0</v>
      </c>
      <c r="O266" s="111" t="s">
        <v>553</v>
      </c>
      <c r="P266" s="111">
        <v>0</v>
      </c>
      <c r="Q266" s="112"/>
      <c r="R266" s="111" t="s">
        <v>556</v>
      </c>
      <c r="S266" s="111" t="s">
        <v>834</v>
      </c>
      <c r="T266" s="111" t="s">
        <v>2008</v>
      </c>
      <c r="U266" s="111" t="str">
        <f>+CONCATENATE(Tabla134[[#This Row],[D]],Tabla134[[#This Row],[P]],Tabla134[[#This Row],[DI]])</f>
        <v>ANCASHSIHUASRAGASH</v>
      </c>
      <c r="V266" s="111" t="s">
        <v>3101</v>
      </c>
      <c r="W266" s="111"/>
      <c r="X266" s="111"/>
    </row>
    <row r="267" spans="1:24" x14ac:dyDescent="0.3">
      <c r="A267" s="108" t="s">
        <v>548</v>
      </c>
      <c r="B267" s="109" t="s">
        <v>3103</v>
      </c>
      <c r="C267" s="109" t="s">
        <v>581</v>
      </c>
      <c r="D267" s="109" t="s">
        <v>826</v>
      </c>
      <c r="E267" s="109" t="s">
        <v>738</v>
      </c>
      <c r="F267" s="109" t="s">
        <v>2757</v>
      </c>
      <c r="G267" s="109" t="s">
        <v>3087</v>
      </c>
      <c r="H267" s="109" t="s">
        <v>3104</v>
      </c>
      <c r="I267" s="110">
        <v>6568</v>
      </c>
      <c r="J267" s="110">
        <v>209.24</v>
      </c>
      <c r="K267" s="110">
        <v>-8.6461000000000006</v>
      </c>
      <c r="L267" s="110">
        <v>-77.580799999999996</v>
      </c>
      <c r="M267" s="111" t="s">
        <v>123</v>
      </c>
      <c r="N267" s="111">
        <v>0</v>
      </c>
      <c r="O267" s="111" t="s">
        <v>553</v>
      </c>
      <c r="P267" s="111">
        <v>0</v>
      </c>
      <c r="Q267" s="112"/>
      <c r="R267" s="111" t="s">
        <v>556</v>
      </c>
      <c r="S267" s="111" t="s">
        <v>834</v>
      </c>
      <c r="T267" s="111" t="s">
        <v>2115</v>
      </c>
      <c r="U267" s="111" t="str">
        <f>+CONCATENATE(Tabla134[[#This Row],[D]],Tabla134[[#This Row],[P]],Tabla134[[#This Row],[DI]])</f>
        <v>ANCASHSIHUASSAN JUAN</v>
      </c>
      <c r="V267" s="111" t="s">
        <v>3103</v>
      </c>
      <c r="W267" s="111"/>
      <c r="X267" s="111"/>
    </row>
    <row r="268" spans="1:24" x14ac:dyDescent="0.3">
      <c r="A268" s="108" t="s">
        <v>548</v>
      </c>
      <c r="B268" s="109" t="s">
        <v>3105</v>
      </c>
      <c r="C268" s="109" t="s">
        <v>581</v>
      </c>
      <c r="D268" s="109" t="s">
        <v>826</v>
      </c>
      <c r="E268" s="109" t="s">
        <v>753</v>
      </c>
      <c r="F268" s="109" t="s">
        <v>2757</v>
      </c>
      <c r="G268" s="109" t="s">
        <v>3087</v>
      </c>
      <c r="H268" s="109" t="s">
        <v>3106</v>
      </c>
      <c r="I268" s="110">
        <v>1808</v>
      </c>
      <c r="J268" s="110">
        <v>86</v>
      </c>
      <c r="K268" s="110">
        <v>-8.6235999999999997</v>
      </c>
      <c r="L268" s="110">
        <v>-77.536699999999996</v>
      </c>
      <c r="M268" s="111" t="s">
        <v>123</v>
      </c>
      <c r="N268" s="111">
        <v>0</v>
      </c>
      <c r="O268" s="111" t="s">
        <v>553</v>
      </c>
      <c r="P268" s="111">
        <v>0</v>
      </c>
      <c r="Q268" s="112"/>
      <c r="R268" s="111" t="s">
        <v>556</v>
      </c>
      <c r="S268" s="111" t="s">
        <v>834</v>
      </c>
      <c r="T268" s="111" t="s">
        <v>2209</v>
      </c>
      <c r="U268" s="111" t="str">
        <f>+CONCATENATE(Tabla134[[#This Row],[D]],Tabla134[[#This Row],[P]],Tabla134[[#This Row],[DI]])</f>
        <v>ANCASHSIHUASSICSIBAMBA</v>
      </c>
      <c r="V268" s="111" t="s">
        <v>3105</v>
      </c>
      <c r="W268" s="111"/>
      <c r="X268" s="111"/>
    </row>
    <row r="269" spans="1:24" x14ac:dyDescent="0.3">
      <c r="A269" s="108" t="s">
        <v>548</v>
      </c>
      <c r="B269" s="109" t="s">
        <v>3107</v>
      </c>
      <c r="C269" s="109" t="s">
        <v>581</v>
      </c>
      <c r="D269" s="109" t="s">
        <v>826</v>
      </c>
      <c r="E269" s="109" t="s">
        <v>841</v>
      </c>
      <c r="F269" s="109" t="s">
        <v>2757</v>
      </c>
      <c r="G269" s="109" t="s">
        <v>3087</v>
      </c>
      <c r="H269" s="109" t="s">
        <v>842</v>
      </c>
      <c r="I269" s="110" t="s">
        <v>553</v>
      </c>
      <c r="J269" s="110" t="s">
        <v>553</v>
      </c>
      <c r="K269" s="110" t="s">
        <v>553</v>
      </c>
      <c r="L269" s="110" t="s">
        <v>553</v>
      </c>
      <c r="M269" s="111" t="s">
        <v>123</v>
      </c>
      <c r="N269" s="111">
        <v>0</v>
      </c>
      <c r="O269" s="111" t="s">
        <v>553</v>
      </c>
      <c r="P269" s="111">
        <v>0</v>
      </c>
      <c r="Q269" s="112"/>
      <c r="R269" s="111" t="s">
        <v>556</v>
      </c>
      <c r="S269" s="111" t="s">
        <v>834</v>
      </c>
      <c r="T269" s="111" t="s">
        <v>843</v>
      </c>
      <c r="U269" s="111" t="str">
        <f>+CONCATENATE(Tabla134[[#This Row],[D]],Tabla134[[#This Row],[P]],Tabla134[[#This Row],[DI]])</f>
        <v>ANCASHSIHUASMULTIDISTRITAL</v>
      </c>
      <c r="V269" s="111" t="s">
        <v>3107</v>
      </c>
      <c r="W269" s="111"/>
      <c r="X269" s="111"/>
    </row>
    <row r="270" spans="1:24" x14ac:dyDescent="0.3">
      <c r="A270" s="108" t="s">
        <v>548</v>
      </c>
      <c r="B270" s="109" t="s">
        <v>3108</v>
      </c>
      <c r="C270" s="109" t="s">
        <v>581</v>
      </c>
      <c r="D270" s="109" t="s">
        <v>831</v>
      </c>
      <c r="E270" s="109" t="s">
        <v>550</v>
      </c>
      <c r="F270" s="109" t="s">
        <v>2757</v>
      </c>
      <c r="G270" s="109" t="s">
        <v>3109</v>
      </c>
      <c r="H270" s="109" t="s">
        <v>3110</v>
      </c>
      <c r="I270" s="110">
        <v>22323</v>
      </c>
      <c r="J270" s="110">
        <v>276.68</v>
      </c>
      <c r="K270" s="110">
        <v>-9.1374999999999993</v>
      </c>
      <c r="L270" s="110">
        <v>-77.747500000000002</v>
      </c>
      <c r="M270" s="111" t="s">
        <v>123</v>
      </c>
      <c r="N270" s="111">
        <v>0</v>
      </c>
      <c r="O270" s="111" t="s">
        <v>553</v>
      </c>
      <c r="P270" s="111">
        <v>0</v>
      </c>
      <c r="Q270" s="112"/>
      <c r="R270" s="111" t="s">
        <v>556</v>
      </c>
      <c r="S270" s="111" t="s">
        <v>839</v>
      </c>
      <c r="T270" s="111" t="s">
        <v>839</v>
      </c>
      <c r="U270" s="111" t="str">
        <f>+CONCATENATE(Tabla134[[#This Row],[D]],Tabla134[[#This Row],[P]],Tabla134[[#This Row],[DI]])</f>
        <v>ANCASHYUNGAYYUNGAY</v>
      </c>
      <c r="V270" s="111" t="s">
        <v>3108</v>
      </c>
      <c r="W270" s="111"/>
      <c r="X270" s="111"/>
    </row>
    <row r="271" spans="1:24" x14ac:dyDescent="0.3">
      <c r="A271" s="108" t="s">
        <v>548</v>
      </c>
      <c r="B271" s="109" t="s">
        <v>3111</v>
      </c>
      <c r="C271" s="109" t="s">
        <v>581</v>
      </c>
      <c r="D271" s="109" t="s">
        <v>831</v>
      </c>
      <c r="E271" s="109" t="s">
        <v>581</v>
      </c>
      <c r="F271" s="109" t="s">
        <v>2757</v>
      </c>
      <c r="G271" s="109" t="s">
        <v>3109</v>
      </c>
      <c r="H271" s="109" t="s">
        <v>3112</v>
      </c>
      <c r="I271" s="110">
        <v>2332</v>
      </c>
      <c r="J271" s="110">
        <v>138.32</v>
      </c>
      <c r="K271" s="110">
        <v>-9.2261000000000006</v>
      </c>
      <c r="L271" s="110">
        <v>-77.719700000000003</v>
      </c>
      <c r="M271" s="111" t="s">
        <v>123</v>
      </c>
      <c r="N271" s="111">
        <v>0</v>
      </c>
      <c r="O271" s="111" t="s">
        <v>553</v>
      </c>
      <c r="P271" s="111">
        <v>0</v>
      </c>
      <c r="Q271" s="112"/>
      <c r="R271" s="111" t="s">
        <v>556</v>
      </c>
      <c r="S271" s="111" t="s">
        <v>839</v>
      </c>
      <c r="T271" s="111" t="s">
        <v>1079</v>
      </c>
      <c r="U271" s="111" t="str">
        <f>+CONCATENATE(Tabla134[[#This Row],[D]],Tabla134[[#This Row],[P]],Tabla134[[#This Row],[DI]])</f>
        <v>ANCASHYUNGAYCASCAPARA</v>
      </c>
      <c r="V271" s="111" t="s">
        <v>3111</v>
      </c>
      <c r="W271" s="111"/>
      <c r="X271" s="111"/>
    </row>
    <row r="272" spans="1:24" x14ac:dyDescent="0.3">
      <c r="A272" s="108" t="s">
        <v>548</v>
      </c>
      <c r="B272" s="109" t="s">
        <v>3113</v>
      </c>
      <c r="C272" s="109" t="s">
        <v>581</v>
      </c>
      <c r="D272" s="109" t="s">
        <v>831</v>
      </c>
      <c r="E272" s="109" t="s">
        <v>608</v>
      </c>
      <c r="F272" s="109" t="s">
        <v>2757</v>
      </c>
      <c r="G272" s="109" t="s">
        <v>3109</v>
      </c>
      <c r="H272" s="109" t="s">
        <v>3114</v>
      </c>
      <c r="I272" s="110">
        <v>6954</v>
      </c>
      <c r="J272" s="110">
        <v>64.05</v>
      </c>
      <c r="K272" s="110">
        <v>-9.1911000000000005</v>
      </c>
      <c r="L272" s="110">
        <v>-77.716399999999993</v>
      </c>
      <c r="M272" s="111" t="s">
        <v>123</v>
      </c>
      <c r="N272" s="111">
        <v>0</v>
      </c>
      <c r="O272" s="111" t="s">
        <v>553</v>
      </c>
      <c r="P272" s="111">
        <v>0</v>
      </c>
      <c r="Q272" s="112"/>
      <c r="R272" s="111" t="s">
        <v>556</v>
      </c>
      <c r="S272" s="111" t="s">
        <v>839</v>
      </c>
      <c r="T272" s="111" t="s">
        <v>1245</v>
      </c>
      <c r="U272" s="111" t="str">
        <f>+CONCATENATE(Tabla134[[#This Row],[D]],Tabla134[[#This Row],[P]],Tabla134[[#This Row],[DI]])</f>
        <v>ANCASHYUNGAYMANCOS</v>
      </c>
      <c r="V272" s="111" t="s">
        <v>3113</v>
      </c>
      <c r="W272" s="111"/>
      <c r="X272" s="111"/>
    </row>
    <row r="273" spans="1:24" x14ac:dyDescent="0.3">
      <c r="A273" s="108" t="s">
        <v>548</v>
      </c>
      <c r="B273" s="109" t="s">
        <v>3115</v>
      </c>
      <c r="C273" s="109" t="s">
        <v>581</v>
      </c>
      <c r="D273" s="109" t="s">
        <v>831</v>
      </c>
      <c r="E273" s="109" t="s">
        <v>633</v>
      </c>
      <c r="F273" s="109" t="s">
        <v>2757</v>
      </c>
      <c r="G273" s="109" t="s">
        <v>3109</v>
      </c>
      <c r="H273" s="109" t="s">
        <v>3116</v>
      </c>
      <c r="I273" s="110">
        <v>1666</v>
      </c>
      <c r="J273" s="110">
        <v>43.65</v>
      </c>
      <c r="K273" s="110">
        <v>-9.1775000000000002</v>
      </c>
      <c r="L273" s="110">
        <v>-77.749399999999994</v>
      </c>
      <c r="M273" s="111" t="s">
        <v>123</v>
      </c>
      <c r="N273" s="111">
        <v>0</v>
      </c>
      <c r="O273" s="111" t="s">
        <v>553</v>
      </c>
      <c r="P273" s="111">
        <v>0</v>
      </c>
      <c r="Q273" s="112"/>
      <c r="R273" s="111" t="s">
        <v>556</v>
      </c>
      <c r="S273" s="111" t="s">
        <v>839</v>
      </c>
      <c r="T273" s="111" t="s">
        <v>1410</v>
      </c>
      <c r="U273" s="111" t="str">
        <f>+CONCATENATE(Tabla134[[#This Row],[D]],Tabla134[[#This Row],[P]],Tabla134[[#This Row],[DI]])</f>
        <v>ANCASHYUNGAYMATACOTO</v>
      </c>
      <c r="V273" s="111" t="s">
        <v>3115</v>
      </c>
      <c r="W273" s="111"/>
      <c r="X273" s="111"/>
    </row>
    <row r="274" spans="1:24" x14ac:dyDescent="0.3">
      <c r="A274" s="108" t="s">
        <v>548</v>
      </c>
      <c r="B274" s="109" t="s">
        <v>3117</v>
      </c>
      <c r="C274" s="109" t="s">
        <v>581</v>
      </c>
      <c r="D274" s="109" t="s">
        <v>831</v>
      </c>
      <c r="E274" s="109" t="s">
        <v>656</v>
      </c>
      <c r="F274" s="109" t="s">
        <v>2757</v>
      </c>
      <c r="G274" s="109" t="s">
        <v>3109</v>
      </c>
      <c r="H274" s="109" t="s">
        <v>3118</v>
      </c>
      <c r="I274" s="110">
        <v>14134</v>
      </c>
      <c r="J274" s="110">
        <v>373.83</v>
      </c>
      <c r="K274" s="110">
        <v>-9.3297000000000008</v>
      </c>
      <c r="L274" s="110">
        <v>-78.043099999999995</v>
      </c>
      <c r="M274" s="111" t="s">
        <v>123</v>
      </c>
      <c r="N274" s="111">
        <v>0</v>
      </c>
      <c r="O274" s="111" t="s">
        <v>553</v>
      </c>
      <c r="P274" s="111">
        <v>0</v>
      </c>
      <c r="Q274" s="112"/>
      <c r="R274" s="111" t="s">
        <v>556</v>
      </c>
      <c r="S274" s="111" t="s">
        <v>839</v>
      </c>
      <c r="T274" s="111" t="s">
        <v>1584</v>
      </c>
      <c r="U274" s="111" t="str">
        <f>+CONCATENATE(Tabla134[[#This Row],[D]],Tabla134[[#This Row],[P]],Tabla134[[#This Row],[DI]])</f>
        <v>ANCASHYUNGAYQUILLO</v>
      </c>
      <c r="V274" s="111" t="s">
        <v>3117</v>
      </c>
      <c r="W274" s="111"/>
      <c r="X274" s="111"/>
    </row>
    <row r="275" spans="1:24" x14ac:dyDescent="0.3">
      <c r="A275" s="108" t="s">
        <v>548</v>
      </c>
      <c r="B275" s="109" t="s">
        <v>3119</v>
      </c>
      <c r="C275" s="109" t="s">
        <v>581</v>
      </c>
      <c r="D275" s="109" t="s">
        <v>831</v>
      </c>
      <c r="E275" s="109" t="s">
        <v>680</v>
      </c>
      <c r="F275" s="109" t="s">
        <v>2757</v>
      </c>
      <c r="G275" s="109" t="s">
        <v>3109</v>
      </c>
      <c r="H275" s="109" t="s">
        <v>3120</v>
      </c>
      <c r="I275" s="110">
        <v>2690</v>
      </c>
      <c r="J275" s="110">
        <v>22.89</v>
      </c>
      <c r="K275" s="110">
        <v>-9.1724999999999994</v>
      </c>
      <c r="L275" s="110">
        <v>-77.724999999999994</v>
      </c>
      <c r="M275" s="111" t="s">
        <v>123</v>
      </c>
      <c r="N275" s="111">
        <v>0</v>
      </c>
      <c r="O275" s="111" t="s">
        <v>553</v>
      </c>
      <c r="P275" s="111">
        <v>0</v>
      </c>
      <c r="Q275" s="112"/>
      <c r="R275" s="111" t="s">
        <v>556</v>
      </c>
      <c r="S275" s="111" t="s">
        <v>839</v>
      </c>
      <c r="T275" s="111" t="s">
        <v>1734</v>
      </c>
      <c r="U275" s="111" t="str">
        <f>+CONCATENATE(Tabla134[[#This Row],[D]],Tabla134[[#This Row],[P]],Tabla134[[#This Row],[DI]])</f>
        <v>ANCASHYUNGAYRANRAHIRCA</v>
      </c>
      <c r="V275" s="111" t="s">
        <v>3119</v>
      </c>
      <c r="W275" s="111"/>
      <c r="X275" s="111"/>
    </row>
    <row r="276" spans="1:24" x14ac:dyDescent="0.3">
      <c r="A276" s="108" t="s">
        <v>548</v>
      </c>
      <c r="B276" s="109" t="s">
        <v>3121</v>
      </c>
      <c r="C276" s="109" t="s">
        <v>581</v>
      </c>
      <c r="D276" s="109" t="s">
        <v>831</v>
      </c>
      <c r="E276" s="109" t="s">
        <v>700</v>
      </c>
      <c r="F276" s="109" t="s">
        <v>2757</v>
      </c>
      <c r="G276" s="109" t="s">
        <v>3109</v>
      </c>
      <c r="H276" s="109" t="s">
        <v>3122</v>
      </c>
      <c r="I276" s="110">
        <v>2412</v>
      </c>
      <c r="J276" s="110">
        <v>162.21</v>
      </c>
      <c r="K276" s="110">
        <v>-9.2182999999999993</v>
      </c>
      <c r="L276" s="110">
        <v>-77.697500000000005</v>
      </c>
      <c r="M276" s="111" t="s">
        <v>123</v>
      </c>
      <c r="N276" s="111">
        <v>0</v>
      </c>
      <c r="O276" s="111" t="s">
        <v>553</v>
      </c>
      <c r="P276" s="111">
        <v>0</v>
      </c>
      <c r="Q276" s="112"/>
      <c r="R276" s="111" t="s">
        <v>556</v>
      </c>
      <c r="S276" s="111" t="s">
        <v>839</v>
      </c>
      <c r="T276" s="111" t="s">
        <v>1882</v>
      </c>
      <c r="U276" s="111" t="str">
        <f>+CONCATENATE(Tabla134[[#This Row],[D]],Tabla134[[#This Row],[P]],Tabla134[[#This Row],[DI]])</f>
        <v>ANCASHYUNGAYSHUPLUY</v>
      </c>
      <c r="V276" s="111" t="s">
        <v>3121</v>
      </c>
      <c r="W276" s="111"/>
      <c r="X276" s="111"/>
    </row>
    <row r="277" spans="1:24" x14ac:dyDescent="0.3">
      <c r="A277" s="108" t="s">
        <v>548</v>
      </c>
      <c r="B277" s="109" t="s">
        <v>3123</v>
      </c>
      <c r="C277" s="109" t="s">
        <v>581</v>
      </c>
      <c r="D277" s="109" t="s">
        <v>831</v>
      </c>
      <c r="E277" s="109" t="s">
        <v>719</v>
      </c>
      <c r="F277" s="109" t="s">
        <v>2757</v>
      </c>
      <c r="G277" s="109" t="s">
        <v>3109</v>
      </c>
      <c r="H277" s="109" t="s">
        <v>3124</v>
      </c>
      <c r="I277" s="110">
        <v>6986</v>
      </c>
      <c r="J277" s="110">
        <v>279.85000000000002</v>
      </c>
      <c r="K277" s="110">
        <v>-9.0221999999999998</v>
      </c>
      <c r="L277" s="110">
        <v>-77.474400000000003</v>
      </c>
      <c r="M277" s="111" t="s">
        <v>123</v>
      </c>
      <c r="N277" s="111">
        <v>0</v>
      </c>
      <c r="O277" s="111" t="s">
        <v>553</v>
      </c>
      <c r="P277" s="111">
        <v>0</v>
      </c>
      <c r="Q277" s="112"/>
      <c r="R277" s="111" t="s">
        <v>556</v>
      </c>
      <c r="S277" s="111" t="s">
        <v>839</v>
      </c>
      <c r="T277" s="111" t="s">
        <v>2009</v>
      </c>
      <c r="U277" s="111" t="str">
        <f>+CONCATENATE(Tabla134[[#This Row],[D]],Tabla134[[#This Row],[P]],Tabla134[[#This Row],[DI]])</f>
        <v>ANCASHYUNGAYYANAMA</v>
      </c>
      <c r="V277" s="111" t="s">
        <v>3123</v>
      </c>
      <c r="W277" s="111"/>
      <c r="X277" s="111"/>
    </row>
    <row r="278" spans="1:24" x14ac:dyDescent="0.3">
      <c r="A278" s="108" t="s">
        <v>548</v>
      </c>
      <c r="B278" s="109" t="s">
        <v>3125</v>
      </c>
      <c r="C278" s="109" t="s">
        <v>581</v>
      </c>
      <c r="D278" s="109" t="s">
        <v>831</v>
      </c>
      <c r="E278" s="109" t="s">
        <v>841</v>
      </c>
      <c r="F278" s="109" t="s">
        <v>2757</v>
      </c>
      <c r="G278" s="109" t="s">
        <v>3109</v>
      </c>
      <c r="H278" s="109" t="s">
        <v>842</v>
      </c>
      <c r="I278" s="110" t="s">
        <v>553</v>
      </c>
      <c r="J278" s="110" t="s">
        <v>553</v>
      </c>
      <c r="K278" s="110" t="s">
        <v>553</v>
      </c>
      <c r="L278" s="110" t="s">
        <v>553</v>
      </c>
      <c r="M278" s="111" t="s">
        <v>123</v>
      </c>
      <c r="N278" s="111">
        <v>0</v>
      </c>
      <c r="O278" s="111" t="s">
        <v>553</v>
      </c>
      <c r="P278" s="111">
        <v>0</v>
      </c>
      <c r="Q278" s="112"/>
      <c r="R278" s="111" t="s">
        <v>556</v>
      </c>
      <c r="S278" s="111" t="s">
        <v>839</v>
      </c>
      <c r="T278" s="111" t="s">
        <v>843</v>
      </c>
      <c r="U278" s="111" t="str">
        <f>+CONCATENATE(Tabla134[[#This Row],[D]],Tabla134[[#This Row],[P]],Tabla134[[#This Row],[DI]])</f>
        <v>ANCASHYUNGAYMULTIDISTRITAL</v>
      </c>
      <c r="V278" s="111" t="s">
        <v>3125</v>
      </c>
      <c r="W278" s="111"/>
      <c r="X278" s="111"/>
    </row>
    <row r="279" spans="1:24" x14ac:dyDescent="0.3">
      <c r="A279" s="108" t="s">
        <v>548</v>
      </c>
      <c r="B279" s="109" t="s">
        <v>3126</v>
      </c>
      <c r="C279" s="109" t="s">
        <v>608</v>
      </c>
      <c r="D279" s="109" t="s">
        <v>550</v>
      </c>
      <c r="E279" s="109" t="s">
        <v>550</v>
      </c>
      <c r="F279" s="109" t="s">
        <v>3127</v>
      </c>
      <c r="G279" s="109" t="s">
        <v>3128</v>
      </c>
      <c r="H279" s="109" t="s">
        <v>3128</v>
      </c>
      <c r="I279" s="110">
        <v>56871</v>
      </c>
      <c r="J279" s="110">
        <v>313.07</v>
      </c>
      <c r="K279" s="110">
        <v>-13.636699999999999</v>
      </c>
      <c r="L279" s="110">
        <v>-72.879199999999997</v>
      </c>
      <c r="M279" s="111" t="s">
        <v>123</v>
      </c>
      <c r="N279" s="111">
        <v>0</v>
      </c>
      <c r="O279" s="111" t="s">
        <v>553</v>
      </c>
      <c r="P279" s="111">
        <v>0</v>
      </c>
      <c r="Q279" s="112"/>
      <c r="R279" s="111" t="s">
        <v>557</v>
      </c>
      <c r="S279" s="111" t="s">
        <v>586</v>
      </c>
      <c r="T279" s="111" t="s">
        <v>586</v>
      </c>
      <c r="U279" s="111" t="str">
        <f>+CONCATENATE(Tabla134[[#This Row],[D]],Tabla134[[#This Row],[P]],Tabla134[[#This Row],[DI]])</f>
        <v>APURIMACABANCAYABANCAY</v>
      </c>
      <c r="V279" s="111" t="s">
        <v>3126</v>
      </c>
      <c r="W279" s="111"/>
      <c r="X279" s="111"/>
    </row>
    <row r="280" spans="1:24" x14ac:dyDescent="0.3">
      <c r="A280" s="108" t="s">
        <v>548</v>
      </c>
      <c r="B280" s="109" t="s">
        <v>3129</v>
      </c>
      <c r="C280" s="109" t="s">
        <v>608</v>
      </c>
      <c r="D280" s="109" t="s">
        <v>550</v>
      </c>
      <c r="E280" s="109" t="s">
        <v>581</v>
      </c>
      <c r="F280" s="109" t="s">
        <v>3127</v>
      </c>
      <c r="G280" s="109" t="s">
        <v>3128</v>
      </c>
      <c r="H280" s="109" t="s">
        <v>3130</v>
      </c>
      <c r="I280" s="110">
        <v>1226</v>
      </c>
      <c r="J280" s="110">
        <v>186.1</v>
      </c>
      <c r="K280" s="110">
        <v>-13.941700000000001</v>
      </c>
      <c r="L280" s="110">
        <v>-72.989699999999999</v>
      </c>
      <c r="M280" s="111" t="s">
        <v>123</v>
      </c>
      <c r="N280" s="111">
        <v>0</v>
      </c>
      <c r="O280" s="111" t="s">
        <v>553</v>
      </c>
      <c r="P280" s="111">
        <v>0</v>
      </c>
      <c r="Q280" s="112"/>
      <c r="R280" s="111" t="s">
        <v>557</v>
      </c>
      <c r="S280" s="111" t="s">
        <v>586</v>
      </c>
      <c r="T280" s="111" t="s">
        <v>1246</v>
      </c>
      <c r="U280" s="111" t="str">
        <f>+CONCATENATE(Tabla134[[#This Row],[D]],Tabla134[[#This Row],[P]],Tabla134[[#This Row],[DI]])</f>
        <v>APURIMACABANCAYCHACOCHE</v>
      </c>
      <c r="V280" s="111" t="s">
        <v>3129</v>
      </c>
      <c r="W280" s="111"/>
      <c r="X280" s="111"/>
    </row>
    <row r="281" spans="1:24" x14ac:dyDescent="0.3">
      <c r="A281" s="108" t="s">
        <v>548</v>
      </c>
      <c r="B281" s="109" t="s">
        <v>3131</v>
      </c>
      <c r="C281" s="109" t="s">
        <v>608</v>
      </c>
      <c r="D281" s="109" t="s">
        <v>550</v>
      </c>
      <c r="E281" s="109" t="s">
        <v>608</v>
      </c>
      <c r="F281" s="109" t="s">
        <v>3127</v>
      </c>
      <c r="G281" s="109" t="s">
        <v>3128</v>
      </c>
      <c r="H281" s="109" t="s">
        <v>3132</v>
      </c>
      <c r="I281" s="110">
        <v>2515</v>
      </c>
      <c r="J281" s="110">
        <v>641.67999999999995</v>
      </c>
      <c r="K281" s="110">
        <v>-13.877800000000001</v>
      </c>
      <c r="L281" s="110">
        <v>-72.873599999999996</v>
      </c>
      <c r="M281" s="111" t="s">
        <v>123</v>
      </c>
      <c r="N281" s="111">
        <v>0</v>
      </c>
      <c r="O281" s="111" t="s">
        <v>553</v>
      </c>
      <c r="P281" s="111">
        <v>0</v>
      </c>
      <c r="Q281" s="112"/>
      <c r="R281" s="111" t="s">
        <v>557</v>
      </c>
      <c r="S281" s="111" t="s">
        <v>586</v>
      </c>
      <c r="T281" s="111" t="s">
        <v>1411</v>
      </c>
      <c r="U281" s="111" t="str">
        <f>+CONCATENATE(Tabla134[[#This Row],[D]],Tabla134[[#This Row],[P]],Tabla134[[#This Row],[DI]])</f>
        <v>APURIMACABANCAYCIRCA</v>
      </c>
      <c r="V281" s="111" t="s">
        <v>3131</v>
      </c>
      <c r="W281" s="111"/>
      <c r="X281" s="111"/>
    </row>
    <row r="282" spans="1:24" x14ac:dyDescent="0.3">
      <c r="A282" s="108" t="s">
        <v>548</v>
      </c>
      <c r="B282" s="109" t="s">
        <v>3133</v>
      </c>
      <c r="C282" s="109" t="s">
        <v>608</v>
      </c>
      <c r="D282" s="109" t="s">
        <v>550</v>
      </c>
      <c r="E282" s="109" t="s">
        <v>633</v>
      </c>
      <c r="F282" s="109" t="s">
        <v>3127</v>
      </c>
      <c r="G282" s="109" t="s">
        <v>3128</v>
      </c>
      <c r="H282" s="109" t="s">
        <v>3134</v>
      </c>
      <c r="I282" s="110">
        <v>18422</v>
      </c>
      <c r="J282" s="110">
        <v>817.98</v>
      </c>
      <c r="K282" s="110">
        <v>-13.541700000000001</v>
      </c>
      <c r="L282" s="110">
        <v>-72.695300000000003</v>
      </c>
      <c r="M282" s="111" t="s">
        <v>123</v>
      </c>
      <c r="N282" s="111">
        <v>0</v>
      </c>
      <c r="O282" s="111" t="s">
        <v>553</v>
      </c>
      <c r="P282" s="111">
        <v>0</v>
      </c>
      <c r="Q282" s="112"/>
      <c r="R282" s="111" t="s">
        <v>557</v>
      </c>
      <c r="S282" s="111" t="s">
        <v>586</v>
      </c>
      <c r="T282" s="111" t="s">
        <v>1585</v>
      </c>
      <c r="U282" s="111" t="str">
        <f>+CONCATENATE(Tabla134[[#This Row],[D]],Tabla134[[#This Row],[P]],Tabla134[[#This Row],[DI]])</f>
        <v>APURIMACABANCAYCURAHUASI</v>
      </c>
      <c r="V282" s="111" t="s">
        <v>3133</v>
      </c>
      <c r="W282" s="111"/>
      <c r="X282" s="111"/>
    </row>
    <row r="283" spans="1:24" x14ac:dyDescent="0.3">
      <c r="A283" s="108" t="s">
        <v>548</v>
      </c>
      <c r="B283" s="109" t="s">
        <v>3135</v>
      </c>
      <c r="C283" s="109" t="s">
        <v>608</v>
      </c>
      <c r="D283" s="109" t="s">
        <v>550</v>
      </c>
      <c r="E283" s="109" t="s">
        <v>656</v>
      </c>
      <c r="F283" s="109" t="s">
        <v>3127</v>
      </c>
      <c r="G283" s="109" t="s">
        <v>3128</v>
      </c>
      <c r="H283" s="109" t="s">
        <v>3136</v>
      </c>
      <c r="I283" s="110">
        <v>4770</v>
      </c>
      <c r="J283" s="110">
        <v>432.62</v>
      </c>
      <c r="K283" s="110">
        <v>-13.4917</v>
      </c>
      <c r="L283" s="110">
        <v>-72.939700000000002</v>
      </c>
      <c r="M283" s="111" t="s">
        <v>123</v>
      </c>
      <c r="N283" s="111">
        <v>0</v>
      </c>
      <c r="O283" s="111" t="s">
        <v>553</v>
      </c>
      <c r="P283" s="111">
        <v>0</v>
      </c>
      <c r="Q283" s="112"/>
      <c r="R283" s="111" t="s">
        <v>557</v>
      </c>
      <c r="S283" s="111" t="s">
        <v>586</v>
      </c>
      <c r="T283" s="111" t="s">
        <v>1735</v>
      </c>
      <c r="U283" s="111" t="str">
        <f>+CONCATENATE(Tabla134[[#This Row],[D]],Tabla134[[#This Row],[P]],Tabla134[[#This Row],[DI]])</f>
        <v>APURIMACABANCAYHUANIPACA</v>
      </c>
      <c r="V283" s="111" t="s">
        <v>3135</v>
      </c>
      <c r="W283" s="111"/>
      <c r="X283" s="111"/>
    </row>
    <row r="284" spans="1:24" x14ac:dyDescent="0.3">
      <c r="A284" s="108" t="s">
        <v>548</v>
      </c>
      <c r="B284" s="109" t="s">
        <v>3137</v>
      </c>
      <c r="C284" s="109" t="s">
        <v>608</v>
      </c>
      <c r="D284" s="109" t="s">
        <v>550</v>
      </c>
      <c r="E284" s="109" t="s">
        <v>680</v>
      </c>
      <c r="F284" s="109" t="s">
        <v>3127</v>
      </c>
      <c r="G284" s="109" t="s">
        <v>3128</v>
      </c>
      <c r="H284" s="109" t="s">
        <v>3138</v>
      </c>
      <c r="I284" s="110">
        <v>5577</v>
      </c>
      <c r="J284" s="110">
        <v>521.62</v>
      </c>
      <c r="K284" s="110">
        <v>-13.8706</v>
      </c>
      <c r="L284" s="110">
        <v>-72.772800000000004</v>
      </c>
      <c r="M284" s="111" t="s">
        <v>123</v>
      </c>
      <c r="N284" s="111">
        <v>0</v>
      </c>
      <c r="O284" s="111" t="s">
        <v>553</v>
      </c>
      <c r="P284" s="111">
        <v>0</v>
      </c>
      <c r="Q284" s="112"/>
      <c r="R284" s="111" t="s">
        <v>557</v>
      </c>
      <c r="S284" s="111" t="s">
        <v>586</v>
      </c>
      <c r="T284" s="111" t="s">
        <v>1883</v>
      </c>
      <c r="U284" s="111" t="str">
        <f>+CONCATENATE(Tabla134[[#This Row],[D]],Tabla134[[#This Row],[P]],Tabla134[[#This Row],[DI]])</f>
        <v>APURIMACABANCAYLAMBRAMA</v>
      </c>
      <c r="V284" s="111" t="s">
        <v>3137</v>
      </c>
      <c r="W284" s="111"/>
      <c r="X284" s="111"/>
    </row>
    <row r="285" spans="1:24" x14ac:dyDescent="0.3">
      <c r="A285" s="108" t="s">
        <v>548</v>
      </c>
      <c r="B285" s="109" t="s">
        <v>3139</v>
      </c>
      <c r="C285" s="109" t="s">
        <v>608</v>
      </c>
      <c r="D285" s="109" t="s">
        <v>550</v>
      </c>
      <c r="E285" s="109" t="s">
        <v>700</v>
      </c>
      <c r="F285" s="109" t="s">
        <v>3127</v>
      </c>
      <c r="G285" s="109" t="s">
        <v>3128</v>
      </c>
      <c r="H285" s="109" t="s">
        <v>3140</v>
      </c>
      <c r="I285" s="110">
        <v>4028</v>
      </c>
      <c r="J285" s="110">
        <v>370.69</v>
      </c>
      <c r="K285" s="110">
        <v>-13.8606</v>
      </c>
      <c r="L285" s="110">
        <v>-73.073599999999999</v>
      </c>
      <c r="M285" s="111" t="s">
        <v>123</v>
      </c>
      <c r="N285" s="111">
        <v>0</v>
      </c>
      <c r="O285" s="111" t="s">
        <v>553</v>
      </c>
      <c r="P285" s="111">
        <v>0</v>
      </c>
      <c r="Q285" s="112"/>
      <c r="R285" s="111" t="s">
        <v>557</v>
      </c>
      <c r="S285" s="111" t="s">
        <v>586</v>
      </c>
      <c r="T285" s="111" t="s">
        <v>2010</v>
      </c>
      <c r="U285" s="111" t="str">
        <f>+CONCATENATE(Tabla134[[#This Row],[D]],Tabla134[[#This Row],[P]],Tabla134[[#This Row],[DI]])</f>
        <v>APURIMACABANCAYPICHIRHUA</v>
      </c>
      <c r="V285" s="111" t="s">
        <v>3139</v>
      </c>
      <c r="W285" s="111"/>
      <c r="X285" s="111"/>
    </row>
    <row r="286" spans="1:24" x14ac:dyDescent="0.3">
      <c r="A286" s="108" t="s">
        <v>548</v>
      </c>
      <c r="B286" s="109" t="s">
        <v>3141</v>
      </c>
      <c r="C286" s="109" t="s">
        <v>608</v>
      </c>
      <c r="D286" s="109" t="s">
        <v>550</v>
      </c>
      <c r="E286" s="109" t="s">
        <v>719</v>
      </c>
      <c r="F286" s="109" t="s">
        <v>3127</v>
      </c>
      <c r="G286" s="109" t="s">
        <v>3128</v>
      </c>
      <c r="H286" s="109" t="s">
        <v>3142</v>
      </c>
      <c r="I286" s="110">
        <v>3864</v>
      </c>
      <c r="J286" s="110">
        <v>108.77</v>
      </c>
      <c r="K286" s="110">
        <v>-13.5144</v>
      </c>
      <c r="L286" s="110">
        <v>-72.816100000000006</v>
      </c>
      <c r="M286" s="111" t="s">
        <v>123</v>
      </c>
      <c r="N286" s="111">
        <v>0</v>
      </c>
      <c r="O286" s="111" t="s">
        <v>553</v>
      </c>
      <c r="P286" s="111">
        <v>0</v>
      </c>
      <c r="Q286" s="112"/>
      <c r="R286" s="111" t="s">
        <v>557</v>
      </c>
      <c r="S286" s="111" t="s">
        <v>586</v>
      </c>
      <c r="T286" s="111" t="s">
        <v>2116</v>
      </c>
      <c r="U286" s="111" t="str">
        <f>+CONCATENATE(Tabla134[[#This Row],[D]],Tabla134[[#This Row],[P]],Tabla134[[#This Row],[DI]])</f>
        <v>APURIMACABANCAYSAN PEDRO DE CACHORA</v>
      </c>
      <c r="V286" s="111" t="s">
        <v>3141</v>
      </c>
      <c r="W286" s="111"/>
      <c r="X286" s="111"/>
    </row>
    <row r="287" spans="1:24" x14ac:dyDescent="0.3">
      <c r="A287" s="108" t="s">
        <v>548</v>
      </c>
      <c r="B287" s="109" t="s">
        <v>3143</v>
      </c>
      <c r="C287" s="109" t="s">
        <v>608</v>
      </c>
      <c r="D287" s="109" t="s">
        <v>550</v>
      </c>
      <c r="E287" s="109" t="s">
        <v>738</v>
      </c>
      <c r="F287" s="109" t="s">
        <v>3127</v>
      </c>
      <c r="G287" s="109" t="s">
        <v>3128</v>
      </c>
      <c r="H287" s="109" t="s">
        <v>3144</v>
      </c>
      <c r="I287" s="110">
        <v>9894</v>
      </c>
      <c r="J287" s="110">
        <v>54.6</v>
      </c>
      <c r="K287" s="110">
        <v>-13.6211</v>
      </c>
      <c r="L287" s="110">
        <v>-72.872500000000002</v>
      </c>
      <c r="M287" s="111" t="s">
        <v>123</v>
      </c>
      <c r="N287" s="111">
        <v>0</v>
      </c>
      <c r="O287" s="111" t="s">
        <v>553</v>
      </c>
      <c r="P287" s="111">
        <v>0</v>
      </c>
      <c r="Q287" s="112"/>
      <c r="R287" s="111" t="s">
        <v>557</v>
      </c>
      <c r="S287" s="111" t="s">
        <v>586</v>
      </c>
      <c r="T287" s="111" t="s">
        <v>2210</v>
      </c>
      <c r="U287" s="111" t="str">
        <f>+CONCATENATE(Tabla134[[#This Row],[D]],Tabla134[[#This Row],[P]],Tabla134[[#This Row],[DI]])</f>
        <v>APURIMACABANCAYTAMBURCO</v>
      </c>
      <c r="V287" s="111" t="s">
        <v>3143</v>
      </c>
      <c r="W287" s="111"/>
      <c r="X287" s="111"/>
    </row>
    <row r="288" spans="1:24" x14ac:dyDescent="0.3">
      <c r="A288" s="108" t="s">
        <v>548</v>
      </c>
      <c r="B288" s="109" t="s">
        <v>3145</v>
      </c>
      <c r="C288" s="109" t="s">
        <v>608</v>
      </c>
      <c r="D288" s="109" t="s">
        <v>550</v>
      </c>
      <c r="E288" s="109" t="s">
        <v>841</v>
      </c>
      <c r="F288" s="109" t="s">
        <v>3127</v>
      </c>
      <c r="G288" s="109" t="s">
        <v>3128</v>
      </c>
      <c r="H288" s="109" t="s">
        <v>842</v>
      </c>
      <c r="I288" s="110" t="s">
        <v>553</v>
      </c>
      <c r="J288" s="110" t="s">
        <v>553</v>
      </c>
      <c r="K288" s="110" t="s">
        <v>553</v>
      </c>
      <c r="L288" s="110" t="s">
        <v>553</v>
      </c>
      <c r="M288" s="111" t="s">
        <v>123</v>
      </c>
      <c r="N288" s="111">
        <v>0</v>
      </c>
      <c r="O288" s="111" t="s">
        <v>553</v>
      </c>
      <c r="P288" s="111">
        <v>0</v>
      </c>
      <c r="Q288" s="112"/>
      <c r="R288" s="111" t="s">
        <v>557</v>
      </c>
      <c r="S288" s="111" t="s">
        <v>586</v>
      </c>
      <c r="T288" s="111" t="s">
        <v>843</v>
      </c>
      <c r="U288" s="111" t="str">
        <f>+CONCATENATE(Tabla134[[#This Row],[D]],Tabla134[[#This Row],[P]],Tabla134[[#This Row],[DI]])</f>
        <v>APURIMACABANCAYMULTIDISTRITAL</v>
      </c>
      <c r="V288" s="111" t="s">
        <v>3145</v>
      </c>
      <c r="W288" s="111"/>
      <c r="X288" s="111"/>
    </row>
    <row r="289" spans="1:24" x14ac:dyDescent="0.3">
      <c r="A289" s="108" t="s">
        <v>548</v>
      </c>
      <c r="B289" s="109" t="s">
        <v>3146</v>
      </c>
      <c r="C289" s="109" t="s">
        <v>608</v>
      </c>
      <c r="D289" s="109" t="s">
        <v>581</v>
      </c>
      <c r="E289" s="109" t="s">
        <v>550</v>
      </c>
      <c r="F289" s="109" t="s">
        <v>3127</v>
      </c>
      <c r="G289" s="109" t="s">
        <v>3147</v>
      </c>
      <c r="H289" s="109" t="s">
        <v>3148</v>
      </c>
      <c r="I289" s="110">
        <v>46760</v>
      </c>
      <c r="J289" s="110">
        <v>174.11</v>
      </c>
      <c r="K289" s="110">
        <v>-13.6561</v>
      </c>
      <c r="L289" s="110">
        <v>-73.384699999999995</v>
      </c>
      <c r="M289" s="111" t="s">
        <v>123</v>
      </c>
      <c r="N289" s="111">
        <v>0</v>
      </c>
      <c r="O289" s="111" t="s">
        <v>553</v>
      </c>
      <c r="P289" s="111">
        <v>0</v>
      </c>
      <c r="Q289" s="112"/>
      <c r="R289" s="111" t="s">
        <v>557</v>
      </c>
      <c r="S289" s="111" t="s">
        <v>613</v>
      </c>
      <c r="T289" s="111" t="s">
        <v>613</v>
      </c>
      <c r="U289" s="111" t="str">
        <f>+CONCATENATE(Tabla134[[#This Row],[D]],Tabla134[[#This Row],[P]],Tabla134[[#This Row],[DI]])</f>
        <v>APURIMACANDAHUAYLASANDAHUAYLAS</v>
      </c>
      <c r="V289" s="111" t="s">
        <v>3146</v>
      </c>
      <c r="W289" s="111"/>
      <c r="X289" s="111"/>
    </row>
    <row r="290" spans="1:24" x14ac:dyDescent="0.3">
      <c r="A290" s="108" t="s">
        <v>548</v>
      </c>
      <c r="B290" s="109" t="s">
        <v>3149</v>
      </c>
      <c r="C290" s="109" t="s">
        <v>608</v>
      </c>
      <c r="D290" s="109" t="s">
        <v>581</v>
      </c>
      <c r="E290" s="109" t="s">
        <v>581</v>
      </c>
      <c r="F290" s="109" t="s">
        <v>3127</v>
      </c>
      <c r="G290" s="109" t="s">
        <v>3147</v>
      </c>
      <c r="H290" s="109" t="s">
        <v>3150</v>
      </c>
      <c r="I290" s="110">
        <v>6335</v>
      </c>
      <c r="J290" s="110">
        <v>172.05</v>
      </c>
      <c r="K290" s="110">
        <v>-13.526400000000001</v>
      </c>
      <c r="L290" s="110">
        <v>-73.368099999999998</v>
      </c>
      <c r="M290" s="111" t="s">
        <v>3151</v>
      </c>
      <c r="N290" s="111">
        <v>0</v>
      </c>
      <c r="O290" s="111" t="s">
        <v>553</v>
      </c>
      <c r="P290" s="111">
        <v>0</v>
      </c>
      <c r="Q290" s="112"/>
      <c r="R290" s="111" t="s">
        <v>557</v>
      </c>
      <c r="S290" s="111" t="s">
        <v>613</v>
      </c>
      <c r="T290" s="111" t="s">
        <v>1247</v>
      </c>
      <c r="U290" s="111" t="str">
        <f>+CONCATENATE(Tabla134[[#This Row],[D]],Tabla134[[#This Row],[P]],Tabla134[[#This Row],[DI]])</f>
        <v>APURIMACANDAHUAYLASANDARAPA</v>
      </c>
      <c r="V290" s="111" t="s">
        <v>3149</v>
      </c>
      <c r="W290" s="111"/>
      <c r="X290" s="111"/>
    </row>
    <row r="291" spans="1:24" x14ac:dyDescent="0.3">
      <c r="A291" s="108" t="s">
        <v>548</v>
      </c>
      <c r="B291" s="109" t="s">
        <v>3152</v>
      </c>
      <c r="C291" s="109" t="s">
        <v>608</v>
      </c>
      <c r="D291" s="109" t="s">
        <v>581</v>
      </c>
      <c r="E291" s="109" t="s">
        <v>608</v>
      </c>
      <c r="F291" s="109" t="s">
        <v>3127</v>
      </c>
      <c r="G291" s="109" t="s">
        <v>3147</v>
      </c>
      <c r="H291" s="109" t="s">
        <v>3153</v>
      </c>
      <c r="I291" s="110">
        <v>1323</v>
      </c>
      <c r="J291" s="110">
        <v>148.91999999999999</v>
      </c>
      <c r="K291" s="110">
        <v>-13.8681</v>
      </c>
      <c r="L291" s="110">
        <v>-73.668099999999995</v>
      </c>
      <c r="M291" s="111" t="s">
        <v>123</v>
      </c>
      <c r="N291" s="111">
        <v>0</v>
      </c>
      <c r="O291" s="111" t="s">
        <v>553</v>
      </c>
      <c r="P291" s="111">
        <v>0</v>
      </c>
      <c r="Q291" s="112"/>
      <c r="R291" s="111" t="s">
        <v>557</v>
      </c>
      <c r="S291" s="111" t="s">
        <v>613</v>
      </c>
      <c r="T291" s="111" t="s">
        <v>1412</v>
      </c>
      <c r="U291" s="111" t="str">
        <f>+CONCATENATE(Tabla134[[#This Row],[D]],Tabla134[[#This Row],[P]],Tabla134[[#This Row],[DI]])</f>
        <v>APURIMACANDAHUAYLASCHIARA</v>
      </c>
      <c r="V291" s="111" t="s">
        <v>3152</v>
      </c>
      <c r="W291" s="111"/>
      <c r="X291" s="111"/>
    </row>
    <row r="292" spans="1:24" x14ac:dyDescent="0.3">
      <c r="A292" s="108" t="s">
        <v>548</v>
      </c>
      <c r="B292" s="109" t="s">
        <v>3154</v>
      </c>
      <c r="C292" s="109" t="s">
        <v>608</v>
      </c>
      <c r="D292" s="109" t="s">
        <v>581</v>
      </c>
      <c r="E292" s="109" t="s">
        <v>633</v>
      </c>
      <c r="F292" s="109" t="s">
        <v>3127</v>
      </c>
      <c r="G292" s="109" t="s">
        <v>3147</v>
      </c>
      <c r="H292" s="109" t="s">
        <v>3155</v>
      </c>
      <c r="I292" s="110">
        <v>7408</v>
      </c>
      <c r="J292" s="110">
        <v>153.04</v>
      </c>
      <c r="K292" s="110">
        <v>-13.646699999999999</v>
      </c>
      <c r="L292" s="110">
        <v>-73.085599999999999</v>
      </c>
      <c r="M292" s="111" t="s">
        <v>123</v>
      </c>
      <c r="N292" s="111">
        <v>0</v>
      </c>
      <c r="O292" s="111" t="s">
        <v>553</v>
      </c>
      <c r="P292" s="111">
        <v>0</v>
      </c>
      <c r="Q292" s="112"/>
      <c r="R292" s="111" t="s">
        <v>557</v>
      </c>
      <c r="S292" s="111" t="s">
        <v>613</v>
      </c>
      <c r="T292" s="111" t="s">
        <v>1586</v>
      </c>
      <c r="U292" s="111" t="str">
        <f>+CONCATENATE(Tabla134[[#This Row],[D]],Tabla134[[#This Row],[P]],Tabla134[[#This Row],[DI]])</f>
        <v>APURIMACANDAHUAYLASHUANCARAMA</v>
      </c>
      <c r="V292" s="111" t="s">
        <v>3154</v>
      </c>
      <c r="W292" s="111"/>
      <c r="X292" s="111"/>
    </row>
    <row r="293" spans="1:24" x14ac:dyDescent="0.3">
      <c r="A293" s="108" t="s">
        <v>548</v>
      </c>
      <c r="B293" s="109" t="s">
        <v>3156</v>
      </c>
      <c r="C293" s="109" t="s">
        <v>608</v>
      </c>
      <c r="D293" s="109" t="s">
        <v>581</v>
      </c>
      <c r="E293" s="109" t="s">
        <v>656</v>
      </c>
      <c r="F293" s="109" t="s">
        <v>3127</v>
      </c>
      <c r="G293" s="109" t="s">
        <v>3147</v>
      </c>
      <c r="H293" s="109" t="s">
        <v>3157</v>
      </c>
      <c r="I293" s="110">
        <v>4617</v>
      </c>
      <c r="J293" s="110">
        <v>112.2</v>
      </c>
      <c r="K293" s="110">
        <v>-13.7578</v>
      </c>
      <c r="L293" s="110">
        <v>-73.527500000000003</v>
      </c>
      <c r="M293" s="111" t="s">
        <v>123</v>
      </c>
      <c r="N293" s="111">
        <v>0</v>
      </c>
      <c r="O293" s="111" t="s">
        <v>553</v>
      </c>
      <c r="P293" s="111">
        <v>0</v>
      </c>
      <c r="Q293" s="112"/>
      <c r="R293" s="111" t="s">
        <v>557</v>
      </c>
      <c r="S293" s="111" t="s">
        <v>613</v>
      </c>
      <c r="T293" s="111" t="s">
        <v>1736</v>
      </c>
      <c r="U293" s="111" t="str">
        <f>+CONCATENATE(Tabla134[[#This Row],[D]],Tabla134[[#This Row],[P]],Tabla134[[#This Row],[DI]])</f>
        <v>APURIMACANDAHUAYLASHUANCARAY</v>
      </c>
      <c r="V293" s="111" t="s">
        <v>3156</v>
      </c>
      <c r="W293" s="111"/>
      <c r="X293" s="111"/>
    </row>
    <row r="294" spans="1:24" x14ac:dyDescent="0.3">
      <c r="A294" s="108" t="s">
        <v>548</v>
      </c>
      <c r="B294" s="109" t="s">
        <v>3158</v>
      </c>
      <c r="C294" s="109" t="s">
        <v>608</v>
      </c>
      <c r="D294" s="109" t="s">
        <v>581</v>
      </c>
      <c r="E294" s="109" t="s">
        <v>680</v>
      </c>
      <c r="F294" s="109" t="s">
        <v>3127</v>
      </c>
      <c r="G294" s="109" t="s">
        <v>3147</v>
      </c>
      <c r="H294" s="109" t="s">
        <v>3159</v>
      </c>
      <c r="I294" s="110">
        <v>1060</v>
      </c>
      <c r="J294" s="110">
        <v>96.87</v>
      </c>
      <c r="K294" s="110">
        <v>-14.0503</v>
      </c>
      <c r="L294" s="110">
        <v>-73.609700000000004</v>
      </c>
      <c r="M294" s="111" t="s">
        <v>123</v>
      </c>
      <c r="N294" s="111">
        <v>0</v>
      </c>
      <c r="O294" s="111" t="s">
        <v>553</v>
      </c>
      <c r="P294" s="111">
        <v>0</v>
      </c>
      <c r="Q294" s="112"/>
      <c r="R294" s="111" t="s">
        <v>557</v>
      </c>
      <c r="S294" s="111" t="s">
        <v>613</v>
      </c>
      <c r="T294" s="111" t="s">
        <v>1884</v>
      </c>
      <c r="U294" s="111" t="str">
        <f>+CONCATENATE(Tabla134[[#This Row],[D]],Tabla134[[#This Row],[P]],Tabla134[[#This Row],[DI]])</f>
        <v>APURIMACANDAHUAYLASHUAYANA</v>
      </c>
      <c r="V294" s="111" t="s">
        <v>3158</v>
      </c>
      <c r="W294" s="111"/>
      <c r="X294" s="111"/>
    </row>
    <row r="295" spans="1:24" x14ac:dyDescent="0.3">
      <c r="A295" s="108" t="s">
        <v>548</v>
      </c>
      <c r="B295" s="109" t="s">
        <v>3160</v>
      </c>
      <c r="C295" s="109" t="s">
        <v>608</v>
      </c>
      <c r="D295" s="109" t="s">
        <v>581</v>
      </c>
      <c r="E295" s="109" t="s">
        <v>700</v>
      </c>
      <c r="F295" s="109" t="s">
        <v>3127</v>
      </c>
      <c r="G295" s="109" t="s">
        <v>3147</v>
      </c>
      <c r="H295" s="109" t="s">
        <v>3161</v>
      </c>
      <c r="I295" s="110">
        <v>9356</v>
      </c>
      <c r="J295" s="110">
        <v>309.91000000000003</v>
      </c>
      <c r="K295" s="110">
        <v>-13.6914</v>
      </c>
      <c r="L295" s="110">
        <v>-73.121399999999994</v>
      </c>
      <c r="M295" s="111" t="s">
        <v>123</v>
      </c>
      <c r="N295" s="111">
        <v>0</v>
      </c>
      <c r="O295" s="111" t="s">
        <v>553</v>
      </c>
      <c r="P295" s="111">
        <v>0</v>
      </c>
      <c r="Q295" s="112"/>
      <c r="R295" s="111" t="s">
        <v>557</v>
      </c>
      <c r="S295" s="111" t="s">
        <v>613</v>
      </c>
      <c r="T295" s="111" t="s">
        <v>2211</v>
      </c>
      <c r="U295" s="111" t="str">
        <f>+CONCATENATE(Tabla134[[#This Row],[D]],Tabla134[[#This Row],[P]],Tabla134[[#This Row],[DI]])</f>
        <v>APURIMACANDAHUAYLASKISHUARA</v>
      </c>
      <c r="V295" s="111" t="s">
        <v>3160</v>
      </c>
      <c r="W295" s="111"/>
      <c r="X295" s="111"/>
    </row>
    <row r="296" spans="1:24" x14ac:dyDescent="0.3">
      <c r="A296" s="108" t="s">
        <v>548</v>
      </c>
      <c r="B296" s="109" t="s">
        <v>3162</v>
      </c>
      <c r="C296" s="109" t="s">
        <v>608</v>
      </c>
      <c r="D296" s="109" t="s">
        <v>581</v>
      </c>
      <c r="E296" s="109" t="s">
        <v>719</v>
      </c>
      <c r="F296" s="109" t="s">
        <v>3127</v>
      </c>
      <c r="G296" s="109" t="s">
        <v>3147</v>
      </c>
      <c r="H296" s="109" t="s">
        <v>3163</v>
      </c>
      <c r="I296" s="110">
        <v>4676</v>
      </c>
      <c r="J296" s="110">
        <v>245.9</v>
      </c>
      <c r="K296" s="110">
        <v>-13.6167</v>
      </c>
      <c r="L296" s="110">
        <v>-73.087199999999996</v>
      </c>
      <c r="M296" s="111" t="s">
        <v>3151</v>
      </c>
      <c r="N296" s="111">
        <v>0</v>
      </c>
      <c r="O296" s="111" t="s">
        <v>553</v>
      </c>
      <c r="P296" s="111">
        <v>0</v>
      </c>
      <c r="Q296" s="112"/>
      <c r="R296" s="111" t="s">
        <v>557</v>
      </c>
      <c r="S296" s="111" t="s">
        <v>613</v>
      </c>
      <c r="T296" s="111" t="s">
        <v>2291</v>
      </c>
      <c r="U296" s="111" t="str">
        <f>+CONCATENATE(Tabla134[[#This Row],[D]],Tabla134[[#This Row],[P]],Tabla134[[#This Row],[DI]])</f>
        <v>APURIMACANDAHUAYLASPACOBAMBA</v>
      </c>
      <c r="V296" s="111" t="s">
        <v>3162</v>
      </c>
      <c r="W296" s="111"/>
      <c r="X296" s="111"/>
    </row>
    <row r="297" spans="1:24" x14ac:dyDescent="0.3">
      <c r="A297" s="108" t="s">
        <v>548</v>
      </c>
      <c r="B297" s="109" t="s">
        <v>3164</v>
      </c>
      <c r="C297" s="109" t="s">
        <v>608</v>
      </c>
      <c r="D297" s="109" t="s">
        <v>581</v>
      </c>
      <c r="E297" s="109" t="s">
        <v>738</v>
      </c>
      <c r="F297" s="109" t="s">
        <v>3127</v>
      </c>
      <c r="G297" s="109" t="s">
        <v>3147</v>
      </c>
      <c r="H297" s="109" t="s">
        <v>3165</v>
      </c>
      <c r="I297" s="110">
        <v>9833</v>
      </c>
      <c r="J297" s="110">
        <v>170.39</v>
      </c>
      <c r="K297" s="110">
        <v>-13.6089</v>
      </c>
      <c r="L297" s="110">
        <v>-73.344200000000001</v>
      </c>
      <c r="M297" s="111" t="s">
        <v>123</v>
      </c>
      <c r="N297" s="111">
        <v>0</v>
      </c>
      <c r="O297" s="111" t="s">
        <v>553</v>
      </c>
      <c r="P297" s="111">
        <v>0</v>
      </c>
      <c r="Q297" s="112"/>
      <c r="R297" s="111" t="s">
        <v>557</v>
      </c>
      <c r="S297" s="111" t="s">
        <v>613</v>
      </c>
      <c r="T297" s="111" t="s">
        <v>2357</v>
      </c>
      <c r="U297" s="111" t="str">
        <f>+CONCATENATE(Tabla134[[#This Row],[D]],Tabla134[[#This Row],[P]],Tabla134[[#This Row],[DI]])</f>
        <v>APURIMACANDAHUAYLASPACUCHA</v>
      </c>
      <c r="V297" s="111" t="s">
        <v>3164</v>
      </c>
      <c r="W297" s="111"/>
      <c r="X297" s="111"/>
    </row>
    <row r="298" spans="1:24" x14ac:dyDescent="0.3">
      <c r="A298" s="108" t="s">
        <v>548</v>
      </c>
      <c r="B298" s="109" t="s">
        <v>3166</v>
      </c>
      <c r="C298" s="109" t="s">
        <v>608</v>
      </c>
      <c r="D298" s="109" t="s">
        <v>581</v>
      </c>
      <c r="E298" s="109" t="s">
        <v>753</v>
      </c>
      <c r="F298" s="109" t="s">
        <v>3127</v>
      </c>
      <c r="G298" s="109" t="s">
        <v>3147</v>
      </c>
      <c r="H298" s="109" t="s">
        <v>3167</v>
      </c>
      <c r="I298" s="110">
        <v>2820</v>
      </c>
      <c r="J298" s="110">
        <v>602.5</v>
      </c>
      <c r="K298" s="110">
        <v>-14.1861</v>
      </c>
      <c r="L298" s="110">
        <v>-73.543599999999998</v>
      </c>
      <c r="M298" s="111" t="s">
        <v>123</v>
      </c>
      <c r="N298" s="111">
        <v>0</v>
      </c>
      <c r="O298" s="111" t="s">
        <v>553</v>
      </c>
      <c r="P298" s="111">
        <v>0</v>
      </c>
      <c r="Q298" s="112"/>
      <c r="R298" s="111" t="s">
        <v>557</v>
      </c>
      <c r="S298" s="111" t="s">
        <v>613</v>
      </c>
      <c r="T298" s="111" t="s">
        <v>2409</v>
      </c>
      <c r="U298" s="111" t="str">
        <f>+CONCATENATE(Tabla134[[#This Row],[D]],Tabla134[[#This Row],[P]],Tabla134[[#This Row],[DI]])</f>
        <v>APURIMACANDAHUAYLASPAMPACHIRI</v>
      </c>
      <c r="V298" s="111" t="s">
        <v>3166</v>
      </c>
      <c r="W298" s="111"/>
      <c r="X298" s="111"/>
    </row>
    <row r="299" spans="1:24" x14ac:dyDescent="0.3">
      <c r="A299" s="108" t="s">
        <v>548</v>
      </c>
      <c r="B299" s="109" t="s">
        <v>3168</v>
      </c>
      <c r="C299" s="109" t="s">
        <v>608</v>
      </c>
      <c r="D299" s="109" t="s">
        <v>581</v>
      </c>
      <c r="E299" s="109" t="s">
        <v>765</v>
      </c>
      <c r="F299" s="109" t="s">
        <v>3127</v>
      </c>
      <c r="G299" s="109" t="s">
        <v>3147</v>
      </c>
      <c r="H299" s="109" t="s">
        <v>3169</v>
      </c>
      <c r="I299" s="110">
        <v>1048</v>
      </c>
      <c r="J299" s="110">
        <v>129.19</v>
      </c>
      <c r="K299" s="110">
        <v>-14.085000000000001</v>
      </c>
      <c r="L299" s="110">
        <v>-73.591099999999997</v>
      </c>
      <c r="M299" s="111" t="s">
        <v>123</v>
      </c>
      <c r="N299" s="111">
        <v>0</v>
      </c>
      <c r="O299" s="111" t="s">
        <v>553</v>
      </c>
      <c r="P299" s="111">
        <v>0</v>
      </c>
      <c r="Q299" s="112"/>
      <c r="R299" s="111" t="s">
        <v>557</v>
      </c>
      <c r="S299" s="111" t="s">
        <v>613</v>
      </c>
      <c r="T299" s="111" t="s">
        <v>2048</v>
      </c>
      <c r="U299" s="111" t="str">
        <f>+CONCATENATE(Tabla134[[#This Row],[D]],Tabla134[[#This Row],[P]],Tabla134[[#This Row],[DI]])</f>
        <v>APURIMACANDAHUAYLASPOMACOCHA</v>
      </c>
      <c r="V299" s="111" t="s">
        <v>3168</v>
      </c>
      <c r="W299" s="111"/>
      <c r="X299" s="111"/>
    </row>
    <row r="300" spans="1:24" x14ac:dyDescent="0.3">
      <c r="A300" s="108" t="s">
        <v>548</v>
      </c>
      <c r="B300" s="109" t="s">
        <v>3170</v>
      </c>
      <c r="C300" s="109" t="s">
        <v>608</v>
      </c>
      <c r="D300" s="109" t="s">
        <v>581</v>
      </c>
      <c r="E300" s="109" t="s">
        <v>778</v>
      </c>
      <c r="F300" s="109" t="s">
        <v>3127</v>
      </c>
      <c r="G300" s="109" t="s">
        <v>3147</v>
      </c>
      <c r="H300" s="109" t="s">
        <v>3171</v>
      </c>
      <c r="I300" s="110">
        <v>3183</v>
      </c>
      <c r="J300" s="110">
        <v>178.78</v>
      </c>
      <c r="K300" s="110">
        <v>-13.773300000000001</v>
      </c>
      <c r="L300" s="110">
        <v>-73.6036</v>
      </c>
      <c r="M300" s="111" t="s">
        <v>123</v>
      </c>
      <c r="N300" s="111">
        <v>0</v>
      </c>
      <c r="O300" s="111" t="s">
        <v>553</v>
      </c>
      <c r="P300" s="111">
        <v>0</v>
      </c>
      <c r="Q300" s="112"/>
      <c r="R300" s="111" t="s">
        <v>557</v>
      </c>
      <c r="S300" s="111" t="s">
        <v>613</v>
      </c>
      <c r="T300" s="111" t="s">
        <v>2477</v>
      </c>
      <c r="U300" s="111" t="str">
        <f>+CONCATENATE(Tabla134[[#This Row],[D]],Tabla134[[#This Row],[P]],Tabla134[[#This Row],[DI]])</f>
        <v>APURIMACANDAHUAYLASSAN ANTONIO DE CACHI</v>
      </c>
      <c r="V300" s="111" t="s">
        <v>3170</v>
      </c>
      <c r="W300" s="111"/>
      <c r="X300" s="111"/>
    </row>
    <row r="301" spans="1:24" x14ac:dyDescent="0.3">
      <c r="A301" s="108" t="s">
        <v>548</v>
      </c>
      <c r="B301" s="109" t="s">
        <v>3172</v>
      </c>
      <c r="C301" s="109" t="s">
        <v>608</v>
      </c>
      <c r="D301" s="109" t="s">
        <v>581</v>
      </c>
      <c r="E301" s="109" t="s">
        <v>789</v>
      </c>
      <c r="F301" s="109" t="s">
        <v>3127</v>
      </c>
      <c r="G301" s="109" t="s">
        <v>3147</v>
      </c>
      <c r="H301" s="109" t="s">
        <v>3173</v>
      </c>
      <c r="I301" s="110">
        <v>29017</v>
      </c>
      <c r="J301" s="110">
        <v>237.42</v>
      </c>
      <c r="K301" s="110">
        <v>-13.650600000000001</v>
      </c>
      <c r="L301" s="110">
        <v>-73.365600000000001</v>
      </c>
      <c r="M301" s="111" t="s">
        <v>123</v>
      </c>
      <c r="N301" s="111">
        <v>0</v>
      </c>
      <c r="O301" s="111" t="s">
        <v>553</v>
      </c>
      <c r="P301" s="111">
        <v>0</v>
      </c>
      <c r="Q301" s="112"/>
      <c r="R301" s="111" t="s">
        <v>557</v>
      </c>
      <c r="S301" s="111" t="s">
        <v>613</v>
      </c>
      <c r="T301" s="111" t="s">
        <v>1624</v>
      </c>
      <c r="U301" s="111" t="str">
        <f>+CONCATENATE(Tabla134[[#This Row],[D]],Tabla134[[#This Row],[P]],Tabla134[[#This Row],[DI]])</f>
        <v>APURIMACANDAHUAYLASSAN JERONIMO</v>
      </c>
      <c r="V301" s="111" t="s">
        <v>3172</v>
      </c>
      <c r="W301" s="111"/>
      <c r="X301" s="111"/>
    </row>
    <row r="302" spans="1:24" x14ac:dyDescent="0.3">
      <c r="A302" s="108" t="s">
        <v>548</v>
      </c>
      <c r="B302" s="109" t="s">
        <v>3174</v>
      </c>
      <c r="C302" s="109" t="s">
        <v>608</v>
      </c>
      <c r="D302" s="109" t="s">
        <v>581</v>
      </c>
      <c r="E302" s="109" t="s">
        <v>798</v>
      </c>
      <c r="F302" s="109" t="s">
        <v>3127</v>
      </c>
      <c r="G302" s="109" t="s">
        <v>3147</v>
      </c>
      <c r="H302" s="109" t="s">
        <v>3175</v>
      </c>
      <c r="I302" s="110">
        <v>2080</v>
      </c>
      <c r="J302" s="110">
        <v>83.37</v>
      </c>
      <c r="K302" s="110">
        <v>-13.9594</v>
      </c>
      <c r="L302" s="110">
        <v>-73.608599999999996</v>
      </c>
      <c r="M302" s="111" t="s">
        <v>123</v>
      </c>
      <c r="N302" s="111">
        <v>0</v>
      </c>
      <c r="O302" s="111" t="s">
        <v>553</v>
      </c>
      <c r="P302" s="111">
        <v>0</v>
      </c>
      <c r="Q302" s="112"/>
      <c r="R302" s="111" t="s">
        <v>557</v>
      </c>
      <c r="S302" s="111" t="s">
        <v>613</v>
      </c>
      <c r="T302" s="111" t="s">
        <v>2529</v>
      </c>
      <c r="U302" s="111" t="str">
        <f>+CONCATENATE(Tabla134[[#This Row],[D]],Tabla134[[#This Row],[P]],Tabla134[[#This Row],[DI]])</f>
        <v>APURIMACANDAHUAYLASSAN MIGUEL DE CHACCRAMPA</v>
      </c>
      <c r="V302" s="111" t="s">
        <v>3174</v>
      </c>
      <c r="W302" s="111"/>
      <c r="X302" s="111"/>
    </row>
    <row r="303" spans="1:24" x14ac:dyDescent="0.3">
      <c r="A303" s="108" t="s">
        <v>548</v>
      </c>
      <c r="B303" s="109" t="s">
        <v>3176</v>
      </c>
      <c r="C303" s="109" t="s">
        <v>608</v>
      </c>
      <c r="D303" s="109" t="s">
        <v>581</v>
      </c>
      <c r="E303" s="109" t="s">
        <v>806</v>
      </c>
      <c r="F303" s="109" t="s">
        <v>3127</v>
      </c>
      <c r="G303" s="109" t="s">
        <v>3147</v>
      </c>
      <c r="H303" s="109" t="s">
        <v>3177</v>
      </c>
      <c r="I303" s="110">
        <v>9864</v>
      </c>
      <c r="J303" s="110">
        <v>162.13999999999999</v>
      </c>
      <c r="K303" s="110">
        <v>-13.6578</v>
      </c>
      <c r="L303" s="110">
        <v>-73.493099999999998</v>
      </c>
      <c r="M303" s="111" t="s">
        <v>123</v>
      </c>
      <c r="N303" s="111">
        <v>0</v>
      </c>
      <c r="O303" s="111" t="s">
        <v>553</v>
      </c>
      <c r="P303" s="111">
        <v>0</v>
      </c>
      <c r="Q303" s="112"/>
      <c r="R303" s="111" t="s">
        <v>557</v>
      </c>
      <c r="S303" s="111" t="s">
        <v>613</v>
      </c>
      <c r="T303" s="111" t="s">
        <v>2546</v>
      </c>
      <c r="U303" s="111" t="str">
        <f>+CONCATENATE(Tabla134[[#This Row],[D]],Tabla134[[#This Row],[P]],Tabla134[[#This Row],[DI]])</f>
        <v>APURIMACANDAHUAYLASSANTA MARIA DE CHICMO</v>
      </c>
      <c r="V303" s="111" t="s">
        <v>3176</v>
      </c>
      <c r="W303" s="111"/>
      <c r="X303" s="111"/>
    </row>
    <row r="304" spans="1:24" x14ac:dyDescent="0.3">
      <c r="A304" s="108" t="s">
        <v>548</v>
      </c>
      <c r="B304" s="109" t="s">
        <v>3178</v>
      </c>
      <c r="C304" s="109" t="s">
        <v>608</v>
      </c>
      <c r="D304" s="109" t="s">
        <v>581</v>
      </c>
      <c r="E304" s="109" t="s">
        <v>811</v>
      </c>
      <c r="F304" s="109" t="s">
        <v>3127</v>
      </c>
      <c r="G304" s="109" t="s">
        <v>3147</v>
      </c>
      <c r="H304" s="109" t="s">
        <v>3179</v>
      </c>
      <c r="I304" s="110">
        <v>18478</v>
      </c>
      <c r="J304" s="110">
        <v>148.12</v>
      </c>
      <c r="K304" s="110">
        <v>-13.653600000000001</v>
      </c>
      <c r="L304" s="110">
        <v>-73.427800000000005</v>
      </c>
      <c r="M304" s="111" t="s">
        <v>123</v>
      </c>
      <c r="N304" s="111">
        <v>0</v>
      </c>
      <c r="O304" s="111" t="s">
        <v>553</v>
      </c>
      <c r="P304" s="111">
        <v>0</v>
      </c>
      <c r="Q304" s="112"/>
      <c r="R304" s="111" t="s">
        <v>557</v>
      </c>
      <c r="S304" s="111" t="s">
        <v>613</v>
      </c>
      <c r="T304" s="111" t="s">
        <v>2560</v>
      </c>
      <c r="U304" s="111" t="str">
        <f>+CONCATENATE(Tabla134[[#This Row],[D]],Tabla134[[#This Row],[P]],Tabla134[[#This Row],[DI]])</f>
        <v>APURIMACANDAHUAYLASTALAVERA</v>
      </c>
      <c r="V304" s="111" t="s">
        <v>3178</v>
      </c>
      <c r="W304" s="111"/>
      <c r="X304" s="111"/>
    </row>
    <row r="305" spans="1:24" x14ac:dyDescent="0.3">
      <c r="A305" s="108" t="s">
        <v>548</v>
      </c>
      <c r="B305" s="109" t="s">
        <v>3180</v>
      </c>
      <c r="C305" s="109" t="s">
        <v>608</v>
      </c>
      <c r="D305" s="109" t="s">
        <v>581</v>
      </c>
      <c r="E305" s="109" t="s">
        <v>816</v>
      </c>
      <c r="F305" s="109" t="s">
        <v>3127</v>
      </c>
      <c r="G305" s="109" t="s">
        <v>3147</v>
      </c>
      <c r="H305" s="109" t="s">
        <v>3181</v>
      </c>
      <c r="I305" s="110">
        <v>2448</v>
      </c>
      <c r="J305" s="110">
        <v>446.71</v>
      </c>
      <c r="K305" s="110">
        <v>-14.053900000000001</v>
      </c>
      <c r="L305" s="110">
        <v>-73.568899999999999</v>
      </c>
      <c r="M305" s="111" t="s">
        <v>123</v>
      </c>
      <c r="N305" s="111">
        <v>0</v>
      </c>
      <c r="O305" s="111" t="s">
        <v>553</v>
      </c>
      <c r="P305" s="111">
        <v>0</v>
      </c>
      <c r="Q305" s="112"/>
      <c r="R305" s="111" t="s">
        <v>557</v>
      </c>
      <c r="S305" s="111" t="s">
        <v>613</v>
      </c>
      <c r="T305" s="111" t="s">
        <v>2574</v>
      </c>
      <c r="U305" s="111" t="str">
        <f>+CONCATENATE(Tabla134[[#This Row],[D]],Tabla134[[#This Row],[P]],Tabla134[[#This Row],[DI]])</f>
        <v>APURIMACANDAHUAYLASTUMAY HUARACA</v>
      </c>
      <c r="V305" s="111" t="s">
        <v>3180</v>
      </c>
      <c r="W305" s="111"/>
      <c r="X305" s="111"/>
    </row>
    <row r="306" spans="1:24" x14ac:dyDescent="0.3">
      <c r="A306" s="108" t="s">
        <v>548</v>
      </c>
      <c r="B306" s="109" t="s">
        <v>3182</v>
      </c>
      <c r="C306" s="109" t="s">
        <v>608</v>
      </c>
      <c r="D306" s="109" t="s">
        <v>581</v>
      </c>
      <c r="E306" s="109" t="s">
        <v>821</v>
      </c>
      <c r="F306" s="109" t="s">
        <v>3127</v>
      </c>
      <c r="G306" s="109" t="s">
        <v>3147</v>
      </c>
      <c r="H306" s="109" t="s">
        <v>3183</v>
      </c>
      <c r="I306" s="110">
        <v>4152</v>
      </c>
      <c r="J306" s="110">
        <v>121.67</v>
      </c>
      <c r="K306" s="110">
        <v>-13.785600000000001</v>
      </c>
      <c r="L306" s="110">
        <v>-73.472800000000007</v>
      </c>
      <c r="M306" s="111" t="s">
        <v>123</v>
      </c>
      <c r="N306" s="111">
        <v>0</v>
      </c>
      <c r="O306" s="111" t="s">
        <v>553</v>
      </c>
      <c r="P306" s="111">
        <v>0</v>
      </c>
      <c r="Q306" s="112"/>
      <c r="R306" s="111" t="s">
        <v>557</v>
      </c>
      <c r="S306" s="111" t="s">
        <v>613</v>
      </c>
      <c r="T306" s="111" t="s">
        <v>2585</v>
      </c>
      <c r="U306" s="111" t="str">
        <f>+CONCATENATE(Tabla134[[#This Row],[D]],Tabla134[[#This Row],[P]],Tabla134[[#This Row],[DI]])</f>
        <v>APURIMACANDAHUAYLASTURPO</v>
      </c>
      <c r="V306" s="111" t="s">
        <v>3182</v>
      </c>
      <c r="W306" s="111"/>
      <c r="X306" s="111"/>
    </row>
    <row r="307" spans="1:24" x14ac:dyDescent="0.3">
      <c r="A307" s="108" t="s">
        <v>548</v>
      </c>
      <c r="B307" s="109" t="s">
        <v>3184</v>
      </c>
      <c r="C307" s="109" t="s">
        <v>608</v>
      </c>
      <c r="D307" s="109" t="s">
        <v>581</v>
      </c>
      <c r="E307" s="109" t="s">
        <v>826</v>
      </c>
      <c r="F307" s="109" t="s">
        <v>3127</v>
      </c>
      <c r="G307" s="109" t="s">
        <v>3147</v>
      </c>
      <c r="H307" s="109" t="s">
        <v>3185</v>
      </c>
      <c r="I307" s="110">
        <v>3006</v>
      </c>
      <c r="J307" s="110">
        <v>97.79</v>
      </c>
      <c r="K307" s="110">
        <v>-13.536899999999999</v>
      </c>
      <c r="L307" s="110">
        <v>-73.287800000000004</v>
      </c>
      <c r="M307" s="111" t="s">
        <v>3151</v>
      </c>
      <c r="N307" s="111">
        <v>0</v>
      </c>
      <c r="O307" s="111" t="s">
        <v>553</v>
      </c>
      <c r="P307" s="111">
        <v>0</v>
      </c>
      <c r="Q307" s="112"/>
      <c r="R307" s="111" t="s">
        <v>557</v>
      </c>
      <c r="S307" s="111" t="s">
        <v>613</v>
      </c>
      <c r="T307" s="111" t="s">
        <v>2117</v>
      </c>
      <c r="U307" s="111" t="str">
        <f>+CONCATENATE(Tabla134[[#This Row],[D]],Tabla134[[#This Row],[P]],Tabla134[[#This Row],[DI]])</f>
        <v>APURIMACANDAHUAYLASKAQUIABAMBA</v>
      </c>
      <c r="V307" s="111" t="s">
        <v>3184</v>
      </c>
      <c r="W307" s="111"/>
      <c r="X307" s="111"/>
    </row>
    <row r="308" spans="1:24" x14ac:dyDescent="0.3">
      <c r="A308" s="108" t="s">
        <v>548</v>
      </c>
      <c r="B308" s="109" t="s">
        <v>3186</v>
      </c>
      <c r="C308" s="109" t="s">
        <v>608</v>
      </c>
      <c r="D308" s="109" t="s">
        <v>581</v>
      </c>
      <c r="E308" s="109" t="s">
        <v>831</v>
      </c>
      <c r="F308" s="109" t="s">
        <v>3127</v>
      </c>
      <c r="G308" s="109" t="s">
        <v>3147</v>
      </c>
      <c r="H308" s="109" t="s">
        <v>3187</v>
      </c>
      <c r="I308" s="110">
        <v>3921</v>
      </c>
      <c r="J308" s="110">
        <v>195.92</v>
      </c>
      <c r="K308" s="110">
        <v>-13.733599999999999</v>
      </c>
      <c r="L308" s="110">
        <v>-73.350300000000004</v>
      </c>
      <c r="M308" s="111" t="s">
        <v>123</v>
      </c>
      <c r="N308" s="111">
        <v>0</v>
      </c>
      <c r="O308" s="111" t="s">
        <v>553</v>
      </c>
      <c r="P308" s="111">
        <v>0</v>
      </c>
      <c r="Q308" s="112"/>
      <c r="R308" s="111" t="s">
        <v>557</v>
      </c>
      <c r="S308" s="111" t="s">
        <v>613</v>
      </c>
      <c r="T308" s="111" t="s">
        <v>2011</v>
      </c>
      <c r="U308" s="111" t="str">
        <f>+CONCATENATE(Tabla134[[#This Row],[D]],Tabla134[[#This Row],[P]],Tabla134[[#This Row],[DI]])</f>
        <v>APURIMACANDAHUAYLASJOSE MARÍA ARGUEDAS</v>
      </c>
      <c r="V308" s="111" t="s">
        <v>3186</v>
      </c>
      <c r="W308" s="111"/>
      <c r="X308" s="111"/>
    </row>
    <row r="309" spans="1:24" x14ac:dyDescent="0.3">
      <c r="A309" s="108" t="s">
        <v>548</v>
      </c>
      <c r="B309" s="109" t="s">
        <v>3188</v>
      </c>
      <c r="C309" s="109" t="s">
        <v>608</v>
      </c>
      <c r="D309" s="109" t="s">
        <v>581</v>
      </c>
      <c r="E309" s="109" t="s">
        <v>841</v>
      </c>
      <c r="F309" s="109" t="s">
        <v>3127</v>
      </c>
      <c r="G309" s="109" t="s">
        <v>3147</v>
      </c>
      <c r="H309" s="109" t="s">
        <v>842</v>
      </c>
      <c r="I309" s="110" t="s">
        <v>553</v>
      </c>
      <c r="J309" s="110" t="s">
        <v>553</v>
      </c>
      <c r="K309" s="110" t="s">
        <v>553</v>
      </c>
      <c r="L309" s="110" t="s">
        <v>553</v>
      </c>
      <c r="M309" s="111" t="s">
        <v>123</v>
      </c>
      <c r="N309" s="111">
        <v>0</v>
      </c>
      <c r="O309" s="111" t="s">
        <v>553</v>
      </c>
      <c r="P309" s="111">
        <v>0</v>
      </c>
      <c r="Q309" s="112"/>
      <c r="R309" s="111" t="s">
        <v>557</v>
      </c>
      <c r="S309" s="111" t="s">
        <v>613</v>
      </c>
      <c r="T309" s="111" t="s">
        <v>843</v>
      </c>
      <c r="U309" s="111" t="str">
        <f>+CONCATENATE(Tabla134[[#This Row],[D]],Tabla134[[#This Row],[P]],Tabla134[[#This Row],[DI]])</f>
        <v>APURIMACANDAHUAYLASMULTIDISTRITAL</v>
      </c>
      <c r="V309" s="111" t="s">
        <v>3188</v>
      </c>
      <c r="W309" s="111"/>
      <c r="X309" s="111"/>
    </row>
    <row r="310" spans="1:24" x14ac:dyDescent="0.3">
      <c r="A310" s="108" t="s">
        <v>548</v>
      </c>
      <c r="B310" s="109" t="s">
        <v>3189</v>
      </c>
      <c r="C310" s="109" t="s">
        <v>608</v>
      </c>
      <c r="D310" s="109" t="s">
        <v>608</v>
      </c>
      <c r="E310" s="109" t="s">
        <v>550</v>
      </c>
      <c r="F310" s="109" t="s">
        <v>3127</v>
      </c>
      <c r="G310" s="109" t="s">
        <v>3190</v>
      </c>
      <c r="H310" s="109" t="s">
        <v>3191</v>
      </c>
      <c r="I310" s="110">
        <v>3185</v>
      </c>
      <c r="J310" s="110">
        <v>603.76</v>
      </c>
      <c r="K310" s="110">
        <v>-14.3653</v>
      </c>
      <c r="L310" s="110">
        <v>-72.877799999999993</v>
      </c>
      <c r="M310" s="111" t="s">
        <v>123</v>
      </c>
      <c r="N310" s="111">
        <v>0</v>
      </c>
      <c r="O310" s="111" t="s">
        <v>553</v>
      </c>
      <c r="P310" s="111">
        <v>0</v>
      </c>
      <c r="Q310" s="112"/>
      <c r="R310" s="111" t="s">
        <v>557</v>
      </c>
      <c r="S310" s="111" t="s">
        <v>637</v>
      </c>
      <c r="T310" s="111" t="s">
        <v>637</v>
      </c>
      <c r="U310" s="111" t="str">
        <f>+CONCATENATE(Tabla134[[#This Row],[D]],Tabla134[[#This Row],[P]],Tabla134[[#This Row],[DI]])</f>
        <v>APURIMACANTABAMBAANTABAMBA</v>
      </c>
      <c r="V310" s="111" t="s">
        <v>3189</v>
      </c>
      <c r="W310" s="111"/>
      <c r="X310" s="111"/>
    </row>
    <row r="311" spans="1:24" x14ac:dyDescent="0.3">
      <c r="A311" s="108" t="s">
        <v>548</v>
      </c>
      <c r="B311" s="109" t="s">
        <v>3192</v>
      </c>
      <c r="C311" s="109" t="s">
        <v>608</v>
      </c>
      <c r="D311" s="109" t="s">
        <v>608</v>
      </c>
      <c r="E311" s="109" t="s">
        <v>581</v>
      </c>
      <c r="F311" s="109" t="s">
        <v>3127</v>
      </c>
      <c r="G311" s="109" t="s">
        <v>3190</v>
      </c>
      <c r="H311" s="109" t="s">
        <v>3193</v>
      </c>
      <c r="I311" s="110">
        <v>548</v>
      </c>
      <c r="J311" s="110">
        <v>68.81</v>
      </c>
      <c r="K311" s="110">
        <v>-14.209199999999999</v>
      </c>
      <c r="L311" s="110">
        <v>-73.058300000000003</v>
      </c>
      <c r="M311" s="111" t="s">
        <v>123</v>
      </c>
      <c r="N311" s="111">
        <v>0</v>
      </c>
      <c r="O311" s="111" t="s">
        <v>553</v>
      </c>
      <c r="P311" s="111">
        <v>0</v>
      </c>
      <c r="Q311" s="112"/>
      <c r="R311" s="111" t="s">
        <v>557</v>
      </c>
      <c r="S311" s="111" t="s">
        <v>637</v>
      </c>
      <c r="T311" s="111" t="s">
        <v>1248</v>
      </c>
      <c r="U311" s="111" t="str">
        <f>+CONCATENATE(Tabla134[[#This Row],[D]],Tabla134[[#This Row],[P]],Tabla134[[#This Row],[DI]])</f>
        <v>APURIMACANTABAMBAEL ORO</v>
      </c>
      <c r="V311" s="111" t="s">
        <v>3192</v>
      </c>
      <c r="W311" s="111"/>
      <c r="X311" s="111"/>
    </row>
    <row r="312" spans="1:24" x14ac:dyDescent="0.3">
      <c r="A312" s="108" t="s">
        <v>548</v>
      </c>
      <c r="B312" s="109" t="s">
        <v>3194</v>
      </c>
      <c r="C312" s="109" t="s">
        <v>608</v>
      </c>
      <c r="D312" s="109" t="s">
        <v>608</v>
      </c>
      <c r="E312" s="109" t="s">
        <v>608</v>
      </c>
      <c r="F312" s="109" t="s">
        <v>3127</v>
      </c>
      <c r="G312" s="109" t="s">
        <v>3190</v>
      </c>
      <c r="H312" s="109" t="s">
        <v>3195</v>
      </c>
      <c r="I312" s="110">
        <v>1568</v>
      </c>
      <c r="J312" s="110">
        <v>337.6</v>
      </c>
      <c r="K312" s="110">
        <v>-14.3369</v>
      </c>
      <c r="L312" s="110">
        <v>-72.893600000000006</v>
      </c>
      <c r="M312" s="111" t="s">
        <v>123</v>
      </c>
      <c r="N312" s="111">
        <v>0</v>
      </c>
      <c r="O312" s="111" t="s">
        <v>553</v>
      </c>
      <c r="P312" s="111">
        <v>0</v>
      </c>
      <c r="Q312" s="112"/>
      <c r="R312" s="111" t="s">
        <v>557</v>
      </c>
      <c r="S312" s="111" t="s">
        <v>637</v>
      </c>
      <c r="T312" s="111" t="s">
        <v>1413</v>
      </c>
      <c r="U312" s="111" t="str">
        <f>+CONCATENATE(Tabla134[[#This Row],[D]],Tabla134[[#This Row],[P]],Tabla134[[#This Row],[DI]])</f>
        <v>APURIMACANTABAMBAHUAQUIRCA</v>
      </c>
      <c r="V312" s="111" t="s">
        <v>3194</v>
      </c>
      <c r="W312" s="111"/>
      <c r="X312" s="111"/>
    </row>
    <row r="313" spans="1:24" x14ac:dyDescent="0.3">
      <c r="A313" s="108" t="s">
        <v>548</v>
      </c>
      <c r="B313" s="109" t="s">
        <v>3196</v>
      </c>
      <c r="C313" s="109" t="s">
        <v>608</v>
      </c>
      <c r="D313" s="109" t="s">
        <v>608</v>
      </c>
      <c r="E313" s="109" t="s">
        <v>633</v>
      </c>
      <c r="F313" s="109" t="s">
        <v>3127</v>
      </c>
      <c r="G313" s="109" t="s">
        <v>3190</v>
      </c>
      <c r="H313" s="109" t="s">
        <v>3197</v>
      </c>
      <c r="I313" s="110">
        <v>2044</v>
      </c>
      <c r="J313" s="110">
        <v>623.22</v>
      </c>
      <c r="K313" s="110">
        <v>-14.428599999999999</v>
      </c>
      <c r="L313" s="110">
        <v>-72.914699999999996</v>
      </c>
      <c r="M313" s="111" t="s">
        <v>123</v>
      </c>
      <c r="N313" s="111">
        <v>0</v>
      </c>
      <c r="O313" s="111" t="s">
        <v>553</v>
      </c>
      <c r="P313" s="111">
        <v>0</v>
      </c>
      <c r="Q313" s="112"/>
      <c r="R313" s="111" t="s">
        <v>557</v>
      </c>
      <c r="S313" s="111" t="s">
        <v>637</v>
      </c>
      <c r="T313" s="111" t="s">
        <v>1587</v>
      </c>
      <c r="U313" s="111" t="str">
        <f>+CONCATENATE(Tabla134[[#This Row],[D]],Tabla134[[#This Row],[P]],Tabla134[[#This Row],[DI]])</f>
        <v>APURIMACANTABAMBAJUAN ESPINOZA MEDRANO</v>
      </c>
      <c r="V313" s="111" t="s">
        <v>3196</v>
      </c>
      <c r="W313" s="111"/>
      <c r="X313" s="111"/>
    </row>
    <row r="314" spans="1:24" x14ac:dyDescent="0.3">
      <c r="A314" s="108" t="s">
        <v>548</v>
      </c>
      <c r="B314" s="109" t="s">
        <v>3198</v>
      </c>
      <c r="C314" s="109" t="s">
        <v>608</v>
      </c>
      <c r="D314" s="109" t="s">
        <v>608</v>
      </c>
      <c r="E314" s="109" t="s">
        <v>656</v>
      </c>
      <c r="F314" s="109" t="s">
        <v>3127</v>
      </c>
      <c r="G314" s="109" t="s">
        <v>3190</v>
      </c>
      <c r="H314" s="109" t="s">
        <v>3199</v>
      </c>
      <c r="I314" s="110">
        <v>3127</v>
      </c>
      <c r="J314" s="110">
        <v>1180.1199999999999</v>
      </c>
      <c r="K314" s="110">
        <v>-14.2628</v>
      </c>
      <c r="L314" s="110">
        <v>-72.563900000000004</v>
      </c>
      <c r="M314" s="111" t="s">
        <v>123</v>
      </c>
      <c r="N314" s="111">
        <v>0</v>
      </c>
      <c r="O314" s="111" t="s">
        <v>553</v>
      </c>
      <c r="P314" s="111">
        <v>0</v>
      </c>
      <c r="Q314" s="112"/>
      <c r="R314" s="111" t="s">
        <v>557</v>
      </c>
      <c r="S314" s="111" t="s">
        <v>637</v>
      </c>
      <c r="T314" s="111" t="s">
        <v>1737</v>
      </c>
      <c r="U314" s="111" t="str">
        <f>+CONCATENATE(Tabla134[[#This Row],[D]],Tabla134[[#This Row],[P]],Tabla134[[#This Row],[DI]])</f>
        <v>APURIMACANTABAMBAOROPESA</v>
      </c>
      <c r="V314" s="111" t="s">
        <v>3198</v>
      </c>
      <c r="W314" s="111"/>
      <c r="X314" s="111"/>
    </row>
    <row r="315" spans="1:24" x14ac:dyDescent="0.3">
      <c r="A315" s="108" t="s">
        <v>548</v>
      </c>
      <c r="B315" s="109" t="s">
        <v>3200</v>
      </c>
      <c r="C315" s="109" t="s">
        <v>608</v>
      </c>
      <c r="D315" s="109" t="s">
        <v>608</v>
      </c>
      <c r="E315" s="109" t="s">
        <v>680</v>
      </c>
      <c r="F315" s="109" t="s">
        <v>3127</v>
      </c>
      <c r="G315" s="109" t="s">
        <v>3190</v>
      </c>
      <c r="H315" s="109" t="s">
        <v>3201</v>
      </c>
      <c r="I315" s="110">
        <v>1291</v>
      </c>
      <c r="J315" s="110">
        <v>226.73</v>
      </c>
      <c r="K315" s="110">
        <v>-14.224399999999999</v>
      </c>
      <c r="L315" s="110">
        <v>-73.014700000000005</v>
      </c>
      <c r="M315" s="111" t="s">
        <v>123</v>
      </c>
      <c r="N315" s="111">
        <v>0</v>
      </c>
      <c r="O315" s="111" t="s">
        <v>553</v>
      </c>
      <c r="P315" s="111">
        <v>0</v>
      </c>
      <c r="Q315" s="112"/>
      <c r="R315" s="111" t="s">
        <v>557</v>
      </c>
      <c r="S315" s="111" t="s">
        <v>637</v>
      </c>
      <c r="T315" s="111" t="s">
        <v>1885</v>
      </c>
      <c r="U315" s="111" t="str">
        <f>+CONCATENATE(Tabla134[[#This Row],[D]],Tabla134[[#This Row],[P]],Tabla134[[#This Row],[DI]])</f>
        <v>APURIMACANTABAMBAPACHACONAS</v>
      </c>
      <c r="V315" s="111" t="s">
        <v>3200</v>
      </c>
      <c r="W315" s="111"/>
      <c r="X315" s="111"/>
    </row>
    <row r="316" spans="1:24" x14ac:dyDescent="0.3">
      <c r="A316" s="108" t="s">
        <v>548</v>
      </c>
      <c r="B316" s="109" t="s">
        <v>3202</v>
      </c>
      <c r="C316" s="109" t="s">
        <v>608</v>
      </c>
      <c r="D316" s="109" t="s">
        <v>608</v>
      </c>
      <c r="E316" s="109" t="s">
        <v>700</v>
      </c>
      <c r="F316" s="109" t="s">
        <v>3127</v>
      </c>
      <c r="G316" s="109" t="s">
        <v>3190</v>
      </c>
      <c r="H316" s="109" t="s">
        <v>3203</v>
      </c>
      <c r="I316" s="110">
        <v>1657</v>
      </c>
      <c r="J316" s="110">
        <v>178.77</v>
      </c>
      <c r="K316" s="110">
        <v>-14.312200000000001</v>
      </c>
      <c r="L316" s="110">
        <v>-72.944199999999995</v>
      </c>
      <c r="M316" s="111" t="s">
        <v>123</v>
      </c>
      <c r="N316" s="111">
        <v>0</v>
      </c>
      <c r="O316" s="111" t="s">
        <v>553</v>
      </c>
      <c r="P316" s="111">
        <v>0</v>
      </c>
      <c r="Q316" s="112"/>
      <c r="R316" s="111" t="s">
        <v>557</v>
      </c>
      <c r="S316" s="111" t="s">
        <v>637</v>
      </c>
      <c r="T316" s="111" t="s">
        <v>2012</v>
      </c>
      <c r="U316" s="111" t="str">
        <f>+CONCATENATE(Tabla134[[#This Row],[D]],Tabla134[[#This Row],[P]],Tabla134[[#This Row],[DI]])</f>
        <v>APURIMACANTABAMBASABAINO</v>
      </c>
      <c r="V316" s="111" t="s">
        <v>3202</v>
      </c>
      <c r="W316" s="111"/>
      <c r="X316" s="111"/>
    </row>
    <row r="317" spans="1:24" x14ac:dyDescent="0.3">
      <c r="A317" s="108" t="s">
        <v>548</v>
      </c>
      <c r="B317" s="109" t="s">
        <v>3204</v>
      </c>
      <c r="C317" s="109" t="s">
        <v>608</v>
      </c>
      <c r="D317" s="109" t="s">
        <v>608</v>
      </c>
      <c r="E317" s="109" t="s">
        <v>841</v>
      </c>
      <c r="F317" s="109" t="s">
        <v>3127</v>
      </c>
      <c r="G317" s="109" t="s">
        <v>3190</v>
      </c>
      <c r="H317" s="109" t="s">
        <v>842</v>
      </c>
      <c r="I317" s="110" t="s">
        <v>553</v>
      </c>
      <c r="J317" s="110" t="s">
        <v>553</v>
      </c>
      <c r="K317" s="110" t="s">
        <v>553</v>
      </c>
      <c r="L317" s="110" t="s">
        <v>553</v>
      </c>
      <c r="M317" s="111" t="s">
        <v>123</v>
      </c>
      <c r="N317" s="111">
        <v>0</v>
      </c>
      <c r="O317" s="111" t="s">
        <v>553</v>
      </c>
      <c r="P317" s="111">
        <v>0</v>
      </c>
      <c r="Q317" s="112"/>
      <c r="R317" s="111" t="s">
        <v>557</v>
      </c>
      <c r="S317" s="111" t="s">
        <v>637</v>
      </c>
      <c r="T317" s="111" t="s">
        <v>843</v>
      </c>
      <c r="U317" s="111" t="str">
        <f>+CONCATENATE(Tabla134[[#This Row],[D]],Tabla134[[#This Row],[P]],Tabla134[[#This Row],[DI]])</f>
        <v>APURIMACANTABAMBAMULTIDISTRITAL</v>
      </c>
      <c r="V317" s="111" t="s">
        <v>3204</v>
      </c>
      <c r="W317" s="111"/>
      <c r="X317" s="111"/>
    </row>
    <row r="318" spans="1:24" x14ac:dyDescent="0.3">
      <c r="A318" s="108" t="s">
        <v>548</v>
      </c>
      <c r="B318" s="109" t="s">
        <v>3205</v>
      </c>
      <c r="C318" s="109" t="s">
        <v>608</v>
      </c>
      <c r="D318" s="109" t="s">
        <v>633</v>
      </c>
      <c r="E318" s="109" t="s">
        <v>550</v>
      </c>
      <c r="F318" s="109" t="s">
        <v>3127</v>
      </c>
      <c r="G318" s="109" t="s">
        <v>3206</v>
      </c>
      <c r="H318" s="109" t="s">
        <v>3207</v>
      </c>
      <c r="I318" s="110">
        <v>5098</v>
      </c>
      <c r="J318" s="110">
        <v>322.33999999999997</v>
      </c>
      <c r="K318" s="110">
        <v>-14.295</v>
      </c>
      <c r="L318" s="110">
        <v>-73.243099999999998</v>
      </c>
      <c r="M318" s="111" t="s">
        <v>123</v>
      </c>
      <c r="N318" s="111">
        <v>0</v>
      </c>
      <c r="O318" s="111" t="s">
        <v>553</v>
      </c>
      <c r="P318" s="111">
        <v>0</v>
      </c>
      <c r="Q318" s="112"/>
      <c r="R318" s="111" t="s">
        <v>557</v>
      </c>
      <c r="S318" s="111" t="s">
        <v>662</v>
      </c>
      <c r="T318" s="111" t="s">
        <v>1414</v>
      </c>
      <c r="U318" s="111" t="str">
        <f>+CONCATENATE(Tabla134[[#This Row],[D]],Tabla134[[#This Row],[P]],Tabla134[[#This Row],[DI]])</f>
        <v>APURIMACAYMARAESCHALHUANCA</v>
      </c>
      <c r="V318" s="111" t="s">
        <v>3205</v>
      </c>
      <c r="W318" s="111"/>
      <c r="X318" s="111"/>
    </row>
    <row r="319" spans="1:24" x14ac:dyDescent="0.3">
      <c r="A319" s="108" t="s">
        <v>548</v>
      </c>
      <c r="B319" s="109" t="s">
        <v>3208</v>
      </c>
      <c r="C319" s="109" t="s">
        <v>608</v>
      </c>
      <c r="D319" s="109" t="s">
        <v>633</v>
      </c>
      <c r="E319" s="109" t="s">
        <v>581</v>
      </c>
      <c r="F319" s="109" t="s">
        <v>3127</v>
      </c>
      <c r="G319" s="109" t="s">
        <v>3206</v>
      </c>
      <c r="H319" s="109" t="s">
        <v>3209</v>
      </c>
      <c r="I319" s="110">
        <v>1013</v>
      </c>
      <c r="J319" s="110">
        <v>77.75</v>
      </c>
      <c r="K319" s="110">
        <v>-14.1181</v>
      </c>
      <c r="L319" s="110">
        <v>-73.321700000000007</v>
      </c>
      <c r="M319" s="111" t="s">
        <v>123</v>
      </c>
      <c r="N319" s="111">
        <v>0</v>
      </c>
      <c r="O319" s="111" t="s">
        <v>553</v>
      </c>
      <c r="P319" s="111">
        <v>0</v>
      </c>
      <c r="Q319" s="112"/>
      <c r="R319" s="111" t="s">
        <v>557</v>
      </c>
      <c r="S319" s="111" t="s">
        <v>662</v>
      </c>
      <c r="T319" s="111" t="s">
        <v>1080</v>
      </c>
      <c r="U319" s="111" t="str">
        <f>+CONCATENATE(Tabla134[[#This Row],[D]],Tabla134[[#This Row],[P]],Tabla134[[#This Row],[DI]])</f>
        <v>APURIMACAYMARAESCAPAYA</v>
      </c>
      <c r="V319" s="111" t="s">
        <v>3208</v>
      </c>
      <c r="W319" s="111"/>
      <c r="X319" s="111"/>
    </row>
    <row r="320" spans="1:24" x14ac:dyDescent="0.3">
      <c r="A320" s="108" t="s">
        <v>548</v>
      </c>
      <c r="B320" s="109" t="s">
        <v>3210</v>
      </c>
      <c r="C320" s="109" t="s">
        <v>608</v>
      </c>
      <c r="D320" s="109" t="s">
        <v>633</v>
      </c>
      <c r="E320" s="109" t="s">
        <v>608</v>
      </c>
      <c r="F320" s="109" t="s">
        <v>3127</v>
      </c>
      <c r="G320" s="109" t="s">
        <v>3206</v>
      </c>
      <c r="H320" s="109" t="s">
        <v>3211</v>
      </c>
      <c r="I320" s="110">
        <v>1497</v>
      </c>
      <c r="J320" s="110">
        <v>234.91</v>
      </c>
      <c r="K320" s="110">
        <v>-14.378299999999999</v>
      </c>
      <c r="L320" s="110">
        <v>-73.160799999999995</v>
      </c>
      <c r="M320" s="111" t="s">
        <v>123</v>
      </c>
      <c r="N320" s="111">
        <v>0</v>
      </c>
      <c r="O320" s="111" t="s">
        <v>553</v>
      </c>
      <c r="P320" s="111">
        <v>0</v>
      </c>
      <c r="Q320" s="112"/>
      <c r="R320" s="111" t="s">
        <v>557</v>
      </c>
      <c r="S320" s="111" t="s">
        <v>662</v>
      </c>
      <c r="T320" s="111" t="s">
        <v>1249</v>
      </c>
      <c r="U320" s="111" t="str">
        <f>+CONCATENATE(Tabla134[[#This Row],[D]],Tabla134[[#This Row],[P]],Tabla134[[#This Row],[DI]])</f>
        <v>APURIMACAYMARAESCARAYBAMBA</v>
      </c>
      <c r="V320" s="111" t="s">
        <v>3210</v>
      </c>
      <c r="W320" s="111"/>
      <c r="X320" s="111"/>
    </row>
    <row r="321" spans="1:24" x14ac:dyDescent="0.3">
      <c r="A321" s="108" t="s">
        <v>548</v>
      </c>
      <c r="B321" s="109" t="s">
        <v>3212</v>
      </c>
      <c r="C321" s="109" t="s">
        <v>608</v>
      </c>
      <c r="D321" s="109" t="s">
        <v>633</v>
      </c>
      <c r="E321" s="109" t="s">
        <v>633</v>
      </c>
      <c r="F321" s="109" t="s">
        <v>3127</v>
      </c>
      <c r="G321" s="109" t="s">
        <v>3206</v>
      </c>
      <c r="H321" s="109" t="s">
        <v>3213</v>
      </c>
      <c r="I321" s="110">
        <v>2139</v>
      </c>
      <c r="J321" s="110">
        <v>213.09</v>
      </c>
      <c r="K321" s="110">
        <v>-13.9747</v>
      </c>
      <c r="L321" s="110">
        <v>-73.064400000000006</v>
      </c>
      <c r="M321" s="111" t="s">
        <v>123</v>
      </c>
      <c r="N321" s="111">
        <v>0</v>
      </c>
      <c r="O321" s="111" t="s">
        <v>553</v>
      </c>
      <c r="P321" s="111">
        <v>0</v>
      </c>
      <c r="Q321" s="112"/>
      <c r="R321" s="111" t="s">
        <v>557</v>
      </c>
      <c r="S321" s="111" t="s">
        <v>662</v>
      </c>
      <c r="T321" s="111" t="s">
        <v>1588</v>
      </c>
      <c r="U321" s="111" t="str">
        <f>+CONCATENATE(Tabla134[[#This Row],[D]],Tabla134[[#This Row],[P]],Tabla134[[#This Row],[DI]])</f>
        <v>APURIMACAYMARAESCHAPIMARCA</v>
      </c>
      <c r="V321" s="111" t="s">
        <v>3212</v>
      </c>
      <c r="W321" s="111"/>
      <c r="X321" s="111"/>
    </row>
    <row r="322" spans="1:24" x14ac:dyDescent="0.3">
      <c r="A322" s="108" t="s">
        <v>548</v>
      </c>
      <c r="B322" s="109" t="s">
        <v>3214</v>
      </c>
      <c r="C322" s="109" t="s">
        <v>608</v>
      </c>
      <c r="D322" s="109" t="s">
        <v>633</v>
      </c>
      <c r="E322" s="109" t="s">
        <v>656</v>
      </c>
      <c r="F322" s="109" t="s">
        <v>3127</v>
      </c>
      <c r="G322" s="109" t="s">
        <v>3206</v>
      </c>
      <c r="H322" s="109" t="s">
        <v>3215</v>
      </c>
      <c r="I322" s="110">
        <v>959</v>
      </c>
      <c r="J322" s="110">
        <v>95.75</v>
      </c>
      <c r="K322" s="110">
        <v>-14.005000000000001</v>
      </c>
      <c r="L322" s="110">
        <v>-73.251900000000006</v>
      </c>
      <c r="M322" s="111" t="s">
        <v>123</v>
      </c>
      <c r="N322" s="111">
        <v>0</v>
      </c>
      <c r="O322" s="111" t="s">
        <v>553</v>
      </c>
      <c r="P322" s="111">
        <v>0</v>
      </c>
      <c r="Q322" s="112"/>
      <c r="R322" s="111" t="s">
        <v>557</v>
      </c>
      <c r="S322" s="111" t="s">
        <v>662</v>
      </c>
      <c r="T322" s="111" t="s">
        <v>1235</v>
      </c>
      <c r="U322" s="111" t="str">
        <f>+CONCATENATE(Tabla134[[#This Row],[D]],Tabla134[[#This Row],[P]],Tabla134[[#This Row],[DI]])</f>
        <v>APURIMACAYMARAESCOLCABAMBA</v>
      </c>
      <c r="V322" s="111" t="s">
        <v>3214</v>
      </c>
      <c r="W322" s="111"/>
      <c r="X322" s="111"/>
    </row>
    <row r="323" spans="1:24" x14ac:dyDescent="0.3">
      <c r="A323" s="108" t="s">
        <v>548</v>
      </c>
      <c r="B323" s="109" t="s">
        <v>3216</v>
      </c>
      <c r="C323" s="109" t="s">
        <v>608</v>
      </c>
      <c r="D323" s="109" t="s">
        <v>633</v>
      </c>
      <c r="E323" s="109" t="s">
        <v>680</v>
      </c>
      <c r="F323" s="109" t="s">
        <v>3127</v>
      </c>
      <c r="G323" s="109" t="s">
        <v>3206</v>
      </c>
      <c r="H323" s="109" t="s">
        <v>3217</v>
      </c>
      <c r="I323" s="110">
        <v>5444</v>
      </c>
      <c r="J323" s="110">
        <v>1749.83</v>
      </c>
      <c r="K323" s="110">
        <v>-14.416399999999999</v>
      </c>
      <c r="L323" s="110">
        <v>-73.205299999999994</v>
      </c>
      <c r="M323" s="111" t="s">
        <v>123</v>
      </c>
      <c r="N323" s="111">
        <v>0</v>
      </c>
      <c r="O323" s="111" t="s">
        <v>553</v>
      </c>
      <c r="P323" s="111">
        <v>0</v>
      </c>
      <c r="Q323" s="112"/>
      <c r="R323" s="111" t="s">
        <v>557</v>
      </c>
      <c r="S323" s="111" t="s">
        <v>662</v>
      </c>
      <c r="T323" s="111" t="s">
        <v>1738</v>
      </c>
      <c r="U323" s="111" t="str">
        <f>+CONCATENATE(Tabla134[[#This Row],[D]],Tabla134[[#This Row],[P]],Tabla134[[#This Row],[DI]])</f>
        <v>APURIMACAYMARAESCOTARUSE</v>
      </c>
      <c r="V323" s="111" t="s">
        <v>3216</v>
      </c>
      <c r="W323" s="111"/>
      <c r="X323" s="111"/>
    </row>
    <row r="324" spans="1:24" x14ac:dyDescent="0.3">
      <c r="A324" s="108" t="s">
        <v>548</v>
      </c>
      <c r="B324" s="109" t="s">
        <v>3218</v>
      </c>
      <c r="C324" s="109" t="s">
        <v>608</v>
      </c>
      <c r="D324" s="109" t="s">
        <v>633</v>
      </c>
      <c r="E324" s="109" t="s">
        <v>700</v>
      </c>
      <c r="F324" s="109" t="s">
        <v>3127</v>
      </c>
      <c r="G324" s="109" t="s">
        <v>3206</v>
      </c>
      <c r="H324" s="109" t="s">
        <v>3219</v>
      </c>
      <c r="I324" s="110">
        <v>739</v>
      </c>
      <c r="J324" s="110">
        <v>72.89</v>
      </c>
      <c r="K324" s="110">
        <v>-14.133100000000001</v>
      </c>
      <c r="L324" s="110">
        <v>-73.268600000000006</v>
      </c>
      <c r="M324" s="111" t="s">
        <v>123</v>
      </c>
      <c r="N324" s="111">
        <v>0</v>
      </c>
      <c r="O324" s="111" t="s">
        <v>553</v>
      </c>
      <c r="P324" s="111">
        <v>0</v>
      </c>
      <c r="Q324" s="112"/>
      <c r="R324" s="111" t="s">
        <v>557</v>
      </c>
      <c r="S324" s="111" t="s">
        <v>662</v>
      </c>
      <c r="T324" s="111" t="s">
        <v>1886</v>
      </c>
      <c r="U324" s="111" t="str">
        <f>+CONCATENATE(Tabla134[[#This Row],[D]],Tabla134[[#This Row],[P]],Tabla134[[#This Row],[DI]])</f>
        <v>APURIMACAYMARAESIHUAYLLO</v>
      </c>
      <c r="V324" s="111" t="s">
        <v>3218</v>
      </c>
      <c r="W324" s="111"/>
      <c r="X324" s="111"/>
    </row>
    <row r="325" spans="1:24" x14ac:dyDescent="0.3">
      <c r="A325" s="108" t="s">
        <v>548</v>
      </c>
      <c r="B325" s="109" t="s">
        <v>3220</v>
      </c>
      <c r="C325" s="109" t="s">
        <v>608</v>
      </c>
      <c r="D325" s="109" t="s">
        <v>633</v>
      </c>
      <c r="E325" s="109" t="s">
        <v>719</v>
      </c>
      <c r="F325" s="109" t="s">
        <v>3127</v>
      </c>
      <c r="G325" s="109" t="s">
        <v>3206</v>
      </c>
      <c r="H325" s="109" t="s">
        <v>3221</v>
      </c>
      <c r="I325" s="110">
        <v>1340</v>
      </c>
      <c r="J325" s="110">
        <v>97.64</v>
      </c>
      <c r="K325" s="110">
        <v>-14.148899999999999</v>
      </c>
      <c r="L325" s="110">
        <v>-73.175799999999995</v>
      </c>
      <c r="M325" s="111" t="s">
        <v>123</v>
      </c>
      <c r="N325" s="111">
        <v>0</v>
      </c>
      <c r="O325" s="111" t="s">
        <v>553</v>
      </c>
      <c r="P325" s="111">
        <v>0</v>
      </c>
      <c r="Q325" s="112"/>
      <c r="R325" s="111" t="s">
        <v>557</v>
      </c>
      <c r="S325" s="111" t="s">
        <v>662</v>
      </c>
      <c r="T325" s="111" t="s">
        <v>2013</v>
      </c>
      <c r="U325" s="111" t="str">
        <f>+CONCATENATE(Tabla134[[#This Row],[D]],Tabla134[[#This Row],[P]],Tabla134[[#This Row],[DI]])</f>
        <v>APURIMACAYMARAESJUSTO APU SAHUARAURA</v>
      </c>
      <c r="V325" s="111" t="s">
        <v>3220</v>
      </c>
      <c r="W325" s="111"/>
      <c r="X325" s="111"/>
    </row>
    <row r="326" spans="1:24" x14ac:dyDescent="0.3">
      <c r="A326" s="108" t="s">
        <v>548</v>
      </c>
      <c r="B326" s="109" t="s">
        <v>3222</v>
      </c>
      <c r="C326" s="109" t="s">
        <v>608</v>
      </c>
      <c r="D326" s="109" t="s">
        <v>633</v>
      </c>
      <c r="E326" s="109" t="s">
        <v>738</v>
      </c>
      <c r="F326" s="109" t="s">
        <v>3127</v>
      </c>
      <c r="G326" s="109" t="s">
        <v>3206</v>
      </c>
      <c r="H326" s="109" t="s">
        <v>3223</v>
      </c>
      <c r="I326" s="110">
        <v>2141</v>
      </c>
      <c r="J326" s="110">
        <v>110.48</v>
      </c>
      <c r="K326" s="110">
        <v>-13.9506</v>
      </c>
      <c r="L326" s="110">
        <v>-73.225300000000004</v>
      </c>
      <c r="M326" s="111" t="s">
        <v>123</v>
      </c>
      <c r="N326" s="111">
        <v>0</v>
      </c>
      <c r="O326" s="111" t="s">
        <v>553</v>
      </c>
      <c r="P326" s="111">
        <v>0</v>
      </c>
      <c r="Q326" s="112"/>
      <c r="R326" s="111" t="s">
        <v>557</v>
      </c>
      <c r="S326" s="111" t="s">
        <v>662</v>
      </c>
      <c r="T326" s="111" t="s">
        <v>2046</v>
      </c>
      <c r="U326" s="111" t="str">
        <f>+CONCATENATE(Tabla134[[#This Row],[D]],Tabla134[[#This Row],[P]],Tabla134[[#This Row],[DI]])</f>
        <v>APURIMACAYMARAESLUCRE</v>
      </c>
      <c r="V326" s="111" t="s">
        <v>3222</v>
      </c>
      <c r="W326" s="111"/>
      <c r="X326" s="111"/>
    </row>
    <row r="327" spans="1:24" x14ac:dyDescent="0.3">
      <c r="A327" s="108" t="s">
        <v>548</v>
      </c>
      <c r="B327" s="109" t="s">
        <v>3224</v>
      </c>
      <c r="C327" s="109" t="s">
        <v>608</v>
      </c>
      <c r="D327" s="109" t="s">
        <v>633</v>
      </c>
      <c r="E327" s="109" t="s">
        <v>753</v>
      </c>
      <c r="F327" s="109" t="s">
        <v>3127</v>
      </c>
      <c r="G327" s="109" t="s">
        <v>3206</v>
      </c>
      <c r="H327" s="109" t="s">
        <v>3225</v>
      </c>
      <c r="I327" s="110">
        <v>1154</v>
      </c>
      <c r="J327" s="110">
        <v>82.55</v>
      </c>
      <c r="K327" s="110">
        <v>-14.22</v>
      </c>
      <c r="L327" s="110">
        <v>-73.088099999999997</v>
      </c>
      <c r="M327" s="111" t="s">
        <v>123</v>
      </c>
      <c r="N327" s="111">
        <v>0</v>
      </c>
      <c r="O327" s="111" t="s">
        <v>553</v>
      </c>
      <c r="P327" s="111">
        <v>0</v>
      </c>
      <c r="Q327" s="112"/>
      <c r="R327" s="111" t="s">
        <v>557</v>
      </c>
      <c r="S327" s="111" t="s">
        <v>662</v>
      </c>
      <c r="T327" s="111" t="s">
        <v>2212</v>
      </c>
      <c r="U327" s="111" t="str">
        <f>+CONCATENATE(Tabla134[[#This Row],[D]],Tabla134[[#This Row],[P]],Tabla134[[#This Row],[DI]])</f>
        <v>APURIMACAYMARAESPOCOHUANCA</v>
      </c>
      <c r="V327" s="111" t="s">
        <v>3224</v>
      </c>
      <c r="W327" s="111"/>
      <c r="X327" s="111"/>
    </row>
    <row r="328" spans="1:24" x14ac:dyDescent="0.3">
      <c r="A328" s="108" t="s">
        <v>548</v>
      </c>
      <c r="B328" s="109" t="s">
        <v>3226</v>
      </c>
      <c r="C328" s="109" t="s">
        <v>608</v>
      </c>
      <c r="D328" s="109" t="s">
        <v>633</v>
      </c>
      <c r="E328" s="109" t="s">
        <v>765</v>
      </c>
      <c r="F328" s="109" t="s">
        <v>3127</v>
      </c>
      <c r="G328" s="109" t="s">
        <v>3206</v>
      </c>
      <c r="H328" s="109" t="s">
        <v>3227</v>
      </c>
      <c r="I328" s="110">
        <v>833</v>
      </c>
      <c r="J328" s="110">
        <v>86.13</v>
      </c>
      <c r="K328" s="110">
        <v>-13.9239</v>
      </c>
      <c r="L328" s="110">
        <v>-73.1828</v>
      </c>
      <c r="M328" s="111" t="s">
        <v>123</v>
      </c>
      <c r="N328" s="111">
        <v>0</v>
      </c>
      <c r="O328" s="111" t="s">
        <v>553</v>
      </c>
      <c r="P328" s="111">
        <v>0</v>
      </c>
      <c r="Q328" s="112"/>
      <c r="R328" s="111" t="s">
        <v>557</v>
      </c>
      <c r="S328" s="111" t="s">
        <v>662</v>
      </c>
      <c r="T328" s="111" t="s">
        <v>2292</v>
      </c>
      <c r="U328" s="111" t="str">
        <f>+CONCATENATE(Tabla134[[#This Row],[D]],Tabla134[[#This Row],[P]],Tabla134[[#This Row],[DI]])</f>
        <v>APURIMACAYMARAESSAN JUAN DE CHACÑA</v>
      </c>
      <c r="V328" s="111" t="s">
        <v>3226</v>
      </c>
      <c r="W328" s="111"/>
      <c r="X328" s="111"/>
    </row>
    <row r="329" spans="1:24" x14ac:dyDescent="0.3">
      <c r="A329" s="108" t="s">
        <v>548</v>
      </c>
      <c r="B329" s="109" t="s">
        <v>3228</v>
      </c>
      <c r="C329" s="109" t="s">
        <v>608</v>
      </c>
      <c r="D329" s="109" t="s">
        <v>633</v>
      </c>
      <c r="E329" s="109" t="s">
        <v>778</v>
      </c>
      <c r="F329" s="109" t="s">
        <v>3127</v>
      </c>
      <c r="G329" s="109" t="s">
        <v>3206</v>
      </c>
      <c r="H329" s="109" t="s">
        <v>3229</v>
      </c>
      <c r="I329" s="110">
        <v>1455</v>
      </c>
      <c r="J329" s="110">
        <v>448.91</v>
      </c>
      <c r="K329" s="110">
        <v>-14.2036</v>
      </c>
      <c r="L329" s="110">
        <v>-73.346100000000007</v>
      </c>
      <c r="M329" s="111" t="s">
        <v>123</v>
      </c>
      <c r="N329" s="111">
        <v>0</v>
      </c>
      <c r="O329" s="111" t="s">
        <v>553</v>
      </c>
      <c r="P329" s="111">
        <v>0</v>
      </c>
      <c r="Q329" s="112"/>
      <c r="R329" s="111" t="s">
        <v>557</v>
      </c>
      <c r="S329" s="111" t="s">
        <v>662</v>
      </c>
      <c r="T329" s="111" t="s">
        <v>2358</v>
      </c>
      <c r="U329" s="111" t="str">
        <f>+CONCATENATE(Tabla134[[#This Row],[D]],Tabla134[[#This Row],[P]],Tabla134[[#This Row],[DI]])</f>
        <v>APURIMACAYMARAESSAÑAYCA</v>
      </c>
      <c r="V329" s="111" t="s">
        <v>3228</v>
      </c>
      <c r="W329" s="111"/>
      <c r="X329" s="111"/>
    </row>
    <row r="330" spans="1:24" x14ac:dyDescent="0.3">
      <c r="A330" s="108" t="s">
        <v>548</v>
      </c>
      <c r="B330" s="109" t="s">
        <v>3230</v>
      </c>
      <c r="C330" s="109" t="s">
        <v>608</v>
      </c>
      <c r="D330" s="109" t="s">
        <v>633</v>
      </c>
      <c r="E330" s="109" t="s">
        <v>789</v>
      </c>
      <c r="F330" s="109" t="s">
        <v>3127</v>
      </c>
      <c r="G330" s="109" t="s">
        <v>3206</v>
      </c>
      <c r="H330" s="109" t="s">
        <v>3231</v>
      </c>
      <c r="I330" s="110">
        <v>824</v>
      </c>
      <c r="J330" s="110">
        <v>43.56</v>
      </c>
      <c r="K330" s="110">
        <v>-14.1656</v>
      </c>
      <c r="L330" s="110">
        <v>-73.313900000000004</v>
      </c>
      <c r="M330" s="111" t="s">
        <v>123</v>
      </c>
      <c r="N330" s="111">
        <v>0</v>
      </c>
      <c r="O330" s="111" t="s">
        <v>553</v>
      </c>
      <c r="P330" s="111">
        <v>0</v>
      </c>
      <c r="Q330" s="112"/>
      <c r="R330" s="111" t="s">
        <v>557</v>
      </c>
      <c r="S330" s="111" t="s">
        <v>662</v>
      </c>
      <c r="T330" s="111" t="s">
        <v>2410</v>
      </c>
      <c r="U330" s="111" t="str">
        <f>+CONCATENATE(Tabla134[[#This Row],[D]],Tabla134[[#This Row],[P]],Tabla134[[#This Row],[DI]])</f>
        <v>APURIMACAYMARAESSORAYA</v>
      </c>
      <c r="V330" s="111" t="s">
        <v>3230</v>
      </c>
      <c r="W330" s="111"/>
      <c r="X330" s="111"/>
    </row>
    <row r="331" spans="1:24" x14ac:dyDescent="0.3">
      <c r="A331" s="108" t="s">
        <v>548</v>
      </c>
      <c r="B331" s="109" t="s">
        <v>3232</v>
      </c>
      <c r="C331" s="109" t="s">
        <v>608</v>
      </c>
      <c r="D331" s="109" t="s">
        <v>633</v>
      </c>
      <c r="E331" s="109" t="s">
        <v>798</v>
      </c>
      <c r="F331" s="109" t="s">
        <v>3127</v>
      </c>
      <c r="G331" s="109" t="s">
        <v>3206</v>
      </c>
      <c r="H331" s="109" t="s">
        <v>3233</v>
      </c>
      <c r="I331" s="110">
        <v>2252</v>
      </c>
      <c r="J331" s="110">
        <v>163.72999999999999</v>
      </c>
      <c r="K331" s="110">
        <v>-14.1408</v>
      </c>
      <c r="L331" s="110">
        <v>-73.143100000000004</v>
      </c>
      <c r="M331" s="111" t="s">
        <v>123</v>
      </c>
      <c r="N331" s="111">
        <v>0</v>
      </c>
      <c r="O331" s="111" t="s">
        <v>553</v>
      </c>
      <c r="P331" s="111">
        <v>0</v>
      </c>
      <c r="Q331" s="112"/>
      <c r="R331" s="111" t="s">
        <v>557</v>
      </c>
      <c r="S331" s="111" t="s">
        <v>662</v>
      </c>
      <c r="T331" s="111" t="s">
        <v>2449</v>
      </c>
      <c r="U331" s="111" t="str">
        <f>+CONCATENATE(Tabla134[[#This Row],[D]],Tabla134[[#This Row],[P]],Tabla134[[#This Row],[DI]])</f>
        <v>APURIMACAYMARAESTAPAIRIHUA</v>
      </c>
      <c r="V331" s="111" t="s">
        <v>3232</v>
      </c>
      <c r="W331" s="111"/>
      <c r="X331" s="111"/>
    </row>
    <row r="332" spans="1:24" x14ac:dyDescent="0.3">
      <c r="A332" s="108" t="s">
        <v>548</v>
      </c>
      <c r="B332" s="109" t="s">
        <v>3234</v>
      </c>
      <c r="C332" s="109" t="s">
        <v>608</v>
      </c>
      <c r="D332" s="109" t="s">
        <v>633</v>
      </c>
      <c r="E332" s="109" t="s">
        <v>806</v>
      </c>
      <c r="F332" s="109" t="s">
        <v>3127</v>
      </c>
      <c r="G332" s="109" t="s">
        <v>3206</v>
      </c>
      <c r="H332" s="109" t="s">
        <v>3235</v>
      </c>
      <c r="I332" s="110">
        <v>3213</v>
      </c>
      <c r="J332" s="110">
        <v>136.58000000000001</v>
      </c>
      <c r="K332" s="110">
        <v>-13.959199999999999</v>
      </c>
      <c r="L332" s="110">
        <v>-73.186700000000002</v>
      </c>
      <c r="M332" s="111" t="s">
        <v>123</v>
      </c>
      <c r="N332" s="111">
        <v>0</v>
      </c>
      <c r="O332" s="111" t="s">
        <v>553</v>
      </c>
      <c r="P332" s="111">
        <v>0</v>
      </c>
      <c r="Q332" s="112"/>
      <c r="R332" s="111" t="s">
        <v>557</v>
      </c>
      <c r="S332" s="111" t="s">
        <v>662</v>
      </c>
      <c r="T332" s="111" t="s">
        <v>2478</v>
      </c>
      <c r="U332" s="111" t="str">
        <f>+CONCATENATE(Tabla134[[#This Row],[D]],Tabla134[[#This Row],[P]],Tabla134[[#This Row],[DI]])</f>
        <v>APURIMACAYMARAESTINTAY</v>
      </c>
      <c r="V332" s="111" t="s">
        <v>3234</v>
      </c>
      <c r="W332" s="111"/>
      <c r="X332" s="111"/>
    </row>
    <row r="333" spans="1:24" x14ac:dyDescent="0.3">
      <c r="A333" s="108" t="s">
        <v>548</v>
      </c>
      <c r="B333" s="109" t="s">
        <v>3236</v>
      </c>
      <c r="C333" s="109" t="s">
        <v>608</v>
      </c>
      <c r="D333" s="109" t="s">
        <v>633</v>
      </c>
      <c r="E333" s="109" t="s">
        <v>811</v>
      </c>
      <c r="F333" s="109" t="s">
        <v>3127</v>
      </c>
      <c r="G333" s="109" t="s">
        <v>3206</v>
      </c>
      <c r="H333" s="109" t="s">
        <v>3237</v>
      </c>
      <c r="I333" s="110">
        <v>2005</v>
      </c>
      <c r="J333" s="110">
        <v>173.05</v>
      </c>
      <c r="K333" s="110">
        <v>-14.052199999999999</v>
      </c>
      <c r="L333" s="110">
        <v>-73.2958</v>
      </c>
      <c r="M333" s="111" t="s">
        <v>123</v>
      </c>
      <c r="N333" s="111">
        <v>0</v>
      </c>
      <c r="O333" s="111" t="s">
        <v>553</v>
      </c>
      <c r="P333" s="111">
        <v>0</v>
      </c>
      <c r="Q333" s="112"/>
      <c r="R333" s="111" t="s">
        <v>557</v>
      </c>
      <c r="S333" s="111" t="s">
        <v>662</v>
      </c>
      <c r="T333" s="111" t="s">
        <v>2507</v>
      </c>
      <c r="U333" s="111" t="str">
        <f>+CONCATENATE(Tabla134[[#This Row],[D]],Tabla134[[#This Row],[P]],Tabla134[[#This Row],[DI]])</f>
        <v>APURIMACAYMARAESTORAYA</v>
      </c>
      <c r="V333" s="111" t="s">
        <v>3236</v>
      </c>
      <c r="W333" s="111"/>
      <c r="X333" s="111"/>
    </row>
    <row r="334" spans="1:24" x14ac:dyDescent="0.3">
      <c r="A334" s="108" t="s">
        <v>548</v>
      </c>
      <c r="B334" s="109" t="s">
        <v>3238</v>
      </c>
      <c r="C334" s="109" t="s">
        <v>608</v>
      </c>
      <c r="D334" s="109" t="s">
        <v>633</v>
      </c>
      <c r="E334" s="109" t="s">
        <v>816</v>
      </c>
      <c r="F334" s="109" t="s">
        <v>3127</v>
      </c>
      <c r="G334" s="109" t="s">
        <v>3206</v>
      </c>
      <c r="H334" s="109" t="s">
        <v>3239</v>
      </c>
      <c r="I334" s="110">
        <v>1169</v>
      </c>
      <c r="J334" s="110">
        <v>103.88</v>
      </c>
      <c r="K334" s="110">
        <v>-14.225</v>
      </c>
      <c r="L334" s="110">
        <v>-73.158900000000003</v>
      </c>
      <c r="M334" s="111" t="s">
        <v>123</v>
      </c>
      <c r="N334" s="111">
        <v>0</v>
      </c>
      <c r="O334" s="111" t="s">
        <v>553</v>
      </c>
      <c r="P334" s="111">
        <v>0</v>
      </c>
      <c r="Q334" s="112"/>
      <c r="R334" s="111" t="s">
        <v>557</v>
      </c>
      <c r="S334" s="111" t="s">
        <v>662</v>
      </c>
      <c r="T334" s="111" t="s">
        <v>2530</v>
      </c>
      <c r="U334" s="111" t="str">
        <f>+CONCATENATE(Tabla134[[#This Row],[D]],Tabla134[[#This Row],[P]],Tabla134[[#This Row],[DI]])</f>
        <v>APURIMACAYMARAESYANACA</v>
      </c>
      <c r="V334" s="111" t="s">
        <v>3238</v>
      </c>
      <c r="W334" s="111"/>
      <c r="X334" s="111"/>
    </row>
    <row r="335" spans="1:24" x14ac:dyDescent="0.3">
      <c r="A335" s="108" t="s">
        <v>548</v>
      </c>
      <c r="B335" s="109" t="s">
        <v>3240</v>
      </c>
      <c r="C335" s="109" t="s">
        <v>608</v>
      </c>
      <c r="D335" s="109" t="s">
        <v>633</v>
      </c>
      <c r="E335" s="109" t="s">
        <v>841</v>
      </c>
      <c r="F335" s="109" t="s">
        <v>3127</v>
      </c>
      <c r="G335" s="109" t="s">
        <v>3206</v>
      </c>
      <c r="H335" s="109" t="s">
        <v>842</v>
      </c>
      <c r="I335" s="110" t="s">
        <v>553</v>
      </c>
      <c r="J335" s="110" t="s">
        <v>553</v>
      </c>
      <c r="K335" s="110" t="s">
        <v>553</v>
      </c>
      <c r="L335" s="110" t="s">
        <v>553</v>
      </c>
      <c r="M335" s="111" t="s">
        <v>123</v>
      </c>
      <c r="N335" s="111">
        <v>0</v>
      </c>
      <c r="O335" s="111" t="s">
        <v>553</v>
      </c>
      <c r="P335" s="111">
        <v>0</v>
      </c>
      <c r="Q335" s="112"/>
      <c r="R335" s="111" t="s">
        <v>557</v>
      </c>
      <c r="S335" s="111" t="s">
        <v>662</v>
      </c>
      <c r="T335" s="111" t="s">
        <v>843</v>
      </c>
      <c r="U335" s="111" t="str">
        <f>+CONCATENATE(Tabla134[[#This Row],[D]],Tabla134[[#This Row],[P]],Tabla134[[#This Row],[DI]])</f>
        <v>APURIMACAYMARAESMULTIDISTRITAL</v>
      </c>
      <c r="V335" s="111" t="s">
        <v>3240</v>
      </c>
      <c r="W335" s="111"/>
      <c r="X335" s="111"/>
    </row>
    <row r="336" spans="1:24" x14ac:dyDescent="0.3">
      <c r="A336" s="108" t="s">
        <v>548</v>
      </c>
      <c r="B336" s="109" t="s">
        <v>3241</v>
      </c>
      <c r="C336" s="109" t="s">
        <v>608</v>
      </c>
      <c r="D336" s="109" t="s">
        <v>656</v>
      </c>
      <c r="E336" s="109" t="s">
        <v>550</v>
      </c>
      <c r="F336" s="109" t="s">
        <v>3127</v>
      </c>
      <c r="G336" s="109" t="s">
        <v>3242</v>
      </c>
      <c r="H336" s="109" t="s">
        <v>3243</v>
      </c>
      <c r="I336" s="110">
        <v>11793</v>
      </c>
      <c r="J336" s="110">
        <v>722.23</v>
      </c>
      <c r="K336" s="110">
        <v>-13.945</v>
      </c>
      <c r="L336" s="110">
        <v>-72.176900000000003</v>
      </c>
      <c r="M336" s="111" t="s">
        <v>123</v>
      </c>
      <c r="N336" s="115">
        <v>1</v>
      </c>
      <c r="O336" s="115" t="s">
        <v>3244</v>
      </c>
      <c r="P336" s="115">
        <v>0</v>
      </c>
      <c r="Q336" s="112"/>
      <c r="R336" s="111" t="s">
        <v>557</v>
      </c>
      <c r="S336" s="111" t="s">
        <v>705</v>
      </c>
      <c r="T336" s="111" t="s">
        <v>1888</v>
      </c>
      <c r="U336" s="111" t="str">
        <f>+CONCATENATE(Tabla134[[#This Row],[D]],Tabla134[[#This Row],[P]],Tabla134[[#This Row],[DI]])</f>
        <v>APURIMACCOTABAMBASTAMBOBAMBA</v>
      </c>
      <c r="V336" s="111" t="s">
        <v>3241</v>
      </c>
      <c r="W336" s="111"/>
      <c r="X336" s="111"/>
    </row>
    <row r="337" spans="1:24" x14ac:dyDescent="0.3">
      <c r="A337" s="108" t="s">
        <v>548</v>
      </c>
      <c r="B337" s="109" t="s">
        <v>3245</v>
      </c>
      <c r="C337" s="109" t="s">
        <v>608</v>
      </c>
      <c r="D337" s="109" t="s">
        <v>656</v>
      </c>
      <c r="E337" s="109" t="s">
        <v>581</v>
      </c>
      <c r="F337" s="109" t="s">
        <v>3127</v>
      </c>
      <c r="G337" s="109" t="s">
        <v>3242</v>
      </c>
      <c r="H337" s="109" t="s">
        <v>3246</v>
      </c>
      <c r="I337" s="110">
        <v>4274</v>
      </c>
      <c r="J337" s="110">
        <v>331.96</v>
      </c>
      <c r="K337" s="110">
        <v>-13.745799999999999</v>
      </c>
      <c r="L337" s="110">
        <v>-72.356700000000004</v>
      </c>
      <c r="M337" s="111" t="s">
        <v>123</v>
      </c>
      <c r="N337" s="115">
        <v>1</v>
      </c>
      <c r="O337" s="115" t="s">
        <v>3244</v>
      </c>
      <c r="P337" s="115">
        <v>0</v>
      </c>
      <c r="Q337" s="112"/>
      <c r="R337" s="111" t="s">
        <v>557</v>
      </c>
      <c r="S337" s="111" t="s">
        <v>705</v>
      </c>
      <c r="T337" s="111" t="s">
        <v>705</v>
      </c>
      <c r="U337" s="111" t="str">
        <f>+CONCATENATE(Tabla134[[#This Row],[D]],Tabla134[[#This Row],[P]],Tabla134[[#This Row],[DI]])</f>
        <v>APURIMACCOTABAMBASCOTABAMBAS</v>
      </c>
      <c r="V337" s="111" t="s">
        <v>3245</v>
      </c>
      <c r="W337" s="111"/>
      <c r="X337" s="111"/>
    </row>
    <row r="338" spans="1:24" x14ac:dyDescent="0.3">
      <c r="A338" s="108" t="s">
        <v>548</v>
      </c>
      <c r="B338" s="109" t="s">
        <v>3247</v>
      </c>
      <c r="C338" s="109" t="s">
        <v>608</v>
      </c>
      <c r="D338" s="109" t="s">
        <v>656</v>
      </c>
      <c r="E338" s="109" t="s">
        <v>608</v>
      </c>
      <c r="F338" s="109" t="s">
        <v>3127</v>
      </c>
      <c r="G338" s="109" t="s">
        <v>3242</v>
      </c>
      <c r="H338" s="109" t="s">
        <v>3248</v>
      </c>
      <c r="I338" s="110">
        <v>8629</v>
      </c>
      <c r="J338" s="110">
        <v>418.95</v>
      </c>
      <c r="K338" s="110">
        <v>-13.8367</v>
      </c>
      <c r="L338" s="110">
        <v>-72.433899999999994</v>
      </c>
      <c r="M338" s="111" t="s">
        <v>123</v>
      </c>
      <c r="N338" s="115">
        <v>1</v>
      </c>
      <c r="O338" s="115" t="s">
        <v>3244</v>
      </c>
      <c r="P338" s="115">
        <v>0</v>
      </c>
      <c r="Q338" s="112"/>
      <c r="R338" s="111" t="s">
        <v>557</v>
      </c>
      <c r="S338" s="111" t="s">
        <v>705</v>
      </c>
      <c r="T338" s="111" t="s">
        <v>1416</v>
      </c>
      <c r="U338" s="111" t="str">
        <f>+CONCATENATE(Tabla134[[#This Row],[D]],Tabla134[[#This Row],[P]],Tabla134[[#This Row],[DI]])</f>
        <v>APURIMACCOTABAMBASCOYLLURQUI</v>
      </c>
      <c r="V338" s="111" t="s">
        <v>3247</v>
      </c>
      <c r="W338" s="111"/>
      <c r="X338" s="111"/>
    </row>
    <row r="339" spans="1:24" x14ac:dyDescent="0.3">
      <c r="A339" s="108" t="s">
        <v>548</v>
      </c>
      <c r="B339" s="109" t="s">
        <v>3249</v>
      </c>
      <c r="C339" s="109" t="s">
        <v>608</v>
      </c>
      <c r="D339" s="109" t="s">
        <v>656</v>
      </c>
      <c r="E339" s="109" t="s">
        <v>633</v>
      </c>
      <c r="F339" s="109" t="s">
        <v>3127</v>
      </c>
      <c r="G339" s="109" t="s">
        <v>3242</v>
      </c>
      <c r="H339" s="109" t="s">
        <v>3250</v>
      </c>
      <c r="I339" s="110">
        <v>11908</v>
      </c>
      <c r="J339" s="110">
        <v>475.46</v>
      </c>
      <c r="K339" s="110">
        <v>-14.215299999999999</v>
      </c>
      <c r="L339" s="110">
        <v>-72.190299999999993</v>
      </c>
      <c r="M339" s="111" t="s">
        <v>123</v>
      </c>
      <c r="N339" s="115">
        <v>1</v>
      </c>
      <c r="O339" s="115" t="s">
        <v>3244</v>
      </c>
      <c r="P339" s="115">
        <v>0</v>
      </c>
      <c r="Q339" s="112"/>
      <c r="R339" s="111" t="s">
        <v>557</v>
      </c>
      <c r="S339" s="111" t="s">
        <v>705</v>
      </c>
      <c r="T339" s="111" t="s">
        <v>1589</v>
      </c>
      <c r="U339" s="111" t="str">
        <f>+CONCATENATE(Tabla134[[#This Row],[D]],Tabla134[[#This Row],[P]],Tabla134[[#This Row],[DI]])</f>
        <v>APURIMACCOTABAMBASHAQUIRA</v>
      </c>
      <c r="V339" s="111" t="s">
        <v>3249</v>
      </c>
      <c r="W339" s="111"/>
      <c r="X339" s="111"/>
    </row>
    <row r="340" spans="1:24" x14ac:dyDescent="0.3">
      <c r="A340" s="108" t="s">
        <v>548</v>
      </c>
      <c r="B340" s="109" t="s">
        <v>3251</v>
      </c>
      <c r="C340" s="109" t="s">
        <v>608</v>
      </c>
      <c r="D340" s="109" t="s">
        <v>656</v>
      </c>
      <c r="E340" s="109" t="s">
        <v>656</v>
      </c>
      <c r="F340" s="109" t="s">
        <v>3127</v>
      </c>
      <c r="G340" s="109" t="s">
        <v>3242</v>
      </c>
      <c r="H340" s="109" t="s">
        <v>3252</v>
      </c>
      <c r="I340" s="110">
        <v>6718</v>
      </c>
      <c r="J340" s="110">
        <v>224.17</v>
      </c>
      <c r="K340" s="110">
        <v>-14.086399999999999</v>
      </c>
      <c r="L340" s="110">
        <v>-72.102500000000006</v>
      </c>
      <c r="M340" s="111" t="s">
        <v>123</v>
      </c>
      <c r="N340" s="115">
        <v>1</v>
      </c>
      <c r="O340" s="115" t="s">
        <v>3244</v>
      </c>
      <c r="P340" s="115">
        <v>0</v>
      </c>
      <c r="Q340" s="112"/>
      <c r="R340" s="111" t="s">
        <v>557</v>
      </c>
      <c r="S340" s="111" t="s">
        <v>705</v>
      </c>
      <c r="T340" s="111" t="s">
        <v>1740</v>
      </c>
      <c r="U340" s="111" t="str">
        <f>+CONCATENATE(Tabla134[[#This Row],[D]],Tabla134[[#This Row],[P]],Tabla134[[#This Row],[DI]])</f>
        <v>APURIMACCOTABAMBASMARA</v>
      </c>
      <c r="V340" s="111" t="s">
        <v>3251</v>
      </c>
      <c r="W340" s="111"/>
      <c r="X340" s="111"/>
    </row>
    <row r="341" spans="1:24" x14ac:dyDescent="0.3">
      <c r="A341" s="108" t="s">
        <v>548</v>
      </c>
      <c r="B341" s="109" t="s">
        <v>3253</v>
      </c>
      <c r="C341" s="109" t="s">
        <v>608</v>
      </c>
      <c r="D341" s="109" t="s">
        <v>656</v>
      </c>
      <c r="E341" s="109" t="s">
        <v>680</v>
      </c>
      <c r="F341" s="109" t="s">
        <v>3127</v>
      </c>
      <c r="G341" s="109" t="s">
        <v>3242</v>
      </c>
      <c r="H341" s="109" t="s">
        <v>3254</v>
      </c>
      <c r="I341" s="110">
        <v>9998</v>
      </c>
      <c r="J341" s="110">
        <v>439.96</v>
      </c>
      <c r="K341" s="110">
        <v>-14.119199999999999</v>
      </c>
      <c r="L341" s="110">
        <v>-72.248599999999996</v>
      </c>
      <c r="M341" s="111" t="s">
        <v>123</v>
      </c>
      <c r="N341" s="115">
        <v>1</v>
      </c>
      <c r="O341" s="115" t="s">
        <v>3244</v>
      </c>
      <c r="P341" s="115">
        <v>0</v>
      </c>
      <c r="Q341" s="112"/>
      <c r="R341" s="111" t="s">
        <v>557</v>
      </c>
      <c r="S341" s="111" t="s">
        <v>705</v>
      </c>
      <c r="T341" s="111" t="s">
        <v>1082</v>
      </c>
      <c r="U341" s="111" t="str">
        <f>+CONCATENATE(Tabla134[[#This Row],[D]],Tabla134[[#This Row],[P]],Tabla134[[#This Row],[DI]])</f>
        <v>APURIMACCOTABAMBASCHALLHUAHUACHO</v>
      </c>
      <c r="V341" s="111" t="s">
        <v>3253</v>
      </c>
      <c r="W341" s="111"/>
      <c r="X341" s="111"/>
    </row>
    <row r="342" spans="1:24" x14ac:dyDescent="0.3">
      <c r="A342" s="108" t="s">
        <v>548</v>
      </c>
      <c r="B342" s="109" t="s">
        <v>3255</v>
      </c>
      <c r="C342" s="109" t="s">
        <v>608</v>
      </c>
      <c r="D342" s="109" t="s">
        <v>656</v>
      </c>
      <c r="E342" s="109" t="s">
        <v>841</v>
      </c>
      <c r="F342" s="109" t="s">
        <v>3127</v>
      </c>
      <c r="G342" s="109" t="s">
        <v>3242</v>
      </c>
      <c r="H342" s="109" t="s">
        <v>842</v>
      </c>
      <c r="I342" s="110" t="s">
        <v>553</v>
      </c>
      <c r="J342" s="110" t="s">
        <v>553</v>
      </c>
      <c r="K342" s="110" t="s">
        <v>553</v>
      </c>
      <c r="L342" s="110" t="s">
        <v>553</v>
      </c>
      <c r="M342" s="111" t="s">
        <v>123</v>
      </c>
      <c r="N342" s="111">
        <v>0</v>
      </c>
      <c r="O342" s="111" t="s">
        <v>553</v>
      </c>
      <c r="P342" s="111">
        <v>0</v>
      </c>
      <c r="Q342" s="112"/>
      <c r="R342" s="111" t="s">
        <v>557</v>
      </c>
      <c r="S342" s="111" t="s">
        <v>705</v>
      </c>
      <c r="T342" s="111" t="s">
        <v>843</v>
      </c>
      <c r="U342" s="111" t="str">
        <f>+CONCATENATE(Tabla134[[#This Row],[D]],Tabla134[[#This Row],[P]],Tabla134[[#This Row],[DI]])</f>
        <v>APURIMACCOTABAMBASMULTIDISTRITAL</v>
      </c>
      <c r="V342" s="111" t="s">
        <v>3255</v>
      </c>
      <c r="W342" s="111"/>
      <c r="X342" s="111"/>
    </row>
    <row r="343" spans="1:24" x14ac:dyDescent="0.3">
      <c r="A343" s="108" t="s">
        <v>548</v>
      </c>
      <c r="B343" s="109" t="s">
        <v>3256</v>
      </c>
      <c r="C343" s="109" t="s">
        <v>608</v>
      </c>
      <c r="D343" s="109" t="s">
        <v>680</v>
      </c>
      <c r="E343" s="109" t="s">
        <v>550</v>
      </c>
      <c r="F343" s="109" t="s">
        <v>3127</v>
      </c>
      <c r="G343" s="109" t="s">
        <v>3257</v>
      </c>
      <c r="H343" s="109" t="s">
        <v>3258</v>
      </c>
      <c r="I343" s="110">
        <v>6998</v>
      </c>
      <c r="J343" s="110">
        <v>132.4</v>
      </c>
      <c r="K343" s="110">
        <v>-13.5175</v>
      </c>
      <c r="L343" s="110">
        <v>-73.722200000000001</v>
      </c>
      <c r="M343" s="111" t="s">
        <v>123</v>
      </c>
      <c r="N343" s="111">
        <v>0</v>
      </c>
      <c r="O343" s="111" t="s">
        <v>553</v>
      </c>
      <c r="P343" s="111">
        <v>0</v>
      </c>
      <c r="Q343" s="112"/>
      <c r="R343" s="111" t="s">
        <v>557</v>
      </c>
      <c r="S343" s="111" t="s">
        <v>687</v>
      </c>
      <c r="T343" s="111" t="s">
        <v>687</v>
      </c>
      <c r="U343" s="111" t="str">
        <f>+CONCATENATE(Tabla134[[#This Row],[D]],Tabla134[[#This Row],[P]],Tabla134[[#This Row],[DI]])</f>
        <v>APURIMACCHINCHEROSCHINCHEROS</v>
      </c>
      <c r="V343" s="111" t="s">
        <v>3256</v>
      </c>
      <c r="W343" s="111"/>
      <c r="X343" s="111"/>
    </row>
    <row r="344" spans="1:24" x14ac:dyDescent="0.3">
      <c r="A344" s="108" t="s">
        <v>548</v>
      </c>
      <c r="B344" s="109" t="s">
        <v>3259</v>
      </c>
      <c r="C344" s="109" t="s">
        <v>608</v>
      </c>
      <c r="D344" s="109" t="s">
        <v>680</v>
      </c>
      <c r="E344" s="109" t="s">
        <v>581</v>
      </c>
      <c r="F344" s="109" t="s">
        <v>3127</v>
      </c>
      <c r="G344" s="109" t="s">
        <v>3257</v>
      </c>
      <c r="H344" s="109" t="s">
        <v>3260</v>
      </c>
      <c r="I344" s="110">
        <v>12627</v>
      </c>
      <c r="J344" s="110">
        <v>38.9</v>
      </c>
      <c r="K344" s="110">
        <v>-13.5328</v>
      </c>
      <c r="L344" s="110">
        <v>-73.676900000000003</v>
      </c>
      <c r="M344" s="111" t="s">
        <v>123</v>
      </c>
      <c r="N344" s="111">
        <v>0</v>
      </c>
      <c r="O344" s="111" t="s">
        <v>553</v>
      </c>
      <c r="P344" s="111">
        <v>0</v>
      </c>
      <c r="Q344" s="112"/>
      <c r="R344" s="111" t="s">
        <v>557</v>
      </c>
      <c r="S344" s="111" t="s">
        <v>687</v>
      </c>
      <c r="T344" s="111" t="s">
        <v>1081</v>
      </c>
      <c r="U344" s="111" t="str">
        <f>+CONCATENATE(Tabla134[[#This Row],[D]],Tabla134[[#This Row],[P]],Tabla134[[#This Row],[DI]])</f>
        <v>APURIMACCHINCHEROSANCO-HUALLO</v>
      </c>
      <c r="V344" s="111" t="s">
        <v>3259</v>
      </c>
      <c r="W344" s="111"/>
      <c r="X344" s="111"/>
    </row>
    <row r="345" spans="1:24" x14ac:dyDescent="0.3">
      <c r="A345" s="108" t="s">
        <v>548</v>
      </c>
      <c r="B345" s="109" t="s">
        <v>3261</v>
      </c>
      <c r="C345" s="109" t="s">
        <v>608</v>
      </c>
      <c r="D345" s="109" t="s">
        <v>680</v>
      </c>
      <c r="E345" s="109" t="s">
        <v>608</v>
      </c>
      <c r="F345" s="109" t="s">
        <v>3127</v>
      </c>
      <c r="G345" s="109" t="s">
        <v>3257</v>
      </c>
      <c r="H345" s="109" t="s">
        <v>3262</v>
      </c>
      <c r="I345" s="110">
        <v>2742</v>
      </c>
      <c r="J345" s="110">
        <v>109.9</v>
      </c>
      <c r="K345" s="110">
        <v>-13.61</v>
      </c>
      <c r="L345" s="110">
        <v>-73.740799999999993</v>
      </c>
      <c r="M345" s="111" t="s">
        <v>123</v>
      </c>
      <c r="N345" s="111">
        <v>0</v>
      </c>
      <c r="O345" s="111" t="s">
        <v>553</v>
      </c>
      <c r="P345" s="111">
        <v>0</v>
      </c>
      <c r="Q345" s="112"/>
      <c r="R345" s="111" t="s">
        <v>557</v>
      </c>
      <c r="S345" s="111" t="s">
        <v>687</v>
      </c>
      <c r="T345" s="111" t="s">
        <v>1415</v>
      </c>
      <c r="U345" s="111" t="str">
        <f>+CONCATENATE(Tabla134[[#This Row],[D]],Tabla134[[#This Row],[P]],Tabla134[[#This Row],[DI]])</f>
        <v>APURIMACCHINCHEROSCOCHARCAS</v>
      </c>
      <c r="V345" s="111" t="s">
        <v>3261</v>
      </c>
      <c r="W345" s="111"/>
      <c r="X345" s="111"/>
    </row>
    <row r="346" spans="1:24" x14ac:dyDescent="0.3">
      <c r="A346" s="108" t="s">
        <v>548</v>
      </c>
      <c r="B346" s="109" t="s">
        <v>3263</v>
      </c>
      <c r="C346" s="109" t="s">
        <v>608</v>
      </c>
      <c r="D346" s="109" t="s">
        <v>680</v>
      </c>
      <c r="E346" s="109" t="s">
        <v>633</v>
      </c>
      <c r="F346" s="109" t="s">
        <v>3127</v>
      </c>
      <c r="G346" s="109" t="s">
        <v>3257</v>
      </c>
      <c r="H346" s="109" t="s">
        <v>3264</v>
      </c>
      <c r="I346" s="110">
        <v>9142</v>
      </c>
      <c r="J346" s="110">
        <v>472.12</v>
      </c>
      <c r="K346" s="110">
        <v>-13.3872</v>
      </c>
      <c r="L346" s="110">
        <v>-73.69</v>
      </c>
      <c r="M346" s="111" t="s">
        <v>3151</v>
      </c>
      <c r="N346" s="111">
        <v>0</v>
      </c>
      <c r="O346" s="111" t="s">
        <v>553</v>
      </c>
      <c r="P346" s="111">
        <v>0</v>
      </c>
      <c r="Q346" s="112"/>
      <c r="R346" s="111" t="s">
        <v>557</v>
      </c>
      <c r="S346" s="111" t="s">
        <v>687</v>
      </c>
      <c r="T346" s="111" t="s">
        <v>1739</v>
      </c>
      <c r="U346" s="111" t="str">
        <f>+CONCATENATE(Tabla134[[#This Row],[D]],Tabla134[[#This Row],[P]],Tabla134[[#This Row],[DI]])</f>
        <v>APURIMACCHINCHEROSHUACCANA</v>
      </c>
      <c r="V346" s="111" t="s">
        <v>3263</v>
      </c>
      <c r="W346" s="111"/>
      <c r="X346" s="111"/>
    </row>
    <row r="347" spans="1:24" x14ac:dyDescent="0.3">
      <c r="A347" s="108" t="s">
        <v>548</v>
      </c>
      <c r="B347" s="109" t="s">
        <v>3265</v>
      </c>
      <c r="C347" s="109" t="s">
        <v>608</v>
      </c>
      <c r="D347" s="109" t="s">
        <v>680</v>
      </c>
      <c r="E347" s="109" t="s">
        <v>656</v>
      </c>
      <c r="F347" s="109" t="s">
        <v>3127</v>
      </c>
      <c r="G347" s="109" t="s">
        <v>3257</v>
      </c>
      <c r="H347" s="109" t="s">
        <v>3266</v>
      </c>
      <c r="I347" s="110">
        <v>8331</v>
      </c>
      <c r="J347" s="110">
        <v>58.2</v>
      </c>
      <c r="K347" s="110">
        <v>-13.482799999999999</v>
      </c>
      <c r="L347" s="110">
        <v>-73.561700000000002</v>
      </c>
      <c r="M347" s="111" t="s">
        <v>3151</v>
      </c>
      <c r="N347" s="111">
        <v>0</v>
      </c>
      <c r="O347" s="111" t="s">
        <v>553</v>
      </c>
      <c r="P347" s="111">
        <v>0</v>
      </c>
      <c r="Q347" s="112"/>
      <c r="R347" s="111" t="s">
        <v>557</v>
      </c>
      <c r="S347" s="111" t="s">
        <v>687</v>
      </c>
      <c r="T347" s="111" t="s">
        <v>2014</v>
      </c>
      <c r="U347" s="111" t="str">
        <f>+CONCATENATE(Tabla134[[#This Row],[D]],Tabla134[[#This Row],[P]],Tabla134[[#This Row],[DI]])</f>
        <v>APURIMACCHINCHEROSOCOBAMBA</v>
      </c>
      <c r="V347" s="111" t="s">
        <v>3265</v>
      </c>
      <c r="W347" s="111"/>
      <c r="X347" s="111"/>
    </row>
    <row r="348" spans="1:24" x14ac:dyDescent="0.3">
      <c r="A348" s="108" t="s">
        <v>548</v>
      </c>
      <c r="B348" s="109" t="s">
        <v>3267</v>
      </c>
      <c r="C348" s="109" t="s">
        <v>608</v>
      </c>
      <c r="D348" s="109" t="s">
        <v>680</v>
      </c>
      <c r="E348" s="109" t="s">
        <v>680</v>
      </c>
      <c r="F348" s="109" t="s">
        <v>3127</v>
      </c>
      <c r="G348" s="109" t="s">
        <v>3257</v>
      </c>
      <c r="H348" s="109" t="s">
        <v>3268</v>
      </c>
      <c r="I348" s="110">
        <v>3812</v>
      </c>
      <c r="J348" s="110">
        <v>118.69</v>
      </c>
      <c r="K348" s="110">
        <v>-13.4031</v>
      </c>
      <c r="L348" s="110">
        <v>-73.669700000000006</v>
      </c>
      <c r="M348" s="111" t="s">
        <v>3151</v>
      </c>
      <c r="N348" s="111">
        <v>0</v>
      </c>
      <c r="O348" s="111" t="s">
        <v>553</v>
      </c>
      <c r="P348" s="111">
        <v>0</v>
      </c>
      <c r="Q348" s="112"/>
      <c r="R348" s="111" t="s">
        <v>557</v>
      </c>
      <c r="S348" s="111" t="s">
        <v>687</v>
      </c>
      <c r="T348" s="111" t="s">
        <v>2118</v>
      </c>
      <c r="U348" s="111" t="str">
        <f>+CONCATENATE(Tabla134[[#This Row],[D]],Tabla134[[#This Row],[P]],Tabla134[[#This Row],[DI]])</f>
        <v>APURIMACCHINCHEROSONGOY</v>
      </c>
      <c r="V348" s="111" t="s">
        <v>3267</v>
      </c>
      <c r="W348" s="111"/>
      <c r="X348" s="111"/>
    </row>
    <row r="349" spans="1:24" x14ac:dyDescent="0.3">
      <c r="A349" s="108" t="s">
        <v>548</v>
      </c>
      <c r="B349" s="109" t="s">
        <v>3269</v>
      </c>
      <c r="C349" s="109" t="s">
        <v>608</v>
      </c>
      <c r="D349" s="109" t="s">
        <v>680</v>
      </c>
      <c r="E349" s="109" t="s">
        <v>700</v>
      </c>
      <c r="F349" s="109" t="s">
        <v>3127</v>
      </c>
      <c r="G349" s="109" t="s">
        <v>3257</v>
      </c>
      <c r="H349" s="109" t="s">
        <v>3270</v>
      </c>
      <c r="I349" s="110">
        <v>3748</v>
      </c>
      <c r="J349" s="110">
        <v>148.72999999999999</v>
      </c>
      <c r="K349" s="110">
        <v>-13.672800000000001</v>
      </c>
      <c r="L349" s="110">
        <v>-73.668599999999998</v>
      </c>
      <c r="M349" s="111" t="s">
        <v>123</v>
      </c>
      <c r="N349" s="111">
        <v>0</v>
      </c>
      <c r="O349" s="111" t="s">
        <v>553</v>
      </c>
      <c r="P349" s="111">
        <v>0</v>
      </c>
      <c r="Q349" s="112"/>
      <c r="R349" s="111" t="s">
        <v>557</v>
      </c>
      <c r="S349" s="111" t="s">
        <v>687</v>
      </c>
      <c r="T349" s="111" t="s">
        <v>2359</v>
      </c>
      <c r="U349" s="111" t="str">
        <f>+CONCATENATE(Tabla134[[#This Row],[D]],Tabla134[[#This Row],[P]],Tabla134[[#This Row],[DI]])</f>
        <v>APURIMACCHINCHEROSURANMARCA</v>
      </c>
      <c r="V349" s="111" t="s">
        <v>3269</v>
      </c>
      <c r="W349" s="111"/>
      <c r="X349" s="111"/>
    </row>
    <row r="350" spans="1:24" x14ac:dyDescent="0.3">
      <c r="A350" s="108" t="s">
        <v>548</v>
      </c>
      <c r="B350" s="109" t="s">
        <v>3271</v>
      </c>
      <c r="C350" s="109" t="s">
        <v>608</v>
      </c>
      <c r="D350" s="109" t="s">
        <v>680</v>
      </c>
      <c r="E350" s="109" t="s">
        <v>719</v>
      </c>
      <c r="F350" s="109" t="s">
        <v>3127</v>
      </c>
      <c r="G350" s="109" t="s">
        <v>3257</v>
      </c>
      <c r="H350" s="109" t="s">
        <v>3272</v>
      </c>
      <c r="I350" s="110">
        <v>5377</v>
      </c>
      <c r="J350" s="110">
        <v>44.52</v>
      </c>
      <c r="K350" s="110">
        <v>-13.5322</v>
      </c>
      <c r="L350" s="110">
        <v>-73.605599999999995</v>
      </c>
      <c r="M350" s="111" t="s">
        <v>123</v>
      </c>
      <c r="N350" s="111">
        <v>0</v>
      </c>
      <c r="O350" s="111" t="s">
        <v>553</v>
      </c>
      <c r="P350" s="111">
        <v>0</v>
      </c>
      <c r="Q350" s="112"/>
      <c r="R350" s="111" t="s">
        <v>557</v>
      </c>
      <c r="S350" s="111" t="s">
        <v>687</v>
      </c>
      <c r="T350" s="111" t="s">
        <v>2213</v>
      </c>
      <c r="U350" s="111" t="str">
        <f>+CONCATENATE(Tabla134[[#This Row],[D]],Tabla134[[#This Row],[P]],Tabla134[[#This Row],[DI]])</f>
        <v>APURIMACCHINCHEROSRANRACANCHA</v>
      </c>
      <c r="V350" s="111" t="s">
        <v>3271</v>
      </c>
      <c r="W350" s="111"/>
      <c r="X350" s="111"/>
    </row>
    <row r="351" spans="1:24" x14ac:dyDescent="0.3">
      <c r="A351" s="108" t="s">
        <v>548</v>
      </c>
      <c r="B351" s="109" t="s">
        <v>3273</v>
      </c>
      <c r="C351" s="109" t="s">
        <v>608</v>
      </c>
      <c r="D351" s="109" t="s">
        <v>680</v>
      </c>
      <c r="E351" s="109" t="s">
        <v>738</v>
      </c>
      <c r="F351" s="109" t="s">
        <v>3127</v>
      </c>
      <c r="G351" s="109" t="s">
        <v>3257</v>
      </c>
      <c r="H351" s="109" t="s">
        <v>3274</v>
      </c>
      <c r="I351" s="110">
        <v>3409</v>
      </c>
      <c r="J351" s="110">
        <v>56.96</v>
      </c>
      <c r="K351" s="110">
        <v>-13.44</v>
      </c>
      <c r="L351" s="110">
        <v>-73.599699999999999</v>
      </c>
      <c r="M351" s="111" t="s">
        <v>3151</v>
      </c>
      <c r="N351" s="111">
        <v>0</v>
      </c>
      <c r="O351" s="111" t="s">
        <v>553</v>
      </c>
      <c r="P351" s="111">
        <v>0</v>
      </c>
      <c r="Q351" s="112"/>
      <c r="R351" s="111" t="s">
        <v>557</v>
      </c>
      <c r="S351" s="111" t="s">
        <v>687</v>
      </c>
      <c r="T351" s="111" t="s">
        <v>2293</v>
      </c>
      <c r="U351" s="111" t="str">
        <f>+CONCATENATE(Tabla134[[#This Row],[D]],Tabla134[[#This Row],[P]],Tabla134[[#This Row],[DI]])</f>
        <v>APURIMACCHINCHEROSROCCHACC</v>
      </c>
      <c r="V351" s="111" t="s">
        <v>3273</v>
      </c>
      <c r="W351" s="111"/>
      <c r="X351" s="111"/>
    </row>
    <row r="352" spans="1:24" x14ac:dyDescent="0.3">
      <c r="A352" s="108" t="s">
        <v>548</v>
      </c>
      <c r="B352" s="109" t="s">
        <v>3275</v>
      </c>
      <c r="C352" s="109" t="s">
        <v>608</v>
      </c>
      <c r="D352" s="109" t="s">
        <v>680</v>
      </c>
      <c r="E352" s="109" t="s">
        <v>753</v>
      </c>
      <c r="F352" s="109" t="s">
        <v>3127</v>
      </c>
      <c r="G352" s="109" t="s">
        <v>3257</v>
      </c>
      <c r="H352" s="109" t="s">
        <v>3276</v>
      </c>
      <c r="I352" s="110">
        <v>2014</v>
      </c>
      <c r="J352" s="110">
        <v>61.89</v>
      </c>
      <c r="K352" s="110">
        <v>-13.397500000000001</v>
      </c>
      <c r="L352" s="110">
        <v>-73.594999999999999</v>
      </c>
      <c r="M352" s="111" t="s">
        <v>3151</v>
      </c>
      <c r="N352" s="111">
        <v>0</v>
      </c>
      <c r="O352" s="111" t="s">
        <v>553</v>
      </c>
      <c r="P352" s="111">
        <v>0</v>
      </c>
      <c r="Q352" s="112"/>
      <c r="R352" s="111" t="s">
        <v>557</v>
      </c>
      <c r="S352" s="111" t="s">
        <v>687</v>
      </c>
      <c r="T352" s="111" t="s">
        <v>1155</v>
      </c>
      <c r="U352" s="111" t="str">
        <f>+CONCATENATE(Tabla134[[#This Row],[D]],Tabla134[[#This Row],[P]],Tabla134[[#This Row],[DI]])</f>
        <v>APURIMACCHINCHEROSEL PORVENIR</v>
      </c>
      <c r="V352" s="111" t="s">
        <v>3275</v>
      </c>
      <c r="W352" s="111"/>
      <c r="X352" s="111"/>
    </row>
    <row r="353" spans="1:24" x14ac:dyDescent="0.3">
      <c r="A353" s="108" t="s">
        <v>548</v>
      </c>
      <c r="B353" s="109" t="s">
        <v>3277</v>
      </c>
      <c r="C353" s="109" t="s">
        <v>608</v>
      </c>
      <c r="D353" s="109" t="s">
        <v>680</v>
      </c>
      <c r="E353" s="109" t="s">
        <v>765</v>
      </c>
      <c r="F353" s="109" t="s">
        <v>3127</v>
      </c>
      <c r="G353" s="109" t="s">
        <v>3257</v>
      </c>
      <c r="H353" s="109" t="s">
        <v>3278</v>
      </c>
      <c r="I353" s="110">
        <v>1276</v>
      </c>
      <c r="J353" s="110">
        <v>142.22</v>
      </c>
      <c r="K353" s="110">
        <v>-13.4353</v>
      </c>
      <c r="L353" s="110">
        <v>-73.821899999999999</v>
      </c>
      <c r="M353" s="111" t="s">
        <v>3151</v>
      </c>
      <c r="N353" s="111">
        <v>0</v>
      </c>
      <c r="O353" s="111" t="s">
        <v>553</v>
      </c>
      <c r="P353" s="111">
        <v>0</v>
      </c>
      <c r="Q353" s="112"/>
      <c r="R353" s="111" t="s">
        <v>557</v>
      </c>
      <c r="S353" s="111" t="s">
        <v>687</v>
      </c>
      <c r="T353" s="111" t="s">
        <v>1887</v>
      </c>
      <c r="U353" s="111" t="str">
        <f>+CONCATENATE(Tabla134[[#This Row],[D]],Tabla134[[#This Row],[P]],Tabla134[[#This Row],[DI]])</f>
        <v>APURIMACCHINCHEROSLOS CHANKAS</v>
      </c>
      <c r="V353" s="111" t="s">
        <v>3277</v>
      </c>
      <c r="W353" s="111"/>
      <c r="X353" s="111"/>
    </row>
    <row r="354" spans="1:24" x14ac:dyDescent="0.3">
      <c r="A354" s="108" t="s">
        <v>548</v>
      </c>
      <c r="B354" s="109" t="s">
        <v>3279</v>
      </c>
      <c r="C354" s="109" t="s">
        <v>608</v>
      </c>
      <c r="D354" s="109" t="s">
        <v>680</v>
      </c>
      <c r="E354" s="109" t="s">
        <v>841</v>
      </c>
      <c r="F354" s="109" t="s">
        <v>3127</v>
      </c>
      <c r="G354" s="109" t="s">
        <v>3257</v>
      </c>
      <c r="H354" s="109" t="s">
        <v>842</v>
      </c>
      <c r="I354" s="110" t="s">
        <v>553</v>
      </c>
      <c r="J354" s="110" t="s">
        <v>553</v>
      </c>
      <c r="K354" s="110" t="s">
        <v>553</v>
      </c>
      <c r="L354" s="110" t="s">
        <v>553</v>
      </c>
      <c r="M354" s="111" t="s">
        <v>123</v>
      </c>
      <c r="N354" s="111">
        <v>0</v>
      </c>
      <c r="O354" s="111" t="s">
        <v>553</v>
      </c>
      <c r="P354" s="111">
        <v>0</v>
      </c>
      <c r="Q354" s="112"/>
      <c r="R354" s="111" t="s">
        <v>557</v>
      </c>
      <c r="S354" s="111" t="s">
        <v>687</v>
      </c>
      <c r="T354" s="111" t="s">
        <v>843</v>
      </c>
      <c r="U354" s="111" t="str">
        <f>+CONCATENATE(Tabla134[[#This Row],[D]],Tabla134[[#This Row],[P]],Tabla134[[#This Row],[DI]])</f>
        <v>APURIMACCHINCHEROSMULTIDISTRITAL</v>
      </c>
      <c r="V354" s="111" t="s">
        <v>3279</v>
      </c>
      <c r="W354" s="111"/>
      <c r="X354" s="111"/>
    </row>
    <row r="355" spans="1:24" x14ac:dyDescent="0.3">
      <c r="A355" s="108" t="s">
        <v>548</v>
      </c>
      <c r="B355" s="109" t="s">
        <v>3280</v>
      </c>
      <c r="C355" s="109" t="s">
        <v>608</v>
      </c>
      <c r="D355" s="109" t="s">
        <v>700</v>
      </c>
      <c r="E355" s="109" t="s">
        <v>550</v>
      </c>
      <c r="F355" s="109" t="s">
        <v>3127</v>
      </c>
      <c r="G355" s="109" t="s">
        <v>3281</v>
      </c>
      <c r="H355" s="109" t="s">
        <v>3282</v>
      </c>
      <c r="I355" s="110">
        <v>5410</v>
      </c>
      <c r="J355" s="110">
        <v>432.5</v>
      </c>
      <c r="K355" s="110">
        <v>-14.104200000000001</v>
      </c>
      <c r="L355" s="110">
        <v>-72.708600000000004</v>
      </c>
      <c r="M355" s="111" t="s">
        <v>123</v>
      </c>
      <c r="N355" s="111">
        <v>0</v>
      </c>
      <c r="O355" s="111" t="s">
        <v>553</v>
      </c>
      <c r="P355" s="111">
        <v>0</v>
      </c>
      <c r="Q355" s="112"/>
      <c r="R355" s="111" t="s">
        <v>557</v>
      </c>
      <c r="S355" s="111" t="s">
        <v>724</v>
      </c>
      <c r="T355" s="111" t="s">
        <v>1083</v>
      </c>
      <c r="U355" s="111" t="str">
        <f>+CONCATENATE(Tabla134[[#This Row],[D]],Tabla134[[#This Row],[P]],Tabla134[[#This Row],[DI]])</f>
        <v>APURIMACGRAUCHUQUIBAMBILLA</v>
      </c>
      <c r="V355" s="111" t="s">
        <v>3280</v>
      </c>
      <c r="W355" s="111"/>
      <c r="X355" s="111"/>
    </row>
    <row r="356" spans="1:24" x14ac:dyDescent="0.3">
      <c r="A356" s="108" t="s">
        <v>548</v>
      </c>
      <c r="B356" s="109" t="s">
        <v>3283</v>
      </c>
      <c r="C356" s="109" t="s">
        <v>608</v>
      </c>
      <c r="D356" s="109" t="s">
        <v>700</v>
      </c>
      <c r="E356" s="109" t="s">
        <v>581</v>
      </c>
      <c r="F356" s="109" t="s">
        <v>3127</v>
      </c>
      <c r="G356" s="109" t="s">
        <v>3281</v>
      </c>
      <c r="H356" s="109" t="s">
        <v>3284</v>
      </c>
      <c r="I356" s="110">
        <v>2320</v>
      </c>
      <c r="J356" s="110">
        <v>293.42</v>
      </c>
      <c r="K356" s="110">
        <v>-14.0631</v>
      </c>
      <c r="L356" s="110">
        <v>-72.671400000000006</v>
      </c>
      <c r="M356" s="111" t="s">
        <v>123</v>
      </c>
      <c r="N356" s="111">
        <v>0</v>
      </c>
      <c r="O356" s="111" t="s">
        <v>553</v>
      </c>
      <c r="P356" s="111">
        <v>0</v>
      </c>
      <c r="Q356" s="112"/>
      <c r="R356" s="111" t="s">
        <v>557</v>
      </c>
      <c r="S356" s="111" t="s">
        <v>724</v>
      </c>
      <c r="T356" s="111" t="s">
        <v>1417</v>
      </c>
      <c r="U356" s="111" t="str">
        <f>+CONCATENATE(Tabla134[[#This Row],[D]],Tabla134[[#This Row],[P]],Tabla134[[#This Row],[DI]])</f>
        <v>APURIMACGRAUCURPAHUASI</v>
      </c>
      <c r="V356" s="111" t="s">
        <v>3283</v>
      </c>
      <c r="W356" s="111"/>
      <c r="X356" s="111"/>
    </row>
    <row r="357" spans="1:24" x14ac:dyDescent="0.3">
      <c r="A357" s="108" t="s">
        <v>548</v>
      </c>
      <c r="B357" s="109" t="s">
        <v>3285</v>
      </c>
      <c r="C357" s="109" t="s">
        <v>608</v>
      </c>
      <c r="D357" s="109" t="s">
        <v>700</v>
      </c>
      <c r="E357" s="109" t="s">
        <v>608</v>
      </c>
      <c r="F357" s="109" t="s">
        <v>3127</v>
      </c>
      <c r="G357" s="109" t="s">
        <v>3281</v>
      </c>
      <c r="H357" s="109" t="s">
        <v>3286</v>
      </c>
      <c r="I357" s="110">
        <v>3890</v>
      </c>
      <c r="J357" s="110">
        <v>370.45</v>
      </c>
      <c r="K357" s="110">
        <v>-13.8728</v>
      </c>
      <c r="L357" s="110">
        <v>-72.512200000000007</v>
      </c>
      <c r="M357" s="111" t="s">
        <v>123</v>
      </c>
      <c r="N357" s="111">
        <v>0</v>
      </c>
      <c r="O357" s="111" t="s">
        <v>553</v>
      </c>
      <c r="P357" s="111">
        <v>0</v>
      </c>
      <c r="Q357" s="112"/>
      <c r="R357" s="111" t="s">
        <v>557</v>
      </c>
      <c r="S357" s="111" t="s">
        <v>724</v>
      </c>
      <c r="T357" s="111" t="s">
        <v>1590</v>
      </c>
      <c r="U357" s="111" t="str">
        <f>+CONCATENATE(Tabla134[[#This Row],[D]],Tabla134[[#This Row],[P]],Tabla134[[#This Row],[DI]])</f>
        <v>APURIMACGRAUGAMARRA</v>
      </c>
      <c r="V357" s="111" t="s">
        <v>3285</v>
      </c>
      <c r="W357" s="111"/>
      <c r="X357" s="111"/>
    </row>
    <row r="358" spans="1:24" x14ac:dyDescent="0.3">
      <c r="A358" s="108" t="s">
        <v>548</v>
      </c>
      <c r="B358" s="109" t="s">
        <v>3287</v>
      </c>
      <c r="C358" s="109" t="s">
        <v>608</v>
      </c>
      <c r="D358" s="109" t="s">
        <v>700</v>
      </c>
      <c r="E358" s="109" t="s">
        <v>633</v>
      </c>
      <c r="F358" s="109" t="s">
        <v>3127</v>
      </c>
      <c r="G358" s="109" t="s">
        <v>3281</v>
      </c>
      <c r="H358" s="109" t="s">
        <v>3288</v>
      </c>
      <c r="I358" s="110">
        <v>1654</v>
      </c>
      <c r="J358" s="110">
        <v>110.75</v>
      </c>
      <c r="K358" s="110">
        <v>-13.9283</v>
      </c>
      <c r="L358" s="110">
        <v>-72.484700000000004</v>
      </c>
      <c r="M358" s="111" t="s">
        <v>123</v>
      </c>
      <c r="N358" s="115">
        <v>1</v>
      </c>
      <c r="O358" s="115" t="s">
        <v>3244</v>
      </c>
      <c r="P358" s="115">
        <v>0</v>
      </c>
      <c r="Q358" s="112"/>
      <c r="R358" s="111" t="s">
        <v>557</v>
      </c>
      <c r="S358" s="111" t="s">
        <v>724</v>
      </c>
      <c r="T358" s="111" t="s">
        <v>1741</v>
      </c>
      <c r="U358" s="111" t="str">
        <f>+CONCATENATE(Tabla134[[#This Row],[D]],Tabla134[[#This Row],[P]],Tabla134[[#This Row],[DI]])</f>
        <v>APURIMACGRAUHUAYLLATI</v>
      </c>
      <c r="V358" s="111" t="s">
        <v>3287</v>
      </c>
      <c r="W358" s="111"/>
      <c r="X358" s="111"/>
    </row>
    <row r="359" spans="1:24" x14ac:dyDescent="0.3">
      <c r="A359" s="108" t="s">
        <v>548</v>
      </c>
      <c r="B359" s="109" t="s">
        <v>3289</v>
      </c>
      <c r="C359" s="109" t="s">
        <v>608</v>
      </c>
      <c r="D359" s="109" t="s">
        <v>700</v>
      </c>
      <c r="E359" s="109" t="s">
        <v>656</v>
      </c>
      <c r="F359" s="109" t="s">
        <v>3127</v>
      </c>
      <c r="G359" s="109" t="s">
        <v>3281</v>
      </c>
      <c r="H359" s="109" t="s">
        <v>3290</v>
      </c>
      <c r="I359" s="110">
        <v>973</v>
      </c>
      <c r="J359" s="110">
        <v>66.209999999999994</v>
      </c>
      <c r="K359" s="110">
        <v>-14.227499999999999</v>
      </c>
      <c r="L359" s="110">
        <v>-72.590599999999995</v>
      </c>
      <c r="M359" s="111" t="s">
        <v>123</v>
      </c>
      <c r="N359" s="111">
        <v>0</v>
      </c>
      <c r="O359" s="111" t="s">
        <v>553</v>
      </c>
      <c r="P359" s="111">
        <v>0</v>
      </c>
      <c r="Q359" s="112"/>
      <c r="R359" s="111" t="s">
        <v>557</v>
      </c>
      <c r="S359" s="111" t="s">
        <v>724</v>
      </c>
      <c r="T359" s="111" t="s">
        <v>1889</v>
      </c>
      <c r="U359" s="111" t="str">
        <f>+CONCATENATE(Tabla134[[#This Row],[D]],Tabla134[[#This Row],[P]],Tabla134[[#This Row],[DI]])</f>
        <v>APURIMACGRAUMAMARA</v>
      </c>
      <c r="V359" s="111" t="s">
        <v>3289</v>
      </c>
      <c r="W359" s="111"/>
      <c r="X359" s="111"/>
    </row>
    <row r="360" spans="1:24" x14ac:dyDescent="0.3">
      <c r="A360" s="108" t="s">
        <v>548</v>
      </c>
      <c r="B360" s="109" t="s">
        <v>3291</v>
      </c>
      <c r="C360" s="109" t="s">
        <v>608</v>
      </c>
      <c r="D360" s="109" t="s">
        <v>700</v>
      </c>
      <c r="E360" s="109" t="s">
        <v>680</v>
      </c>
      <c r="F360" s="109" t="s">
        <v>3127</v>
      </c>
      <c r="G360" s="109" t="s">
        <v>3281</v>
      </c>
      <c r="H360" s="109" t="s">
        <v>3292</v>
      </c>
      <c r="I360" s="110">
        <v>1689</v>
      </c>
      <c r="J360" s="110">
        <v>110.14</v>
      </c>
      <c r="K360" s="110">
        <v>-14.115</v>
      </c>
      <c r="L360" s="110">
        <v>-72.613600000000005</v>
      </c>
      <c r="M360" s="111" t="s">
        <v>123</v>
      </c>
      <c r="N360" s="111">
        <v>0</v>
      </c>
      <c r="O360" s="111" t="s">
        <v>553</v>
      </c>
      <c r="P360" s="111">
        <v>0</v>
      </c>
      <c r="Q360" s="112"/>
      <c r="R360" s="111" t="s">
        <v>557</v>
      </c>
      <c r="S360" s="111" t="s">
        <v>724</v>
      </c>
      <c r="T360" s="111" t="s">
        <v>2015</v>
      </c>
      <c r="U360" s="111" t="str">
        <f>+CONCATENATE(Tabla134[[#This Row],[D]],Tabla134[[#This Row],[P]],Tabla134[[#This Row],[DI]])</f>
        <v>APURIMACGRAUMICAELA BASTIDAS</v>
      </c>
      <c r="V360" s="111" t="s">
        <v>3291</v>
      </c>
      <c r="W360" s="111"/>
      <c r="X360" s="111"/>
    </row>
    <row r="361" spans="1:24" x14ac:dyDescent="0.3">
      <c r="A361" s="108" t="s">
        <v>548</v>
      </c>
      <c r="B361" s="109" t="s">
        <v>3293</v>
      </c>
      <c r="C361" s="109" t="s">
        <v>608</v>
      </c>
      <c r="D361" s="109" t="s">
        <v>700</v>
      </c>
      <c r="E361" s="109" t="s">
        <v>700</v>
      </c>
      <c r="F361" s="109" t="s">
        <v>3127</v>
      </c>
      <c r="G361" s="109" t="s">
        <v>3281</v>
      </c>
      <c r="H361" s="109" t="s">
        <v>3294</v>
      </c>
      <c r="I361" s="110">
        <v>1127</v>
      </c>
      <c r="J361" s="110">
        <v>158.91</v>
      </c>
      <c r="K361" s="110">
        <v>-14.1775</v>
      </c>
      <c r="L361" s="110">
        <v>-72.670599999999993</v>
      </c>
      <c r="M361" s="111" t="s">
        <v>123</v>
      </c>
      <c r="N361" s="111">
        <v>0</v>
      </c>
      <c r="O361" s="111" t="s">
        <v>553</v>
      </c>
      <c r="P361" s="111">
        <v>0</v>
      </c>
      <c r="Q361" s="112"/>
      <c r="R361" s="111" t="s">
        <v>557</v>
      </c>
      <c r="S361" s="111" t="s">
        <v>724</v>
      </c>
      <c r="T361" s="111" t="s">
        <v>2119</v>
      </c>
      <c r="U361" s="111" t="str">
        <f>+CONCATENATE(Tabla134[[#This Row],[D]],Tabla134[[#This Row],[P]],Tabla134[[#This Row],[DI]])</f>
        <v>APURIMACGRAUPATAYPAMPA</v>
      </c>
      <c r="V361" s="111" t="s">
        <v>3293</v>
      </c>
      <c r="W361" s="111"/>
      <c r="X361" s="111"/>
    </row>
    <row r="362" spans="1:24" x14ac:dyDescent="0.3">
      <c r="A362" s="108" t="s">
        <v>548</v>
      </c>
      <c r="B362" s="109" t="s">
        <v>3295</v>
      </c>
      <c r="C362" s="109" t="s">
        <v>608</v>
      </c>
      <c r="D362" s="109" t="s">
        <v>700</v>
      </c>
      <c r="E362" s="109" t="s">
        <v>719</v>
      </c>
      <c r="F362" s="109" t="s">
        <v>3127</v>
      </c>
      <c r="G362" s="109" t="s">
        <v>3281</v>
      </c>
      <c r="H362" s="109" t="s">
        <v>3296</v>
      </c>
      <c r="I362" s="110">
        <v>3342</v>
      </c>
      <c r="J362" s="110">
        <v>254.59</v>
      </c>
      <c r="K362" s="110">
        <v>-14.074199999999999</v>
      </c>
      <c r="L362" s="110">
        <v>-72.474400000000003</v>
      </c>
      <c r="M362" s="111" t="s">
        <v>123</v>
      </c>
      <c r="N362" s="115">
        <v>1</v>
      </c>
      <c r="O362" s="115" t="s">
        <v>3244</v>
      </c>
      <c r="P362" s="115">
        <v>0</v>
      </c>
      <c r="Q362" s="112"/>
      <c r="R362" s="111" t="s">
        <v>557</v>
      </c>
      <c r="S362" s="111" t="s">
        <v>724</v>
      </c>
      <c r="T362" s="111" t="s">
        <v>2214</v>
      </c>
      <c r="U362" s="111" t="str">
        <f>+CONCATENATE(Tabla134[[#This Row],[D]],Tabla134[[#This Row],[P]],Tabla134[[#This Row],[DI]])</f>
        <v>APURIMACGRAUPROGRESO</v>
      </c>
      <c r="V362" s="111" t="s">
        <v>3295</v>
      </c>
      <c r="W362" s="111"/>
      <c r="X362" s="111"/>
    </row>
    <row r="363" spans="1:24" x14ac:dyDescent="0.3">
      <c r="A363" s="108" t="s">
        <v>548</v>
      </c>
      <c r="B363" s="109" t="s">
        <v>3297</v>
      </c>
      <c r="C363" s="109" t="s">
        <v>608</v>
      </c>
      <c r="D363" s="109" t="s">
        <v>700</v>
      </c>
      <c r="E363" s="109" t="s">
        <v>738</v>
      </c>
      <c r="F363" s="109" t="s">
        <v>3127</v>
      </c>
      <c r="G363" s="109" t="s">
        <v>3281</v>
      </c>
      <c r="H363" s="109" t="s">
        <v>3298</v>
      </c>
      <c r="I363" s="110">
        <v>358</v>
      </c>
      <c r="J363" s="110">
        <v>24.12</v>
      </c>
      <c r="K363" s="110">
        <v>-14.168900000000001</v>
      </c>
      <c r="L363" s="110">
        <v>-72.6233</v>
      </c>
      <c r="M363" s="111" t="s">
        <v>123</v>
      </c>
      <c r="N363" s="111">
        <v>0</v>
      </c>
      <c r="O363" s="111" t="s">
        <v>553</v>
      </c>
      <c r="P363" s="111">
        <v>0</v>
      </c>
      <c r="Q363" s="112"/>
      <c r="R363" s="111" t="s">
        <v>557</v>
      </c>
      <c r="S363" s="111" t="s">
        <v>724</v>
      </c>
      <c r="T363" s="111" t="s">
        <v>2294</v>
      </c>
      <c r="U363" s="111" t="str">
        <f>+CONCATENATE(Tabla134[[#This Row],[D]],Tabla134[[#This Row],[P]],Tabla134[[#This Row],[DI]])</f>
        <v>APURIMACGRAUSAN ANTONIO</v>
      </c>
      <c r="V363" s="111" t="s">
        <v>3297</v>
      </c>
      <c r="W363" s="111"/>
      <c r="X363" s="111"/>
    </row>
    <row r="364" spans="1:24" x14ac:dyDescent="0.3">
      <c r="A364" s="108" t="s">
        <v>548</v>
      </c>
      <c r="B364" s="109" t="s">
        <v>3299</v>
      </c>
      <c r="C364" s="109" t="s">
        <v>608</v>
      </c>
      <c r="D364" s="109" t="s">
        <v>700</v>
      </c>
      <c r="E364" s="109" t="s">
        <v>753</v>
      </c>
      <c r="F364" s="109" t="s">
        <v>3127</v>
      </c>
      <c r="G364" s="109" t="s">
        <v>3281</v>
      </c>
      <c r="H364" s="109" t="s">
        <v>2734</v>
      </c>
      <c r="I364" s="110">
        <v>700</v>
      </c>
      <c r="J364" s="110">
        <v>36.159999999999997</v>
      </c>
      <c r="K364" s="110">
        <v>-14.1408</v>
      </c>
      <c r="L364" s="110">
        <v>-72.658600000000007</v>
      </c>
      <c r="M364" s="111" t="s">
        <v>123</v>
      </c>
      <c r="N364" s="111">
        <v>0</v>
      </c>
      <c r="O364" s="111" t="s">
        <v>553</v>
      </c>
      <c r="P364" s="111">
        <v>0</v>
      </c>
      <c r="Q364" s="112"/>
      <c r="R364" s="111" t="s">
        <v>557</v>
      </c>
      <c r="S364" s="111" t="s">
        <v>724</v>
      </c>
      <c r="T364" s="111" t="s">
        <v>1701</v>
      </c>
      <c r="U364" s="111" t="str">
        <f>+CONCATENATE(Tabla134[[#This Row],[D]],Tabla134[[#This Row],[P]],Tabla134[[#This Row],[DI]])</f>
        <v>APURIMACGRAUSANTA ROSA</v>
      </c>
      <c r="V364" s="111" t="s">
        <v>3299</v>
      </c>
      <c r="W364" s="111"/>
      <c r="X364" s="111"/>
    </row>
    <row r="365" spans="1:24" x14ac:dyDescent="0.3">
      <c r="A365" s="108" t="s">
        <v>548</v>
      </c>
      <c r="B365" s="109" t="s">
        <v>3300</v>
      </c>
      <c r="C365" s="109" t="s">
        <v>608</v>
      </c>
      <c r="D365" s="109" t="s">
        <v>700</v>
      </c>
      <c r="E365" s="109" t="s">
        <v>765</v>
      </c>
      <c r="F365" s="109" t="s">
        <v>3127</v>
      </c>
      <c r="G365" s="109" t="s">
        <v>3281</v>
      </c>
      <c r="H365" s="109" t="s">
        <v>3301</v>
      </c>
      <c r="I365" s="110">
        <v>746</v>
      </c>
      <c r="J365" s="110">
        <v>52.34</v>
      </c>
      <c r="K365" s="110">
        <v>-14.228300000000001</v>
      </c>
      <c r="L365" s="110">
        <v>-72.625299999999996</v>
      </c>
      <c r="M365" s="111" t="s">
        <v>123</v>
      </c>
      <c r="N365" s="111">
        <v>0</v>
      </c>
      <c r="O365" s="111" t="s">
        <v>553</v>
      </c>
      <c r="P365" s="111">
        <v>0</v>
      </c>
      <c r="Q365" s="112"/>
      <c r="R365" s="111" t="s">
        <v>557</v>
      </c>
      <c r="S365" s="111" t="s">
        <v>724</v>
      </c>
      <c r="T365" s="111" t="s">
        <v>2411</v>
      </c>
      <c r="U365" s="111" t="str">
        <f>+CONCATENATE(Tabla134[[#This Row],[D]],Tabla134[[#This Row],[P]],Tabla134[[#This Row],[DI]])</f>
        <v>APURIMACGRAUTURPAY</v>
      </c>
      <c r="V365" s="111" t="s">
        <v>3300</v>
      </c>
      <c r="W365" s="111"/>
      <c r="X365" s="111"/>
    </row>
    <row r="366" spans="1:24" x14ac:dyDescent="0.3">
      <c r="A366" s="108" t="s">
        <v>548</v>
      </c>
      <c r="B366" s="109" t="s">
        <v>3302</v>
      </c>
      <c r="C366" s="109" t="s">
        <v>608</v>
      </c>
      <c r="D366" s="109" t="s">
        <v>700</v>
      </c>
      <c r="E366" s="109" t="s">
        <v>778</v>
      </c>
      <c r="F366" s="109" t="s">
        <v>3127</v>
      </c>
      <c r="G366" s="109" t="s">
        <v>3281</v>
      </c>
      <c r="H366" s="109" t="s">
        <v>3303</v>
      </c>
      <c r="I366" s="110">
        <v>1402</v>
      </c>
      <c r="J366" s="110">
        <v>7.97</v>
      </c>
      <c r="K366" s="110">
        <v>-14.075799999999999</v>
      </c>
      <c r="L366" s="110">
        <v>-72.625</v>
      </c>
      <c r="M366" s="111" t="s">
        <v>123</v>
      </c>
      <c r="N366" s="111">
        <v>0</v>
      </c>
      <c r="O366" s="111" t="s">
        <v>553</v>
      </c>
      <c r="P366" s="111">
        <v>0</v>
      </c>
      <c r="Q366" s="112"/>
      <c r="R366" s="111" t="s">
        <v>557</v>
      </c>
      <c r="S366" s="111" t="s">
        <v>724</v>
      </c>
      <c r="T366" s="111" t="s">
        <v>2084</v>
      </c>
      <c r="U366" s="111" t="str">
        <f>+CONCATENATE(Tabla134[[#This Row],[D]],Tabla134[[#This Row],[P]],Tabla134[[#This Row],[DI]])</f>
        <v>APURIMACGRAUVILCABAMBA</v>
      </c>
      <c r="V366" s="111" t="s">
        <v>3302</v>
      </c>
      <c r="W366" s="111"/>
      <c r="X366" s="111"/>
    </row>
    <row r="367" spans="1:24" x14ac:dyDescent="0.3">
      <c r="A367" s="108" t="s">
        <v>548</v>
      </c>
      <c r="B367" s="109" t="s">
        <v>3304</v>
      </c>
      <c r="C367" s="109" t="s">
        <v>608</v>
      </c>
      <c r="D367" s="109" t="s">
        <v>700</v>
      </c>
      <c r="E367" s="109" t="s">
        <v>789</v>
      </c>
      <c r="F367" s="109" t="s">
        <v>3127</v>
      </c>
      <c r="G367" s="109" t="s">
        <v>3281</v>
      </c>
      <c r="H367" s="109" t="s">
        <v>3305</v>
      </c>
      <c r="I367" s="110">
        <v>1305</v>
      </c>
      <c r="J367" s="110">
        <v>117.19</v>
      </c>
      <c r="K367" s="110">
        <v>-14.2506</v>
      </c>
      <c r="L367" s="110">
        <v>-72.681100000000001</v>
      </c>
      <c r="M367" s="111" t="s">
        <v>123</v>
      </c>
      <c r="N367" s="111">
        <v>0</v>
      </c>
      <c r="O367" s="111" t="s">
        <v>553</v>
      </c>
      <c r="P367" s="111">
        <v>0</v>
      </c>
      <c r="Q367" s="112"/>
      <c r="R367" s="111" t="s">
        <v>557</v>
      </c>
      <c r="S367" s="111" t="s">
        <v>724</v>
      </c>
      <c r="T367" s="111" t="s">
        <v>2479</v>
      </c>
      <c r="U367" s="111" t="str">
        <f>+CONCATENATE(Tabla134[[#This Row],[D]],Tabla134[[#This Row],[P]],Tabla134[[#This Row],[DI]])</f>
        <v>APURIMACGRAUVIRUNDO</v>
      </c>
      <c r="V367" s="111" t="s">
        <v>3304</v>
      </c>
      <c r="W367" s="111"/>
      <c r="X367" s="111"/>
    </row>
    <row r="368" spans="1:24" x14ac:dyDescent="0.3">
      <c r="A368" s="108" t="s">
        <v>548</v>
      </c>
      <c r="B368" s="109" t="s">
        <v>3306</v>
      </c>
      <c r="C368" s="109" t="s">
        <v>608</v>
      </c>
      <c r="D368" s="109" t="s">
        <v>700</v>
      </c>
      <c r="E368" s="109" t="s">
        <v>798</v>
      </c>
      <c r="F368" s="109" t="s">
        <v>3127</v>
      </c>
      <c r="G368" s="109" t="s">
        <v>3281</v>
      </c>
      <c r="H368" s="109" t="s">
        <v>3307</v>
      </c>
      <c r="I368" s="110">
        <v>1624</v>
      </c>
      <c r="J368" s="110">
        <v>139.77000000000001</v>
      </c>
      <c r="K368" s="110">
        <v>-14.060600000000001</v>
      </c>
      <c r="L368" s="110">
        <v>-72.5672</v>
      </c>
      <c r="M368" s="111" t="s">
        <v>123</v>
      </c>
      <c r="N368" s="111">
        <v>0</v>
      </c>
      <c r="O368" s="111" t="s">
        <v>553</v>
      </c>
      <c r="P368" s="111">
        <v>0</v>
      </c>
      <c r="Q368" s="112"/>
      <c r="R368" s="111" t="s">
        <v>557</v>
      </c>
      <c r="S368" s="111" t="s">
        <v>724</v>
      </c>
      <c r="T368" s="111" t="s">
        <v>1250</v>
      </c>
      <c r="U368" s="111" t="str">
        <f>+CONCATENATE(Tabla134[[#This Row],[D]],Tabla134[[#This Row],[P]],Tabla134[[#This Row],[DI]])</f>
        <v>APURIMACGRAUCURASCO</v>
      </c>
      <c r="V368" s="111" t="s">
        <v>3306</v>
      </c>
      <c r="W368" s="111"/>
      <c r="X368" s="111"/>
    </row>
    <row r="369" spans="1:24" x14ac:dyDescent="0.3">
      <c r="A369" s="108" t="s">
        <v>548</v>
      </c>
      <c r="B369" s="109" t="s">
        <v>3308</v>
      </c>
      <c r="C369" s="109" t="s">
        <v>608</v>
      </c>
      <c r="D369" s="109" t="s">
        <v>700</v>
      </c>
      <c r="E369" s="109" t="s">
        <v>841</v>
      </c>
      <c r="F369" s="109" t="s">
        <v>3127</v>
      </c>
      <c r="G369" s="109" t="s">
        <v>3281</v>
      </c>
      <c r="H369" s="109" t="s">
        <v>842</v>
      </c>
      <c r="I369" s="110" t="s">
        <v>553</v>
      </c>
      <c r="J369" s="110" t="s">
        <v>553</v>
      </c>
      <c r="K369" s="110" t="s">
        <v>553</v>
      </c>
      <c r="L369" s="110" t="s">
        <v>553</v>
      </c>
      <c r="M369" s="111" t="s">
        <v>123</v>
      </c>
      <c r="N369" s="111">
        <v>0</v>
      </c>
      <c r="O369" s="111" t="s">
        <v>553</v>
      </c>
      <c r="P369" s="111">
        <v>0</v>
      </c>
      <c r="Q369" s="112"/>
      <c r="R369" s="111" t="s">
        <v>557</v>
      </c>
      <c r="S369" s="111" t="s">
        <v>724</v>
      </c>
      <c r="T369" s="111" t="s">
        <v>843</v>
      </c>
      <c r="U369" s="111" t="str">
        <f>+CONCATENATE(Tabla134[[#This Row],[D]],Tabla134[[#This Row],[P]],Tabla134[[#This Row],[DI]])</f>
        <v>APURIMACGRAUMULTIDISTRITAL</v>
      </c>
      <c r="V369" s="111" t="s">
        <v>3308</v>
      </c>
      <c r="W369" s="111"/>
      <c r="X369" s="111"/>
    </row>
    <row r="370" spans="1:24" x14ac:dyDescent="0.3">
      <c r="A370" s="108" t="s">
        <v>548</v>
      </c>
      <c r="B370" s="109" t="s">
        <v>3309</v>
      </c>
      <c r="C370" s="109" t="s">
        <v>633</v>
      </c>
      <c r="D370" s="109" t="s">
        <v>550</v>
      </c>
      <c r="E370" s="109" t="s">
        <v>550</v>
      </c>
      <c r="F370" s="109" t="s">
        <v>3310</v>
      </c>
      <c r="G370" s="109" t="s">
        <v>3311</v>
      </c>
      <c r="H370" s="109" t="s">
        <v>3311</v>
      </c>
      <c r="I370" s="110">
        <v>52425</v>
      </c>
      <c r="J370" s="110">
        <v>2.8</v>
      </c>
      <c r="K370" s="110">
        <v>-16.4008</v>
      </c>
      <c r="L370" s="110">
        <v>-71.537800000000004</v>
      </c>
      <c r="M370" s="111" t="s">
        <v>123</v>
      </c>
      <c r="N370" s="111">
        <v>0</v>
      </c>
      <c r="O370" s="111" t="s">
        <v>553</v>
      </c>
      <c r="P370" s="111">
        <v>0</v>
      </c>
      <c r="Q370" s="112"/>
      <c r="R370" s="111" t="s">
        <v>558</v>
      </c>
      <c r="S370" s="111" t="s">
        <v>558</v>
      </c>
      <c r="T370" s="111" t="s">
        <v>558</v>
      </c>
      <c r="U370" s="111" t="str">
        <f>+CONCATENATE(Tabla134[[#This Row],[D]],Tabla134[[#This Row],[P]],Tabla134[[#This Row],[DI]])</f>
        <v>AREQUIPAAREQUIPAAREQUIPA</v>
      </c>
      <c r="V370" s="111" t="s">
        <v>3309</v>
      </c>
      <c r="W370" s="111"/>
      <c r="X370" s="111"/>
    </row>
    <row r="371" spans="1:24" x14ac:dyDescent="0.3">
      <c r="A371" s="108" t="s">
        <v>548</v>
      </c>
      <c r="B371" s="109" t="s">
        <v>3312</v>
      </c>
      <c r="C371" s="109" t="s">
        <v>633</v>
      </c>
      <c r="D371" s="109" t="s">
        <v>550</v>
      </c>
      <c r="E371" s="109" t="s">
        <v>581</v>
      </c>
      <c r="F371" s="109" t="s">
        <v>3310</v>
      </c>
      <c r="G371" s="109" t="s">
        <v>3311</v>
      </c>
      <c r="H371" s="109" t="s">
        <v>3313</v>
      </c>
      <c r="I371" s="110">
        <v>85223</v>
      </c>
      <c r="J371" s="110">
        <v>6.98</v>
      </c>
      <c r="K371" s="110">
        <v>-16.3706</v>
      </c>
      <c r="L371" s="110">
        <v>-71.527199999999993</v>
      </c>
      <c r="M371" s="111" t="s">
        <v>123</v>
      </c>
      <c r="N371" s="111">
        <v>0</v>
      </c>
      <c r="O371" s="111" t="s">
        <v>553</v>
      </c>
      <c r="P371" s="111">
        <v>0</v>
      </c>
      <c r="Q371" s="112"/>
      <c r="R371" s="111" t="s">
        <v>558</v>
      </c>
      <c r="S371" s="111" t="s">
        <v>558</v>
      </c>
      <c r="T371" s="111" t="s">
        <v>1084</v>
      </c>
      <c r="U371" s="111" t="str">
        <f>+CONCATENATE(Tabla134[[#This Row],[D]],Tabla134[[#This Row],[P]],Tabla134[[#This Row],[DI]])</f>
        <v>AREQUIPAAREQUIPAALTO SELVA ALEGRE</v>
      </c>
      <c r="V371" s="111" t="s">
        <v>3312</v>
      </c>
      <c r="W371" s="111"/>
      <c r="X371" s="111"/>
    </row>
    <row r="372" spans="1:24" x14ac:dyDescent="0.3">
      <c r="A372" s="108" t="s">
        <v>548</v>
      </c>
      <c r="B372" s="109" t="s">
        <v>3314</v>
      </c>
      <c r="C372" s="109" t="s">
        <v>633</v>
      </c>
      <c r="D372" s="109" t="s">
        <v>550</v>
      </c>
      <c r="E372" s="109" t="s">
        <v>608</v>
      </c>
      <c r="F372" s="109" t="s">
        <v>3310</v>
      </c>
      <c r="G372" s="109" t="s">
        <v>3311</v>
      </c>
      <c r="H372" s="109" t="s">
        <v>3315</v>
      </c>
      <c r="I372" s="110">
        <v>96878</v>
      </c>
      <c r="J372" s="110">
        <v>246.31</v>
      </c>
      <c r="K372" s="110">
        <v>-16.388100000000001</v>
      </c>
      <c r="L372" s="110">
        <v>-71.549199999999999</v>
      </c>
      <c r="M372" s="111" t="s">
        <v>123</v>
      </c>
      <c r="N372" s="111">
        <v>0</v>
      </c>
      <c r="O372" s="111" t="s">
        <v>553</v>
      </c>
      <c r="P372" s="111">
        <v>0</v>
      </c>
      <c r="Q372" s="112"/>
      <c r="R372" s="111" t="s">
        <v>558</v>
      </c>
      <c r="S372" s="111" t="s">
        <v>558</v>
      </c>
      <c r="T372" s="111" t="s">
        <v>1418</v>
      </c>
      <c r="U372" s="111" t="str">
        <f>+CONCATENATE(Tabla134[[#This Row],[D]],Tabla134[[#This Row],[P]],Tabla134[[#This Row],[DI]])</f>
        <v>AREQUIPAAREQUIPACAYMA</v>
      </c>
      <c r="V372" s="111" t="s">
        <v>3314</v>
      </c>
      <c r="W372" s="111"/>
      <c r="X372" s="111"/>
    </row>
    <row r="373" spans="1:24" x14ac:dyDescent="0.3">
      <c r="A373" s="108" t="s">
        <v>548</v>
      </c>
      <c r="B373" s="109" t="s">
        <v>3316</v>
      </c>
      <c r="C373" s="109" t="s">
        <v>633</v>
      </c>
      <c r="D373" s="109" t="s">
        <v>550</v>
      </c>
      <c r="E373" s="109" t="s">
        <v>633</v>
      </c>
      <c r="F373" s="109" t="s">
        <v>3310</v>
      </c>
      <c r="G373" s="109" t="s">
        <v>3311</v>
      </c>
      <c r="H373" s="109" t="s">
        <v>3317</v>
      </c>
      <c r="I373" s="110">
        <v>158836</v>
      </c>
      <c r="J373" s="110">
        <v>174.9</v>
      </c>
      <c r="K373" s="110">
        <v>-16.375</v>
      </c>
      <c r="L373" s="110">
        <v>-71.561099999999996</v>
      </c>
      <c r="M373" s="111" t="s">
        <v>123</v>
      </c>
      <c r="N373" s="111">
        <v>0</v>
      </c>
      <c r="O373" s="111" t="s">
        <v>553</v>
      </c>
      <c r="P373" s="111">
        <v>0</v>
      </c>
      <c r="Q373" s="112"/>
      <c r="R373" s="111" t="s">
        <v>558</v>
      </c>
      <c r="S373" s="111" t="s">
        <v>558</v>
      </c>
      <c r="T373" s="111" t="s">
        <v>1591</v>
      </c>
      <c r="U373" s="111" t="str">
        <f>+CONCATENATE(Tabla134[[#This Row],[D]],Tabla134[[#This Row],[P]],Tabla134[[#This Row],[DI]])</f>
        <v>AREQUIPAAREQUIPACERRO COLORADO</v>
      </c>
      <c r="V373" s="111" t="s">
        <v>3316</v>
      </c>
      <c r="W373" s="111"/>
      <c r="X373" s="111"/>
    </row>
    <row r="374" spans="1:24" x14ac:dyDescent="0.3">
      <c r="A374" s="108" t="s">
        <v>548</v>
      </c>
      <c r="B374" s="109" t="s">
        <v>3318</v>
      </c>
      <c r="C374" s="109" t="s">
        <v>633</v>
      </c>
      <c r="D374" s="109" t="s">
        <v>550</v>
      </c>
      <c r="E374" s="109" t="s">
        <v>656</v>
      </c>
      <c r="F374" s="109" t="s">
        <v>3310</v>
      </c>
      <c r="G374" s="109" t="s">
        <v>3311</v>
      </c>
      <c r="H374" s="109" t="s">
        <v>3319</v>
      </c>
      <c r="I374" s="110">
        <v>10101</v>
      </c>
      <c r="J374" s="110">
        <v>86</v>
      </c>
      <c r="K374" s="110">
        <v>-16.470600000000001</v>
      </c>
      <c r="L374" s="110">
        <v>-71.489699999999999</v>
      </c>
      <c r="M374" s="111" t="s">
        <v>123</v>
      </c>
      <c r="N374" s="111">
        <v>0</v>
      </c>
      <c r="O374" s="111" t="s">
        <v>553</v>
      </c>
      <c r="P374" s="111">
        <v>0</v>
      </c>
      <c r="Q374" s="112"/>
      <c r="R374" s="111" t="s">
        <v>558</v>
      </c>
      <c r="S374" s="111" t="s">
        <v>558</v>
      </c>
      <c r="T374" s="111" t="s">
        <v>1742</v>
      </c>
      <c r="U374" s="111" t="str">
        <f>+CONCATENATE(Tabla134[[#This Row],[D]],Tabla134[[#This Row],[P]],Tabla134[[#This Row],[DI]])</f>
        <v>AREQUIPAAREQUIPACHARACATO</v>
      </c>
      <c r="V374" s="111" t="s">
        <v>3318</v>
      </c>
      <c r="W374" s="111"/>
      <c r="X374" s="111"/>
    </row>
    <row r="375" spans="1:24" x14ac:dyDescent="0.3">
      <c r="A375" s="108" t="s">
        <v>548</v>
      </c>
      <c r="B375" s="109" t="s">
        <v>3320</v>
      </c>
      <c r="C375" s="109" t="s">
        <v>633</v>
      </c>
      <c r="D375" s="109" t="s">
        <v>550</v>
      </c>
      <c r="E375" s="109" t="s">
        <v>680</v>
      </c>
      <c r="F375" s="109" t="s">
        <v>3310</v>
      </c>
      <c r="G375" s="109" t="s">
        <v>3311</v>
      </c>
      <c r="H375" s="109" t="s">
        <v>3321</v>
      </c>
      <c r="I375" s="110">
        <v>3012</v>
      </c>
      <c r="J375" s="110">
        <v>460.81</v>
      </c>
      <c r="K375" s="110">
        <v>-16.4025</v>
      </c>
      <c r="L375" s="110">
        <v>-71.393900000000002</v>
      </c>
      <c r="M375" s="111" t="s">
        <v>123</v>
      </c>
      <c r="N375" s="111">
        <v>0</v>
      </c>
      <c r="O375" s="111" t="s">
        <v>553</v>
      </c>
      <c r="P375" s="111">
        <v>0</v>
      </c>
      <c r="Q375" s="112"/>
      <c r="R375" s="111" t="s">
        <v>558</v>
      </c>
      <c r="S375" s="111" t="s">
        <v>558</v>
      </c>
      <c r="T375" s="111" t="s">
        <v>1890</v>
      </c>
      <c r="U375" s="111" t="str">
        <f>+CONCATENATE(Tabla134[[#This Row],[D]],Tabla134[[#This Row],[P]],Tabla134[[#This Row],[DI]])</f>
        <v>AREQUIPAAREQUIPACHIGUATA</v>
      </c>
      <c r="V375" s="111" t="s">
        <v>3320</v>
      </c>
      <c r="W375" s="111"/>
      <c r="X375" s="111"/>
    </row>
    <row r="376" spans="1:24" x14ac:dyDescent="0.3">
      <c r="A376" s="108" t="s">
        <v>548</v>
      </c>
      <c r="B376" s="109" t="s">
        <v>3322</v>
      </c>
      <c r="C376" s="109" t="s">
        <v>633</v>
      </c>
      <c r="D376" s="109" t="s">
        <v>550</v>
      </c>
      <c r="E376" s="109" t="s">
        <v>700</v>
      </c>
      <c r="F376" s="109" t="s">
        <v>3310</v>
      </c>
      <c r="G376" s="109" t="s">
        <v>3311</v>
      </c>
      <c r="H376" s="109" t="s">
        <v>3323</v>
      </c>
      <c r="I376" s="110">
        <v>48985</v>
      </c>
      <c r="J376" s="110">
        <v>20.37</v>
      </c>
      <c r="K376" s="110">
        <v>-16.4467</v>
      </c>
      <c r="L376" s="110">
        <v>-71.555599999999998</v>
      </c>
      <c r="M376" s="111" t="s">
        <v>123</v>
      </c>
      <c r="N376" s="111">
        <v>0</v>
      </c>
      <c r="O376" s="111" t="s">
        <v>553</v>
      </c>
      <c r="P376" s="111">
        <v>0</v>
      </c>
      <c r="Q376" s="112"/>
      <c r="R376" s="111" t="s">
        <v>558</v>
      </c>
      <c r="S376" s="111" t="s">
        <v>558</v>
      </c>
      <c r="T376" s="111" t="s">
        <v>2016</v>
      </c>
      <c r="U376" s="111" t="str">
        <f>+CONCATENATE(Tabla134[[#This Row],[D]],Tabla134[[#This Row],[P]],Tabla134[[#This Row],[DI]])</f>
        <v>AREQUIPAAREQUIPAJACOBO HUNTER</v>
      </c>
      <c r="V376" s="111" t="s">
        <v>3322</v>
      </c>
      <c r="W376" s="111"/>
      <c r="X376" s="111"/>
    </row>
    <row r="377" spans="1:24" x14ac:dyDescent="0.3">
      <c r="A377" s="108" t="s">
        <v>548</v>
      </c>
      <c r="B377" s="109" t="s">
        <v>3324</v>
      </c>
      <c r="C377" s="109" t="s">
        <v>633</v>
      </c>
      <c r="D377" s="109" t="s">
        <v>550</v>
      </c>
      <c r="E377" s="109" t="s">
        <v>719</v>
      </c>
      <c r="F377" s="109" t="s">
        <v>3310</v>
      </c>
      <c r="G377" s="109" t="s">
        <v>3311</v>
      </c>
      <c r="H377" s="109" t="s">
        <v>3325</v>
      </c>
      <c r="I377" s="110">
        <v>32048</v>
      </c>
      <c r="J377" s="110">
        <v>670.22</v>
      </c>
      <c r="K377" s="110">
        <v>-16.4239</v>
      </c>
      <c r="L377" s="110">
        <v>-71.820599999999999</v>
      </c>
      <c r="M377" s="111" t="s">
        <v>123</v>
      </c>
      <c r="N377" s="111">
        <v>0</v>
      </c>
      <c r="O377" s="111" t="s">
        <v>553</v>
      </c>
      <c r="P377" s="111">
        <v>0</v>
      </c>
      <c r="Q377" s="112"/>
      <c r="R377" s="111" t="s">
        <v>558</v>
      </c>
      <c r="S377" s="111" t="s">
        <v>558</v>
      </c>
      <c r="T377" s="111" t="s">
        <v>2215</v>
      </c>
      <c r="U377" s="111" t="str">
        <f>+CONCATENATE(Tabla134[[#This Row],[D]],Tabla134[[#This Row],[P]],Tabla134[[#This Row],[DI]])</f>
        <v>AREQUIPAAREQUIPALA JOYA</v>
      </c>
      <c r="V377" s="111" t="s">
        <v>3324</v>
      </c>
      <c r="W377" s="111"/>
      <c r="X377" s="111"/>
    </row>
    <row r="378" spans="1:24" x14ac:dyDescent="0.3">
      <c r="A378" s="108" t="s">
        <v>548</v>
      </c>
      <c r="B378" s="109" t="s">
        <v>3326</v>
      </c>
      <c r="C378" s="109" t="s">
        <v>633</v>
      </c>
      <c r="D378" s="109" t="s">
        <v>550</v>
      </c>
      <c r="E378" s="109" t="s">
        <v>738</v>
      </c>
      <c r="F378" s="109" t="s">
        <v>3310</v>
      </c>
      <c r="G378" s="109" t="s">
        <v>3311</v>
      </c>
      <c r="H378" s="109" t="s">
        <v>3327</v>
      </c>
      <c r="I378" s="110">
        <v>52881</v>
      </c>
      <c r="J378" s="110">
        <v>29.83</v>
      </c>
      <c r="K378" s="110">
        <v>-16.405799999999999</v>
      </c>
      <c r="L378" s="110">
        <v>-71.511700000000005</v>
      </c>
      <c r="M378" s="111" t="s">
        <v>123</v>
      </c>
      <c r="N378" s="111">
        <v>0</v>
      </c>
      <c r="O378" s="111" t="s">
        <v>553</v>
      </c>
      <c r="P378" s="111">
        <v>0</v>
      </c>
      <c r="Q378" s="112"/>
      <c r="R378" s="111" t="s">
        <v>558</v>
      </c>
      <c r="S378" s="111" t="s">
        <v>558</v>
      </c>
      <c r="T378" s="111" t="s">
        <v>2295</v>
      </c>
      <c r="U378" s="111" t="str">
        <f>+CONCATENATE(Tabla134[[#This Row],[D]],Tabla134[[#This Row],[P]],Tabla134[[#This Row],[DI]])</f>
        <v>AREQUIPAAREQUIPAMARIANO MELGAR</v>
      </c>
      <c r="V378" s="111" t="s">
        <v>3326</v>
      </c>
      <c r="W378" s="111"/>
      <c r="X378" s="111"/>
    </row>
    <row r="379" spans="1:24" x14ac:dyDescent="0.3">
      <c r="A379" s="108" t="s">
        <v>548</v>
      </c>
      <c r="B379" s="109" t="s">
        <v>3328</v>
      </c>
      <c r="C379" s="109" t="s">
        <v>633</v>
      </c>
      <c r="D379" s="109" t="s">
        <v>550</v>
      </c>
      <c r="E379" s="109" t="s">
        <v>753</v>
      </c>
      <c r="F379" s="109" t="s">
        <v>3310</v>
      </c>
      <c r="G379" s="109" t="s">
        <v>3311</v>
      </c>
      <c r="H379" s="109" t="s">
        <v>3329</v>
      </c>
      <c r="I379" s="110">
        <v>48242</v>
      </c>
      <c r="J379" s="110">
        <v>28.68</v>
      </c>
      <c r="K379" s="110">
        <v>-16.395</v>
      </c>
      <c r="L379" s="110">
        <v>-71.521100000000004</v>
      </c>
      <c r="M379" s="111" t="s">
        <v>123</v>
      </c>
      <c r="N379" s="111">
        <v>0</v>
      </c>
      <c r="O379" s="111" t="s">
        <v>553</v>
      </c>
      <c r="P379" s="111">
        <v>0</v>
      </c>
      <c r="Q379" s="112"/>
      <c r="R379" s="111" t="s">
        <v>558</v>
      </c>
      <c r="S379" s="111" t="s">
        <v>558</v>
      </c>
      <c r="T379" s="111" t="s">
        <v>1931</v>
      </c>
      <c r="U379" s="111" t="str">
        <f>+CONCATENATE(Tabla134[[#This Row],[D]],Tabla134[[#This Row],[P]],Tabla134[[#This Row],[DI]])</f>
        <v>AREQUIPAAREQUIPAMIRAFLORES</v>
      </c>
      <c r="V379" s="111" t="s">
        <v>3328</v>
      </c>
      <c r="W379" s="111"/>
      <c r="X379" s="111"/>
    </row>
    <row r="380" spans="1:24" x14ac:dyDescent="0.3">
      <c r="A380" s="108" t="s">
        <v>548</v>
      </c>
      <c r="B380" s="109" t="s">
        <v>3330</v>
      </c>
      <c r="C380" s="109" t="s">
        <v>633</v>
      </c>
      <c r="D380" s="109" t="s">
        <v>550</v>
      </c>
      <c r="E380" s="109" t="s">
        <v>765</v>
      </c>
      <c r="F380" s="109" t="s">
        <v>3310</v>
      </c>
      <c r="G380" s="109" t="s">
        <v>3311</v>
      </c>
      <c r="H380" s="109" t="s">
        <v>3331</v>
      </c>
      <c r="I380" s="110">
        <v>1979</v>
      </c>
      <c r="J380" s="110">
        <v>26.7</v>
      </c>
      <c r="K380" s="110">
        <v>-16.488299999999999</v>
      </c>
      <c r="L380" s="110">
        <v>-71.468599999999995</v>
      </c>
      <c r="M380" s="111" t="s">
        <v>123</v>
      </c>
      <c r="N380" s="111">
        <v>0</v>
      </c>
      <c r="O380" s="111" t="s">
        <v>553</v>
      </c>
      <c r="P380" s="111">
        <v>0</v>
      </c>
      <c r="Q380" s="112"/>
      <c r="R380" s="111" t="s">
        <v>558</v>
      </c>
      <c r="S380" s="111" t="s">
        <v>558</v>
      </c>
      <c r="T380" s="111" t="s">
        <v>2412</v>
      </c>
      <c r="U380" s="111" t="str">
        <f>+CONCATENATE(Tabla134[[#This Row],[D]],Tabla134[[#This Row],[P]],Tabla134[[#This Row],[DI]])</f>
        <v>AREQUIPAAREQUIPAMOLLEBAYA</v>
      </c>
      <c r="V380" s="111" t="s">
        <v>3330</v>
      </c>
      <c r="W380" s="111"/>
      <c r="X380" s="111"/>
    </row>
    <row r="381" spans="1:24" x14ac:dyDescent="0.3">
      <c r="A381" s="108" t="s">
        <v>548</v>
      </c>
      <c r="B381" s="109" t="s">
        <v>3332</v>
      </c>
      <c r="C381" s="109" t="s">
        <v>633</v>
      </c>
      <c r="D381" s="109" t="s">
        <v>550</v>
      </c>
      <c r="E381" s="109" t="s">
        <v>778</v>
      </c>
      <c r="F381" s="109" t="s">
        <v>3310</v>
      </c>
      <c r="G381" s="109" t="s">
        <v>3311</v>
      </c>
      <c r="H381" s="109" t="s">
        <v>3333</v>
      </c>
      <c r="I381" s="110">
        <v>126053</v>
      </c>
      <c r="J381" s="110">
        <v>31.07</v>
      </c>
      <c r="K381" s="110">
        <v>-16.423300000000001</v>
      </c>
      <c r="L381" s="110">
        <v>-71.508300000000006</v>
      </c>
      <c r="M381" s="111" t="s">
        <v>123</v>
      </c>
      <c r="N381" s="111">
        <v>0</v>
      </c>
      <c r="O381" s="111" t="s">
        <v>553</v>
      </c>
      <c r="P381" s="111">
        <v>0</v>
      </c>
      <c r="Q381" s="112"/>
      <c r="R381" s="111" t="s">
        <v>558</v>
      </c>
      <c r="S381" s="111" t="s">
        <v>558</v>
      </c>
      <c r="T381" s="111" t="s">
        <v>2450</v>
      </c>
      <c r="U381" s="111" t="str">
        <f>+CONCATENATE(Tabla134[[#This Row],[D]],Tabla134[[#This Row],[P]],Tabla134[[#This Row],[DI]])</f>
        <v>AREQUIPAAREQUIPAPAUCARPATA</v>
      </c>
      <c r="V381" s="111" t="s">
        <v>3332</v>
      </c>
      <c r="W381" s="111"/>
      <c r="X381" s="111"/>
    </row>
    <row r="382" spans="1:24" x14ac:dyDescent="0.3">
      <c r="A382" s="108" t="s">
        <v>548</v>
      </c>
      <c r="B382" s="109" t="s">
        <v>3334</v>
      </c>
      <c r="C382" s="109" t="s">
        <v>633</v>
      </c>
      <c r="D382" s="109" t="s">
        <v>550</v>
      </c>
      <c r="E382" s="109" t="s">
        <v>789</v>
      </c>
      <c r="F382" s="109" t="s">
        <v>3310</v>
      </c>
      <c r="G382" s="109" t="s">
        <v>3311</v>
      </c>
      <c r="H382" s="109" t="s">
        <v>3335</v>
      </c>
      <c r="I382" s="110">
        <v>537</v>
      </c>
      <c r="J382" s="110">
        <v>172.48</v>
      </c>
      <c r="K382" s="110">
        <v>-16.517199999999999</v>
      </c>
      <c r="L382" s="110">
        <v>-71.392499999999998</v>
      </c>
      <c r="M382" s="111" t="s">
        <v>123</v>
      </c>
      <c r="N382" s="111">
        <v>0</v>
      </c>
      <c r="O382" s="111" t="s">
        <v>553</v>
      </c>
      <c r="P382" s="111">
        <v>0</v>
      </c>
      <c r="Q382" s="112"/>
      <c r="R382" s="111" t="s">
        <v>558</v>
      </c>
      <c r="S382" s="111" t="s">
        <v>558</v>
      </c>
      <c r="T382" s="111" t="s">
        <v>2480</v>
      </c>
      <c r="U382" s="111" t="str">
        <f>+CONCATENATE(Tabla134[[#This Row],[D]],Tabla134[[#This Row],[P]],Tabla134[[#This Row],[DI]])</f>
        <v>AREQUIPAAREQUIPAPOCSI</v>
      </c>
      <c r="V382" s="111" t="s">
        <v>3334</v>
      </c>
      <c r="W382" s="111"/>
      <c r="X382" s="111"/>
    </row>
    <row r="383" spans="1:24" x14ac:dyDescent="0.3">
      <c r="A383" s="108" t="s">
        <v>548</v>
      </c>
      <c r="B383" s="109" t="s">
        <v>3336</v>
      </c>
      <c r="C383" s="109" t="s">
        <v>633</v>
      </c>
      <c r="D383" s="109" t="s">
        <v>550</v>
      </c>
      <c r="E383" s="109" t="s">
        <v>798</v>
      </c>
      <c r="F383" s="109" t="s">
        <v>3310</v>
      </c>
      <c r="G383" s="109" t="s">
        <v>3311</v>
      </c>
      <c r="H383" s="109" t="s">
        <v>3337</v>
      </c>
      <c r="I383" s="110">
        <v>1497</v>
      </c>
      <c r="J383" s="110">
        <v>441.61</v>
      </c>
      <c r="K383" s="110">
        <v>-16.560600000000001</v>
      </c>
      <c r="L383" s="110">
        <v>-71.374700000000004</v>
      </c>
      <c r="M383" s="111" t="s">
        <v>123</v>
      </c>
      <c r="N383" s="111">
        <v>0</v>
      </c>
      <c r="O383" s="111" t="s">
        <v>553</v>
      </c>
      <c r="P383" s="111">
        <v>0</v>
      </c>
      <c r="Q383" s="112"/>
      <c r="R383" s="111" t="s">
        <v>558</v>
      </c>
      <c r="S383" s="111" t="s">
        <v>558</v>
      </c>
      <c r="T383" s="111" t="s">
        <v>2508</v>
      </c>
      <c r="U383" s="111" t="str">
        <f>+CONCATENATE(Tabla134[[#This Row],[D]],Tabla134[[#This Row],[P]],Tabla134[[#This Row],[DI]])</f>
        <v>AREQUIPAAREQUIPAPOLOBAYA</v>
      </c>
      <c r="V383" s="111" t="s">
        <v>3336</v>
      </c>
      <c r="W383" s="111"/>
      <c r="X383" s="111"/>
    </row>
    <row r="384" spans="1:24" x14ac:dyDescent="0.3">
      <c r="A384" s="108" t="s">
        <v>548</v>
      </c>
      <c r="B384" s="109" t="s">
        <v>3338</v>
      </c>
      <c r="C384" s="109" t="s">
        <v>633</v>
      </c>
      <c r="D384" s="109" t="s">
        <v>550</v>
      </c>
      <c r="E384" s="109" t="s">
        <v>806</v>
      </c>
      <c r="F384" s="109" t="s">
        <v>3310</v>
      </c>
      <c r="G384" s="109" t="s">
        <v>3311</v>
      </c>
      <c r="H384" s="109" t="s">
        <v>3339</v>
      </c>
      <c r="I384" s="110">
        <v>1410</v>
      </c>
      <c r="J384" s="110">
        <v>34.93</v>
      </c>
      <c r="K384" s="110">
        <v>-16.558599999999998</v>
      </c>
      <c r="L384" s="110">
        <v>-71.454400000000007</v>
      </c>
      <c r="M384" s="111" t="s">
        <v>123</v>
      </c>
      <c r="N384" s="111">
        <v>0</v>
      </c>
      <c r="O384" s="111" t="s">
        <v>553</v>
      </c>
      <c r="P384" s="111">
        <v>0</v>
      </c>
      <c r="Q384" s="112"/>
      <c r="R384" s="111" t="s">
        <v>558</v>
      </c>
      <c r="S384" s="111" t="s">
        <v>558</v>
      </c>
      <c r="T384" s="111" t="s">
        <v>2531</v>
      </c>
      <c r="U384" s="111" t="str">
        <f>+CONCATENATE(Tabla134[[#This Row],[D]],Tabla134[[#This Row],[P]],Tabla134[[#This Row],[DI]])</f>
        <v>AREQUIPAAREQUIPAQUEQUEÑA</v>
      </c>
      <c r="V384" s="111" t="s">
        <v>3338</v>
      </c>
      <c r="W384" s="111"/>
      <c r="X384" s="111"/>
    </row>
    <row r="385" spans="1:24" x14ac:dyDescent="0.3">
      <c r="A385" s="108" t="s">
        <v>548</v>
      </c>
      <c r="B385" s="109" t="s">
        <v>3340</v>
      </c>
      <c r="C385" s="109" t="s">
        <v>633</v>
      </c>
      <c r="D385" s="109" t="s">
        <v>550</v>
      </c>
      <c r="E385" s="109" t="s">
        <v>811</v>
      </c>
      <c r="F385" s="109" t="s">
        <v>3310</v>
      </c>
      <c r="G385" s="109" t="s">
        <v>3311</v>
      </c>
      <c r="H385" s="109" t="s">
        <v>3341</v>
      </c>
      <c r="I385" s="110">
        <v>4234</v>
      </c>
      <c r="J385" s="110">
        <v>36.630000000000003</v>
      </c>
      <c r="K385" s="110">
        <v>-16.456099999999999</v>
      </c>
      <c r="L385" s="110">
        <v>-71.495000000000005</v>
      </c>
      <c r="M385" s="111" t="s">
        <v>123</v>
      </c>
      <c r="N385" s="111">
        <v>0</v>
      </c>
      <c r="O385" s="111" t="s">
        <v>553</v>
      </c>
      <c r="P385" s="111">
        <v>0</v>
      </c>
      <c r="Q385" s="112"/>
      <c r="R385" s="111" t="s">
        <v>558</v>
      </c>
      <c r="S385" s="111" t="s">
        <v>558</v>
      </c>
      <c r="T385" s="111" t="s">
        <v>2547</v>
      </c>
      <c r="U385" s="111" t="str">
        <f>+CONCATENATE(Tabla134[[#This Row],[D]],Tabla134[[#This Row],[P]],Tabla134[[#This Row],[DI]])</f>
        <v>AREQUIPAAREQUIPASABANDIA</v>
      </c>
      <c r="V385" s="111" t="s">
        <v>3340</v>
      </c>
      <c r="W385" s="111"/>
      <c r="X385" s="111"/>
    </row>
    <row r="386" spans="1:24" x14ac:dyDescent="0.3">
      <c r="A386" s="108" t="s">
        <v>548</v>
      </c>
      <c r="B386" s="109" t="s">
        <v>3342</v>
      </c>
      <c r="C386" s="109" t="s">
        <v>633</v>
      </c>
      <c r="D386" s="109" t="s">
        <v>550</v>
      </c>
      <c r="E386" s="109" t="s">
        <v>816</v>
      </c>
      <c r="F386" s="109" t="s">
        <v>3310</v>
      </c>
      <c r="G386" s="109" t="s">
        <v>3311</v>
      </c>
      <c r="H386" s="109" t="s">
        <v>3343</v>
      </c>
      <c r="I386" s="110">
        <v>20059</v>
      </c>
      <c r="J386" s="110">
        <v>26.63</v>
      </c>
      <c r="K386" s="110">
        <v>-16.428599999999999</v>
      </c>
      <c r="L386" s="110">
        <v>-71.567800000000005</v>
      </c>
      <c r="M386" s="111" t="s">
        <v>123</v>
      </c>
      <c r="N386" s="111">
        <v>0</v>
      </c>
      <c r="O386" s="111" t="s">
        <v>553</v>
      </c>
      <c r="P386" s="111">
        <v>0</v>
      </c>
      <c r="Q386" s="112"/>
      <c r="R386" s="111" t="s">
        <v>558</v>
      </c>
      <c r="S386" s="111" t="s">
        <v>558</v>
      </c>
      <c r="T386" s="111" t="s">
        <v>2561</v>
      </c>
      <c r="U386" s="111" t="str">
        <f>+CONCATENATE(Tabla134[[#This Row],[D]],Tabla134[[#This Row],[P]],Tabla134[[#This Row],[DI]])</f>
        <v>AREQUIPAAREQUIPASACHACA</v>
      </c>
      <c r="V386" s="111" t="s">
        <v>3342</v>
      </c>
      <c r="W386" s="111"/>
      <c r="X386" s="111"/>
    </row>
    <row r="387" spans="1:24" x14ac:dyDescent="0.3">
      <c r="A387" s="108" t="s">
        <v>548</v>
      </c>
      <c r="B387" s="109" t="s">
        <v>3344</v>
      </c>
      <c r="C387" s="109" t="s">
        <v>633</v>
      </c>
      <c r="D387" s="109" t="s">
        <v>550</v>
      </c>
      <c r="E387" s="109" t="s">
        <v>821</v>
      </c>
      <c r="F387" s="109" t="s">
        <v>3310</v>
      </c>
      <c r="G387" s="109" t="s">
        <v>3311</v>
      </c>
      <c r="H387" s="109" t="s">
        <v>3345</v>
      </c>
      <c r="I387" s="110">
        <v>1591</v>
      </c>
      <c r="J387" s="110">
        <v>93.31</v>
      </c>
      <c r="K387" s="110">
        <v>-16.3461</v>
      </c>
      <c r="L387" s="110">
        <v>-72.131399999999999</v>
      </c>
      <c r="M387" s="111" t="s">
        <v>123</v>
      </c>
      <c r="N387" s="111">
        <v>0</v>
      </c>
      <c r="O387" s="111" t="s">
        <v>553</v>
      </c>
      <c r="P387" s="111">
        <v>0</v>
      </c>
      <c r="Q387" s="112"/>
      <c r="R387" s="111" t="s">
        <v>558</v>
      </c>
      <c r="S387" s="111" t="s">
        <v>558</v>
      </c>
      <c r="T387" s="111" t="s">
        <v>2575</v>
      </c>
      <c r="U387" s="111" t="str">
        <f>+CONCATENATE(Tabla134[[#This Row],[D]],Tabla134[[#This Row],[P]],Tabla134[[#This Row],[DI]])</f>
        <v>AREQUIPAAREQUIPASAN JUAN DE SIGUAS</v>
      </c>
      <c r="V387" s="111" t="s">
        <v>3344</v>
      </c>
      <c r="W387" s="111"/>
      <c r="X387" s="111"/>
    </row>
    <row r="388" spans="1:24" x14ac:dyDescent="0.3">
      <c r="A388" s="108" t="s">
        <v>548</v>
      </c>
      <c r="B388" s="109" t="s">
        <v>3346</v>
      </c>
      <c r="C388" s="109" t="s">
        <v>633</v>
      </c>
      <c r="D388" s="109" t="s">
        <v>550</v>
      </c>
      <c r="E388" s="109" t="s">
        <v>826</v>
      </c>
      <c r="F388" s="109" t="s">
        <v>3310</v>
      </c>
      <c r="G388" s="109" t="s">
        <v>3311</v>
      </c>
      <c r="H388" s="109" t="s">
        <v>3347</v>
      </c>
      <c r="I388" s="110">
        <v>2193</v>
      </c>
      <c r="J388" s="110">
        <v>2264.59</v>
      </c>
      <c r="K388" s="110">
        <v>-16.183900000000001</v>
      </c>
      <c r="L388" s="110">
        <v>-71.065600000000003</v>
      </c>
      <c r="M388" s="111" t="s">
        <v>123</v>
      </c>
      <c r="N388" s="111">
        <v>0</v>
      </c>
      <c r="O388" s="111" t="s">
        <v>553</v>
      </c>
      <c r="P388" s="111">
        <v>0</v>
      </c>
      <c r="Q388" s="112"/>
      <c r="R388" s="111" t="s">
        <v>558</v>
      </c>
      <c r="S388" s="111" t="s">
        <v>558</v>
      </c>
      <c r="T388" s="111" t="s">
        <v>2586</v>
      </c>
      <c r="U388" s="111" t="str">
        <f>+CONCATENATE(Tabla134[[#This Row],[D]],Tabla134[[#This Row],[P]],Tabla134[[#This Row],[DI]])</f>
        <v>AREQUIPAAREQUIPASAN JUAN DE TARUCANI</v>
      </c>
      <c r="V388" s="111" t="s">
        <v>3346</v>
      </c>
      <c r="W388" s="111"/>
      <c r="X388" s="111"/>
    </row>
    <row r="389" spans="1:24" x14ac:dyDescent="0.3">
      <c r="A389" s="108" t="s">
        <v>548</v>
      </c>
      <c r="B389" s="109" t="s">
        <v>3348</v>
      </c>
      <c r="C389" s="109" t="s">
        <v>633</v>
      </c>
      <c r="D389" s="109" t="s">
        <v>550</v>
      </c>
      <c r="E389" s="109" t="s">
        <v>831</v>
      </c>
      <c r="F389" s="109" t="s">
        <v>3310</v>
      </c>
      <c r="G389" s="109" t="s">
        <v>3311</v>
      </c>
      <c r="H389" s="109" t="s">
        <v>3349</v>
      </c>
      <c r="I389" s="110">
        <v>1273</v>
      </c>
      <c r="J389" s="110">
        <v>187.98</v>
      </c>
      <c r="K389" s="110">
        <v>-16.319700000000001</v>
      </c>
      <c r="L389" s="110">
        <v>-72.102800000000002</v>
      </c>
      <c r="M389" s="111" t="s">
        <v>123</v>
      </c>
      <c r="N389" s="111">
        <v>0</v>
      </c>
      <c r="O389" s="111" t="s">
        <v>553</v>
      </c>
      <c r="P389" s="111">
        <v>0</v>
      </c>
      <c r="Q389" s="112"/>
      <c r="R389" s="111" t="s">
        <v>558</v>
      </c>
      <c r="S389" s="111" t="s">
        <v>558</v>
      </c>
      <c r="T389" s="111" t="s">
        <v>2597</v>
      </c>
      <c r="U389" s="111" t="str">
        <f>+CONCATENATE(Tabla134[[#This Row],[D]],Tabla134[[#This Row],[P]],Tabla134[[#This Row],[DI]])</f>
        <v>AREQUIPAAREQUIPASANTA ISABEL DE SIGUAS</v>
      </c>
      <c r="V389" s="111" t="s">
        <v>3348</v>
      </c>
      <c r="W389" s="111"/>
      <c r="X389" s="111"/>
    </row>
    <row r="390" spans="1:24" x14ac:dyDescent="0.3">
      <c r="A390" s="108" t="s">
        <v>548</v>
      </c>
      <c r="B390" s="109" t="s">
        <v>3350</v>
      </c>
      <c r="C390" s="109" t="s">
        <v>633</v>
      </c>
      <c r="D390" s="109" t="s">
        <v>550</v>
      </c>
      <c r="E390" s="109" t="s">
        <v>836</v>
      </c>
      <c r="F390" s="109" t="s">
        <v>3310</v>
      </c>
      <c r="G390" s="109" t="s">
        <v>3311</v>
      </c>
      <c r="H390" s="109" t="s">
        <v>3351</v>
      </c>
      <c r="I390" s="110">
        <v>5854</v>
      </c>
      <c r="J390" s="110">
        <v>370.16</v>
      </c>
      <c r="K390" s="110">
        <v>-16.492799999999999</v>
      </c>
      <c r="L390" s="110">
        <v>-72.094399999999993</v>
      </c>
      <c r="M390" s="111" t="s">
        <v>123</v>
      </c>
      <c r="N390" s="111">
        <v>0</v>
      </c>
      <c r="O390" s="111" t="s">
        <v>553</v>
      </c>
      <c r="P390" s="111">
        <v>0</v>
      </c>
      <c r="Q390" s="112"/>
      <c r="R390" s="111" t="s">
        <v>558</v>
      </c>
      <c r="S390" s="111" t="s">
        <v>558</v>
      </c>
      <c r="T390" s="111" t="s">
        <v>2605</v>
      </c>
      <c r="U390" s="111" t="str">
        <f>+CONCATENATE(Tabla134[[#This Row],[D]],Tabla134[[#This Row],[P]],Tabla134[[#This Row],[DI]])</f>
        <v>AREQUIPAAREQUIPASANTA RITA DE SIGUAS</v>
      </c>
      <c r="V390" s="111" t="s">
        <v>3350</v>
      </c>
      <c r="W390" s="111"/>
      <c r="X390" s="111"/>
    </row>
    <row r="391" spans="1:24" x14ac:dyDescent="0.3">
      <c r="A391" s="108" t="s">
        <v>548</v>
      </c>
      <c r="B391" s="109" t="s">
        <v>3352</v>
      </c>
      <c r="C391" s="109" t="s">
        <v>633</v>
      </c>
      <c r="D391" s="109" t="s">
        <v>550</v>
      </c>
      <c r="E391" s="109" t="s">
        <v>2707</v>
      </c>
      <c r="F391" s="109" t="s">
        <v>3310</v>
      </c>
      <c r="G391" s="109" t="s">
        <v>3311</v>
      </c>
      <c r="H391" s="109" t="s">
        <v>3353</v>
      </c>
      <c r="I391" s="110">
        <v>83799</v>
      </c>
      <c r="J391" s="110">
        <v>18.64</v>
      </c>
      <c r="K391" s="110">
        <v>-16.452200000000001</v>
      </c>
      <c r="L391" s="110">
        <v>-71.530799999999999</v>
      </c>
      <c r="M391" s="111" t="s">
        <v>123</v>
      </c>
      <c r="N391" s="111">
        <v>0</v>
      </c>
      <c r="O391" s="111" t="s">
        <v>553</v>
      </c>
      <c r="P391" s="111">
        <v>0</v>
      </c>
      <c r="Q391" s="112"/>
      <c r="R391" s="111" t="s">
        <v>558</v>
      </c>
      <c r="S391" s="111" t="s">
        <v>558</v>
      </c>
      <c r="T391" s="111" t="s">
        <v>2614</v>
      </c>
      <c r="U391" s="111" t="str">
        <f>+CONCATENATE(Tabla134[[#This Row],[D]],Tabla134[[#This Row],[P]],Tabla134[[#This Row],[DI]])</f>
        <v>AREQUIPAAREQUIPASOCABAYA</v>
      </c>
      <c r="V391" s="111" t="s">
        <v>3352</v>
      </c>
      <c r="W391" s="111"/>
      <c r="X391" s="111"/>
    </row>
    <row r="392" spans="1:24" x14ac:dyDescent="0.3">
      <c r="A392" s="108" t="s">
        <v>548</v>
      </c>
      <c r="B392" s="109" t="s">
        <v>3354</v>
      </c>
      <c r="C392" s="109" t="s">
        <v>633</v>
      </c>
      <c r="D392" s="109" t="s">
        <v>550</v>
      </c>
      <c r="E392" s="109" t="s">
        <v>2711</v>
      </c>
      <c r="F392" s="109" t="s">
        <v>3310</v>
      </c>
      <c r="G392" s="109" t="s">
        <v>3311</v>
      </c>
      <c r="H392" s="109" t="s">
        <v>3355</v>
      </c>
      <c r="I392" s="110">
        <v>14812</v>
      </c>
      <c r="J392" s="110">
        <v>31.62</v>
      </c>
      <c r="K392" s="110">
        <v>-16.448899999999998</v>
      </c>
      <c r="L392" s="110">
        <v>-71.590800000000002</v>
      </c>
      <c r="M392" s="111" t="s">
        <v>123</v>
      </c>
      <c r="N392" s="111">
        <v>0</v>
      </c>
      <c r="O392" s="111" t="s">
        <v>553</v>
      </c>
      <c r="P392" s="111">
        <v>0</v>
      </c>
      <c r="Q392" s="112"/>
      <c r="R392" s="111" t="s">
        <v>558</v>
      </c>
      <c r="S392" s="111" t="s">
        <v>558</v>
      </c>
      <c r="T392" s="111" t="s">
        <v>2621</v>
      </c>
      <c r="U392" s="111" t="str">
        <f>+CONCATENATE(Tabla134[[#This Row],[D]],Tabla134[[#This Row],[P]],Tabla134[[#This Row],[DI]])</f>
        <v>AREQUIPAAREQUIPATIABAYA</v>
      </c>
      <c r="V392" s="111" t="s">
        <v>3354</v>
      </c>
      <c r="W392" s="111"/>
      <c r="X392" s="111"/>
    </row>
    <row r="393" spans="1:24" x14ac:dyDescent="0.3">
      <c r="A393" s="108" t="s">
        <v>548</v>
      </c>
      <c r="B393" s="109" t="s">
        <v>3356</v>
      </c>
      <c r="C393" s="109" t="s">
        <v>633</v>
      </c>
      <c r="D393" s="109" t="s">
        <v>550</v>
      </c>
      <c r="E393" s="109" t="s">
        <v>3357</v>
      </c>
      <c r="F393" s="109" t="s">
        <v>3310</v>
      </c>
      <c r="G393" s="109" t="s">
        <v>3311</v>
      </c>
      <c r="H393" s="109" t="s">
        <v>3358</v>
      </c>
      <c r="I393" s="110">
        <v>12950</v>
      </c>
      <c r="J393" s="110">
        <v>227.14</v>
      </c>
      <c r="K393" s="110">
        <v>-16.425000000000001</v>
      </c>
      <c r="L393" s="110">
        <v>-71.672200000000004</v>
      </c>
      <c r="M393" s="111" t="s">
        <v>123</v>
      </c>
      <c r="N393" s="111">
        <v>0</v>
      </c>
      <c r="O393" s="111" t="s">
        <v>553</v>
      </c>
      <c r="P393" s="111">
        <v>0</v>
      </c>
      <c r="Q393" s="112"/>
      <c r="R393" s="111" t="s">
        <v>558</v>
      </c>
      <c r="S393" s="111" t="s">
        <v>558</v>
      </c>
      <c r="T393" s="111" t="s">
        <v>2629</v>
      </c>
      <c r="U393" s="111" t="str">
        <f>+CONCATENATE(Tabla134[[#This Row],[D]],Tabla134[[#This Row],[P]],Tabla134[[#This Row],[DI]])</f>
        <v>AREQUIPAAREQUIPAUCHUMAYO</v>
      </c>
      <c r="V393" s="111" t="s">
        <v>3356</v>
      </c>
      <c r="W393" s="111"/>
      <c r="X393" s="111"/>
    </row>
    <row r="394" spans="1:24" x14ac:dyDescent="0.3">
      <c r="A394" s="108" t="s">
        <v>548</v>
      </c>
      <c r="B394" s="109" t="s">
        <v>3359</v>
      </c>
      <c r="C394" s="109" t="s">
        <v>633</v>
      </c>
      <c r="D394" s="109" t="s">
        <v>550</v>
      </c>
      <c r="E394" s="109" t="s">
        <v>3360</v>
      </c>
      <c r="F394" s="109" t="s">
        <v>3310</v>
      </c>
      <c r="G394" s="109" t="s">
        <v>3311</v>
      </c>
      <c r="H394" s="109" t="s">
        <v>3361</v>
      </c>
      <c r="I394" s="110">
        <v>2267</v>
      </c>
      <c r="J394" s="110">
        <v>1543.5</v>
      </c>
      <c r="K394" s="110">
        <v>-16.465800000000002</v>
      </c>
      <c r="L394" s="110">
        <v>-71.938900000000004</v>
      </c>
      <c r="M394" s="111" t="s">
        <v>123</v>
      </c>
      <c r="N394" s="111">
        <v>0</v>
      </c>
      <c r="O394" s="111" t="s">
        <v>553</v>
      </c>
      <c r="P394" s="111">
        <v>0</v>
      </c>
      <c r="Q394" s="112"/>
      <c r="R394" s="111" t="s">
        <v>558</v>
      </c>
      <c r="S394" s="111" t="s">
        <v>558</v>
      </c>
      <c r="T394" s="111" t="s">
        <v>2637</v>
      </c>
      <c r="U394" s="111" t="str">
        <f>+CONCATENATE(Tabla134[[#This Row],[D]],Tabla134[[#This Row],[P]],Tabla134[[#This Row],[DI]])</f>
        <v>AREQUIPAAREQUIPAVITOR</v>
      </c>
      <c r="V394" s="111" t="s">
        <v>3359</v>
      </c>
      <c r="W394" s="111"/>
      <c r="X394" s="111"/>
    </row>
    <row r="395" spans="1:24" x14ac:dyDescent="0.3">
      <c r="A395" s="108" t="s">
        <v>548</v>
      </c>
      <c r="B395" s="109" t="s">
        <v>3362</v>
      </c>
      <c r="C395" s="109" t="s">
        <v>633</v>
      </c>
      <c r="D395" s="109" t="s">
        <v>550</v>
      </c>
      <c r="E395" s="109" t="s">
        <v>3363</v>
      </c>
      <c r="F395" s="109" t="s">
        <v>3310</v>
      </c>
      <c r="G395" s="109" t="s">
        <v>3311</v>
      </c>
      <c r="H395" s="109" t="s">
        <v>3364</v>
      </c>
      <c r="I395" s="110">
        <v>26233</v>
      </c>
      <c r="J395" s="110">
        <v>2.2000000000000002</v>
      </c>
      <c r="K395" s="110">
        <v>-16.395</v>
      </c>
      <c r="L395" s="110">
        <v>-71.553899999999999</v>
      </c>
      <c r="M395" s="111" t="s">
        <v>123</v>
      </c>
      <c r="N395" s="111">
        <v>0</v>
      </c>
      <c r="O395" s="111" t="s">
        <v>553</v>
      </c>
      <c r="P395" s="111">
        <v>0</v>
      </c>
      <c r="Q395" s="112"/>
      <c r="R395" s="111" t="s">
        <v>558</v>
      </c>
      <c r="S395" s="111" t="s">
        <v>558</v>
      </c>
      <c r="T395" s="111" t="s">
        <v>2645</v>
      </c>
      <c r="U395" s="111" t="str">
        <f>+CONCATENATE(Tabla134[[#This Row],[D]],Tabla134[[#This Row],[P]],Tabla134[[#This Row],[DI]])</f>
        <v>AREQUIPAAREQUIPAYANAHUARA</v>
      </c>
      <c r="V395" s="111" t="s">
        <v>3362</v>
      </c>
      <c r="W395" s="111"/>
      <c r="X395" s="111"/>
    </row>
    <row r="396" spans="1:24" x14ac:dyDescent="0.3">
      <c r="A396" s="108" t="s">
        <v>548</v>
      </c>
      <c r="B396" s="109" t="s">
        <v>3365</v>
      </c>
      <c r="C396" s="109" t="s">
        <v>633</v>
      </c>
      <c r="D396" s="109" t="s">
        <v>550</v>
      </c>
      <c r="E396" s="109" t="s">
        <v>3366</v>
      </c>
      <c r="F396" s="109" t="s">
        <v>3310</v>
      </c>
      <c r="G396" s="109" t="s">
        <v>3311</v>
      </c>
      <c r="H396" s="109" t="s">
        <v>3367</v>
      </c>
      <c r="I396" s="110">
        <v>1140</v>
      </c>
      <c r="J396" s="110">
        <v>492.2</v>
      </c>
      <c r="K396" s="110">
        <v>-16.548100000000002</v>
      </c>
      <c r="L396" s="110">
        <v>-71.477500000000006</v>
      </c>
      <c r="M396" s="111" t="s">
        <v>123</v>
      </c>
      <c r="N396" s="111">
        <v>0</v>
      </c>
      <c r="O396" s="111" t="s">
        <v>553</v>
      </c>
      <c r="P396" s="111">
        <v>0</v>
      </c>
      <c r="Q396" s="112"/>
      <c r="R396" s="111" t="s">
        <v>558</v>
      </c>
      <c r="S396" s="111" t="s">
        <v>558</v>
      </c>
      <c r="T396" s="111" t="s">
        <v>2653</v>
      </c>
      <c r="U396" s="111" t="str">
        <f>+CONCATENATE(Tabla134[[#This Row],[D]],Tabla134[[#This Row],[P]],Tabla134[[#This Row],[DI]])</f>
        <v>AREQUIPAAREQUIPAYARABAMBA</v>
      </c>
      <c r="V396" s="111" t="s">
        <v>3365</v>
      </c>
      <c r="W396" s="111"/>
      <c r="X396" s="111"/>
    </row>
    <row r="397" spans="1:24" x14ac:dyDescent="0.3">
      <c r="A397" s="108" t="s">
        <v>548</v>
      </c>
      <c r="B397" s="109" t="s">
        <v>3368</v>
      </c>
      <c r="C397" s="109" t="s">
        <v>633</v>
      </c>
      <c r="D397" s="109" t="s">
        <v>550</v>
      </c>
      <c r="E397" s="109" t="s">
        <v>3369</v>
      </c>
      <c r="F397" s="109" t="s">
        <v>3310</v>
      </c>
      <c r="G397" s="109" t="s">
        <v>3311</v>
      </c>
      <c r="H397" s="109" t="s">
        <v>3370</v>
      </c>
      <c r="I397" s="110">
        <v>28556</v>
      </c>
      <c r="J397" s="110">
        <v>1942.9</v>
      </c>
      <c r="K397" s="110">
        <v>-16.245000000000001</v>
      </c>
      <c r="L397" s="110">
        <v>-71.693100000000001</v>
      </c>
      <c r="M397" s="111" t="s">
        <v>123</v>
      </c>
      <c r="N397" s="111">
        <v>0</v>
      </c>
      <c r="O397" s="111" t="s">
        <v>553</v>
      </c>
      <c r="P397" s="111">
        <v>0</v>
      </c>
      <c r="Q397" s="112"/>
      <c r="R397" s="111" t="s">
        <v>558</v>
      </c>
      <c r="S397" s="111" t="s">
        <v>558</v>
      </c>
      <c r="T397" s="111" t="s">
        <v>2661</v>
      </c>
      <c r="U397" s="111" t="str">
        <f>+CONCATENATE(Tabla134[[#This Row],[D]],Tabla134[[#This Row],[P]],Tabla134[[#This Row],[DI]])</f>
        <v>AREQUIPAAREQUIPAYURA</v>
      </c>
      <c r="V397" s="111" t="s">
        <v>3368</v>
      </c>
      <c r="W397" s="111"/>
      <c r="X397" s="111"/>
    </row>
    <row r="398" spans="1:24" x14ac:dyDescent="0.3">
      <c r="A398" s="108" t="s">
        <v>548</v>
      </c>
      <c r="B398" s="109" t="s">
        <v>3371</v>
      </c>
      <c r="C398" s="109" t="s">
        <v>633</v>
      </c>
      <c r="D398" s="109" t="s">
        <v>550</v>
      </c>
      <c r="E398" s="109" t="s">
        <v>3372</v>
      </c>
      <c r="F398" s="109" t="s">
        <v>3310</v>
      </c>
      <c r="G398" s="109" t="s">
        <v>3311</v>
      </c>
      <c r="H398" s="109" t="s">
        <v>3373</v>
      </c>
      <c r="I398" s="110">
        <v>76905</v>
      </c>
      <c r="J398" s="110">
        <v>10.83</v>
      </c>
      <c r="K398" s="110">
        <v>-16.4344</v>
      </c>
      <c r="L398" s="110">
        <v>-71.517499999999998</v>
      </c>
      <c r="M398" s="111" t="s">
        <v>123</v>
      </c>
      <c r="N398" s="111">
        <v>0</v>
      </c>
      <c r="O398" s="111" t="s">
        <v>553</v>
      </c>
      <c r="P398" s="111">
        <v>0</v>
      </c>
      <c r="Q398" s="112"/>
      <c r="R398" s="111" t="s">
        <v>558</v>
      </c>
      <c r="S398" s="111" t="s">
        <v>558</v>
      </c>
      <c r="T398" s="111" t="s">
        <v>2120</v>
      </c>
      <c r="U398" s="111" t="str">
        <f>+CONCATENATE(Tabla134[[#This Row],[D]],Tabla134[[#This Row],[P]],Tabla134[[#This Row],[DI]])</f>
        <v>AREQUIPAAREQUIPAJOSE LUIS BUSTAMANTE Y RIVERO</v>
      </c>
      <c r="V398" s="111" t="s">
        <v>3371</v>
      </c>
      <c r="W398" s="111"/>
      <c r="X398" s="111"/>
    </row>
    <row r="399" spans="1:24" x14ac:dyDescent="0.3">
      <c r="A399" s="108" t="s">
        <v>548</v>
      </c>
      <c r="B399" s="109" t="s">
        <v>3374</v>
      </c>
      <c r="C399" s="109" t="s">
        <v>633</v>
      </c>
      <c r="D399" s="109" t="s">
        <v>550</v>
      </c>
      <c r="E399" s="109" t="s">
        <v>841</v>
      </c>
      <c r="F399" s="109" t="s">
        <v>3310</v>
      </c>
      <c r="G399" s="109" t="s">
        <v>3311</v>
      </c>
      <c r="H399" s="109" t="s">
        <v>842</v>
      </c>
      <c r="I399" s="110" t="s">
        <v>553</v>
      </c>
      <c r="J399" s="110" t="s">
        <v>553</v>
      </c>
      <c r="K399" s="110" t="s">
        <v>553</v>
      </c>
      <c r="L399" s="110" t="s">
        <v>553</v>
      </c>
      <c r="M399" s="111" t="s">
        <v>123</v>
      </c>
      <c r="N399" s="111">
        <v>0</v>
      </c>
      <c r="O399" s="111" t="s">
        <v>553</v>
      </c>
      <c r="P399" s="111">
        <v>0</v>
      </c>
      <c r="Q399" s="112"/>
      <c r="R399" s="111" t="s">
        <v>558</v>
      </c>
      <c r="S399" s="111" t="s">
        <v>558</v>
      </c>
      <c r="T399" s="111" t="s">
        <v>843</v>
      </c>
      <c r="U399" s="111" t="str">
        <f>+CONCATENATE(Tabla134[[#This Row],[D]],Tabla134[[#This Row],[P]],Tabla134[[#This Row],[DI]])</f>
        <v>AREQUIPAAREQUIPAMULTIDISTRITAL</v>
      </c>
      <c r="V399" s="111" t="s">
        <v>3374</v>
      </c>
      <c r="W399" s="111"/>
      <c r="X399" s="111"/>
    </row>
    <row r="400" spans="1:24" x14ac:dyDescent="0.3">
      <c r="A400" s="108" t="s">
        <v>548</v>
      </c>
      <c r="B400" s="109" t="s">
        <v>3375</v>
      </c>
      <c r="C400" s="109" t="s">
        <v>633</v>
      </c>
      <c r="D400" s="109" t="s">
        <v>581</v>
      </c>
      <c r="E400" s="109" t="s">
        <v>550</v>
      </c>
      <c r="F400" s="109" t="s">
        <v>3310</v>
      </c>
      <c r="G400" s="109" t="s">
        <v>3376</v>
      </c>
      <c r="H400" s="109" t="s">
        <v>3377</v>
      </c>
      <c r="I400" s="110">
        <v>14409</v>
      </c>
      <c r="J400" s="110">
        <v>11.67</v>
      </c>
      <c r="K400" s="110">
        <v>-16.6236</v>
      </c>
      <c r="L400" s="110">
        <v>-72.711399999999998</v>
      </c>
      <c r="M400" s="111" t="s">
        <v>123</v>
      </c>
      <c r="N400" s="111">
        <v>0</v>
      </c>
      <c r="O400" s="111" t="s">
        <v>553</v>
      </c>
      <c r="P400" s="111">
        <v>0</v>
      </c>
      <c r="Q400" s="112"/>
      <c r="R400" s="111" t="s">
        <v>558</v>
      </c>
      <c r="S400" s="111" t="s">
        <v>614</v>
      </c>
      <c r="T400" s="111" t="s">
        <v>614</v>
      </c>
      <c r="U400" s="111" t="str">
        <f>+CONCATENATE(Tabla134[[#This Row],[D]],Tabla134[[#This Row],[P]],Tabla134[[#This Row],[DI]])</f>
        <v>AREQUIPACAMANACAMANA</v>
      </c>
      <c r="V400" s="111" t="s">
        <v>3375</v>
      </c>
      <c r="W400" s="111"/>
      <c r="X400" s="111"/>
    </row>
    <row r="401" spans="1:24" x14ac:dyDescent="0.3">
      <c r="A401" s="108" t="s">
        <v>548</v>
      </c>
      <c r="B401" s="109" t="s">
        <v>3378</v>
      </c>
      <c r="C401" s="109" t="s">
        <v>633</v>
      </c>
      <c r="D401" s="109" t="s">
        <v>581</v>
      </c>
      <c r="E401" s="109" t="s">
        <v>581</v>
      </c>
      <c r="F401" s="109" t="s">
        <v>3310</v>
      </c>
      <c r="G401" s="109" t="s">
        <v>3376</v>
      </c>
      <c r="H401" s="109" t="s">
        <v>3379</v>
      </c>
      <c r="I401" s="110">
        <v>4195</v>
      </c>
      <c r="J401" s="110">
        <v>16.72</v>
      </c>
      <c r="K401" s="110">
        <v>-16.603100000000001</v>
      </c>
      <c r="L401" s="110">
        <v>-72.727500000000006</v>
      </c>
      <c r="M401" s="111" t="s">
        <v>123</v>
      </c>
      <c r="N401" s="111">
        <v>0</v>
      </c>
      <c r="O401" s="111" t="s">
        <v>553</v>
      </c>
      <c r="P401" s="111">
        <v>0</v>
      </c>
      <c r="Q401" s="112"/>
      <c r="R401" s="111" t="s">
        <v>558</v>
      </c>
      <c r="S401" s="111" t="s">
        <v>614</v>
      </c>
      <c r="T401" s="111" t="s">
        <v>1251</v>
      </c>
      <c r="U401" s="111" t="str">
        <f>+CONCATENATE(Tabla134[[#This Row],[D]],Tabla134[[#This Row],[P]],Tabla134[[#This Row],[DI]])</f>
        <v>AREQUIPACAMANAJOSE MARIA QUIMPER</v>
      </c>
      <c r="V401" s="111" t="s">
        <v>3378</v>
      </c>
      <c r="W401" s="111"/>
      <c r="X401" s="111"/>
    </row>
    <row r="402" spans="1:24" x14ac:dyDescent="0.3">
      <c r="A402" s="108" t="s">
        <v>548</v>
      </c>
      <c r="B402" s="109" t="s">
        <v>3380</v>
      </c>
      <c r="C402" s="109" t="s">
        <v>633</v>
      </c>
      <c r="D402" s="109" t="s">
        <v>581</v>
      </c>
      <c r="E402" s="109" t="s">
        <v>608</v>
      </c>
      <c r="F402" s="109" t="s">
        <v>3310</v>
      </c>
      <c r="G402" s="109" t="s">
        <v>3376</v>
      </c>
      <c r="H402" s="109" t="s">
        <v>3381</v>
      </c>
      <c r="I402" s="110">
        <v>7728</v>
      </c>
      <c r="J402" s="110">
        <v>557.74</v>
      </c>
      <c r="K402" s="110">
        <v>-16.0303</v>
      </c>
      <c r="L402" s="110">
        <v>-73.162499999999994</v>
      </c>
      <c r="M402" s="111" t="s">
        <v>123</v>
      </c>
      <c r="N402" s="111">
        <v>0</v>
      </c>
      <c r="O402" s="111" t="s">
        <v>553</v>
      </c>
      <c r="P402" s="111">
        <v>0</v>
      </c>
      <c r="Q402" s="112"/>
      <c r="R402" s="111" t="s">
        <v>558</v>
      </c>
      <c r="S402" s="111" t="s">
        <v>614</v>
      </c>
      <c r="T402" s="111" t="s">
        <v>1419</v>
      </c>
      <c r="U402" s="111" t="str">
        <f>+CONCATENATE(Tabla134[[#This Row],[D]],Tabla134[[#This Row],[P]],Tabla134[[#This Row],[DI]])</f>
        <v>AREQUIPACAMANAMARIANO NICOLAS VALCARCEL</v>
      </c>
      <c r="V402" s="111" t="s">
        <v>3380</v>
      </c>
      <c r="W402" s="111"/>
      <c r="X402" s="111"/>
    </row>
    <row r="403" spans="1:24" x14ac:dyDescent="0.3">
      <c r="A403" s="108" t="s">
        <v>548</v>
      </c>
      <c r="B403" s="109" t="s">
        <v>3382</v>
      </c>
      <c r="C403" s="109" t="s">
        <v>633</v>
      </c>
      <c r="D403" s="109" t="s">
        <v>581</v>
      </c>
      <c r="E403" s="109" t="s">
        <v>633</v>
      </c>
      <c r="F403" s="109" t="s">
        <v>3310</v>
      </c>
      <c r="G403" s="109" t="s">
        <v>3376</v>
      </c>
      <c r="H403" s="109" t="s">
        <v>3383</v>
      </c>
      <c r="I403" s="110">
        <v>6637</v>
      </c>
      <c r="J403" s="110">
        <v>579.30999999999995</v>
      </c>
      <c r="K403" s="110">
        <v>-16.618300000000001</v>
      </c>
      <c r="L403" s="110">
        <v>-72.736099999999993</v>
      </c>
      <c r="M403" s="111" t="s">
        <v>123</v>
      </c>
      <c r="N403" s="111">
        <v>0</v>
      </c>
      <c r="O403" s="111" t="s">
        <v>553</v>
      </c>
      <c r="P403" s="111">
        <v>0</v>
      </c>
      <c r="Q403" s="112"/>
      <c r="R403" s="111" t="s">
        <v>558</v>
      </c>
      <c r="S403" s="111" t="s">
        <v>614</v>
      </c>
      <c r="T403" s="111" t="s">
        <v>1592</v>
      </c>
      <c r="U403" s="111" t="str">
        <f>+CONCATENATE(Tabla134[[#This Row],[D]],Tabla134[[#This Row],[P]],Tabla134[[#This Row],[DI]])</f>
        <v>AREQUIPACAMANAMARISCAL CACERES</v>
      </c>
      <c r="V403" s="111" t="s">
        <v>3382</v>
      </c>
      <c r="W403" s="111"/>
      <c r="X403" s="111"/>
    </row>
    <row r="404" spans="1:24" x14ac:dyDescent="0.3">
      <c r="A404" s="108" t="s">
        <v>548</v>
      </c>
      <c r="B404" s="109" t="s">
        <v>3384</v>
      </c>
      <c r="C404" s="109" t="s">
        <v>633</v>
      </c>
      <c r="D404" s="109" t="s">
        <v>581</v>
      </c>
      <c r="E404" s="109" t="s">
        <v>656</v>
      </c>
      <c r="F404" s="109" t="s">
        <v>3310</v>
      </c>
      <c r="G404" s="109" t="s">
        <v>3376</v>
      </c>
      <c r="H404" s="109" t="s">
        <v>3385</v>
      </c>
      <c r="I404" s="110">
        <v>6387</v>
      </c>
      <c r="J404" s="110">
        <v>391.84</v>
      </c>
      <c r="K404" s="110">
        <v>-16.5717</v>
      </c>
      <c r="L404" s="110">
        <v>-72.714699999999993</v>
      </c>
      <c r="M404" s="111" t="s">
        <v>123</v>
      </c>
      <c r="N404" s="111">
        <v>0</v>
      </c>
      <c r="O404" s="111" t="s">
        <v>553</v>
      </c>
      <c r="P404" s="111">
        <v>0</v>
      </c>
      <c r="Q404" s="112"/>
      <c r="R404" s="111" t="s">
        <v>558</v>
      </c>
      <c r="S404" s="111" t="s">
        <v>614</v>
      </c>
      <c r="T404" s="111" t="s">
        <v>1743</v>
      </c>
      <c r="U404" s="111" t="str">
        <f>+CONCATENATE(Tabla134[[#This Row],[D]],Tabla134[[#This Row],[P]],Tabla134[[#This Row],[DI]])</f>
        <v>AREQUIPACAMANANICOLAS DE PIEROLA</v>
      </c>
      <c r="V404" s="111" t="s">
        <v>3384</v>
      </c>
      <c r="W404" s="111"/>
      <c r="X404" s="111"/>
    </row>
    <row r="405" spans="1:24" x14ac:dyDescent="0.3">
      <c r="A405" s="108" t="s">
        <v>548</v>
      </c>
      <c r="B405" s="109" t="s">
        <v>3386</v>
      </c>
      <c r="C405" s="109" t="s">
        <v>633</v>
      </c>
      <c r="D405" s="109" t="s">
        <v>581</v>
      </c>
      <c r="E405" s="109" t="s">
        <v>680</v>
      </c>
      <c r="F405" s="109" t="s">
        <v>3310</v>
      </c>
      <c r="G405" s="109" t="s">
        <v>3376</v>
      </c>
      <c r="H405" s="109" t="s">
        <v>3387</v>
      </c>
      <c r="I405" s="110">
        <v>4862</v>
      </c>
      <c r="J405" s="110">
        <v>1414.8</v>
      </c>
      <c r="K405" s="110">
        <v>-16.4328</v>
      </c>
      <c r="L405" s="110">
        <v>-73.108099999999993</v>
      </c>
      <c r="M405" s="111" t="s">
        <v>123</v>
      </c>
      <c r="N405" s="111">
        <v>0</v>
      </c>
      <c r="O405" s="111" t="s">
        <v>553</v>
      </c>
      <c r="P405" s="111">
        <v>0</v>
      </c>
      <c r="Q405" s="112"/>
      <c r="R405" s="111" t="s">
        <v>558</v>
      </c>
      <c r="S405" s="111" t="s">
        <v>614</v>
      </c>
      <c r="T405" s="111" t="s">
        <v>1891</v>
      </c>
      <c r="U405" s="111" t="str">
        <f>+CONCATENATE(Tabla134[[#This Row],[D]],Tabla134[[#This Row],[P]],Tabla134[[#This Row],[DI]])</f>
        <v>AREQUIPACAMANAOCOÑA</v>
      </c>
      <c r="V405" s="111" t="s">
        <v>3386</v>
      </c>
      <c r="W405" s="111"/>
      <c r="X405" s="111"/>
    </row>
    <row r="406" spans="1:24" x14ac:dyDescent="0.3">
      <c r="A406" s="108" t="s">
        <v>548</v>
      </c>
      <c r="B406" s="109" t="s">
        <v>3388</v>
      </c>
      <c r="C406" s="109" t="s">
        <v>633</v>
      </c>
      <c r="D406" s="109" t="s">
        <v>581</v>
      </c>
      <c r="E406" s="109" t="s">
        <v>700</v>
      </c>
      <c r="F406" s="109" t="s">
        <v>3310</v>
      </c>
      <c r="G406" s="109" t="s">
        <v>3376</v>
      </c>
      <c r="H406" s="109" t="s">
        <v>3389</v>
      </c>
      <c r="I406" s="110">
        <v>630</v>
      </c>
      <c r="J406" s="110">
        <v>912.25</v>
      </c>
      <c r="K406" s="110">
        <v>-16.7164</v>
      </c>
      <c r="L406" s="110">
        <v>-72.427499999999995</v>
      </c>
      <c r="M406" s="111" t="s">
        <v>123</v>
      </c>
      <c r="N406" s="111">
        <v>0</v>
      </c>
      <c r="O406" s="111" t="s">
        <v>553</v>
      </c>
      <c r="P406" s="111">
        <v>0</v>
      </c>
      <c r="Q406" s="112"/>
      <c r="R406" s="111" t="s">
        <v>558</v>
      </c>
      <c r="S406" s="111" t="s">
        <v>614</v>
      </c>
      <c r="T406" s="111" t="s">
        <v>2017</v>
      </c>
      <c r="U406" s="111" t="str">
        <f>+CONCATENATE(Tabla134[[#This Row],[D]],Tabla134[[#This Row],[P]],Tabla134[[#This Row],[DI]])</f>
        <v>AREQUIPACAMANAQUILCA</v>
      </c>
      <c r="V406" s="111" t="s">
        <v>3388</v>
      </c>
      <c r="W406" s="111"/>
      <c r="X406" s="111"/>
    </row>
    <row r="407" spans="1:24" x14ac:dyDescent="0.3">
      <c r="A407" s="108" t="s">
        <v>548</v>
      </c>
      <c r="B407" s="109" t="s">
        <v>3390</v>
      </c>
      <c r="C407" s="109" t="s">
        <v>633</v>
      </c>
      <c r="D407" s="109" t="s">
        <v>581</v>
      </c>
      <c r="E407" s="109" t="s">
        <v>719</v>
      </c>
      <c r="F407" s="109" t="s">
        <v>3310</v>
      </c>
      <c r="G407" s="109" t="s">
        <v>3376</v>
      </c>
      <c r="H407" s="109" t="s">
        <v>3391</v>
      </c>
      <c r="I407" s="110">
        <v>15933</v>
      </c>
      <c r="J407" s="110">
        <v>113.4</v>
      </c>
      <c r="K407" s="110">
        <v>-16.614999999999998</v>
      </c>
      <c r="L407" s="110">
        <v>-72.698899999999995</v>
      </c>
      <c r="M407" s="111" t="s">
        <v>123</v>
      </c>
      <c r="N407" s="111">
        <v>0</v>
      </c>
      <c r="O407" s="111" t="s">
        <v>553</v>
      </c>
      <c r="P407" s="111">
        <v>0</v>
      </c>
      <c r="Q407" s="112"/>
      <c r="R407" s="111" t="s">
        <v>558</v>
      </c>
      <c r="S407" s="111" t="s">
        <v>614</v>
      </c>
      <c r="T407" s="111" t="s">
        <v>2121</v>
      </c>
      <c r="U407" s="111" t="str">
        <f>+CONCATENATE(Tabla134[[#This Row],[D]],Tabla134[[#This Row],[P]],Tabla134[[#This Row],[DI]])</f>
        <v>AREQUIPACAMANASAMUEL PASTOR</v>
      </c>
      <c r="V407" s="111" t="s">
        <v>3390</v>
      </c>
      <c r="W407" s="111"/>
      <c r="X407" s="111"/>
    </row>
    <row r="408" spans="1:24" x14ac:dyDescent="0.3">
      <c r="A408" s="108" t="s">
        <v>548</v>
      </c>
      <c r="B408" s="109" t="s">
        <v>3392</v>
      </c>
      <c r="C408" s="109" t="s">
        <v>633</v>
      </c>
      <c r="D408" s="109" t="s">
        <v>581</v>
      </c>
      <c r="E408" s="109" t="s">
        <v>841</v>
      </c>
      <c r="F408" s="109" t="s">
        <v>3310</v>
      </c>
      <c r="G408" s="109" t="s">
        <v>3376</v>
      </c>
      <c r="H408" s="109" t="s">
        <v>842</v>
      </c>
      <c r="I408" s="110" t="s">
        <v>553</v>
      </c>
      <c r="J408" s="110" t="s">
        <v>553</v>
      </c>
      <c r="K408" s="110" t="s">
        <v>553</v>
      </c>
      <c r="L408" s="110" t="s">
        <v>553</v>
      </c>
      <c r="M408" s="111" t="s">
        <v>123</v>
      </c>
      <c r="N408" s="111">
        <v>0</v>
      </c>
      <c r="O408" s="111" t="s">
        <v>553</v>
      </c>
      <c r="P408" s="111">
        <v>0</v>
      </c>
      <c r="Q408" s="112"/>
      <c r="R408" s="111" t="s">
        <v>558</v>
      </c>
      <c r="S408" s="111" t="s">
        <v>614</v>
      </c>
      <c r="T408" s="111" t="s">
        <v>843</v>
      </c>
      <c r="U408" s="111" t="str">
        <f>+CONCATENATE(Tabla134[[#This Row],[D]],Tabla134[[#This Row],[P]],Tabla134[[#This Row],[DI]])</f>
        <v>AREQUIPACAMANAMULTIDISTRITAL</v>
      </c>
      <c r="V408" s="111" t="s">
        <v>3392</v>
      </c>
      <c r="W408" s="111"/>
      <c r="X408" s="111"/>
    </row>
    <row r="409" spans="1:24" x14ac:dyDescent="0.3">
      <c r="A409" s="108" t="s">
        <v>548</v>
      </c>
      <c r="B409" s="109" t="s">
        <v>3393</v>
      </c>
      <c r="C409" s="109" t="s">
        <v>633</v>
      </c>
      <c r="D409" s="109" t="s">
        <v>608</v>
      </c>
      <c r="E409" s="109" t="s">
        <v>550</v>
      </c>
      <c r="F409" s="109" t="s">
        <v>3310</v>
      </c>
      <c r="G409" s="109" t="s">
        <v>3394</v>
      </c>
      <c r="H409" s="109" t="s">
        <v>3395</v>
      </c>
      <c r="I409" s="110">
        <v>3705</v>
      </c>
      <c r="J409" s="110">
        <v>727.68</v>
      </c>
      <c r="K409" s="110">
        <v>-15.7728</v>
      </c>
      <c r="L409" s="110">
        <v>-73.368099999999998</v>
      </c>
      <c r="M409" s="111" t="s">
        <v>123</v>
      </c>
      <c r="N409" s="111">
        <v>0</v>
      </c>
      <c r="O409" s="111" t="s">
        <v>553</v>
      </c>
      <c r="P409" s="111">
        <v>0</v>
      </c>
      <c r="Q409" s="112"/>
      <c r="R409" s="111" t="s">
        <v>558</v>
      </c>
      <c r="S409" s="111" t="s">
        <v>638</v>
      </c>
      <c r="T409" s="111" t="s">
        <v>638</v>
      </c>
      <c r="U409" s="111" t="str">
        <f>+CONCATENATE(Tabla134[[#This Row],[D]],Tabla134[[#This Row],[P]],Tabla134[[#This Row],[DI]])</f>
        <v>AREQUIPACARAVELICARAVELI</v>
      </c>
      <c r="V409" s="111" t="s">
        <v>3393</v>
      </c>
      <c r="W409" s="111"/>
      <c r="X409" s="111"/>
    </row>
    <row r="410" spans="1:24" x14ac:dyDescent="0.3">
      <c r="A410" s="108" t="s">
        <v>548</v>
      </c>
      <c r="B410" s="109" t="s">
        <v>3396</v>
      </c>
      <c r="C410" s="109" t="s">
        <v>633</v>
      </c>
      <c r="D410" s="109" t="s">
        <v>608</v>
      </c>
      <c r="E410" s="109" t="s">
        <v>581</v>
      </c>
      <c r="F410" s="109" t="s">
        <v>3310</v>
      </c>
      <c r="G410" s="109" t="s">
        <v>3394</v>
      </c>
      <c r="H410" s="109" t="s">
        <v>3397</v>
      </c>
      <c r="I410" s="110">
        <v>3010</v>
      </c>
      <c r="J410" s="110">
        <v>799.21</v>
      </c>
      <c r="K410" s="110">
        <v>-15.432499999999999</v>
      </c>
      <c r="L410" s="110">
        <v>-74.617199999999997</v>
      </c>
      <c r="M410" s="111" t="s">
        <v>123</v>
      </c>
      <c r="N410" s="111">
        <v>0</v>
      </c>
      <c r="O410" s="111" t="s">
        <v>553</v>
      </c>
      <c r="P410" s="111">
        <v>0</v>
      </c>
      <c r="Q410" s="112"/>
      <c r="R410" s="111" t="s">
        <v>558</v>
      </c>
      <c r="S410" s="111" t="s">
        <v>638</v>
      </c>
      <c r="T410" s="111" t="s">
        <v>1085</v>
      </c>
      <c r="U410" s="111" t="str">
        <f>+CONCATENATE(Tabla134[[#This Row],[D]],Tabla134[[#This Row],[P]],Tabla134[[#This Row],[DI]])</f>
        <v>AREQUIPACARAVELIACARI</v>
      </c>
      <c r="V410" s="111" t="s">
        <v>3396</v>
      </c>
      <c r="W410" s="111"/>
      <c r="X410" s="111"/>
    </row>
    <row r="411" spans="1:24" x14ac:dyDescent="0.3">
      <c r="A411" s="108" t="s">
        <v>548</v>
      </c>
      <c r="B411" s="109" t="s">
        <v>3398</v>
      </c>
      <c r="C411" s="109" t="s">
        <v>633</v>
      </c>
      <c r="D411" s="109" t="s">
        <v>608</v>
      </c>
      <c r="E411" s="109" t="s">
        <v>608</v>
      </c>
      <c r="F411" s="109" t="s">
        <v>3310</v>
      </c>
      <c r="G411" s="109" t="s">
        <v>3394</v>
      </c>
      <c r="H411" s="109" t="s">
        <v>3399</v>
      </c>
      <c r="I411" s="110">
        <v>4128</v>
      </c>
      <c r="J411" s="110">
        <v>3146.24</v>
      </c>
      <c r="K411" s="110">
        <v>-16.2089</v>
      </c>
      <c r="L411" s="110">
        <v>-73.625799999999998</v>
      </c>
      <c r="M411" s="111" t="s">
        <v>123</v>
      </c>
      <c r="N411" s="111">
        <v>0</v>
      </c>
      <c r="O411" s="111" t="s">
        <v>553</v>
      </c>
      <c r="P411" s="111">
        <v>0</v>
      </c>
      <c r="Q411" s="112"/>
      <c r="R411" s="111" t="s">
        <v>558</v>
      </c>
      <c r="S411" s="111" t="s">
        <v>638</v>
      </c>
      <c r="T411" s="111" t="s">
        <v>1252</v>
      </c>
      <c r="U411" s="111" t="str">
        <f>+CONCATENATE(Tabla134[[#This Row],[D]],Tabla134[[#This Row],[P]],Tabla134[[#This Row],[DI]])</f>
        <v>AREQUIPACARAVELIATICO</v>
      </c>
      <c r="V411" s="111" t="s">
        <v>3398</v>
      </c>
      <c r="W411" s="111"/>
      <c r="X411" s="111"/>
    </row>
    <row r="412" spans="1:24" x14ac:dyDescent="0.3">
      <c r="A412" s="108" t="s">
        <v>548</v>
      </c>
      <c r="B412" s="109" t="s">
        <v>3400</v>
      </c>
      <c r="C412" s="109" t="s">
        <v>633</v>
      </c>
      <c r="D412" s="109" t="s">
        <v>608</v>
      </c>
      <c r="E412" s="109" t="s">
        <v>633</v>
      </c>
      <c r="F412" s="109" t="s">
        <v>3310</v>
      </c>
      <c r="G412" s="109" t="s">
        <v>3394</v>
      </c>
      <c r="H412" s="109" t="s">
        <v>3401</v>
      </c>
      <c r="I412" s="110">
        <v>945</v>
      </c>
      <c r="J412" s="110">
        <v>423.55</v>
      </c>
      <c r="K412" s="110">
        <v>-15.7956</v>
      </c>
      <c r="L412" s="110">
        <v>-74.365799999999993</v>
      </c>
      <c r="M412" s="111" t="s">
        <v>123</v>
      </c>
      <c r="N412" s="111">
        <v>0</v>
      </c>
      <c r="O412" s="111" t="s">
        <v>553</v>
      </c>
      <c r="P412" s="111">
        <v>0</v>
      </c>
      <c r="Q412" s="112"/>
      <c r="R412" s="111" t="s">
        <v>558</v>
      </c>
      <c r="S412" s="111" t="s">
        <v>638</v>
      </c>
      <c r="T412" s="111" t="s">
        <v>1420</v>
      </c>
      <c r="U412" s="111" t="str">
        <f>+CONCATENATE(Tabla134[[#This Row],[D]],Tabla134[[#This Row],[P]],Tabla134[[#This Row],[DI]])</f>
        <v>AREQUIPACARAVELIATIQUIPA</v>
      </c>
      <c r="V412" s="111" t="s">
        <v>3400</v>
      </c>
      <c r="W412" s="111"/>
      <c r="X412" s="111"/>
    </row>
    <row r="413" spans="1:24" x14ac:dyDescent="0.3">
      <c r="A413" s="108" t="s">
        <v>548</v>
      </c>
      <c r="B413" s="109" t="s">
        <v>3402</v>
      </c>
      <c r="C413" s="109" t="s">
        <v>633</v>
      </c>
      <c r="D413" s="109" t="s">
        <v>608</v>
      </c>
      <c r="E413" s="109" t="s">
        <v>656</v>
      </c>
      <c r="F413" s="109" t="s">
        <v>3310</v>
      </c>
      <c r="G413" s="109" t="s">
        <v>3394</v>
      </c>
      <c r="H413" s="109" t="s">
        <v>3403</v>
      </c>
      <c r="I413" s="110">
        <v>7296</v>
      </c>
      <c r="J413" s="110">
        <v>1588.41</v>
      </c>
      <c r="K413" s="110">
        <v>-15.4519</v>
      </c>
      <c r="L413" s="110">
        <v>-74.662199999999999</v>
      </c>
      <c r="M413" s="111" t="s">
        <v>123</v>
      </c>
      <c r="N413" s="111">
        <v>0</v>
      </c>
      <c r="O413" s="111" t="s">
        <v>553</v>
      </c>
      <c r="P413" s="111">
        <v>0</v>
      </c>
      <c r="Q413" s="112"/>
      <c r="R413" s="111" t="s">
        <v>558</v>
      </c>
      <c r="S413" s="111" t="s">
        <v>638</v>
      </c>
      <c r="T413" s="111" t="s">
        <v>1593</v>
      </c>
      <c r="U413" s="111" t="str">
        <f>+CONCATENATE(Tabla134[[#This Row],[D]],Tabla134[[#This Row],[P]],Tabla134[[#This Row],[DI]])</f>
        <v>AREQUIPACARAVELIBELLA UNION</v>
      </c>
      <c r="V413" s="111" t="s">
        <v>3402</v>
      </c>
      <c r="W413" s="111"/>
      <c r="X413" s="111"/>
    </row>
    <row r="414" spans="1:24" x14ac:dyDescent="0.3">
      <c r="A414" s="108" t="s">
        <v>548</v>
      </c>
      <c r="B414" s="109" t="s">
        <v>3404</v>
      </c>
      <c r="C414" s="109" t="s">
        <v>633</v>
      </c>
      <c r="D414" s="109" t="s">
        <v>608</v>
      </c>
      <c r="E414" s="109" t="s">
        <v>680</v>
      </c>
      <c r="F414" s="109" t="s">
        <v>3310</v>
      </c>
      <c r="G414" s="109" t="s">
        <v>3394</v>
      </c>
      <c r="H414" s="109" t="s">
        <v>3405</v>
      </c>
      <c r="I414" s="110">
        <v>909</v>
      </c>
      <c r="J414" s="110">
        <v>1412.1</v>
      </c>
      <c r="K414" s="110">
        <v>-15.504200000000001</v>
      </c>
      <c r="L414" s="110">
        <v>-73.481700000000004</v>
      </c>
      <c r="M414" s="111" t="s">
        <v>123</v>
      </c>
      <c r="N414" s="111">
        <v>0</v>
      </c>
      <c r="O414" s="111" t="s">
        <v>553</v>
      </c>
      <c r="P414" s="111">
        <v>0</v>
      </c>
      <c r="Q414" s="112"/>
      <c r="R414" s="111" t="s">
        <v>558</v>
      </c>
      <c r="S414" s="111" t="s">
        <v>638</v>
      </c>
      <c r="T414" s="111" t="s">
        <v>1744</v>
      </c>
      <c r="U414" s="111" t="str">
        <f>+CONCATENATE(Tabla134[[#This Row],[D]],Tabla134[[#This Row],[P]],Tabla134[[#This Row],[DI]])</f>
        <v>AREQUIPACARAVELICAHUACHO</v>
      </c>
      <c r="V414" s="111" t="s">
        <v>3404</v>
      </c>
      <c r="W414" s="111"/>
      <c r="X414" s="111"/>
    </row>
    <row r="415" spans="1:24" x14ac:dyDescent="0.3">
      <c r="A415" s="108" t="s">
        <v>548</v>
      </c>
      <c r="B415" s="109" t="s">
        <v>3406</v>
      </c>
      <c r="C415" s="109" t="s">
        <v>633</v>
      </c>
      <c r="D415" s="109" t="s">
        <v>608</v>
      </c>
      <c r="E415" s="109" t="s">
        <v>700</v>
      </c>
      <c r="F415" s="109" t="s">
        <v>3310</v>
      </c>
      <c r="G415" s="109" t="s">
        <v>3394</v>
      </c>
      <c r="H415" s="109" t="s">
        <v>3407</v>
      </c>
      <c r="I415" s="110">
        <v>7186</v>
      </c>
      <c r="J415" s="110">
        <v>378.38</v>
      </c>
      <c r="K415" s="110">
        <v>-15.8667</v>
      </c>
      <c r="L415" s="110">
        <v>-74.247200000000007</v>
      </c>
      <c r="M415" s="111" t="s">
        <v>123</v>
      </c>
      <c r="N415" s="111">
        <v>0</v>
      </c>
      <c r="O415" s="111" t="s">
        <v>553</v>
      </c>
      <c r="P415" s="111">
        <v>0</v>
      </c>
      <c r="Q415" s="112"/>
      <c r="R415" s="111" t="s">
        <v>558</v>
      </c>
      <c r="S415" s="111" t="s">
        <v>638</v>
      </c>
      <c r="T415" s="111" t="s">
        <v>2018</v>
      </c>
      <c r="U415" s="111" t="str">
        <f>+CONCATENATE(Tabla134[[#This Row],[D]],Tabla134[[#This Row],[P]],Tabla134[[#This Row],[DI]])</f>
        <v>AREQUIPACARAVELICHALA</v>
      </c>
      <c r="V415" s="111" t="s">
        <v>3406</v>
      </c>
      <c r="W415" s="111"/>
      <c r="X415" s="111"/>
    </row>
    <row r="416" spans="1:24" x14ac:dyDescent="0.3">
      <c r="A416" s="108" t="s">
        <v>548</v>
      </c>
      <c r="B416" s="109" t="s">
        <v>3408</v>
      </c>
      <c r="C416" s="109" t="s">
        <v>633</v>
      </c>
      <c r="D416" s="109" t="s">
        <v>608</v>
      </c>
      <c r="E416" s="109" t="s">
        <v>719</v>
      </c>
      <c r="F416" s="109" t="s">
        <v>3310</v>
      </c>
      <c r="G416" s="109" t="s">
        <v>3394</v>
      </c>
      <c r="H416" s="109" t="s">
        <v>3409</v>
      </c>
      <c r="I416" s="110">
        <v>5814</v>
      </c>
      <c r="J416" s="110">
        <v>1473.19</v>
      </c>
      <c r="K416" s="110">
        <v>-15.8058</v>
      </c>
      <c r="L416" s="110">
        <v>-73.967200000000005</v>
      </c>
      <c r="M416" s="111" t="s">
        <v>123</v>
      </c>
      <c r="N416" s="111">
        <v>0</v>
      </c>
      <c r="O416" s="111" t="s">
        <v>553</v>
      </c>
      <c r="P416" s="111">
        <v>0</v>
      </c>
      <c r="Q416" s="112"/>
      <c r="R416" s="111" t="s">
        <v>558</v>
      </c>
      <c r="S416" s="111" t="s">
        <v>638</v>
      </c>
      <c r="T416" s="111" t="s">
        <v>2122</v>
      </c>
      <c r="U416" s="111" t="str">
        <f>+CONCATENATE(Tabla134[[#This Row],[D]],Tabla134[[#This Row],[P]],Tabla134[[#This Row],[DI]])</f>
        <v>AREQUIPACARAVELICHAPARRA</v>
      </c>
      <c r="V416" s="111" t="s">
        <v>3408</v>
      </c>
      <c r="W416" s="111"/>
      <c r="X416" s="111"/>
    </row>
    <row r="417" spans="1:24" x14ac:dyDescent="0.3">
      <c r="A417" s="108" t="s">
        <v>548</v>
      </c>
      <c r="B417" s="109" t="s">
        <v>3410</v>
      </c>
      <c r="C417" s="109" t="s">
        <v>633</v>
      </c>
      <c r="D417" s="109" t="s">
        <v>608</v>
      </c>
      <c r="E417" s="109" t="s">
        <v>738</v>
      </c>
      <c r="F417" s="109" t="s">
        <v>3310</v>
      </c>
      <c r="G417" s="109" t="s">
        <v>3394</v>
      </c>
      <c r="H417" s="109" t="s">
        <v>3411</v>
      </c>
      <c r="I417" s="110">
        <v>3469</v>
      </c>
      <c r="J417" s="110">
        <v>708.52</v>
      </c>
      <c r="K417" s="110">
        <v>-15.6592</v>
      </c>
      <c r="L417" s="110">
        <v>-74.093599999999995</v>
      </c>
      <c r="M417" s="111" t="s">
        <v>123</v>
      </c>
      <c r="N417" s="111">
        <v>0</v>
      </c>
      <c r="O417" s="111" t="s">
        <v>553</v>
      </c>
      <c r="P417" s="111">
        <v>0</v>
      </c>
      <c r="Q417" s="112"/>
      <c r="R417" s="111" t="s">
        <v>558</v>
      </c>
      <c r="S417" s="111" t="s">
        <v>638</v>
      </c>
      <c r="T417" s="111" t="s">
        <v>2216</v>
      </c>
      <c r="U417" s="111" t="str">
        <f>+CONCATENATE(Tabla134[[#This Row],[D]],Tabla134[[#This Row],[P]],Tabla134[[#This Row],[DI]])</f>
        <v>AREQUIPACARAVELIHUANUHUANU</v>
      </c>
      <c r="V417" s="111" t="s">
        <v>3410</v>
      </c>
      <c r="W417" s="111"/>
      <c r="X417" s="111"/>
    </row>
    <row r="418" spans="1:24" x14ac:dyDescent="0.3">
      <c r="A418" s="108" t="s">
        <v>548</v>
      </c>
      <c r="B418" s="109" t="s">
        <v>3412</v>
      </c>
      <c r="C418" s="109" t="s">
        <v>633</v>
      </c>
      <c r="D418" s="109" t="s">
        <v>608</v>
      </c>
      <c r="E418" s="109" t="s">
        <v>753</v>
      </c>
      <c r="F418" s="109" t="s">
        <v>3310</v>
      </c>
      <c r="G418" s="109" t="s">
        <v>3394</v>
      </c>
      <c r="H418" s="109" t="s">
        <v>3413</v>
      </c>
      <c r="I418" s="110">
        <v>1163</v>
      </c>
      <c r="J418" s="110">
        <v>424.73</v>
      </c>
      <c r="K418" s="110">
        <v>-15.475300000000001</v>
      </c>
      <c r="L418" s="110">
        <v>-74.441400000000002</v>
      </c>
      <c r="M418" s="111" t="s">
        <v>123</v>
      </c>
      <c r="N418" s="111">
        <v>0</v>
      </c>
      <c r="O418" s="111" t="s">
        <v>553</v>
      </c>
      <c r="P418" s="111">
        <v>0</v>
      </c>
      <c r="Q418" s="112"/>
      <c r="R418" s="111" t="s">
        <v>558</v>
      </c>
      <c r="S418" s="111" t="s">
        <v>638</v>
      </c>
      <c r="T418" s="111" t="s">
        <v>2296</v>
      </c>
      <c r="U418" s="111" t="str">
        <f>+CONCATENATE(Tabla134[[#This Row],[D]],Tabla134[[#This Row],[P]],Tabla134[[#This Row],[DI]])</f>
        <v>AREQUIPACARAVELIJAQUI</v>
      </c>
      <c r="V418" s="111" t="s">
        <v>3412</v>
      </c>
      <c r="W418" s="111"/>
      <c r="X418" s="111"/>
    </row>
    <row r="419" spans="1:24" x14ac:dyDescent="0.3">
      <c r="A419" s="108" t="s">
        <v>548</v>
      </c>
      <c r="B419" s="109" t="s">
        <v>3414</v>
      </c>
      <c r="C419" s="109" t="s">
        <v>633</v>
      </c>
      <c r="D419" s="109" t="s">
        <v>608</v>
      </c>
      <c r="E419" s="109" t="s">
        <v>765</v>
      </c>
      <c r="F419" s="109" t="s">
        <v>3310</v>
      </c>
      <c r="G419" s="109" t="s">
        <v>3394</v>
      </c>
      <c r="H419" s="109" t="s">
        <v>3415</v>
      </c>
      <c r="I419" s="110">
        <v>1356</v>
      </c>
      <c r="J419" s="110">
        <v>452.7</v>
      </c>
      <c r="K419" s="110">
        <v>-15.571899999999999</v>
      </c>
      <c r="L419" s="110">
        <v>-74.853300000000004</v>
      </c>
      <c r="M419" s="111" t="s">
        <v>123</v>
      </c>
      <c r="N419" s="111">
        <v>0</v>
      </c>
      <c r="O419" s="111" t="s">
        <v>553</v>
      </c>
      <c r="P419" s="111">
        <v>0</v>
      </c>
      <c r="Q419" s="112"/>
      <c r="R419" s="111" t="s">
        <v>558</v>
      </c>
      <c r="S419" s="111" t="s">
        <v>638</v>
      </c>
      <c r="T419" s="111" t="s">
        <v>2360</v>
      </c>
      <c r="U419" s="111" t="str">
        <f>+CONCATENATE(Tabla134[[#This Row],[D]],Tabla134[[#This Row],[P]],Tabla134[[#This Row],[DI]])</f>
        <v>AREQUIPACARAVELILOMAS</v>
      </c>
      <c r="V419" s="111" t="s">
        <v>3414</v>
      </c>
      <c r="W419" s="111"/>
      <c r="X419" s="111"/>
    </row>
    <row r="420" spans="1:24" x14ac:dyDescent="0.3">
      <c r="A420" s="108" t="s">
        <v>548</v>
      </c>
      <c r="B420" s="109" t="s">
        <v>3416</v>
      </c>
      <c r="C420" s="109" t="s">
        <v>633</v>
      </c>
      <c r="D420" s="109" t="s">
        <v>608</v>
      </c>
      <c r="E420" s="109" t="s">
        <v>778</v>
      </c>
      <c r="F420" s="109" t="s">
        <v>3310</v>
      </c>
      <c r="G420" s="109" t="s">
        <v>3394</v>
      </c>
      <c r="H420" s="109" t="s">
        <v>3417</v>
      </c>
      <c r="I420" s="110">
        <v>1890</v>
      </c>
      <c r="J420" s="110">
        <v>1048.42</v>
      </c>
      <c r="K420" s="110">
        <v>-15.625299999999999</v>
      </c>
      <c r="L420" s="110">
        <v>-73.797799999999995</v>
      </c>
      <c r="M420" s="111" t="s">
        <v>123</v>
      </c>
      <c r="N420" s="111">
        <v>0</v>
      </c>
      <c r="O420" s="111" t="s">
        <v>553</v>
      </c>
      <c r="P420" s="111">
        <v>0</v>
      </c>
      <c r="Q420" s="112"/>
      <c r="R420" s="111" t="s">
        <v>558</v>
      </c>
      <c r="S420" s="111" t="s">
        <v>638</v>
      </c>
      <c r="T420" s="111" t="s">
        <v>2413</v>
      </c>
      <c r="U420" s="111" t="str">
        <f>+CONCATENATE(Tabla134[[#This Row],[D]],Tabla134[[#This Row],[P]],Tabla134[[#This Row],[DI]])</f>
        <v>AREQUIPACARAVELIQUICACHA</v>
      </c>
      <c r="V420" s="111" t="s">
        <v>3416</v>
      </c>
      <c r="W420" s="111"/>
      <c r="X420" s="111"/>
    </row>
    <row r="421" spans="1:24" x14ac:dyDescent="0.3">
      <c r="A421" s="108" t="s">
        <v>548</v>
      </c>
      <c r="B421" s="109" t="s">
        <v>3418</v>
      </c>
      <c r="C421" s="109" t="s">
        <v>633</v>
      </c>
      <c r="D421" s="109" t="s">
        <v>608</v>
      </c>
      <c r="E421" s="109" t="s">
        <v>789</v>
      </c>
      <c r="F421" s="109" t="s">
        <v>3310</v>
      </c>
      <c r="G421" s="109" t="s">
        <v>3394</v>
      </c>
      <c r="H421" s="109" t="s">
        <v>3419</v>
      </c>
      <c r="I421" s="110">
        <v>1555</v>
      </c>
      <c r="J421" s="110">
        <v>556.29999999999995</v>
      </c>
      <c r="K421" s="110">
        <v>-15.660600000000001</v>
      </c>
      <c r="L421" s="110">
        <v>-74.526899999999998</v>
      </c>
      <c r="M421" s="111" t="s">
        <v>123</v>
      </c>
      <c r="N421" s="111">
        <v>0</v>
      </c>
      <c r="O421" s="111" t="s">
        <v>553</v>
      </c>
      <c r="P421" s="111">
        <v>0</v>
      </c>
      <c r="Q421" s="112"/>
      <c r="R421" s="111" t="s">
        <v>558</v>
      </c>
      <c r="S421" s="111" t="s">
        <v>638</v>
      </c>
      <c r="T421" s="111" t="s">
        <v>2451</v>
      </c>
      <c r="U421" s="111" t="str">
        <f>+CONCATENATE(Tabla134[[#This Row],[D]],Tabla134[[#This Row],[P]],Tabla134[[#This Row],[DI]])</f>
        <v>AREQUIPACARAVELIYAUCA</v>
      </c>
      <c r="V421" s="111" t="s">
        <v>3418</v>
      </c>
      <c r="W421" s="111"/>
      <c r="X421" s="111"/>
    </row>
    <row r="422" spans="1:24" x14ac:dyDescent="0.3">
      <c r="A422" s="108" t="s">
        <v>548</v>
      </c>
      <c r="B422" s="109" t="s">
        <v>3420</v>
      </c>
      <c r="C422" s="109" t="s">
        <v>633</v>
      </c>
      <c r="D422" s="109" t="s">
        <v>608</v>
      </c>
      <c r="E422" s="109" t="s">
        <v>841</v>
      </c>
      <c r="F422" s="109" t="s">
        <v>3310</v>
      </c>
      <c r="G422" s="109" t="s">
        <v>3394</v>
      </c>
      <c r="H422" s="109" t="s">
        <v>842</v>
      </c>
      <c r="I422" s="110" t="s">
        <v>553</v>
      </c>
      <c r="J422" s="110" t="s">
        <v>553</v>
      </c>
      <c r="K422" s="110" t="s">
        <v>553</v>
      </c>
      <c r="L422" s="110" t="s">
        <v>553</v>
      </c>
      <c r="M422" s="111" t="s">
        <v>123</v>
      </c>
      <c r="N422" s="111">
        <v>0</v>
      </c>
      <c r="O422" s="111" t="s">
        <v>553</v>
      </c>
      <c r="P422" s="111">
        <v>0</v>
      </c>
      <c r="Q422" s="112"/>
      <c r="R422" s="111" t="s">
        <v>558</v>
      </c>
      <c r="S422" s="111" t="s">
        <v>638</v>
      </c>
      <c r="T422" s="111" t="s">
        <v>843</v>
      </c>
      <c r="U422" s="111" t="str">
        <f>+CONCATENATE(Tabla134[[#This Row],[D]],Tabla134[[#This Row],[P]],Tabla134[[#This Row],[DI]])</f>
        <v>AREQUIPACARAVELIMULTIDISTRITAL</v>
      </c>
      <c r="V422" s="111" t="s">
        <v>3420</v>
      </c>
      <c r="W422" s="111"/>
      <c r="X422" s="111"/>
    </row>
    <row r="423" spans="1:24" x14ac:dyDescent="0.3">
      <c r="A423" s="108" t="s">
        <v>548</v>
      </c>
      <c r="B423" s="109" t="s">
        <v>3421</v>
      </c>
      <c r="C423" s="109" t="s">
        <v>633</v>
      </c>
      <c r="D423" s="109" t="s">
        <v>633</v>
      </c>
      <c r="E423" s="109" t="s">
        <v>550</v>
      </c>
      <c r="F423" s="109" t="s">
        <v>3310</v>
      </c>
      <c r="G423" s="109" t="s">
        <v>3422</v>
      </c>
      <c r="H423" s="109" t="s">
        <v>3423</v>
      </c>
      <c r="I423" s="110">
        <v>8856</v>
      </c>
      <c r="J423" s="110">
        <v>640.04</v>
      </c>
      <c r="K423" s="110">
        <v>-16.0761</v>
      </c>
      <c r="L423" s="110">
        <v>-72.492500000000007</v>
      </c>
      <c r="M423" s="111" t="s">
        <v>123</v>
      </c>
      <c r="N423" s="111">
        <v>0</v>
      </c>
      <c r="O423" s="111" t="s">
        <v>553</v>
      </c>
      <c r="P423" s="111">
        <v>0</v>
      </c>
      <c r="Q423" s="112"/>
      <c r="R423" s="111" t="s">
        <v>558</v>
      </c>
      <c r="S423" s="111" t="s">
        <v>663</v>
      </c>
      <c r="T423" s="111" t="s">
        <v>1253</v>
      </c>
      <c r="U423" s="111" t="str">
        <f>+CONCATENATE(Tabla134[[#This Row],[D]],Tabla134[[#This Row],[P]],Tabla134[[#This Row],[DI]])</f>
        <v>AREQUIPACASTILLAAPLAO</v>
      </c>
      <c r="V423" s="111" t="s">
        <v>3421</v>
      </c>
      <c r="W423" s="111"/>
      <c r="X423" s="111"/>
    </row>
    <row r="424" spans="1:24" x14ac:dyDescent="0.3">
      <c r="A424" s="108" t="s">
        <v>548</v>
      </c>
      <c r="B424" s="109" t="s">
        <v>3424</v>
      </c>
      <c r="C424" s="109" t="s">
        <v>633</v>
      </c>
      <c r="D424" s="109" t="s">
        <v>633</v>
      </c>
      <c r="E424" s="109" t="s">
        <v>581</v>
      </c>
      <c r="F424" s="109" t="s">
        <v>3310</v>
      </c>
      <c r="G424" s="109" t="s">
        <v>3422</v>
      </c>
      <c r="H424" s="109" t="s">
        <v>3425</v>
      </c>
      <c r="I424" s="110">
        <v>1116</v>
      </c>
      <c r="J424" s="110">
        <v>480.74</v>
      </c>
      <c r="K424" s="110">
        <v>-15.4975</v>
      </c>
      <c r="L424" s="110">
        <v>-72.355000000000004</v>
      </c>
      <c r="M424" s="111" t="s">
        <v>123</v>
      </c>
      <c r="N424" s="111">
        <v>0</v>
      </c>
      <c r="O424" s="111" t="s">
        <v>553</v>
      </c>
      <c r="P424" s="111">
        <v>0</v>
      </c>
      <c r="Q424" s="112"/>
      <c r="R424" s="111" t="s">
        <v>558</v>
      </c>
      <c r="S424" s="111" t="s">
        <v>663</v>
      </c>
      <c r="T424" s="111" t="s">
        <v>1086</v>
      </c>
      <c r="U424" s="111" t="str">
        <f>+CONCATENATE(Tabla134[[#This Row],[D]],Tabla134[[#This Row],[P]],Tabla134[[#This Row],[DI]])</f>
        <v>AREQUIPACASTILLAANDAGUA</v>
      </c>
      <c r="V424" s="111" t="s">
        <v>3424</v>
      </c>
      <c r="W424" s="111"/>
      <c r="X424" s="111"/>
    </row>
    <row r="425" spans="1:24" x14ac:dyDescent="0.3">
      <c r="A425" s="108" t="s">
        <v>548</v>
      </c>
      <c r="B425" s="109" t="s">
        <v>3426</v>
      </c>
      <c r="C425" s="109" t="s">
        <v>633</v>
      </c>
      <c r="D425" s="109" t="s">
        <v>633</v>
      </c>
      <c r="E425" s="109" t="s">
        <v>608</v>
      </c>
      <c r="F425" s="109" t="s">
        <v>3310</v>
      </c>
      <c r="G425" s="109" t="s">
        <v>3422</v>
      </c>
      <c r="H425" s="109" t="s">
        <v>3427</v>
      </c>
      <c r="I425" s="110">
        <v>401</v>
      </c>
      <c r="J425" s="110">
        <v>327.97</v>
      </c>
      <c r="K425" s="110">
        <v>-15.6836</v>
      </c>
      <c r="L425" s="110">
        <v>-72.2744</v>
      </c>
      <c r="M425" s="111" t="s">
        <v>123</v>
      </c>
      <c r="N425" s="111">
        <v>0</v>
      </c>
      <c r="O425" s="111" t="s">
        <v>553</v>
      </c>
      <c r="P425" s="111">
        <v>0</v>
      </c>
      <c r="Q425" s="112"/>
      <c r="R425" s="111" t="s">
        <v>558</v>
      </c>
      <c r="S425" s="111" t="s">
        <v>663</v>
      </c>
      <c r="T425" s="111" t="s">
        <v>1421</v>
      </c>
      <c r="U425" s="111" t="str">
        <f>+CONCATENATE(Tabla134[[#This Row],[D]],Tabla134[[#This Row],[P]],Tabla134[[#This Row],[DI]])</f>
        <v>AREQUIPACASTILLAAYO</v>
      </c>
      <c r="V425" s="111" t="s">
        <v>3426</v>
      </c>
      <c r="W425" s="111"/>
      <c r="X425" s="111"/>
    </row>
    <row r="426" spans="1:24" x14ac:dyDescent="0.3">
      <c r="A426" s="108" t="s">
        <v>548</v>
      </c>
      <c r="B426" s="109" t="s">
        <v>3428</v>
      </c>
      <c r="C426" s="109" t="s">
        <v>633</v>
      </c>
      <c r="D426" s="109" t="s">
        <v>633</v>
      </c>
      <c r="E426" s="109" t="s">
        <v>633</v>
      </c>
      <c r="F426" s="109" t="s">
        <v>3310</v>
      </c>
      <c r="G426" s="109" t="s">
        <v>3422</v>
      </c>
      <c r="H426" s="109" t="s">
        <v>3429</v>
      </c>
      <c r="I426" s="110">
        <v>1671</v>
      </c>
      <c r="J426" s="110">
        <v>1190.49</v>
      </c>
      <c r="K426" s="110">
        <v>-15.5017</v>
      </c>
      <c r="L426" s="110">
        <v>-72.271900000000002</v>
      </c>
      <c r="M426" s="111" t="s">
        <v>123</v>
      </c>
      <c r="N426" s="111">
        <v>0</v>
      </c>
      <c r="O426" s="111" t="s">
        <v>553</v>
      </c>
      <c r="P426" s="111">
        <v>0</v>
      </c>
      <c r="Q426" s="112"/>
      <c r="R426" s="111" t="s">
        <v>558</v>
      </c>
      <c r="S426" s="111" t="s">
        <v>663</v>
      </c>
      <c r="T426" s="111" t="s">
        <v>1594</v>
      </c>
      <c r="U426" s="111" t="str">
        <f>+CONCATENATE(Tabla134[[#This Row],[D]],Tabla134[[#This Row],[P]],Tabla134[[#This Row],[DI]])</f>
        <v>AREQUIPACASTILLACHACHAS</v>
      </c>
      <c r="V426" s="111" t="s">
        <v>3428</v>
      </c>
      <c r="W426" s="111"/>
      <c r="X426" s="111"/>
    </row>
    <row r="427" spans="1:24" x14ac:dyDescent="0.3">
      <c r="A427" s="108" t="s">
        <v>548</v>
      </c>
      <c r="B427" s="109" t="s">
        <v>3430</v>
      </c>
      <c r="C427" s="109" t="s">
        <v>633</v>
      </c>
      <c r="D427" s="109" t="s">
        <v>633</v>
      </c>
      <c r="E427" s="109" t="s">
        <v>656</v>
      </c>
      <c r="F427" s="109" t="s">
        <v>3310</v>
      </c>
      <c r="G427" s="109" t="s">
        <v>3422</v>
      </c>
      <c r="H427" s="109" t="s">
        <v>3431</v>
      </c>
      <c r="I427" s="110">
        <v>1376</v>
      </c>
      <c r="J427" s="110">
        <v>181.37</v>
      </c>
      <c r="K427" s="110">
        <v>-15.2867</v>
      </c>
      <c r="L427" s="110">
        <v>-72.379400000000004</v>
      </c>
      <c r="M427" s="111" t="s">
        <v>123</v>
      </c>
      <c r="N427" s="111">
        <v>0</v>
      </c>
      <c r="O427" s="111" t="s">
        <v>553</v>
      </c>
      <c r="P427" s="111">
        <v>0</v>
      </c>
      <c r="Q427" s="112"/>
      <c r="R427" s="111" t="s">
        <v>558</v>
      </c>
      <c r="S427" s="111" t="s">
        <v>663</v>
      </c>
      <c r="T427" s="111" t="s">
        <v>1745</v>
      </c>
      <c r="U427" s="111" t="str">
        <f>+CONCATENATE(Tabla134[[#This Row],[D]],Tabla134[[#This Row],[P]],Tabla134[[#This Row],[DI]])</f>
        <v>AREQUIPACASTILLACHILCAYMARCA</v>
      </c>
      <c r="V427" s="111" t="s">
        <v>3430</v>
      </c>
      <c r="W427" s="111"/>
      <c r="X427" s="111"/>
    </row>
    <row r="428" spans="1:24" x14ac:dyDescent="0.3">
      <c r="A428" s="108" t="s">
        <v>548</v>
      </c>
      <c r="B428" s="109" t="s">
        <v>3432</v>
      </c>
      <c r="C428" s="109" t="s">
        <v>633</v>
      </c>
      <c r="D428" s="109" t="s">
        <v>633</v>
      </c>
      <c r="E428" s="109" t="s">
        <v>680</v>
      </c>
      <c r="F428" s="109" t="s">
        <v>3310</v>
      </c>
      <c r="G428" s="109" t="s">
        <v>3422</v>
      </c>
      <c r="H428" s="109" t="s">
        <v>3433</v>
      </c>
      <c r="I428" s="110">
        <v>985</v>
      </c>
      <c r="J428" s="110">
        <v>904.33</v>
      </c>
      <c r="K428" s="110">
        <v>-15.5761</v>
      </c>
      <c r="L428" s="110">
        <v>-72.133099999999999</v>
      </c>
      <c r="M428" s="111" t="s">
        <v>123</v>
      </c>
      <c r="N428" s="111">
        <v>0</v>
      </c>
      <c r="O428" s="111" t="s">
        <v>553</v>
      </c>
      <c r="P428" s="111">
        <v>0</v>
      </c>
      <c r="Q428" s="112"/>
      <c r="R428" s="111" t="s">
        <v>558</v>
      </c>
      <c r="S428" s="111" t="s">
        <v>663</v>
      </c>
      <c r="T428" s="111" t="s">
        <v>1892</v>
      </c>
      <c r="U428" s="111" t="str">
        <f>+CONCATENATE(Tabla134[[#This Row],[D]],Tabla134[[#This Row],[P]],Tabla134[[#This Row],[DI]])</f>
        <v>AREQUIPACASTILLACHOCO</v>
      </c>
      <c r="V428" s="111" t="s">
        <v>3432</v>
      </c>
      <c r="W428" s="111"/>
      <c r="X428" s="111"/>
    </row>
    <row r="429" spans="1:24" x14ac:dyDescent="0.3">
      <c r="A429" s="108" t="s">
        <v>548</v>
      </c>
      <c r="B429" s="109" t="s">
        <v>3434</v>
      </c>
      <c r="C429" s="109" t="s">
        <v>633</v>
      </c>
      <c r="D429" s="109" t="s">
        <v>633</v>
      </c>
      <c r="E429" s="109" t="s">
        <v>700</v>
      </c>
      <c r="F429" s="109" t="s">
        <v>3310</v>
      </c>
      <c r="G429" s="109" t="s">
        <v>3422</v>
      </c>
      <c r="H429" s="109" t="s">
        <v>3435</v>
      </c>
      <c r="I429" s="110">
        <v>1288</v>
      </c>
      <c r="J429" s="110">
        <v>803.65</v>
      </c>
      <c r="K429" s="110">
        <v>-16.096900000000002</v>
      </c>
      <c r="L429" s="110">
        <v>-72.472200000000001</v>
      </c>
      <c r="M429" s="111" t="s">
        <v>123</v>
      </c>
      <c r="N429" s="111">
        <v>0</v>
      </c>
      <c r="O429" s="111" t="s">
        <v>553</v>
      </c>
      <c r="P429" s="111">
        <v>0</v>
      </c>
      <c r="Q429" s="112"/>
      <c r="R429" s="111" t="s">
        <v>558</v>
      </c>
      <c r="S429" s="111" t="s">
        <v>663</v>
      </c>
      <c r="T429" s="111" t="s">
        <v>2019</v>
      </c>
      <c r="U429" s="111" t="str">
        <f>+CONCATENATE(Tabla134[[#This Row],[D]],Tabla134[[#This Row],[P]],Tabla134[[#This Row],[DI]])</f>
        <v>AREQUIPACASTILLAHUANCARQUI</v>
      </c>
      <c r="V429" s="111" t="s">
        <v>3434</v>
      </c>
      <c r="W429" s="111"/>
      <c r="X429" s="111"/>
    </row>
    <row r="430" spans="1:24" x14ac:dyDescent="0.3">
      <c r="A430" s="108" t="s">
        <v>548</v>
      </c>
      <c r="B430" s="109" t="s">
        <v>3436</v>
      </c>
      <c r="C430" s="109" t="s">
        <v>633</v>
      </c>
      <c r="D430" s="109" t="s">
        <v>633</v>
      </c>
      <c r="E430" s="109" t="s">
        <v>719</v>
      </c>
      <c r="F430" s="109" t="s">
        <v>3310</v>
      </c>
      <c r="G430" s="109" t="s">
        <v>3422</v>
      </c>
      <c r="H430" s="109" t="s">
        <v>3437</v>
      </c>
      <c r="I430" s="110">
        <v>681</v>
      </c>
      <c r="J430" s="110">
        <v>246.89</v>
      </c>
      <c r="K430" s="110">
        <v>-15.6486</v>
      </c>
      <c r="L430" s="110">
        <v>-72.505600000000001</v>
      </c>
      <c r="M430" s="111" t="s">
        <v>123</v>
      </c>
      <c r="N430" s="111">
        <v>0</v>
      </c>
      <c r="O430" s="111" t="s">
        <v>553</v>
      </c>
      <c r="P430" s="111">
        <v>0</v>
      </c>
      <c r="Q430" s="112"/>
      <c r="R430" s="111" t="s">
        <v>558</v>
      </c>
      <c r="S430" s="111" t="s">
        <v>663</v>
      </c>
      <c r="T430" s="111" t="s">
        <v>2123</v>
      </c>
      <c r="U430" s="111" t="str">
        <f>+CONCATENATE(Tabla134[[#This Row],[D]],Tabla134[[#This Row],[P]],Tabla134[[#This Row],[DI]])</f>
        <v>AREQUIPACASTILLAMACHAGUAY</v>
      </c>
      <c r="V430" s="111" t="s">
        <v>3436</v>
      </c>
      <c r="W430" s="111"/>
      <c r="X430" s="111"/>
    </row>
    <row r="431" spans="1:24" x14ac:dyDescent="0.3">
      <c r="A431" s="108" t="s">
        <v>548</v>
      </c>
      <c r="B431" s="109" t="s">
        <v>3438</v>
      </c>
      <c r="C431" s="109" t="s">
        <v>633</v>
      </c>
      <c r="D431" s="109" t="s">
        <v>633</v>
      </c>
      <c r="E431" s="109" t="s">
        <v>738</v>
      </c>
      <c r="F431" s="109" t="s">
        <v>3310</v>
      </c>
      <c r="G431" s="109" t="s">
        <v>3422</v>
      </c>
      <c r="H431" s="109" t="s">
        <v>3439</v>
      </c>
      <c r="I431" s="110">
        <v>10039</v>
      </c>
      <c r="J431" s="110">
        <v>724.37</v>
      </c>
      <c r="K431" s="110">
        <v>-15.2661</v>
      </c>
      <c r="L431" s="110">
        <v>-72.343100000000007</v>
      </c>
      <c r="M431" s="111" t="s">
        <v>123</v>
      </c>
      <c r="N431" s="111">
        <v>0</v>
      </c>
      <c r="O431" s="111" t="s">
        <v>553</v>
      </c>
      <c r="P431" s="111">
        <v>0</v>
      </c>
      <c r="Q431" s="112"/>
      <c r="R431" s="111" t="s">
        <v>558</v>
      </c>
      <c r="S431" s="111" t="s">
        <v>663</v>
      </c>
      <c r="T431" s="111" t="s">
        <v>2217</v>
      </c>
      <c r="U431" s="111" t="str">
        <f>+CONCATENATE(Tabla134[[#This Row],[D]],Tabla134[[#This Row],[P]],Tabla134[[#This Row],[DI]])</f>
        <v>AREQUIPACASTILLAORCOPAMPA</v>
      </c>
      <c r="V431" s="111" t="s">
        <v>3438</v>
      </c>
      <c r="W431" s="111"/>
      <c r="X431" s="111"/>
    </row>
    <row r="432" spans="1:24" x14ac:dyDescent="0.3">
      <c r="A432" s="108" t="s">
        <v>548</v>
      </c>
      <c r="B432" s="109" t="s">
        <v>3440</v>
      </c>
      <c r="C432" s="109" t="s">
        <v>633</v>
      </c>
      <c r="D432" s="109" t="s">
        <v>633</v>
      </c>
      <c r="E432" s="109" t="s">
        <v>753</v>
      </c>
      <c r="F432" s="109" t="s">
        <v>3310</v>
      </c>
      <c r="G432" s="109" t="s">
        <v>3422</v>
      </c>
      <c r="H432" s="109" t="s">
        <v>3441</v>
      </c>
      <c r="I432" s="110">
        <v>2612</v>
      </c>
      <c r="J432" s="110">
        <v>205.19</v>
      </c>
      <c r="K432" s="110">
        <v>-15.713100000000001</v>
      </c>
      <c r="L432" s="110">
        <v>-72.572800000000001</v>
      </c>
      <c r="M432" s="111" t="s">
        <v>123</v>
      </c>
      <c r="N432" s="111">
        <v>0</v>
      </c>
      <c r="O432" s="111" t="s">
        <v>553</v>
      </c>
      <c r="P432" s="111">
        <v>0</v>
      </c>
      <c r="Q432" s="112"/>
      <c r="R432" s="111" t="s">
        <v>558</v>
      </c>
      <c r="S432" s="111" t="s">
        <v>663</v>
      </c>
      <c r="T432" s="111" t="s">
        <v>2297</v>
      </c>
      <c r="U432" s="111" t="str">
        <f>+CONCATENATE(Tabla134[[#This Row],[D]],Tabla134[[#This Row],[P]],Tabla134[[#This Row],[DI]])</f>
        <v>AREQUIPACASTILLAPAMPACOLCA</v>
      </c>
      <c r="V432" s="111" t="s">
        <v>3440</v>
      </c>
      <c r="W432" s="111"/>
      <c r="X432" s="111"/>
    </row>
    <row r="433" spans="1:24" x14ac:dyDescent="0.3">
      <c r="A433" s="108" t="s">
        <v>548</v>
      </c>
      <c r="B433" s="109" t="s">
        <v>3442</v>
      </c>
      <c r="C433" s="109" t="s">
        <v>633</v>
      </c>
      <c r="D433" s="109" t="s">
        <v>633</v>
      </c>
      <c r="E433" s="109" t="s">
        <v>765</v>
      </c>
      <c r="F433" s="109" t="s">
        <v>3310</v>
      </c>
      <c r="G433" s="109" t="s">
        <v>3422</v>
      </c>
      <c r="H433" s="109" t="s">
        <v>3443</v>
      </c>
      <c r="I433" s="110">
        <v>506</v>
      </c>
      <c r="J433" s="110">
        <v>57.68</v>
      </c>
      <c r="K433" s="110">
        <v>-15.7272</v>
      </c>
      <c r="L433" s="110">
        <v>-72.505300000000005</v>
      </c>
      <c r="M433" s="111" t="s">
        <v>123</v>
      </c>
      <c r="N433" s="111">
        <v>0</v>
      </c>
      <c r="O433" s="111" t="s">
        <v>553</v>
      </c>
      <c r="P433" s="111">
        <v>0</v>
      </c>
      <c r="Q433" s="112"/>
      <c r="R433" s="111" t="s">
        <v>558</v>
      </c>
      <c r="S433" s="111" t="s">
        <v>663</v>
      </c>
      <c r="T433" s="111" t="s">
        <v>2361</v>
      </c>
      <c r="U433" s="111" t="str">
        <f>+CONCATENATE(Tabla134[[#This Row],[D]],Tabla134[[#This Row],[P]],Tabla134[[#This Row],[DI]])</f>
        <v>AREQUIPACASTILLATIPAN</v>
      </c>
      <c r="V433" s="111" t="s">
        <v>3442</v>
      </c>
      <c r="W433" s="111"/>
      <c r="X433" s="111"/>
    </row>
    <row r="434" spans="1:24" x14ac:dyDescent="0.3">
      <c r="A434" s="108" t="s">
        <v>548</v>
      </c>
      <c r="B434" s="109" t="s">
        <v>3444</v>
      </c>
      <c r="C434" s="109" t="s">
        <v>633</v>
      </c>
      <c r="D434" s="109" t="s">
        <v>633</v>
      </c>
      <c r="E434" s="109" t="s">
        <v>778</v>
      </c>
      <c r="F434" s="109" t="s">
        <v>3310</v>
      </c>
      <c r="G434" s="109" t="s">
        <v>3422</v>
      </c>
      <c r="H434" s="109" t="s">
        <v>3445</v>
      </c>
      <c r="I434" s="110">
        <v>464</v>
      </c>
      <c r="J434" s="110">
        <v>296.93</v>
      </c>
      <c r="K434" s="110">
        <v>-15.727499999999999</v>
      </c>
      <c r="L434" s="110">
        <v>-72.431700000000006</v>
      </c>
      <c r="M434" s="111" t="s">
        <v>123</v>
      </c>
      <c r="N434" s="111">
        <v>0</v>
      </c>
      <c r="O434" s="111" t="s">
        <v>553</v>
      </c>
      <c r="P434" s="111">
        <v>0</v>
      </c>
      <c r="Q434" s="112"/>
      <c r="R434" s="111" t="s">
        <v>558</v>
      </c>
      <c r="S434" s="111" t="s">
        <v>663</v>
      </c>
      <c r="T434" s="111" t="s">
        <v>2414</v>
      </c>
      <c r="U434" s="111" t="str">
        <f>+CONCATENATE(Tabla134[[#This Row],[D]],Tabla134[[#This Row],[P]],Tabla134[[#This Row],[DI]])</f>
        <v>AREQUIPACASTILLAUÑON</v>
      </c>
      <c r="V434" s="111" t="s">
        <v>3444</v>
      </c>
      <c r="W434" s="111"/>
      <c r="X434" s="111"/>
    </row>
    <row r="435" spans="1:24" x14ac:dyDescent="0.3">
      <c r="A435" s="108" t="s">
        <v>548</v>
      </c>
      <c r="B435" s="109" t="s">
        <v>3446</v>
      </c>
      <c r="C435" s="109" t="s">
        <v>633</v>
      </c>
      <c r="D435" s="109" t="s">
        <v>633</v>
      </c>
      <c r="E435" s="109" t="s">
        <v>789</v>
      </c>
      <c r="F435" s="109" t="s">
        <v>3310</v>
      </c>
      <c r="G435" s="109" t="s">
        <v>3422</v>
      </c>
      <c r="H435" s="109" t="s">
        <v>3447</v>
      </c>
      <c r="I435" s="110">
        <v>7235</v>
      </c>
      <c r="J435" s="110">
        <v>713.83</v>
      </c>
      <c r="K435" s="110">
        <v>-16.223099999999999</v>
      </c>
      <c r="L435" s="110">
        <v>-72.473299999999995</v>
      </c>
      <c r="M435" s="111" t="s">
        <v>123</v>
      </c>
      <c r="N435" s="111">
        <v>0</v>
      </c>
      <c r="O435" s="111" t="s">
        <v>553</v>
      </c>
      <c r="P435" s="111">
        <v>0</v>
      </c>
      <c r="Q435" s="112"/>
      <c r="R435" s="111" t="s">
        <v>558</v>
      </c>
      <c r="S435" s="111" t="s">
        <v>663</v>
      </c>
      <c r="T435" s="111" t="s">
        <v>2452</v>
      </c>
      <c r="U435" s="111" t="str">
        <f>+CONCATENATE(Tabla134[[#This Row],[D]],Tabla134[[#This Row],[P]],Tabla134[[#This Row],[DI]])</f>
        <v>AREQUIPACASTILLAURACA</v>
      </c>
      <c r="V435" s="111" t="s">
        <v>3446</v>
      </c>
      <c r="W435" s="111"/>
      <c r="X435" s="111"/>
    </row>
    <row r="436" spans="1:24" x14ac:dyDescent="0.3">
      <c r="A436" s="108" t="s">
        <v>548</v>
      </c>
      <c r="B436" s="109" t="s">
        <v>3448</v>
      </c>
      <c r="C436" s="109" t="s">
        <v>633</v>
      </c>
      <c r="D436" s="109" t="s">
        <v>633</v>
      </c>
      <c r="E436" s="109" t="s">
        <v>798</v>
      </c>
      <c r="F436" s="109" t="s">
        <v>3310</v>
      </c>
      <c r="G436" s="109" t="s">
        <v>3422</v>
      </c>
      <c r="H436" s="109" t="s">
        <v>3449</v>
      </c>
      <c r="I436" s="110">
        <v>1647</v>
      </c>
      <c r="J436" s="110">
        <v>141</v>
      </c>
      <c r="K436" s="110">
        <v>-15.6547</v>
      </c>
      <c r="L436" s="110">
        <v>-72.524699999999996</v>
      </c>
      <c r="M436" s="111" t="s">
        <v>123</v>
      </c>
      <c r="N436" s="111">
        <v>0</v>
      </c>
      <c r="O436" s="111" t="s">
        <v>553</v>
      </c>
      <c r="P436" s="111">
        <v>0</v>
      </c>
      <c r="Q436" s="112"/>
      <c r="R436" s="111" t="s">
        <v>558</v>
      </c>
      <c r="S436" s="111" t="s">
        <v>663</v>
      </c>
      <c r="T436" s="111" t="s">
        <v>2481</v>
      </c>
      <c r="U436" s="111" t="str">
        <f>+CONCATENATE(Tabla134[[#This Row],[D]],Tabla134[[#This Row],[P]],Tabla134[[#This Row],[DI]])</f>
        <v>AREQUIPACASTILLAVIRACO</v>
      </c>
      <c r="V436" s="111" t="s">
        <v>3448</v>
      </c>
      <c r="W436" s="111"/>
      <c r="X436" s="111"/>
    </row>
    <row r="437" spans="1:24" x14ac:dyDescent="0.3">
      <c r="A437" s="108" t="s">
        <v>548</v>
      </c>
      <c r="B437" s="109" t="s">
        <v>3450</v>
      </c>
      <c r="C437" s="109" t="s">
        <v>633</v>
      </c>
      <c r="D437" s="109" t="s">
        <v>633</v>
      </c>
      <c r="E437" s="109" t="s">
        <v>841</v>
      </c>
      <c r="F437" s="109" t="s">
        <v>3310</v>
      </c>
      <c r="G437" s="109" t="s">
        <v>3422</v>
      </c>
      <c r="H437" s="109" t="s">
        <v>842</v>
      </c>
      <c r="I437" s="110" t="s">
        <v>553</v>
      </c>
      <c r="J437" s="110" t="s">
        <v>553</v>
      </c>
      <c r="K437" s="110" t="s">
        <v>553</v>
      </c>
      <c r="L437" s="110" t="s">
        <v>553</v>
      </c>
      <c r="M437" s="111" t="s">
        <v>123</v>
      </c>
      <c r="N437" s="111">
        <v>0</v>
      </c>
      <c r="O437" s="111" t="s">
        <v>553</v>
      </c>
      <c r="P437" s="111">
        <v>0</v>
      </c>
      <c r="Q437" s="112"/>
      <c r="R437" s="111" t="s">
        <v>558</v>
      </c>
      <c r="S437" s="111" t="s">
        <v>663</v>
      </c>
      <c r="T437" s="111" t="s">
        <v>843</v>
      </c>
      <c r="U437" s="111" t="str">
        <f>+CONCATENATE(Tabla134[[#This Row],[D]],Tabla134[[#This Row],[P]],Tabla134[[#This Row],[DI]])</f>
        <v>AREQUIPACASTILLAMULTIDISTRITAL</v>
      </c>
      <c r="V437" s="111" t="s">
        <v>3450</v>
      </c>
      <c r="W437" s="111"/>
      <c r="X437" s="111"/>
    </row>
    <row r="438" spans="1:24" x14ac:dyDescent="0.3">
      <c r="A438" s="108" t="s">
        <v>548</v>
      </c>
      <c r="B438" s="109" t="s">
        <v>3451</v>
      </c>
      <c r="C438" s="109" t="s">
        <v>633</v>
      </c>
      <c r="D438" s="109" t="s">
        <v>656</v>
      </c>
      <c r="E438" s="109" t="s">
        <v>550</v>
      </c>
      <c r="F438" s="109" t="s">
        <v>3310</v>
      </c>
      <c r="G438" s="109" t="s">
        <v>3452</v>
      </c>
      <c r="H438" s="109" t="s">
        <v>3453</v>
      </c>
      <c r="I438" s="110">
        <v>8073</v>
      </c>
      <c r="J438" s="110">
        <v>240.64</v>
      </c>
      <c r="K438" s="110">
        <v>-15.64</v>
      </c>
      <c r="L438" s="110">
        <v>-71.603300000000004</v>
      </c>
      <c r="M438" s="111" t="s">
        <v>123</v>
      </c>
      <c r="N438" s="111">
        <v>0</v>
      </c>
      <c r="O438" s="111" t="s">
        <v>553</v>
      </c>
      <c r="P438" s="111">
        <v>0</v>
      </c>
      <c r="Q438" s="112"/>
      <c r="R438" s="111" t="s">
        <v>558</v>
      </c>
      <c r="S438" s="111" t="s">
        <v>688</v>
      </c>
      <c r="T438" s="111" t="s">
        <v>1746</v>
      </c>
      <c r="U438" s="111" t="str">
        <f>+CONCATENATE(Tabla134[[#This Row],[D]],Tabla134[[#This Row],[P]],Tabla134[[#This Row],[DI]])</f>
        <v>AREQUIPACAYLLOMACHIVAY</v>
      </c>
      <c r="V438" s="111" t="s">
        <v>3451</v>
      </c>
      <c r="W438" s="111"/>
      <c r="X438" s="111"/>
    </row>
    <row r="439" spans="1:24" x14ac:dyDescent="0.3">
      <c r="A439" s="108" t="s">
        <v>548</v>
      </c>
      <c r="B439" s="109" t="s">
        <v>3454</v>
      </c>
      <c r="C439" s="109" t="s">
        <v>633</v>
      </c>
      <c r="D439" s="109" t="s">
        <v>656</v>
      </c>
      <c r="E439" s="109" t="s">
        <v>581</v>
      </c>
      <c r="F439" s="109" t="s">
        <v>3310</v>
      </c>
      <c r="G439" s="109" t="s">
        <v>3452</v>
      </c>
      <c r="H439" s="109" t="s">
        <v>3455</v>
      </c>
      <c r="I439" s="110">
        <v>869</v>
      </c>
      <c r="J439" s="110">
        <v>393.54</v>
      </c>
      <c r="K439" s="110">
        <v>-15.661099999999999</v>
      </c>
      <c r="L439" s="110">
        <v>-71.701700000000002</v>
      </c>
      <c r="M439" s="111" t="s">
        <v>123</v>
      </c>
      <c r="N439" s="111">
        <v>0</v>
      </c>
      <c r="O439" s="111" t="s">
        <v>553</v>
      </c>
      <c r="P439" s="111">
        <v>0</v>
      </c>
      <c r="Q439" s="112"/>
      <c r="R439" s="111" t="s">
        <v>558</v>
      </c>
      <c r="S439" s="111" t="s">
        <v>688</v>
      </c>
      <c r="T439" s="111" t="s">
        <v>1087</v>
      </c>
      <c r="U439" s="111" t="str">
        <f>+CONCATENATE(Tabla134[[#This Row],[D]],Tabla134[[#This Row],[P]],Tabla134[[#This Row],[DI]])</f>
        <v>AREQUIPACAYLLOMAACHOMA</v>
      </c>
      <c r="V439" s="111" t="s">
        <v>3454</v>
      </c>
      <c r="W439" s="111"/>
      <c r="X439" s="111"/>
    </row>
    <row r="440" spans="1:24" x14ac:dyDescent="0.3">
      <c r="A440" s="108" t="s">
        <v>548</v>
      </c>
      <c r="B440" s="109" t="s">
        <v>3456</v>
      </c>
      <c r="C440" s="109" t="s">
        <v>633</v>
      </c>
      <c r="D440" s="109" t="s">
        <v>656</v>
      </c>
      <c r="E440" s="109" t="s">
        <v>608</v>
      </c>
      <c r="F440" s="109" t="s">
        <v>3310</v>
      </c>
      <c r="G440" s="109" t="s">
        <v>3452</v>
      </c>
      <c r="H440" s="109" t="s">
        <v>3457</v>
      </c>
      <c r="I440" s="110">
        <v>2332</v>
      </c>
      <c r="J440" s="110">
        <v>460.55</v>
      </c>
      <c r="K440" s="110">
        <v>-15.6214</v>
      </c>
      <c r="L440" s="110">
        <v>-71.979699999999994</v>
      </c>
      <c r="M440" s="111" t="s">
        <v>123</v>
      </c>
      <c r="N440" s="111">
        <v>0</v>
      </c>
      <c r="O440" s="111" t="s">
        <v>553</v>
      </c>
      <c r="P440" s="111">
        <v>0</v>
      </c>
      <c r="Q440" s="112"/>
      <c r="R440" s="111" t="s">
        <v>558</v>
      </c>
      <c r="S440" s="111" t="s">
        <v>688</v>
      </c>
      <c r="T440" s="111" t="s">
        <v>1254</v>
      </c>
      <c r="U440" s="111" t="str">
        <f>+CONCATENATE(Tabla134[[#This Row],[D]],Tabla134[[#This Row],[P]],Tabla134[[#This Row],[DI]])</f>
        <v>AREQUIPACAYLLOMACABANACONDE</v>
      </c>
      <c r="V440" s="111" t="s">
        <v>3456</v>
      </c>
      <c r="W440" s="111"/>
      <c r="X440" s="111"/>
    </row>
    <row r="441" spans="1:24" x14ac:dyDescent="0.3">
      <c r="A441" s="108" t="s">
        <v>548</v>
      </c>
      <c r="B441" s="109" t="s">
        <v>3458</v>
      </c>
      <c r="C441" s="109" t="s">
        <v>633</v>
      </c>
      <c r="D441" s="109" t="s">
        <v>656</v>
      </c>
      <c r="E441" s="109" t="s">
        <v>633</v>
      </c>
      <c r="F441" s="109" t="s">
        <v>3310</v>
      </c>
      <c r="G441" s="109" t="s">
        <v>3452</v>
      </c>
      <c r="H441" s="109" t="s">
        <v>3459</v>
      </c>
      <c r="I441" s="110">
        <v>1915</v>
      </c>
      <c r="J441" s="110">
        <v>1485.1</v>
      </c>
      <c r="K441" s="110">
        <v>-15.5067</v>
      </c>
      <c r="L441" s="110">
        <v>-71.448300000000003</v>
      </c>
      <c r="M441" s="111" t="s">
        <v>123</v>
      </c>
      <c r="N441" s="115">
        <v>1</v>
      </c>
      <c r="O441" s="115" t="s">
        <v>3244</v>
      </c>
      <c r="P441" s="115">
        <v>0</v>
      </c>
      <c r="Q441" s="112"/>
      <c r="R441" s="111" t="s">
        <v>558</v>
      </c>
      <c r="S441" s="111" t="s">
        <v>688</v>
      </c>
      <c r="T441" s="111" t="s">
        <v>1422</v>
      </c>
      <c r="U441" s="111" t="str">
        <f>+CONCATENATE(Tabla134[[#This Row],[D]],Tabla134[[#This Row],[P]],Tabla134[[#This Row],[DI]])</f>
        <v>AREQUIPACAYLLOMACALLALLI</v>
      </c>
      <c r="V441" s="111" t="s">
        <v>3458</v>
      </c>
      <c r="W441" s="111"/>
      <c r="X441" s="111"/>
    </row>
    <row r="442" spans="1:24" x14ac:dyDescent="0.3">
      <c r="A442" s="108" t="s">
        <v>548</v>
      </c>
      <c r="B442" s="109" t="s">
        <v>3460</v>
      </c>
      <c r="C442" s="109" t="s">
        <v>633</v>
      </c>
      <c r="D442" s="109" t="s">
        <v>656</v>
      </c>
      <c r="E442" s="109" t="s">
        <v>656</v>
      </c>
      <c r="F442" s="109" t="s">
        <v>3310</v>
      </c>
      <c r="G442" s="109" t="s">
        <v>3452</v>
      </c>
      <c r="H442" s="109" t="s">
        <v>3452</v>
      </c>
      <c r="I442" s="110">
        <v>3021</v>
      </c>
      <c r="J442" s="110">
        <v>1499</v>
      </c>
      <c r="K442" s="110">
        <v>-15.187200000000001</v>
      </c>
      <c r="L442" s="110">
        <v>-71.772499999999994</v>
      </c>
      <c r="M442" s="111" t="s">
        <v>123</v>
      </c>
      <c r="N442" s="111">
        <v>0</v>
      </c>
      <c r="O442" s="111" t="s">
        <v>553</v>
      </c>
      <c r="P442" s="111">
        <v>0</v>
      </c>
      <c r="Q442" s="112"/>
      <c r="R442" s="111" t="s">
        <v>558</v>
      </c>
      <c r="S442" s="111" t="s">
        <v>688</v>
      </c>
      <c r="T442" s="111" t="s">
        <v>688</v>
      </c>
      <c r="U442" s="111" t="str">
        <f>+CONCATENATE(Tabla134[[#This Row],[D]],Tabla134[[#This Row],[P]],Tabla134[[#This Row],[DI]])</f>
        <v>AREQUIPACAYLLOMACAYLLOMA</v>
      </c>
      <c r="V442" s="111" t="s">
        <v>3460</v>
      </c>
      <c r="W442" s="111"/>
      <c r="X442" s="111"/>
    </row>
    <row r="443" spans="1:24" x14ac:dyDescent="0.3">
      <c r="A443" s="108" t="s">
        <v>548</v>
      </c>
      <c r="B443" s="109" t="s">
        <v>3461</v>
      </c>
      <c r="C443" s="109" t="s">
        <v>633</v>
      </c>
      <c r="D443" s="109" t="s">
        <v>656</v>
      </c>
      <c r="E443" s="109" t="s">
        <v>680</v>
      </c>
      <c r="F443" s="109" t="s">
        <v>3310</v>
      </c>
      <c r="G443" s="109" t="s">
        <v>3452</v>
      </c>
      <c r="H443" s="109" t="s">
        <v>3462</v>
      </c>
      <c r="I443" s="110">
        <v>1542</v>
      </c>
      <c r="J443" s="110">
        <v>111.98</v>
      </c>
      <c r="K443" s="110">
        <v>-15.6275</v>
      </c>
      <c r="L443" s="110">
        <v>-71.648300000000006</v>
      </c>
      <c r="M443" s="111" t="s">
        <v>123</v>
      </c>
      <c r="N443" s="111">
        <v>0</v>
      </c>
      <c r="O443" s="111" t="s">
        <v>553</v>
      </c>
      <c r="P443" s="111">
        <v>0</v>
      </c>
      <c r="Q443" s="112"/>
      <c r="R443" s="111" t="s">
        <v>558</v>
      </c>
      <c r="S443" s="111" t="s">
        <v>688</v>
      </c>
      <c r="T443" s="111" t="s">
        <v>1453</v>
      </c>
      <c r="U443" s="111" t="str">
        <f>+CONCATENATE(Tabla134[[#This Row],[D]],Tabla134[[#This Row],[P]],Tabla134[[#This Row],[DI]])</f>
        <v>AREQUIPACAYLLOMACOPORAQUE</v>
      </c>
      <c r="V443" s="111" t="s">
        <v>3461</v>
      </c>
      <c r="W443" s="111"/>
      <c r="X443" s="111"/>
    </row>
    <row r="444" spans="1:24" x14ac:dyDescent="0.3">
      <c r="A444" s="108" t="s">
        <v>548</v>
      </c>
      <c r="B444" s="109" t="s">
        <v>3463</v>
      </c>
      <c r="C444" s="109" t="s">
        <v>633</v>
      </c>
      <c r="D444" s="109" t="s">
        <v>656</v>
      </c>
      <c r="E444" s="109" t="s">
        <v>700</v>
      </c>
      <c r="F444" s="109" t="s">
        <v>3310</v>
      </c>
      <c r="G444" s="109" t="s">
        <v>3452</v>
      </c>
      <c r="H444" s="109" t="s">
        <v>3464</v>
      </c>
      <c r="I444" s="110">
        <v>566</v>
      </c>
      <c r="J444" s="110">
        <v>705.79</v>
      </c>
      <c r="K444" s="110">
        <v>-15.729699999999999</v>
      </c>
      <c r="L444" s="110">
        <v>-72.107200000000006</v>
      </c>
      <c r="M444" s="111" t="s">
        <v>123</v>
      </c>
      <c r="N444" s="111">
        <v>0</v>
      </c>
      <c r="O444" s="111" t="s">
        <v>553</v>
      </c>
      <c r="P444" s="111">
        <v>0</v>
      </c>
      <c r="Q444" s="112"/>
      <c r="R444" s="111" t="s">
        <v>558</v>
      </c>
      <c r="S444" s="111" t="s">
        <v>688</v>
      </c>
      <c r="T444" s="111" t="s">
        <v>1394</v>
      </c>
      <c r="U444" s="111" t="str">
        <f>+CONCATENATE(Tabla134[[#This Row],[D]],Tabla134[[#This Row],[P]],Tabla134[[#This Row],[DI]])</f>
        <v>AREQUIPACAYLLOMAHUAMBO</v>
      </c>
      <c r="V444" s="111" t="s">
        <v>3463</v>
      </c>
      <c r="W444" s="111"/>
      <c r="X444" s="111"/>
    </row>
    <row r="445" spans="1:24" x14ac:dyDescent="0.3">
      <c r="A445" s="108" t="s">
        <v>548</v>
      </c>
      <c r="B445" s="109" t="s">
        <v>3465</v>
      </c>
      <c r="C445" s="109" t="s">
        <v>633</v>
      </c>
      <c r="D445" s="109" t="s">
        <v>656</v>
      </c>
      <c r="E445" s="109" t="s">
        <v>719</v>
      </c>
      <c r="F445" s="109" t="s">
        <v>3310</v>
      </c>
      <c r="G445" s="109" t="s">
        <v>3452</v>
      </c>
      <c r="H445" s="109" t="s">
        <v>3466</v>
      </c>
      <c r="I445" s="110">
        <v>1383</v>
      </c>
      <c r="J445" s="110">
        <v>391.16</v>
      </c>
      <c r="K445" s="110">
        <v>-16.031099999999999</v>
      </c>
      <c r="L445" s="110">
        <v>-71.873599999999996</v>
      </c>
      <c r="M445" s="111" t="s">
        <v>123</v>
      </c>
      <c r="N445" s="111">
        <v>0</v>
      </c>
      <c r="O445" s="111" t="s">
        <v>553</v>
      </c>
      <c r="P445" s="111">
        <v>0</v>
      </c>
      <c r="Q445" s="112"/>
      <c r="R445" s="111" t="s">
        <v>558</v>
      </c>
      <c r="S445" s="111" t="s">
        <v>688</v>
      </c>
      <c r="T445" s="111" t="s">
        <v>2124</v>
      </c>
      <c r="U445" s="111" t="str">
        <f>+CONCATENATE(Tabla134[[#This Row],[D]],Tabla134[[#This Row],[P]],Tabla134[[#This Row],[DI]])</f>
        <v>AREQUIPACAYLLOMAHUANCA</v>
      </c>
      <c r="V445" s="111" t="s">
        <v>3465</v>
      </c>
      <c r="W445" s="111"/>
      <c r="X445" s="111"/>
    </row>
    <row r="446" spans="1:24" x14ac:dyDescent="0.3">
      <c r="A446" s="108" t="s">
        <v>548</v>
      </c>
      <c r="B446" s="109" t="s">
        <v>3467</v>
      </c>
      <c r="C446" s="109" t="s">
        <v>633</v>
      </c>
      <c r="D446" s="109" t="s">
        <v>656</v>
      </c>
      <c r="E446" s="109" t="s">
        <v>738</v>
      </c>
      <c r="F446" s="109" t="s">
        <v>3310</v>
      </c>
      <c r="G446" s="109" t="s">
        <v>3452</v>
      </c>
      <c r="H446" s="109" t="s">
        <v>3468</v>
      </c>
      <c r="I446" s="110">
        <v>648</v>
      </c>
      <c r="J446" s="110">
        <v>74.89</v>
      </c>
      <c r="K446" s="110">
        <v>-15.6503</v>
      </c>
      <c r="L446" s="110">
        <v>-71.6892</v>
      </c>
      <c r="M446" s="111" t="s">
        <v>123</v>
      </c>
      <c r="N446" s="111">
        <v>0</v>
      </c>
      <c r="O446" s="111" t="s">
        <v>553</v>
      </c>
      <c r="P446" s="111">
        <v>0</v>
      </c>
      <c r="Q446" s="112"/>
      <c r="R446" s="111" t="s">
        <v>558</v>
      </c>
      <c r="S446" s="111" t="s">
        <v>688</v>
      </c>
      <c r="T446" s="111" t="s">
        <v>2218</v>
      </c>
      <c r="U446" s="111" t="str">
        <f>+CONCATENATE(Tabla134[[#This Row],[D]],Tabla134[[#This Row],[P]],Tabla134[[#This Row],[DI]])</f>
        <v>AREQUIPACAYLLOMAICHUPAMPA</v>
      </c>
      <c r="V446" s="111" t="s">
        <v>3467</v>
      </c>
      <c r="W446" s="111"/>
      <c r="X446" s="111"/>
    </row>
    <row r="447" spans="1:24" x14ac:dyDescent="0.3">
      <c r="A447" s="108" t="s">
        <v>548</v>
      </c>
      <c r="B447" s="109" t="s">
        <v>3469</v>
      </c>
      <c r="C447" s="109" t="s">
        <v>633</v>
      </c>
      <c r="D447" s="109" t="s">
        <v>656</v>
      </c>
      <c r="E447" s="109" t="s">
        <v>753</v>
      </c>
      <c r="F447" s="109" t="s">
        <v>3310</v>
      </c>
      <c r="G447" s="109" t="s">
        <v>3452</v>
      </c>
      <c r="H447" s="109" t="s">
        <v>3470</v>
      </c>
      <c r="I447" s="110">
        <v>1548</v>
      </c>
      <c r="J447" s="110">
        <v>384.02</v>
      </c>
      <c r="K447" s="110">
        <v>-15.621700000000001</v>
      </c>
      <c r="L447" s="110">
        <v>-71.769199999999998</v>
      </c>
      <c r="M447" s="111" t="s">
        <v>123</v>
      </c>
      <c r="N447" s="111">
        <v>0</v>
      </c>
      <c r="O447" s="111" t="s">
        <v>553</v>
      </c>
      <c r="P447" s="111">
        <v>0</v>
      </c>
      <c r="Q447" s="112"/>
      <c r="R447" s="111" t="s">
        <v>558</v>
      </c>
      <c r="S447" s="111" t="s">
        <v>688</v>
      </c>
      <c r="T447" s="111" t="s">
        <v>2298</v>
      </c>
      <c r="U447" s="111" t="str">
        <f>+CONCATENATE(Tabla134[[#This Row],[D]],Tabla134[[#This Row],[P]],Tabla134[[#This Row],[DI]])</f>
        <v>AREQUIPACAYLLOMALARI</v>
      </c>
      <c r="V447" s="111" t="s">
        <v>3469</v>
      </c>
      <c r="W447" s="111"/>
      <c r="X447" s="111"/>
    </row>
    <row r="448" spans="1:24" x14ac:dyDescent="0.3">
      <c r="A448" s="108" t="s">
        <v>548</v>
      </c>
      <c r="B448" s="109" t="s">
        <v>3471</v>
      </c>
      <c r="C448" s="109" t="s">
        <v>633</v>
      </c>
      <c r="D448" s="109" t="s">
        <v>656</v>
      </c>
      <c r="E448" s="109" t="s">
        <v>765</v>
      </c>
      <c r="F448" s="109" t="s">
        <v>3310</v>
      </c>
      <c r="G448" s="109" t="s">
        <v>3452</v>
      </c>
      <c r="H448" s="109" t="s">
        <v>3472</v>
      </c>
      <c r="I448" s="110">
        <v>1253</v>
      </c>
      <c r="J448" s="110">
        <v>1226.46</v>
      </c>
      <c r="K448" s="110">
        <v>-16.015599999999999</v>
      </c>
      <c r="L448" s="110">
        <v>-72.016099999999994</v>
      </c>
      <c r="M448" s="111" t="s">
        <v>123</v>
      </c>
      <c r="N448" s="111">
        <v>0</v>
      </c>
      <c r="O448" s="111" t="s">
        <v>553</v>
      </c>
      <c r="P448" s="111">
        <v>0</v>
      </c>
      <c r="Q448" s="112"/>
      <c r="R448" s="111" t="s">
        <v>558</v>
      </c>
      <c r="S448" s="111" t="s">
        <v>688</v>
      </c>
      <c r="T448" s="111" t="s">
        <v>2362</v>
      </c>
      <c r="U448" s="111" t="str">
        <f>+CONCATENATE(Tabla134[[#This Row],[D]],Tabla134[[#This Row],[P]],Tabla134[[#This Row],[DI]])</f>
        <v>AREQUIPACAYLLOMALLUTA</v>
      </c>
      <c r="V448" s="111" t="s">
        <v>3471</v>
      </c>
      <c r="W448" s="111"/>
      <c r="X448" s="111"/>
    </row>
    <row r="449" spans="1:24" x14ac:dyDescent="0.3">
      <c r="A449" s="108" t="s">
        <v>548</v>
      </c>
      <c r="B449" s="109" t="s">
        <v>3473</v>
      </c>
      <c r="C449" s="109" t="s">
        <v>633</v>
      </c>
      <c r="D449" s="109" t="s">
        <v>656</v>
      </c>
      <c r="E449" s="109" t="s">
        <v>778</v>
      </c>
      <c r="F449" s="109" t="s">
        <v>3310</v>
      </c>
      <c r="G449" s="109" t="s">
        <v>3452</v>
      </c>
      <c r="H449" s="109" t="s">
        <v>3474</v>
      </c>
      <c r="I449" s="110">
        <v>692</v>
      </c>
      <c r="J449" s="110">
        <v>227.48</v>
      </c>
      <c r="K449" s="110">
        <v>-15.6417</v>
      </c>
      <c r="L449" s="110">
        <v>-71.771100000000004</v>
      </c>
      <c r="M449" s="111" t="s">
        <v>123</v>
      </c>
      <c r="N449" s="111">
        <v>0</v>
      </c>
      <c r="O449" s="111" t="s">
        <v>553</v>
      </c>
      <c r="P449" s="111">
        <v>0</v>
      </c>
      <c r="Q449" s="112"/>
      <c r="R449" s="111" t="s">
        <v>558</v>
      </c>
      <c r="S449" s="111" t="s">
        <v>688</v>
      </c>
      <c r="T449" s="111" t="s">
        <v>2415</v>
      </c>
      <c r="U449" s="111" t="str">
        <f>+CONCATENATE(Tabla134[[#This Row],[D]],Tabla134[[#This Row],[P]],Tabla134[[#This Row],[DI]])</f>
        <v>AREQUIPACAYLLOMAMACA</v>
      </c>
      <c r="V449" s="111" t="s">
        <v>3473</v>
      </c>
      <c r="W449" s="111"/>
      <c r="X449" s="111"/>
    </row>
    <row r="450" spans="1:24" x14ac:dyDescent="0.3">
      <c r="A450" s="108" t="s">
        <v>548</v>
      </c>
      <c r="B450" s="109" t="s">
        <v>3475</v>
      </c>
      <c r="C450" s="109" t="s">
        <v>633</v>
      </c>
      <c r="D450" s="109" t="s">
        <v>656</v>
      </c>
      <c r="E450" s="109" t="s">
        <v>789</v>
      </c>
      <c r="F450" s="109" t="s">
        <v>3310</v>
      </c>
      <c r="G450" s="109" t="s">
        <v>3452</v>
      </c>
      <c r="H450" s="109" t="s">
        <v>3476</v>
      </c>
      <c r="I450" s="110">
        <v>463</v>
      </c>
      <c r="J450" s="110">
        <v>160.09</v>
      </c>
      <c r="K450" s="110">
        <v>-15.608599999999999</v>
      </c>
      <c r="L450" s="110">
        <v>-71.810299999999998</v>
      </c>
      <c r="M450" s="111" t="s">
        <v>123</v>
      </c>
      <c r="N450" s="111">
        <v>0</v>
      </c>
      <c r="O450" s="111" t="s">
        <v>553</v>
      </c>
      <c r="P450" s="111">
        <v>0</v>
      </c>
      <c r="Q450" s="112"/>
      <c r="R450" s="111" t="s">
        <v>558</v>
      </c>
      <c r="S450" s="111" t="s">
        <v>688</v>
      </c>
      <c r="T450" s="111" t="s">
        <v>2453</v>
      </c>
      <c r="U450" s="111" t="str">
        <f>+CONCATENATE(Tabla134[[#This Row],[D]],Tabla134[[#This Row],[P]],Tabla134[[#This Row],[DI]])</f>
        <v>AREQUIPACAYLLOMAMADRIGAL</v>
      </c>
      <c r="V450" s="111" t="s">
        <v>3475</v>
      </c>
      <c r="W450" s="111"/>
      <c r="X450" s="111"/>
    </row>
    <row r="451" spans="1:24" x14ac:dyDescent="0.3">
      <c r="A451" s="108" t="s">
        <v>548</v>
      </c>
      <c r="B451" s="109" t="s">
        <v>3477</v>
      </c>
      <c r="C451" s="109" t="s">
        <v>633</v>
      </c>
      <c r="D451" s="109" t="s">
        <v>656</v>
      </c>
      <c r="E451" s="109" t="s">
        <v>798</v>
      </c>
      <c r="F451" s="109" t="s">
        <v>3310</v>
      </c>
      <c r="G451" s="109" t="s">
        <v>3452</v>
      </c>
      <c r="H451" s="109" t="s">
        <v>3478</v>
      </c>
      <c r="I451" s="110">
        <v>1593</v>
      </c>
      <c r="J451" s="110">
        <v>1531.27</v>
      </c>
      <c r="K451" s="110">
        <v>-15.840299999999999</v>
      </c>
      <c r="L451" s="110">
        <v>-71.090299999999999</v>
      </c>
      <c r="M451" s="111" t="s">
        <v>123</v>
      </c>
      <c r="N451" s="115">
        <v>1</v>
      </c>
      <c r="O451" s="115" t="s">
        <v>3244</v>
      </c>
      <c r="P451" s="115">
        <v>0</v>
      </c>
      <c r="Q451" s="112"/>
      <c r="R451" s="111" t="s">
        <v>558</v>
      </c>
      <c r="S451" s="111" t="s">
        <v>688</v>
      </c>
      <c r="T451" s="111" t="s">
        <v>2509</v>
      </c>
      <c r="U451" s="111" t="str">
        <f>+CONCATENATE(Tabla134[[#This Row],[D]],Tabla134[[#This Row],[P]],Tabla134[[#This Row],[DI]])</f>
        <v>AREQUIPACAYLLOMASAN ANTONIO DE CHUCA</v>
      </c>
      <c r="V451" s="111" t="s">
        <v>3477</v>
      </c>
      <c r="W451" s="111"/>
      <c r="X451" s="111"/>
    </row>
    <row r="452" spans="1:24" x14ac:dyDescent="0.3">
      <c r="A452" s="108" t="s">
        <v>548</v>
      </c>
      <c r="B452" s="109" t="s">
        <v>3479</v>
      </c>
      <c r="C452" s="109" t="s">
        <v>633</v>
      </c>
      <c r="D452" s="109" t="s">
        <v>656</v>
      </c>
      <c r="E452" s="109" t="s">
        <v>806</v>
      </c>
      <c r="F452" s="109" t="s">
        <v>3310</v>
      </c>
      <c r="G452" s="109" t="s">
        <v>3452</v>
      </c>
      <c r="H452" s="109" t="s">
        <v>3480</v>
      </c>
      <c r="I452" s="110">
        <v>655</v>
      </c>
      <c r="J452" s="110">
        <v>286.02999999999997</v>
      </c>
      <c r="K452" s="110">
        <v>-15.485799999999999</v>
      </c>
      <c r="L452" s="110">
        <v>-71.458600000000004</v>
      </c>
      <c r="M452" s="111" t="s">
        <v>123</v>
      </c>
      <c r="N452" s="111">
        <v>0</v>
      </c>
      <c r="O452" s="111" t="s">
        <v>553</v>
      </c>
      <c r="P452" s="111">
        <v>0</v>
      </c>
      <c r="Q452" s="112"/>
      <c r="R452" s="111" t="s">
        <v>558</v>
      </c>
      <c r="S452" s="111" t="s">
        <v>688</v>
      </c>
      <c r="T452" s="111" t="s">
        <v>2532</v>
      </c>
      <c r="U452" s="111" t="str">
        <f>+CONCATENATE(Tabla134[[#This Row],[D]],Tabla134[[#This Row],[P]],Tabla134[[#This Row],[DI]])</f>
        <v>AREQUIPACAYLLOMASIBAYO</v>
      </c>
      <c r="V452" s="111" t="s">
        <v>3479</v>
      </c>
      <c r="W452" s="111"/>
      <c r="X452" s="111"/>
    </row>
    <row r="453" spans="1:24" x14ac:dyDescent="0.3">
      <c r="A453" s="108" t="s">
        <v>548</v>
      </c>
      <c r="B453" s="109" t="s">
        <v>3481</v>
      </c>
      <c r="C453" s="109" t="s">
        <v>633</v>
      </c>
      <c r="D453" s="109" t="s">
        <v>656</v>
      </c>
      <c r="E453" s="109" t="s">
        <v>811</v>
      </c>
      <c r="F453" s="109" t="s">
        <v>3310</v>
      </c>
      <c r="G453" s="109" t="s">
        <v>3452</v>
      </c>
      <c r="H453" s="109" t="s">
        <v>3482</v>
      </c>
      <c r="I453" s="110">
        <v>523</v>
      </c>
      <c r="J453" s="110">
        <v>420.17</v>
      </c>
      <c r="K453" s="110">
        <v>-15.578900000000001</v>
      </c>
      <c r="L453" s="110">
        <v>-71.941400000000002</v>
      </c>
      <c r="M453" s="111" t="s">
        <v>123</v>
      </c>
      <c r="N453" s="111">
        <v>0</v>
      </c>
      <c r="O453" s="111" t="s">
        <v>553</v>
      </c>
      <c r="P453" s="111">
        <v>0</v>
      </c>
      <c r="Q453" s="112"/>
      <c r="R453" s="111" t="s">
        <v>558</v>
      </c>
      <c r="S453" s="111" t="s">
        <v>688</v>
      </c>
      <c r="T453" s="111" t="s">
        <v>2548</v>
      </c>
      <c r="U453" s="111" t="str">
        <f>+CONCATENATE(Tabla134[[#This Row],[D]],Tabla134[[#This Row],[P]],Tabla134[[#This Row],[DI]])</f>
        <v>AREQUIPACAYLLOMATAPAY</v>
      </c>
      <c r="V453" s="111" t="s">
        <v>3481</v>
      </c>
      <c r="W453" s="111"/>
      <c r="X453" s="111"/>
    </row>
    <row r="454" spans="1:24" x14ac:dyDescent="0.3">
      <c r="A454" s="108" t="s">
        <v>548</v>
      </c>
      <c r="B454" s="109" t="s">
        <v>3483</v>
      </c>
      <c r="C454" s="109" t="s">
        <v>633</v>
      </c>
      <c r="D454" s="109" t="s">
        <v>656</v>
      </c>
      <c r="E454" s="109" t="s">
        <v>816</v>
      </c>
      <c r="F454" s="109" t="s">
        <v>3310</v>
      </c>
      <c r="G454" s="109" t="s">
        <v>3452</v>
      </c>
      <c r="H454" s="109" t="s">
        <v>3484</v>
      </c>
      <c r="I454" s="110">
        <v>1388</v>
      </c>
      <c r="J454" s="110">
        <v>1445.02</v>
      </c>
      <c r="K454" s="110">
        <v>-15.3469</v>
      </c>
      <c r="L454" s="110">
        <v>-71.449200000000005</v>
      </c>
      <c r="M454" s="111" t="s">
        <v>123</v>
      </c>
      <c r="N454" s="115">
        <v>1</v>
      </c>
      <c r="O454" s="115" t="s">
        <v>3244</v>
      </c>
      <c r="P454" s="115">
        <v>0</v>
      </c>
      <c r="Q454" s="112"/>
      <c r="R454" s="111" t="s">
        <v>558</v>
      </c>
      <c r="S454" s="111" t="s">
        <v>688</v>
      </c>
      <c r="T454" s="111" t="s">
        <v>2562</v>
      </c>
      <c r="U454" s="111" t="str">
        <f>+CONCATENATE(Tabla134[[#This Row],[D]],Tabla134[[#This Row],[P]],Tabla134[[#This Row],[DI]])</f>
        <v>AREQUIPACAYLLOMATISCO</v>
      </c>
      <c r="V454" s="111" t="s">
        <v>3483</v>
      </c>
      <c r="W454" s="111"/>
      <c r="X454" s="111"/>
    </row>
    <row r="455" spans="1:24" x14ac:dyDescent="0.3">
      <c r="A455" s="108" t="s">
        <v>548</v>
      </c>
      <c r="B455" s="109" t="s">
        <v>3485</v>
      </c>
      <c r="C455" s="109" t="s">
        <v>633</v>
      </c>
      <c r="D455" s="109" t="s">
        <v>656</v>
      </c>
      <c r="E455" s="109" t="s">
        <v>821</v>
      </c>
      <c r="F455" s="109" t="s">
        <v>3310</v>
      </c>
      <c r="G455" s="109" t="s">
        <v>3452</v>
      </c>
      <c r="H455" s="109" t="s">
        <v>3486</v>
      </c>
      <c r="I455" s="110">
        <v>738</v>
      </c>
      <c r="J455" s="110">
        <v>241.89</v>
      </c>
      <c r="K455" s="110">
        <v>-15.532500000000001</v>
      </c>
      <c r="L455" s="110">
        <v>-71.551100000000005</v>
      </c>
      <c r="M455" s="111" t="s">
        <v>123</v>
      </c>
      <c r="N455" s="111">
        <v>0</v>
      </c>
      <c r="O455" s="111" t="s">
        <v>553</v>
      </c>
      <c r="P455" s="111">
        <v>0</v>
      </c>
      <c r="Q455" s="112"/>
      <c r="R455" s="111" t="s">
        <v>558</v>
      </c>
      <c r="S455" s="111" t="s">
        <v>688</v>
      </c>
      <c r="T455" s="111" t="s">
        <v>2576</v>
      </c>
      <c r="U455" s="111" t="str">
        <f>+CONCATENATE(Tabla134[[#This Row],[D]],Tabla134[[#This Row],[P]],Tabla134[[#This Row],[DI]])</f>
        <v>AREQUIPACAYLLOMATUTI</v>
      </c>
      <c r="V455" s="111" t="s">
        <v>3485</v>
      </c>
      <c r="W455" s="111"/>
      <c r="X455" s="111"/>
    </row>
    <row r="456" spans="1:24" x14ac:dyDescent="0.3">
      <c r="A456" s="108" t="s">
        <v>548</v>
      </c>
      <c r="B456" s="109" t="s">
        <v>3487</v>
      </c>
      <c r="C456" s="109" t="s">
        <v>633</v>
      </c>
      <c r="D456" s="109" t="s">
        <v>656</v>
      </c>
      <c r="E456" s="109" t="s">
        <v>826</v>
      </c>
      <c r="F456" s="109" t="s">
        <v>3310</v>
      </c>
      <c r="G456" s="109" t="s">
        <v>3452</v>
      </c>
      <c r="H456" s="109" t="s">
        <v>3488</v>
      </c>
      <c r="I456" s="110">
        <v>2113</v>
      </c>
      <c r="J456" s="110">
        <v>1108.58</v>
      </c>
      <c r="K456" s="110">
        <v>-15.65</v>
      </c>
      <c r="L456" s="110">
        <v>-71.6614</v>
      </c>
      <c r="M456" s="111" t="s">
        <v>123</v>
      </c>
      <c r="N456" s="111">
        <v>0</v>
      </c>
      <c r="O456" s="111" t="s">
        <v>553</v>
      </c>
      <c r="P456" s="111">
        <v>0</v>
      </c>
      <c r="Q456" s="112"/>
      <c r="R456" s="111" t="s">
        <v>558</v>
      </c>
      <c r="S456" s="111" t="s">
        <v>688</v>
      </c>
      <c r="T456" s="111" t="s">
        <v>2587</v>
      </c>
      <c r="U456" s="111" t="str">
        <f>+CONCATENATE(Tabla134[[#This Row],[D]],Tabla134[[#This Row],[P]],Tabla134[[#This Row],[DI]])</f>
        <v>AREQUIPACAYLLOMAYANQUE</v>
      </c>
      <c r="V456" s="111" t="s">
        <v>3487</v>
      </c>
      <c r="W456" s="111"/>
      <c r="X456" s="111"/>
    </row>
    <row r="457" spans="1:24" x14ac:dyDescent="0.3">
      <c r="A457" s="108" t="s">
        <v>548</v>
      </c>
      <c r="B457" s="109" t="s">
        <v>3489</v>
      </c>
      <c r="C457" s="109" t="s">
        <v>633</v>
      </c>
      <c r="D457" s="109" t="s">
        <v>656</v>
      </c>
      <c r="E457" s="109" t="s">
        <v>831</v>
      </c>
      <c r="F457" s="109" t="s">
        <v>3310</v>
      </c>
      <c r="G457" s="109" t="s">
        <v>3452</v>
      </c>
      <c r="H457" s="109" t="s">
        <v>3490</v>
      </c>
      <c r="I457" s="110">
        <v>69348</v>
      </c>
      <c r="J457" s="110">
        <v>1625.8</v>
      </c>
      <c r="K457" s="110">
        <v>-16.358599999999999</v>
      </c>
      <c r="L457" s="110">
        <v>-72.190799999999996</v>
      </c>
      <c r="M457" s="111" t="s">
        <v>123</v>
      </c>
      <c r="N457" s="111">
        <v>0</v>
      </c>
      <c r="O457" s="111" t="s">
        <v>553</v>
      </c>
      <c r="P457" s="111">
        <v>0</v>
      </c>
      <c r="Q457" s="112"/>
      <c r="R457" s="111" t="s">
        <v>558</v>
      </c>
      <c r="S457" s="111" t="s">
        <v>688</v>
      </c>
      <c r="T457" s="111" t="s">
        <v>2482</v>
      </c>
      <c r="U457" s="111" t="str">
        <f>+CONCATENATE(Tabla134[[#This Row],[D]],Tabla134[[#This Row],[P]],Tabla134[[#This Row],[DI]])</f>
        <v>AREQUIPACAYLLOMAMAJES</v>
      </c>
      <c r="V457" s="111" t="s">
        <v>3489</v>
      </c>
      <c r="W457" s="111"/>
      <c r="X457" s="111"/>
    </row>
    <row r="458" spans="1:24" x14ac:dyDescent="0.3">
      <c r="A458" s="108" t="s">
        <v>548</v>
      </c>
      <c r="B458" s="109" t="s">
        <v>3491</v>
      </c>
      <c r="C458" s="109" t="s">
        <v>633</v>
      </c>
      <c r="D458" s="109" t="s">
        <v>656</v>
      </c>
      <c r="E458" s="109" t="s">
        <v>841</v>
      </c>
      <c r="F458" s="109" t="s">
        <v>3310</v>
      </c>
      <c r="G458" s="109" t="s">
        <v>3452</v>
      </c>
      <c r="H458" s="109" t="s">
        <v>842</v>
      </c>
      <c r="I458" s="110" t="s">
        <v>553</v>
      </c>
      <c r="J458" s="110" t="s">
        <v>553</v>
      </c>
      <c r="K458" s="110" t="s">
        <v>553</v>
      </c>
      <c r="L458" s="110" t="s">
        <v>553</v>
      </c>
      <c r="M458" s="111" t="s">
        <v>123</v>
      </c>
      <c r="N458" s="111">
        <v>0</v>
      </c>
      <c r="O458" s="111" t="s">
        <v>553</v>
      </c>
      <c r="P458" s="111">
        <v>0</v>
      </c>
      <c r="Q458" s="112"/>
      <c r="R458" s="111" t="s">
        <v>558</v>
      </c>
      <c r="S458" s="111" t="s">
        <v>688</v>
      </c>
      <c r="T458" s="111" t="s">
        <v>843</v>
      </c>
      <c r="U458" s="111" t="str">
        <f>+CONCATENATE(Tabla134[[#This Row],[D]],Tabla134[[#This Row],[P]],Tabla134[[#This Row],[DI]])</f>
        <v>AREQUIPACAYLLOMAMULTIDISTRITAL</v>
      </c>
      <c r="V458" s="111" t="s">
        <v>3491</v>
      </c>
      <c r="W458" s="111"/>
      <c r="X458" s="111"/>
    </row>
    <row r="459" spans="1:24" x14ac:dyDescent="0.3">
      <c r="A459" s="108" t="s">
        <v>548</v>
      </c>
      <c r="B459" s="109" t="s">
        <v>3492</v>
      </c>
      <c r="C459" s="109" t="s">
        <v>633</v>
      </c>
      <c r="D459" s="109" t="s">
        <v>680</v>
      </c>
      <c r="E459" s="109" t="s">
        <v>550</v>
      </c>
      <c r="F459" s="109" t="s">
        <v>3310</v>
      </c>
      <c r="G459" s="109" t="s">
        <v>3493</v>
      </c>
      <c r="H459" s="109" t="s">
        <v>3494</v>
      </c>
      <c r="I459" s="110">
        <v>3279</v>
      </c>
      <c r="J459" s="110">
        <v>1255.04</v>
      </c>
      <c r="K459" s="110">
        <v>-15.839700000000001</v>
      </c>
      <c r="L459" s="110">
        <v>-72.654200000000003</v>
      </c>
      <c r="M459" s="111" t="s">
        <v>123</v>
      </c>
      <c r="N459" s="111">
        <v>0</v>
      </c>
      <c r="O459" s="111" t="s">
        <v>553</v>
      </c>
      <c r="P459" s="111">
        <v>0</v>
      </c>
      <c r="Q459" s="112"/>
      <c r="R459" s="111" t="s">
        <v>558</v>
      </c>
      <c r="S459" s="111" t="s">
        <v>706</v>
      </c>
      <c r="T459" s="111" t="s">
        <v>682</v>
      </c>
      <c r="U459" s="111" t="str">
        <f>+CONCATENATE(Tabla134[[#This Row],[D]],Tabla134[[#This Row],[P]],Tabla134[[#This Row],[DI]])</f>
        <v>AREQUIPACONDESUYOSCHUQUIBAMBA</v>
      </c>
      <c r="V459" s="111" t="s">
        <v>3492</v>
      </c>
      <c r="W459" s="111"/>
      <c r="X459" s="111"/>
    </row>
    <row r="460" spans="1:24" x14ac:dyDescent="0.3">
      <c r="A460" s="108" t="s">
        <v>548</v>
      </c>
      <c r="B460" s="109" t="s">
        <v>3495</v>
      </c>
      <c r="C460" s="109" t="s">
        <v>633</v>
      </c>
      <c r="D460" s="109" t="s">
        <v>680</v>
      </c>
      <c r="E460" s="109" t="s">
        <v>581</v>
      </c>
      <c r="F460" s="109" t="s">
        <v>3310</v>
      </c>
      <c r="G460" s="109" t="s">
        <v>3493</v>
      </c>
      <c r="H460" s="109" t="s">
        <v>3496</v>
      </c>
      <c r="I460" s="110">
        <v>657</v>
      </c>
      <c r="J460" s="110">
        <v>847.56</v>
      </c>
      <c r="K460" s="110">
        <v>-15.796099999999999</v>
      </c>
      <c r="L460" s="110">
        <v>-72.859700000000004</v>
      </c>
      <c r="M460" s="111" t="s">
        <v>123</v>
      </c>
      <c r="N460" s="111">
        <v>0</v>
      </c>
      <c r="O460" s="111" t="s">
        <v>553</v>
      </c>
      <c r="P460" s="111">
        <v>0</v>
      </c>
      <c r="Q460" s="112"/>
      <c r="R460" s="111" t="s">
        <v>558</v>
      </c>
      <c r="S460" s="111" t="s">
        <v>706</v>
      </c>
      <c r="T460" s="111" t="s">
        <v>1088</v>
      </c>
      <c r="U460" s="111" t="str">
        <f>+CONCATENATE(Tabla134[[#This Row],[D]],Tabla134[[#This Row],[P]],Tabla134[[#This Row],[DI]])</f>
        <v>AREQUIPACONDESUYOSANDARAY</v>
      </c>
      <c r="V460" s="111" t="s">
        <v>3495</v>
      </c>
      <c r="W460" s="111"/>
      <c r="X460" s="111"/>
    </row>
    <row r="461" spans="1:24" x14ac:dyDescent="0.3">
      <c r="A461" s="108" t="s">
        <v>548</v>
      </c>
      <c r="B461" s="109" t="s">
        <v>3497</v>
      </c>
      <c r="C461" s="109" t="s">
        <v>633</v>
      </c>
      <c r="D461" s="109" t="s">
        <v>680</v>
      </c>
      <c r="E461" s="109" t="s">
        <v>608</v>
      </c>
      <c r="F461" s="109" t="s">
        <v>3310</v>
      </c>
      <c r="G461" s="109" t="s">
        <v>3493</v>
      </c>
      <c r="H461" s="109" t="s">
        <v>3498</v>
      </c>
      <c r="I461" s="110">
        <v>3046</v>
      </c>
      <c r="J461" s="110">
        <v>1395.67</v>
      </c>
      <c r="K461" s="110">
        <v>-14.6731</v>
      </c>
      <c r="L461" s="110">
        <v>-72.023099999999999</v>
      </c>
      <c r="M461" s="111" t="s">
        <v>123</v>
      </c>
      <c r="N461" s="111">
        <v>0</v>
      </c>
      <c r="O461" s="111" t="s">
        <v>553</v>
      </c>
      <c r="P461" s="111">
        <v>0</v>
      </c>
      <c r="Q461" s="112"/>
      <c r="R461" s="111" t="s">
        <v>558</v>
      </c>
      <c r="S461" s="111" t="s">
        <v>706</v>
      </c>
      <c r="T461" s="111" t="s">
        <v>1255</v>
      </c>
      <c r="U461" s="111" t="str">
        <f>+CONCATENATE(Tabla134[[#This Row],[D]],Tabla134[[#This Row],[P]],Tabla134[[#This Row],[DI]])</f>
        <v>AREQUIPACONDESUYOSCAYARANI</v>
      </c>
      <c r="V461" s="111" t="s">
        <v>3497</v>
      </c>
      <c r="W461" s="111"/>
      <c r="X461" s="111"/>
    </row>
    <row r="462" spans="1:24" x14ac:dyDescent="0.3">
      <c r="A462" s="108" t="s">
        <v>548</v>
      </c>
      <c r="B462" s="109" t="s">
        <v>3499</v>
      </c>
      <c r="C462" s="109" t="s">
        <v>633</v>
      </c>
      <c r="D462" s="109" t="s">
        <v>680</v>
      </c>
      <c r="E462" s="109" t="s">
        <v>633</v>
      </c>
      <c r="F462" s="109" t="s">
        <v>3310</v>
      </c>
      <c r="G462" s="109" t="s">
        <v>3493</v>
      </c>
      <c r="H462" s="109" t="s">
        <v>3500</v>
      </c>
      <c r="I462" s="110">
        <v>638</v>
      </c>
      <c r="J462" s="110">
        <v>392.16</v>
      </c>
      <c r="K462" s="110">
        <v>-15.546900000000001</v>
      </c>
      <c r="L462" s="110">
        <v>-72.918300000000002</v>
      </c>
      <c r="M462" s="111" t="s">
        <v>123</v>
      </c>
      <c r="N462" s="111">
        <v>0</v>
      </c>
      <c r="O462" s="111" t="s">
        <v>553</v>
      </c>
      <c r="P462" s="111">
        <v>0</v>
      </c>
      <c r="Q462" s="112"/>
      <c r="R462" s="111" t="s">
        <v>558</v>
      </c>
      <c r="S462" s="111" t="s">
        <v>706</v>
      </c>
      <c r="T462" s="111" t="s">
        <v>1423</v>
      </c>
      <c r="U462" s="111" t="str">
        <f>+CONCATENATE(Tabla134[[#This Row],[D]],Tabla134[[#This Row],[P]],Tabla134[[#This Row],[DI]])</f>
        <v>AREQUIPACONDESUYOSCHICHAS</v>
      </c>
      <c r="V462" s="111" t="s">
        <v>3499</v>
      </c>
      <c r="W462" s="111"/>
      <c r="X462" s="111"/>
    </row>
    <row r="463" spans="1:24" x14ac:dyDescent="0.3">
      <c r="A463" s="108" t="s">
        <v>548</v>
      </c>
      <c r="B463" s="109" t="s">
        <v>3501</v>
      </c>
      <c r="C463" s="109" t="s">
        <v>633</v>
      </c>
      <c r="D463" s="109" t="s">
        <v>680</v>
      </c>
      <c r="E463" s="109" t="s">
        <v>656</v>
      </c>
      <c r="F463" s="109" t="s">
        <v>3310</v>
      </c>
      <c r="G463" s="109" t="s">
        <v>3493</v>
      </c>
      <c r="H463" s="109" t="s">
        <v>3502</v>
      </c>
      <c r="I463" s="110">
        <v>633</v>
      </c>
      <c r="J463" s="110">
        <v>247.62</v>
      </c>
      <c r="K463" s="110">
        <v>-15.856400000000001</v>
      </c>
      <c r="L463" s="110">
        <v>-72.625</v>
      </c>
      <c r="M463" s="111" t="s">
        <v>123</v>
      </c>
      <c r="N463" s="111">
        <v>0</v>
      </c>
      <c r="O463" s="111" t="s">
        <v>553</v>
      </c>
      <c r="P463" s="111">
        <v>0</v>
      </c>
      <c r="Q463" s="112"/>
      <c r="R463" s="111" t="s">
        <v>558</v>
      </c>
      <c r="S463" s="111" t="s">
        <v>706</v>
      </c>
      <c r="T463" s="111" t="s">
        <v>1747</v>
      </c>
      <c r="U463" s="111" t="str">
        <f>+CONCATENATE(Tabla134[[#This Row],[D]],Tabla134[[#This Row],[P]],Tabla134[[#This Row],[DI]])</f>
        <v>AREQUIPACONDESUYOSIRAY</v>
      </c>
      <c r="V463" s="111" t="s">
        <v>3501</v>
      </c>
      <c r="W463" s="111"/>
      <c r="X463" s="111"/>
    </row>
    <row r="464" spans="1:24" x14ac:dyDescent="0.3">
      <c r="A464" s="108" t="s">
        <v>548</v>
      </c>
      <c r="B464" s="109" t="s">
        <v>3503</v>
      </c>
      <c r="C464" s="109" t="s">
        <v>633</v>
      </c>
      <c r="D464" s="109" t="s">
        <v>680</v>
      </c>
      <c r="E464" s="109" t="s">
        <v>680</v>
      </c>
      <c r="F464" s="109" t="s">
        <v>3310</v>
      </c>
      <c r="G464" s="109" t="s">
        <v>3493</v>
      </c>
      <c r="H464" s="109" t="s">
        <v>3504</v>
      </c>
      <c r="I464" s="110">
        <v>2606</v>
      </c>
      <c r="J464" s="110">
        <v>527.48</v>
      </c>
      <c r="K464" s="110">
        <v>-15.9411</v>
      </c>
      <c r="L464" s="110">
        <v>-73.130799999999994</v>
      </c>
      <c r="M464" s="111" t="s">
        <v>123</v>
      </c>
      <c r="N464" s="111">
        <v>0</v>
      </c>
      <c r="O464" s="111" t="s">
        <v>553</v>
      </c>
      <c r="P464" s="111">
        <v>0</v>
      </c>
      <c r="Q464" s="112"/>
      <c r="R464" s="111" t="s">
        <v>558</v>
      </c>
      <c r="S464" s="111" t="s">
        <v>706</v>
      </c>
      <c r="T464" s="111" t="s">
        <v>1478</v>
      </c>
      <c r="U464" s="111" t="str">
        <f>+CONCATENATE(Tabla134[[#This Row],[D]],Tabla134[[#This Row],[P]],Tabla134[[#This Row],[DI]])</f>
        <v>AREQUIPACONDESUYOSRIO GRANDE</v>
      </c>
      <c r="V464" s="111" t="s">
        <v>3503</v>
      </c>
      <c r="W464" s="111"/>
      <c r="X464" s="111"/>
    </row>
    <row r="465" spans="1:24" x14ac:dyDescent="0.3">
      <c r="A465" s="108" t="s">
        <v>548</v>
      </c>
      <c r="B465" s="109" t="s">
        <v>3505</v>
      </c>
      <c r="C465" s="109" t="s">
        <v>633</v>
      </c>
      <c r="D465" s="109" t="s">
        <v>680</v>
      </c>
      <c r="E465" s="109" t="s">
        <v>700</v>
      </c>
      <c r="F465" s="109" t="s">
        <v>3310</v>
      </c>
      <c r="G465" s="109" t="s">
        <v>3493</v>
      </c>
      <c r="H465" s="109" t="s">
        <v>3506</v>
      </c>
      <c r="I465" s="110">
        <v>841</v>
      </c>
      <c r="J465" s="110">
        <v>1235.8</v>
      </c>
      <c r="K465" s="110">
        <v>-15.504200000000001</v>
      </c>
      <c r="L465" s="110">
        <v>-72.833299999999994</v>
      </c>
      <c r="M465" s="111" t="s">
        <v>123</v>
      </c>
      <c r="N465" s="111">
        <v>0</v>
      </c>
      <c r="O465" s="111" t="s">
        <v>553</v>
      </c>
      <c r="P465" s="111">
        <v>0</v>
      </c>
      <c r="Q465" s="112"/>
      <c r="R465" s="111" t="s">
        <v>558</v>
      </c>
      <c r="S465" s="111" t="s">
        <v>706</v>
      </c>
      <c r="T465" s="111" t="s">
        <v>2020</v>
      </c>
      <c r="U465" s="111" t="str">
        <f>+CONCATENATE(Tabla134[[#This Row],[D]],Tabla134[[#This Row],[P]],Tabla134[[#This Row],[DI]])</f>
        <v>AREQUIPACONDESUYOSSALAMANCA</v>
      </c>
      <c r="V465" s="111" t="s">
        <v>3505</v>
      </c>
      <c r="W465" s="111"/>
      <c r="X465" s="111"/>
    </row>
    <row r="466" spans="1:24" x14ac:dyDescent="0.3">
      <c r="A466" s="108" t="s">
        <v>548</v>
      </c>
      <c r="B466" s="109" t="s">
        <v>3507</v>
      </c>
      <c r="C466" s="109" t="s">
        <v>633</v>
      </c>
      <c r="D466" s="109" t="s">
        <v>680</v>
      </c>
      <c r="E466" s="109" t="s">
        <v>719</v>
      </c>
      <c r="F466" s="109" t="s">
        <v>3310</v>
      </c>
      <c r="G466" s="109" t="s">
        <v>3493</v>
      </c>
      <c r="H466" s="109" t="s">
        <v>3508</v>
      </c>
      <c r="I466" s="110">
        <v>6061</v>
      </c>
      <c r="J466" s="110">
        <v>1057.07</v>
      </c>
      <c r="K466" s="110">
        <v>-15.774699999999999</v>
      </c>
      <c r="L466" s="110">
        <v>-72.875799999999998</v>
      </c>
      <c r="M466" s="111" t="s">
        <v>123</v>
      </c>
      <c r="N466" s="111">
        <v>0</v>
      </c>
      <c r="O466" s="111" t="s">
        <v>553</v>
      </c>
      <c r="P466" s="111">
        <v>0</v>
      </c>
      <c r="Q466" s="112"/>
      <c r="R466" s="111" t="s">
        <v>558</v>
      </c>
      <c r="S466" s="111" t="s">
        <v>706</v>
      </c>
      <c r="T466" s="111" t="s">
        <v>2125</v>
      </c>
      <c r="U466" s="111" t="str">
        <f>+CONCATENATE(Tabla134[[#This Row],[D]],Tabla134[[#This Row],[P]],Tabla134[[#This Row],[DI]])</f>
        <v>AREQUIPACONDESUYOSYANAQUIHUA</v>
      </c>
      <c r="V466" s="111" t="s">
        <v>3507</v>
      </c>
      <c r="W466" s="111"/>
      <c r="X466" s="111"/>
    </row>
    <row r="467" spans="1:24" x14ac:dyDescent="0.3">
      <c r="A467" s="108" t="s">
        <v>548</v>
      </c>
      <c r="B467" s="109" t="s">
        <v>3509</v>
      </c>
      <c r="C467" s="109" t="s">
        <v>633</v>
      </c>
      <c r="D467" s="109" t="s">
        <v>680</v>
      </c>
      <c r="E467" s="109" t="s">
        <v>841</v>
      </c>
      <c r="F467" s="109" t="s">
        <v>3310</v>
      </c>
      <c r="G467" s="109" t="s">
        <v>3493</v>
      </c>
      <c r="H467" s="109" t="s">
        <v>842</v>
      </c>
      <c r="I467" s="110" t="s">
        <v>553</v>
      </c>
      <c r="J467" s="110" t="s">
        <v>553</v>
      </c>
      <c r="K467" s="110" t="s">
        <v>553</v>
      </c>
      <c r="L467" s="110" t="s">
        <v>553</v>
      </c>
      <c r="M467" s="111" t="s">
        <v>123</v>
      </c>
      <c r="N467" s="111">
        <v>0</v>
      </c>
      <c r="O467" s="111" t="s">
        <v>553</v>
      </c>
      <c r="P467" s="111">
        <v>0</v>
      </c>
      <c r="Q467" s="112"/>
      <c r="R467" s="111" t="s">
        <v>558</v>
      </c>
      <c r="S467" s="111" t="s">
        <v>706</v>
      </c>
      <c r="T467" s="111" t="s">
        <v>843</v>
      </c>
      <c r="U467" s="111" t="str">
        <f>+CONCATENATE(Tabla134[[#This Row],[D]],Tabla134[[#This Row],[P]],Tabla134[[#This Row],[DI]])</f>
        <v>AREQUIPACONDESUYOSMULTIDISTRITAL</v>
      </c>
      <c r="V467" s="111" t="s">
        <v>3509</v>
      </c>
      <c r="W467" s="111"/>
      <c r="X467" s="111"/>
    </row>
    <row r="468" spans="1:24" x14ac:dyDescent="0.3">
      <c r="A468" s="108" t="s">
        <v>548</v>
      </c>
      <c r="B468" s="109" t="s">
        <v>3510</v>
      </c>
      <c r="C468" s="109" t="s">
        <v>633</v>
      </c>
      <c r="D468" s="109" t="s">
        <v>700</v>
      </c>
      <c r="E468" s="109" t="s">
        <v>550</v>
      </c>
      <c r="F468" s="109" t="s">
        <v>3310</v>
      </c>
      <c r="G468" s="109" t="s">
        <v>3511</v>
      </c>
      <c r="H468" s="109" t="s">
        <v>3512</v>
      </c>
      <c r="I468" s="110">
        <v>22008</v>
      </c>
      <c r="J468" s="110">
        <v>960.83</v>
      </c>
      <c r="K468" s="110">
        <v>-17.024999999999999</v>
      </c>
      <c r="L468" s="110">
        <v>-72.018100000000004</v>
      </c>
      <c r="M468" s="111" t="s">
        <v>123</v>
      </c>
      <c r="N468" s="115">
        <v>1</v>
      </c>
      <c r="O468" s="115" t="s">
        <v>3513</v>
      </c>
      <c r="P468" s="115">
        <v>0</v>
      </c>
      <c r="Q468" s="112"/>
      <c r="R468" s="111" t="s">
        <v>558</v>
      </c>
      <c r="S468" s="111" t="s">
        <v>725</v>
      </c>
      <c r="T468" s="111" t="s">
        <v>1748</v>
      </c>
      <c r="U468" s="111" t="str">
        <f>+CONCATENATE(Tabla134[[#This Row],[D]],Tabla134[[#This Row],[P]],Tabla134[[#This Row],[DI]])</f>
        <v>AREQUIPAISLAYMOLLENDO</v>
      </c>
      <c r="V468" s="111" t="s">
        <v>3510</v>
      </c>
      <c r="W468" s="111"/>
      <c r="X468" s="111"/>
    </row>
    <row r="469" spans="1:24" x14ac:dyDescent="0.3">
      <c r="A469" s="108" t="s">
        <v>548</v>
      </c>
      <c r="B469" s="109" t="s">
        <v>3514</v>
      </c>
      <c r="C469" s="109" t="s">
        <v>633</v>
      </c>
      <c r="D469" s="109" t="s">
        <v>700</v>
      </c>
      <c r="E469" s="109" t="s">
        <v>581</v>
      </c>
      <c r="F469" s="109" t="s">
        <v>3310</v>
      </c>
      <c r="G469" s="109" t="s">
        <v>3511</v>
      </c>
      <c r="H469" s="109" t="s">
        <v>3515</v>
      </c>
      <c r="I469" s="110">
        <v>8901</v>
      </c>
      <c r="J469" s="110">
        <v>1536.96</v>
      </c>
      <c r="K469" s="110">
        <v>-17.094200000000001</v>
      </c>
      <c r="L469" s="110">
        <v>-71.771100000000004</v>
      </c>
      <c r="M469" s="111" t="s">
        <v>123</v>
      </c>
      <c r="N469" s="115">
        <v>1</v>
      </c>
      <c r="O469" s="115" t="s">
        <v>3513</v>
      </c>
      <c r="P469" s="115">
        <v>0</v>
      </c>
      <c r="Q469" s="112"/>
      <c r="R469" s="111" t="s">
        <v>558</v>
      </c>
      <c r="S469" s="111" t="s">
        <v>725</v>
      </c>
      <c r="T469" s="111" t="s">
        <v>1089</v>
      </c>
      <c r="U469" s="111" t="str">
        <f>+CONCATENATE(Tabla134[[#This Row],[D]],Tabla134[[#This Row],[P]],Tabla134[[#This Row],[DI]])</f>
        <v>AREQUIPAISLAYCOCACHACRA</v>
      </c>
      <c r="V469" s="111" t="s">
        <v>3514</v>
      </c>
      <c r="W469" s="111"/>
      <c r="X469" s="111"/>
    </row>
    <row r="470" spans="1:24" x14ac:dyDescent="0.3">
      <c r="A470" s="108" t="s">
        <v>548</v>
      </c>
      <c r="B470" s="109" t="s">
        <v>3516</v>
      </c>
      <c r="C470" s="109" t="s">
        <v>633</v>
      </c>
      <c r="D470" s="109" t="s">
        <v>700</v>
      </c>
      <c r="E470" s="109" t="s">
        <v>608</v>
      </c>
      <c r="F470" s="109" t="s">
        <v>3310</v>
      </c>
      <c r="G470" s="109" t="s">
        <v>3511</v>
      </c>
      <c r="H470" s="109" t="s">
        <v>3517</v>
      </c>
      <c r="I470" s="110">
        <v>6703</v>
      </c>
      <c r="J470" s="110">
        <v>134.08000000000001</v>
      </c>
      <c r="K470" s="110">
        <v>-17.145</v>
      </c>
      <c r="L470" s="110">
        <v>-71.823899999999995</v>
      </c>
      <c r="M470" s="111" t="s">
        <v>123</v>
      </c>
      <c r="N470" s="115">
        <v>1</v>
      </c>
      <c r="O470" s="115" t="s">
        <v>3513</v>
      </c>
      <c r="P470" s="115">
        <v>0</v>
      </c>
      <c r="Q470" s="112"/>
      <c r="R470" s="111" t="s">
        <v>558</v>
      </c>
      <c r="S470" s="111" t="s">
        <v>725</v>
      </c>
      <c r="T470" s="111" t="s">
        <v>1256</v>
      </c>
      <c r="U470" s="111" t="str">
        <f>+CONCATENATE(Tabla134[[#This Row],[D]],Tabla134[[#This Row],[P]],Tabla134[[#This Row],[DI]])</f>
        <v>AREQUIPAISLAYDEAN VALDIVIA</v>
      </c>
      <c r="V470" s="111" t="s">
        <v>3516</v>
      </c>
      <c r="W470" s="111"/>
      <c r="X470" s="111"/>
    </row>
    <row r="471" spans="1:24" x14ac:dyDescent="0.3">
      <c r="A471" s="108" t="s">
        <v>548</v>
      </c>
      <c r="B471" s="109" t="s">
        <v>3518</v>
      </c>
      <c r="C471" s="109" t="s">
        <v>633</v>
      </c>
      <c r="D471" s="109" t="s">
        <v>700</v>
      </c>
      <c r="E471" s="109" t="s">
        <v>633</v>
      </c>
      <c r="F471" s="109" t="s">
        <v>3310</v>
      </c>
      <c r="G471" s="109" t="s">
        <v>3511</v>
      </c>
      <c r="H471" s="109" t="s">
        <v>3519</v>
      </c>
      <c r="I471" s="110">
        <v>7851</v>
      </c>
      <c r="J471" s="110">
        <v>383.78</v>
      </c>
      <c r="K471" s="110">
        <v>-17</v>
      </c>
      <c r="L471" s="110">
        <v>-72.101699999999994</v>
      </c>
      <c r="M471" s="111" t="s">
        <v>123</v>
      </c>
      <c r="N471" s="115">
        <v>1</v>
      </c>
      <c r="O471" s="115" t="s">
        <v>3513</v>
      </c>
      <c r="P471" s="115">
        <v>0</v>
      </c>
      <c r="Q471" s="112"/>
      <c r="R471" s="111" t="s">
        <v>558</v>
      </c>
      <c r="S471" s="111" t="s">
        <v>725</v>
      </c>
      <c r="T471" s="111" t="s">
        <v>725</v>
      </c>
      <c r="U471" s="111" t="str">
        <f>+CONCATENATE(Tabla134[[#This Row],[D]],Tabla134[[#This Row],[P]],Tabla134[[#This Row],[DI]])</f>
        <v>AREQUIPAISLAYISLAY</v>
      </c>
      <c r="V471" s="111" t="s">
        <v>3518</v>
      </c>
      <c r="W471" s="111"/>
      <c r="X471" s="111"/>
    </row>
    <row r="472" spans="1:24" x14ac:dyDescent="0.3">
      <c r="A472" s="108" t="s">
        <v>548</v>
      </c>
      <c r="B472" s="109" t="s">
        <v>3520</v>
      </c>
      <c r="C472" s="109" t="s">
        <v>633</v>
      </c>
      <c r="D472" s="109" t="s">
        <v>700</v>
      </c>
      <c r="E472" s="109" t="s">
        <v>656</v>
      </c>
      <c r="F472" s="109" t="s">
        <v>3310</v>
      </c>
      <c r="G472" s="109" t="s">
        <v>3511</v>
      </c>
      <c r="H472" s="109" t="s">
        <v>3521</v>
      </c>
      <c r="I472" s="110">
        <v>1014</v>
      </c>
      <c r="J472" s="110">
        <v>100.78</v>
      </c>
      <c r="K472" s="110">
        <v>-17.102799999999998</v>
      </c>
      <c r="L472" s="110">
        <v>-71.908600000000007</v>
      </c>
      <c r="M472" s="111" t="s">
        <v>123</v>
      </c>
      <c r="N472" s="115">
        <v>1</v>
      </c>
      <c r="O472" s="115" t="s">
        <v>3513</v>
      </c>
      <c r="P472" s="115">
        <v>0</v>
      </c>
      <c r="Q472" s="112"/>
      <c r="R472" s="111" t="s">
        <v>558</v>
      </c>
      <c r="S472" s="111" t="s">
        <v>725</v>
      </c>
      <c r="T472" s="111" t="s">
        <v>1595</v>
      </c>
      <c r="U472" s="111" t="str">
        <f>+CONCATENATE(Tabla134[[#This Row],[D]],Tabla134[[#This Row],[P]],Tabla134[[#This Row],[DI]])</f>
        <v>AREQUIPAISLAYMEJIA</v>
      </c>
      <c r="V472" s="111" t="s">
        <v>3520</v>
      </c>
      <c r="W472" s="111"/>
      <c r="X472" s="111"/>
    </row>
    <row r="473" spans="1:24" x14ac:dyDescent="0.3">
      <c r="A473" s="108" t="s">
        <v>548</v>
      </c>
      <c r="B473" s="109" t="s">
        <v>3522</v>
      </c>
      <c r="C473" s="109" t="s">
        <v>633</v>
      </c>
      <c r="D473" s="109" t="s">
        <v>700</v>
      </c>
      <c r="E473" s="109" t="s">
        <v>680</v>
      </c>
      <c r="F473" s="109" t="s">
        <v>3310</v>
      </c>
      <c r="G473" s="109" t="s">
        <v>3511</v>
      </c>
      <c r="H473" s="109" t="s">
        <v>3523</v>
      </c>
      <c r="I473" s="110">
        <v>6444</v>
      </c>
      <c r="J473" s="110">
        <v>769.6</v>
      </c>
      <c r="K473" s="110">
        <v>-17.172799999999999</v>
      </c>
      <c r="L473" s="110">
        <v>-71.7928</v>
      </c>
      <c r="M473" s="111" t="s">
        <v>123</v>
      </c>
      <c r="N473" s="115">
        <v>1</v>
      </c>
      <c r="O473" s="115" t="s">
        <v>3513</v>
      </c>
      <c r="P473" s="115">
        <v>0</v>
      </c>
      <c r="Q473" s="112"/>
      <c r="R473" s="111" t="s">
        <v>558</v>
      </c>
      <c r="S473" s="111" t="s">
        <v>725</v>
      </c>
      <c r="T473" s="111" t="s">
        <v>1893</v>
      </c>
      <c r="U473" s="111" t="str">
        <f>+CONCATENATE(Tabla134[[#This Row],[D]],Tabla134[[#This Row],[P]],Tabla134[[#This Row],[DI]])</f>
        <v>AREQUIPAISLAYPUNTA DE BOMBON</v>
      </c>
      <c r="V473" s="111" t="s">
        <v>3522</v>
      </c>
      <c r="W473" s="111"/>
      <c r="X473" s="111"/>
    </row>
    <row r="474" spans="1:24" x14ac:dyDescent="0.3">
      <c r="A474" s="108" t="s">
        <v>548</v>
      </c>
      <c r="B474" s="109" t="s">
        <v>3524</v>
      </c>
      <c r="C474" s="109" t="s">
        <v>633</v>
      </c>
      <c r="D474" s="109" t="s">
        <v>700</v>
      </c>
      <c r="E474" s="109" t="s">
        <v>841</v>
      </c>
      <c r="F474" s="109" t="s">
        <v>3310</v>
      </c>
      <c r="G474" s="109" t="s">
        <v>3511</v>
      </c>
      <c r="H474" s="109" t="s">
        <v>842</v>
      </c>
      <c r="I474" s="110" t="s">
        <v>553</v>
      </c>
      <c r="J474" s="110" t="s">
        <v>553</v>
      </c>
      <c r="K474" s="110" t="s">
        <v>553</v>
      </c>
      <c r="L474" s="110" t="s">
        <v>553</v>
      </c>
      <c r="M474" s="111" t="s">
        <v>123</v>
      </c>
      <c r="N474" s="111">
        <v>0</v>
      </c>
      <c r="O474" s="111" t="s">
        <v>553</v>
      </c>
      <c r="P474" s="111">
        <v>0</v>
      </c>
      <c r="Q474" s="112"/>
      <c r="R474" s="111" t="s">
        <v>558</v>
      </c>
      <c r="S474" s="111" t="s">
        <v>725</v>
      </c>
      <c r="T474" s="111" t="s">
        <v>843</v>
      </c>
      <c r="U474" s="111" t="str">
        <f>+CONCATENATE(Tabla134[[#This Row],[D]],Tabla134[[#This Row],[P]],Tabla134[[#This Row],[DI]])</f>
        <v>AREQUIPAISLAYMULTIDISTRITAL</v>
      </c>
      <c r="V474" s="111" t="s">
        <v>3524</v>
      </c>
      <c r="W474" s="111"/>
      <c r="X474" s="111"/>
    </row>
    <row r="475" spans="1:24" x14ac:dyDescent="0.3">
      <c r="A475" s="108" t="s">
        <v>548</v>
      </c>
      <c r="B475" s="109" t="s">
        <v>3525</v>
      </c>
      <c r="C475" s="109" t="s">
        <v>633</v>
      </c>
      <c r="D475" s="109" t="s">
        <v>719</v>
      </c>
      <c r="E475" s="109" t="s">
        <v>550</v>
      </c>
      <c r="F475" s="109" t="s">
        <v>3310</v>
      </c>
      <c r="G475" s="109" t="s">
        <v>3526</v>
      </c>
      <c r="H475" s="109" t="s">
        <v>3527</v>
      </c>
      <c r="I475" s="110">
        <v>2923</v>
      </c>
      <c r="J475" s="110">
        <v>166.5</v>
      </c>
      <c r="K475" s="110">
        <v>-15.2111</v>
      </c>
      <c r="L475" s="110">
        <v>-72.891099999999994</v>
      </c>
      <c r="M475" s="111" t="s">
        <v>123</v>
      </c>
      <c r="N475" s="111">
        <v>0</v>
      </c>
      <c r="O475" s="111" t="s">
        <v>553</v>
      </c>
      <c r="P475" s="111">
        <v>0</v>
      </c>
      <c r="Q475" s="112"/>
      <c r="R475" s="111" t="s">
        <v>558</v>
      </c>
      <c r="S475" s="111" t="s">
        <v>742</v>
      </c>
      <c r="T475" s="111" t="s">
        <v>1424</v>
      </c>
      <c r="U475" s="111" t="str">
        <f>+CONCATENATE(Tabla134[[#This Row],[D]],Tabla134[[#This Row],[P]],Tabla134[[#This Row],[DI]])</f>
        <v>AREQUIPALA_UNIONCOTAHUASI</v>
      </c>
      <c r="V475" s="111" t="s">
        <v>3525</v>
      </c>
      <c r="W475" s="111"/>
      <c r="X475" s="111"/>
    </row>
    <row r="476" spans="1:24" x14ac:dyDescent="0.3">
      <c r="A476" s="108" t="s">
        <v>548</v>
      </c>
      <c r="B476" s="109" t="s">
        <v>3528</v>
      </c>
      <c r="C476" s="109" t="s">
        <v>633</v>
      </c>
      <c r="D476" s="109" t="s">
        <v>719</v>
      </c>
      <c r="E476" s="109" t="s">
        <v>581</v>
      </c>
      <c r="F476" s="109" t="s">
        <v>3310</v>
      </c>
      <c r="G476" s="109" t="s">
        <v>3526</v>
      </c>
      <c r="H476" s="109" t="s">
        <v>3529</v>
      </c>
      <c r="I476" s="110">
        <v>1988</v>
      </c>
      <c r="J476" s="110">
        <v>193.42</v>
      </c>
      <c r="K476" s="110">
        <v>-15.1342</v>
      </c>
      <c r="L476" s="110">
        <v>-72.764700000000005</v>
      </c>
      <c r="M476" s="111" t="s">
        <v>123</v>
      </c>
      <c r="N476" s="111">
        <v>0</v>
      </c>
      <c r="O476" s="111" t="s">
        <v>553</v>
      </c>
      <c r="P476" s="111">
        <v>0</v>
      </c>
      <c r="Q476" s="112"/>
      <c r="R476" s="111" t="s">
        <v>558</v>
      </c>
      <c r="S476" s="111" t="s">
        <v>742</v>
      </c>
      <c r="T476" s="111" t="s">
        <v>1090</v>
      </c>
      <c r="U476" s="111" t="str">
        <f>+CONCATENATE(Tabla134[[#This Row],[D]],Tabla134[[#This Row],[P]],Tabla134[[#This Row],[DI]])</f>
        <v>AREQUIPALA_UNIONALCA</v>
      </c>
      <c r="V476" s="111" t="s">
        <v>3528</v>
      </c>
      <c r="W476" s="111"/>
      <c r="X476" s="111"/>
    </row>
    <row r="477" spans="1:24" x14ac:dyDescent="0.3">
      <c r="A477" s="108" t="s">
        <v>548</v>
      </c>
      <c r="B477" s="109" t="s">
        <v>3530</v>
      </c>
      <c r="C477" s="109" t="s">
        <v>633</v>
      </c>
      <c r="D477" s="109" t="s">
        <v>719</v>
      </c>
      <c r="E477" s="109" t="s">
        <v>608</v>
      </c>
      <c r="F477" s="109" t="s">
        <v>3310</v>
      </c>
      <c r="G477" s="109" t="s">
        <v>3526</v>
      </c>
      <c r="H477" s="109" t="s">
        <v>3531</v>
      </c>
      <c r="I477" s="110">
        <v>536</v>
      </c>
      <c r="J477" s="110">
        <v>165.27</v>
      </c>
      <c r="K477" s="110">
        <v>-15.241099999999999</v>
      </c>
      <c r="L477" s="110">
        <v>-73.069699999999997</v>
      </c>
      <c r="M477" s="111" t="s">
        <v>123</v>
      </c>
      <c r="N477" s="111">
        <v>0</v>
      </c>
      <c r="O477" s="111" t="s">
        <v>553</v>
      </c>
      <c r="P477" s="111">
        <v>0</v>
      </c>
      <c r="Q477" s="112"/>
      <c r="R477" s="111" t="s">
        <v>558</v>
      </c>
      <c r="S477" s="111" t="s">
        <v>742</v>
      </c>
      <c r="T477" s="111" t="s">
        <v>1257</v>
      </c>
      <c r="U477" s="111" t="str">
        <f>+CONCATENATE(Tabla134[[#This Row],[D]],Tabla134[[#This Row],[P]],Tabla134[[#This Row],[DI]])</f>
        <v>AREQUIPALA_UNIONCHARCANA</v>
      </c>
      <c r="V477" s="111" t="s">
        <v>3530</v>
      </c>
      <c r="W477" s="111"/>
      <c r="X477" s="111"/>
    </row>
    <row r="478" spans="1:24" x14ac:dyDescent="0.3">
      <c r="A478" s="108" t="s">
        <v>548</v>
      </c>
      <c r="B478" s="109" t="s">
        <v>3532</v>
      </c>
      <c r="C478" s="109" t="s">
        <v>633</v>
      </c>
      <c r="D478" s="109" t="s">
        <v>719</v>
      </c>
      <c r="E478" s="109" t="s">
        <v>633</v>
      </c>
      <c r="F478" s="109" t="s">
        <v>3310</v>
      </c>
      <c r="G478" s="109" t="s">
        <v>3526</v>
      </c>
      <c r="H478" s="109" t="s">
        <v>3533</v>
      </c>
      <c r="I478" s="110">
        <v>2207</v>
      </c>
      <c r="J478" s="110">
        <v>932.64</v>
      </c>
      <c r="K478" s="110">
        <v>-15.1744</v>
      </c>
      <c r="L478" s="110">
        <v>-72.851399999999998</v>
      </c>
      <c r="M478" s="111" t="s">
        <v>123</v>
      </c>
      <c r="N478" s="111">
        <v>0</v>
      </c>
      <c r="O478" s="111" t="s">
        <v>553</v>
      </c>
      <c r="P478" s="111">
        <v>0</v>
      </c>
      <c r="Q478" s="112"/>
      <c r="R478" s="111" t="s">
        <v>558</v>
      </c>
      <c r="S478" s="111" t="s">
        <v>742</v>
      </c>
      <c r="T478" s="111" t="s">
        <v>1596</v>
      </c>
      <c r="U478" s="111" t="str">
        <f>+CONCATENATE(Tabla134[[#This Row],[D]],Tabla134[[#This Row],[P]],Tabla134[[#This Row],[DI]])</f>
        <v>AREQUIPALA_UNIONHUAYNACOTAS</v>
      </c>
      <c r="V478" s="111" t="s">
        <v>3532</v>
      </c>
      <c r="W478" s="111"/>
      <c r="X478" s="111"/>
    </row>
    <row r="479" spans="1:24" x14ac:dyDescent="0.3">
      <c r="A479" s="108" t="s">
        <v>548</v>
      </c>
      <c r="B479" s="109" t="s">
        <v>3534</v>
      </c>
      <c r="C479" s="109" t="s">
        <v>633</v>
      </c>
      <c r="D479" s="109" t="s">
        <v>719</v>
      </c>
      <c r="E479" s="109" t="s">
        <v>656</v>
      </c>
      <c r="F479" s="109" t="s">
        <v>3310</v>
      </c>
      <c r="G479" s="109" t="s">
        <v>3526</v>
      </c>
      <c r="H479" s="109" t="s">
        <v>3535</v>
      </c>
      <c r="I479" s="110">
        <v>1231</v>
      </c>
      <c r="J479" s="110">
        <v>782.17</v>
      </c>
      <c r="K479" s="110">
        <v>-15.185</v>
      </c>
      <c r="L479" s="110">
        <v>-72.907200000000003</v>
      </c>
      <c r="M479" s="111" t="s">
        <v>123</v>
      </c>
      <c r="N479" s="111">
        <v>0</v>
      </c>
      <c r="O479" s="111" t="s">
        <v>553</v>
      </c>
      <c r="P479" s="111">
        <v>0</v>
      </c>
      <c r="Q479" s="112"/>
      <c r="R479" s="111" t="s">
        <v>558</v>
      </c>
      <c r="S479" s="111" t="s">
        <v>742</v>
      </c>
      <c r="T479" s="111" t="s">
        <v>1749</v>
      </c>
      <c r="U479" s="111" t="str">
        <f>+CONCATENATE(Tabla134[[#This Row],[D]],Tabla134[[#This Row],[P]],Tabla134[[#This Row],[DI]])</f>
        <v>AREQUIPALA_UNIONPAMPAMARCA</v>
      </c>
      <c r="V479" s="111" t="s">
        <v>3534</v>
      </c>
      <c r="W479" s="111"/>
      <c r="X479" s="111"/>
    </row>
    <row r="480" spans="1:24" x14ac:dyDescent="0.3">
      <c r="A480" s="108" t="s">
        <v>548</v>
      </c>
      <c r="B480" s="109" t="s">
        <v>3536</v>
      </c>
      <c r="C480" s="109" t="s">
        <v>633</v>
      </c>
      <c r="D480" s="109" t="s">
        <v>719</v>
      </c>
      <c r="E480" s="109" t="s">
        <v>680</v>
      </c>
      <c r="F480" s="109" t="s">
        <v>3310</v>
      </c>
      <c r="G480" s="109" t="s">
        <v>3526</v>
      </c>
      <c r="H480" s="109" t="s">
        <v>3537</v>
      </c>
      <c r="I480" s="110">
        <v>2797</v>
      </c>
      <c r="J480" s="110">
        <v>1501.2</v>
      </c>
      <c r="K480" s="110">
        <v>-15.0589</v>
      </c>
      <c r="L480" s="110">
        <v>-72.690799999999996</v>
      </c>
      <c r="M480" s="111" t="s">
        <v>123</v>
      </c>
      <c r="N480" s="111">
        <v>0</v>
      </c>
      <c r="O480" s="111" t="s">
        <v>553</v>
      </c>
      <c r="P480" s="111">
        <v>0</v>
      </c>
      <c r="Q480" s="112"/>
      <c r="R480" s="111" t="s">
        <v>558</v>
      </c>
      <c r="S480" s="111" t="s">
        <v>742</v>
      </c>
      <c r="T480" s="111" t="s">
        <v>1894</v>
      </c>
      <c r="U480" s="111" t="str">
        <f>+CONCATENATE(Tabla134[[#This Row],[D]],Tabla134[[#This Row],[P]],Tabla134[[#This Row],[DI]])</f>
        <v>AREQUIPALA_UNIONPUYCA</v>
      </c>
      <c r="V480" s="111" t="s">
        <v>3536</v>
      </c>
      <c r="W480" s="111"/>
      <c r="X480" s="111"/>
    </row>
    <row r="481" spans="1:24" x14ac:dyDescent="0.3">
      <c r="A481" s="108" t="s">
        <v>548</v>
      </c>
      <c r="B481" s="109" t="s">
        <v>3538</v>
      </c>
      <c r="C481" s="109" t="s">
        <v>633</v>
      </c>
      <c r="D481" s="109" t="s">
        <v>719</v>
      </c>
      <c r="E481" s="109" t="s">
        <v>700</v>
      </c>
      <c r="F481" s="109" t="s">
        <v>3310</v>
      </c>
      <c r="G481" s="109" t="s">
        <v>3526</v>
      </c>
      <c r="H481" s="109" t="s">
        <v>3539</v>
      </c>
      <c r="I481" s="110">
        <v>228</v>
      </c>
      <c r="J481" s="110">
        <v>138.37</v>
      </c>
      <c r="K481" s="110">
        <v>-15.2758</v>
      </c>
      <c r="L481" s="110">
        <v>-73.023300000000006</v>
      </c>
      <c r="M481" s="111" t="s">
        <v>123</v>
      </c>
      <c r="N481" s="111">
        <v>0</v>
      </c>
      <c r="O481" s="111" t="s">
        <v>553</v>
      </c>
      <c r="P481" s="111">
        <v>0</v>
      </c>
      <c r="Q481" s="112"/>
      <c r="R481" s="111" t="s">
        <v>558</v>
      </c>
      <c r="S481" s="111" t="s">
        <v>742</v>
      </c>
      <c r="T481" s="111" t="s">
        <v>2021</v>
      </c>
      <c r="U481" s="111" t="str">
        <f>+CONCATENATE(Tabla134[[#This Row],[D]],Tabla134[[#This Row],[P]],Tabla134[[#This Row],[DI]])</f>
        <v>AREQUIPALA_UNIONQUECHUALLA</v>
      </c>
      <c r="V481" s="111" t="s">
        <v>3538</v>
      </c>
      <c r="W481" s="111"/>
      <c r="X481" s="111"/>
    </row>
    <row r="482" spans="1:24" x14ac:dyDescent="0.3">
      <c r="A482" s="108" t="s">
        <v>548</v>
      </c>
      <c r="B482" s="109" t="s">
        <v>3540</v>
      </c>
      <c r="C482" s="109" t="s">
        <v>633</v>
      </c>
      <c r="D482" s="109" t="s">
        <v>719</v>
      </c>
      <c r="E482" s="109" t="s">
        <v>719</v>
      </c>
      <c r="F482" s="109" t="s">
        <v>3310</v>
      </c>
      <c r="G482" s="109" t="s">
        <v>3526</v>
      </c>
      <c r="H482" s="109" t="s">
        <v>3541</v>
      </c>
      <c r="I482" s="110">
        <v>592</v>
      </c>
      <c r="J482" s="110">
        <v>66.55</v>
      </c>
      <c r="K482" s="110">
        <v>-15.321099999999999</v>
      </c>
      <c r="L482" s="110">
        <v>-73.221400000000003</v>
      </c>
      <c r="M482" s="111" t="s">
        <v>123</v>
      </c>
      <c r="N482" s="111">
        <v>0</v>
      </c>
      <c r="O482" s="111" t="s">
        <v>553</v>
      </c>
      <c r="P482" s="111">
        <v>0</v>
      </c>
      <c r="Q482" s="112"/>
      <c r="R482" s="111" t="s">
        <v>558</v>
      </c>
      <c r="S482" s="111" t="s">
        <v>742</v>
      </c>
      <c r="T482" s="111" t="s">
        <v>2126</v>
      </c>
      <c r="U482" s="111" t="str">
        <f>+CONCATENATE(Tabla134[[#This Row],[D]],Tabla134[[#This Row],[P]],Tabla134[[#This Row],[DI]])</f>
        <v>AREQUIPALA_UNIONSAYLA</v>
      </c>
      <c r="V482" s="111" t="s">
        <v>3540</v>
      </c>
      <c r="W482" s="111"/>
      <c r="X482" s="111"/>
    </row>
    <row r="483" spans="1:24" x14ac:dyDescent="0.3">
      <c r="A483" s="108" t="s">
        <v>548</v>
      </c>
      <c r="B483" s="109" t="s">
        <v>3542</v>
      </c>
      <c r="C483" s="109" t="s">
        <v>633</v>
      </c>
      <c r="D483" s="109" t="s">
        <v>719</v>
      </c>
      <c r="E483" s="109" t="s">
        <v>738</v>
      </c>
      <c r="F483" s="109" t="s">
        <v>3310</v>
      </c>
      <c r="G483" s="109" t="s">
        <v>3526</v>
      </c>
      <c r="H483" s="109" t="s">
        <v>3543</v>
      </c>
      <c r="I483" s="110">
        <v>317</v>
      </c>
      <c r="J483" s="110">
        <v>314.68</v>
      </c>
      <c r="K483" s="110">
        <v>-15.3553</v>
      </c>
      <c r="L483" s="110">
        <v>-73.231899999999996</v>
      </c>
      <c r="M483" s="111" t="s">
        <v>123</v>
      </c>
      <c r="N483" s="111">
        <v>0</v>
      </c>
      <c r="O483" s="111" t="s">
        <v>553</v>
      </c>
      <c r="P483" s="111">
        <v>0</v>
      </c>
      <c r="Q483" s="112"/>
      <c r="R483" s="111" t="s">
        <v>558</v>
      </c>
      <c r="S483" s="111" t="s">
        <v>742</v>
      </c>
      <c r="T483" s="111" t="s">
        <v>2219</v>
      </c>
      <c r="U483" s="111" t="str">
        <f>+CONCATENATE(Tabla134[[#This Row],[D]],Tabla134[[#This Row],[P]],Tabla134[[#This Row],[DI]])</f>
        <v>AREQUIPALA_UNIONTAURIA</v>
      </c>
      <c r="V483" s="111" t="s">
        <v>3542</v>
      </c>
      <c r="W483" s="111"/>
      <c r="X483" s="111"/>
    </row>
    <row r="484" spans="1:24" x14ac:dyDescent="0.3">
      <c r="A484" s="108" t="s">
        <v>548</v>
      </c>
      <c r="B484" s="109" t="s">
        <v>3544</v>
      </c>
      <c r="C484" s="109" t="s">
        <v>633</v>
      </c>
      <c r="D484" s="109" t="s">
        <v>719</v>
      </c>
      <c r="E484" s="109" t="s">
        <v>753</v>
      </c>
      <c r="F484" s="109" t="s">
        <v>3310</v>
      </c>
      <c r="G484" s="109" t="s">
        <v>3526</v>
      </c>
      <c r="H484" s="109" t="s">
        <v>3545</v>
      </c>
      <c r="I484" s="110">
        <v>813</v>
      </c>
      <c r="J484" s="110">
        <v>94.16</v>
      </c>
      <c r="K484" s="110">
        <v>-15.172800000000001</v>
      </c>
      <c r="L484" s="110">
        <v>-72.829700000000003</v>
      </c>
      <c r="M484" s="111" t="s">
        <v>123</v>
      </c>
      <c r="N484" s="111">
        <v>0</v>
      </c>
      <c r="O484" s="111" t="s">
        <v>553</v>
      </c>
      <c r="P484" s="111">
        <v>0</v>
      </c>
      <c r="Q484" s="112"/>
      <c r="R484" s="111" t="s">
        <v>558</v>
      </c>
      <c r="S484" s="111" t="s">
        <v>742</v>
      </c>
      <c r="T484" s="111" t="s">
        <v>2299</v>
      </c>
      <c r="U484" s="111" t="str">
        <f>+CONCATENATE(Tabla134[[#This Row],[D]],Tabla134[[#This Row],[P]],Tabla134[[#This Row],[DI]])</f>
        <v>AREQUIPALA_UNIONTOMEPAMPA</v>
      </c>
      <c r="V484" s="111" t="s">
        <v>3544</v>
      </c>
      <c r="W484" s="111"/>
      <c r="X484" s="111"/>
    </row>
    <row r="485" spans="1:24" x14ac:dyDescent="0.3">
      <c r="A485" s="108" t="s">
        <v>548</v>
      </c>
      <c r="B485" s="109" t="s">
        <v>3546</v>
      </c>
      <c r="C485" s="109" t="s">
        <v>633</v>
      </c>
      <c r="D485" s="109" t="s">
        <v>719</v>
      </c>
      <c r="E485" s="109" t="s">
        <v>765</v>
      </c>
      <c r="F485" s="109" t="s">
        <v>3310</v>
      </c>
      <c r="G485" s="109" t="s">
        <v>3526</v>
      </c>
      <c r="H485" s="109" t="s">
        <v>3547</v>
      </c>
      <c r="I485" s="110">
        <v>767</v>
      </c>
      <c r="J485" s="110">
        <v>391.44</v>
      </c>
      <c r="K485" s="110">
        <v>-15.264200000000001</v>
      </c>
      <c r="L485" s="110">
        <v>-72.927499999999995</v>
      </c>
      <c r="M485" s="111" t="s">
        <v>123</v>
      </c>
      <c r="N485" s="111">
        <v>0</v>
      </c>
      <c r="O485" s="111" t="s">
        <v>553</v>
      </c>
      <c r="P485" s="111">
        <v>0</v>
      </c>
      <c r="Q485" s="112"/>
      <c r="R485" s="111" t="s">
        <v>558</v>
      </c>
      <c r="S485" s="111" t="s">
        <v>742</v>
      </c>
      <c r="T485" s="111" t="s">
        <v>2363</v>
      </c>
      <c r="U485" s="111" t="str">
        <f>+CONCATENATE(Tabla134[[#This Row],[D]],Tabla134[[#This Row],[P]],Tabla134[[#This Row],[DI]])</f>
        <v>AREQUIPALA_UNIONTORO</v>
      </c>
      <c r="V485" s="111" t="s">
        <v>3546</v>
      </c>
      <c r="W485" s="111"/>
      <c r="X485" s="111"/>
    </row>
    <row r="486" spans="1:24" x14ac:dyDescent="0.3">
      <c r="A486" s="108" t="s">
        <v>548</v>
      </c>
      <c r="B486" s="109" t="s">
        <v>3548</v>
      </c>
      <c r="C486" s="109" t="s">
        <v>633</v>
      </c>
      <c r="D486" s="109" t="s">
        <v>719</v>
      </c>
      <c r="E486" s="109" t="s">
        <v>841</v>
      </c>
      <c r="F486" s="109" t="s">
        <v>3310</v>
      </c>
      <c r="G486" s="109" t="s">
        <v>3526</v>
      </c>
      <c r="H486" s="109" t="s">
        <v>842</v>
      </c>
      <c r="I486" s="110" t="s">
        <v>553</v>
      </c>
      <c r="J486" s="110" t="s">
        <v>553</v>
      </c>
      <c r="K486" s="110" t="s">
        <v>553</v>
      </c>
      <c r="L486" s="110" t="s">
        <v>553</v>
      </c>
      <c r="M486" s="111" t="s">
        <v>123</v>
      </c>
      <c r="N486" s="111">
        <v>0</v>
      </c>
      <c r="O486" s="111" t="s">
        <v>553</v>
      </c>
      <c r="P486" s="111">
        <v>0</v>
      </c>
      <c r="Q486" s="112"/>
      <c r="R486" s="111" t="s">
        <v>558</v>
      </c>
      <c r="S486" s="111" t="s">
        <v>742</v>
      </c>
      <c r="T486" s="111" t="s">
        <v>843</v>
      </c>
      <c r="U486" s="111" t="str">
        <f>+CONCATENATE(Tabla134[[#This Row],[D]],Tabla134[[#This Row],[P]],Tabla134[[#This Row],[DI]])</f>
        <v>AREQUIPALA_UNIONMULTIDISTRITAL</v>
      </c>
      <c r="V486" s="111" t="s">
        <v>3548</v>
      </c>
      <c r="W486" s="111"/>
      <c r="X486" s="111"/>
    </row>
    <row r="487" spans="1:24" x14ac:dyDescent="0.3">
      <c r="A487" s="108" t="s">
        <v>548</v>
      </c>
      <c r="B487" s="109" t="s">
        <v>3549</v>
      </c>
      <c r="C487" s="109" t="s">
        <v>656</v>
      </c>
      <c r="D487" s="109" t="s">
        <v>550</v>
      </c>
      <c r="E487" s="109" t="s">
        <v>550</v>
      </c>
      <c r="F487" s="109" t="s">
        <v>3550</v>
      </c>
      <c r="G487" s="109" t="s">
        <v>3551</v>
      </c>
      <c r="H487" s="109" t="s">
        <v>3552</v>
      </c>
      <c r="I487" s="110">
        <v>96671</v>
      </c>
      <c r="J487" s="110">
        <v>83.11</v>
      </c>
      <c r="K487" s="110">
        <v>-13.154199999999999</v>
      </c>
      <c r="L487" s="110">
        <v>-74.222800000000007</v>
      </c>
      <c r="M487" s="111" t="s">
        <v>123</v>
      </c>
      <c r="N487" s="111">
        <v>0</v>
      </c>
      <c r="O487" s="111" t="s">
        <v>553</v>
      </c>
      <c r="P487" s="111">
        <v>0</v>
      </c>
      <c r="Q487" s="112"/>
      <c r="R487" s="111" t="s">
        <v>559</v>
      </c>
      <c r="S487" s="111" t="s">
        <v>615</v>
      </c>
      <c r="T487" s="111" t="s">
        <v>559</v>
      </c>
      <c r="U487" s="111" t="str">
        <f>+CONCATENATE(Tabla134[[#This Row],[D]],Tabla134[[#This Row],[P]],Tabla134[[#This Row],[DI]])</f>
        <v>AYACUCHOHUAMANGAAYACUCHO</v>
      </c>
      <c r="V487" s="111" t="s">
        <v>3549</v>
      </c>
      <c r="W487" s="111"/>
      <c r="X487" s="111"/>
    </row>
    <row r="488" spans="1:24" x14ac:dyDescent="0.3">
      <c r="A488" s="108" t="s">
        <v>548</v>
      </c>
      <c r="B488" s="109" t="s">
        <v>3553</v>
      </c>
      <c r="C488" s="109" t="s">
        <v>656</v>
      </c>
      <c r="D488" s="109" t="s">
        <v>550</v>
      </c>
      <c r="E488" s="109" t="s">
        <v>581</v>
      </c>
      <c r="F488" s="109" t="s">
        <v>3550</v>
      </c>
      <c r="G488" s="109" t="s">
        <v>3551</v>
      </c>
      <c r="H488" s="109" t="s">
        <v>3554</v>
      </c>
      <c r="I488" s="110">
        <v>11081</v>
      </c>
      <c r="J488" s="110">
        <v>436.65</v>
      </c>
      <c r="K488" s="110">
        <v>-13.218299999999999</v>
      </c>
      <c r="L488" s="110">
        <v>-74.0411</v>
      </c>
      <c r="M488" s="111" t="s">
        <v>123</v>
      </c>
      <c r="N488" s="111">
        <v>0</v>
      </c>
      <c r="O488" s="111" t="s">
        <v>553</v>
      </c>
      <c r="P488" s="111">
        <v>0</v>
      </c>
      <c r="Q488" s="112"/>
      <c r="R488" s="111" t="s">
        <v>559</v>
      </c>
      <c r="S488" s="111" t="s">
        <v>615</v>
      </c>
      <c r="T488" s="111" t="s">
        <v>1091</v>
      </c>
      <c r="U488" s="111" t="str">
        <f>+CONCATENATE(Tabla134[[#This Row],[D]],Tabla134[[#This Row],[P]],Tabla134[[#This Row],[DI]])</f>
        <v>AYACUCHOHUAMANGAACOCRO</v>
      </c>
      <c r="V488" s="111" t="s">
        <v>3553</v>
      </c>
      <c r="W488" s="111"/>
      <c r="X488" s="111"/>
    </row>
    <row r="489" spans="1:24" x14ac:dyDescent="0.3">
      <c r="A489" s="108" t="s">
        <v>548</v>
      </c>
      <c r="B489" s="109" t="s">
        <v>3555</v>
      </c>
      <c r="C489" s="109" t="s">
        <v>656</v>
      </c>
      <c r="D489" s="109" t="s">
        <v>550</v>
      </c>
      <c r="E489" s="109" t="s">
        <v>608</v>
      </c>
      <c r="F489" s="109" t="s">
        <v>3550</v>
      </c>
      <c r="G489" s="109" t="s">
        <v>3551</v>
      </c>
      <c r="H489" s="109" t="s">
        <v>3556</v>
      </c>
      <c r="I489" s="110">
        <v>6197</v>
      </c>
      <c r="J489" s="110">
        <v>156.82</v>
      </c>
      <c r="K489" s="110">
        <v>-13.112500000000001</v>
      </c>
      <c r="L489" s="110">
        <v>-74.101699999999994</v>
      </c>
      <c r="M489" s="111" t="s">
        <v>123</v>
      </c>
      <c r="N489" s="111">
        <v>0</v>
      </c>
      <c r="O489" s="111" t="s">
        <v>553</v>
      </c>
      <c r="P489" s="111">
        <v>0</v>
      </c>
      <c r="Q489" s="112"/>
      <c r="R489" s="111" t="s">
        <v>559</v>
      </c>
      <c r="S489" s="111" t="s">
        <v>615</v>
      </c>
      <c r="T489" s="111" t="s">
        <v>1259</v>
      </c>
      <c r="U489" s="111" t="str">
        <f>+CONCATENATE(Tabla134[[#This Row],[D]],Tabla134[[#This Row],[P]],Tabla134[[#This Row],[DI]])</f>
        <v>AYACUCHOHUAMANGAACOS VINCHOS</v>
      </c>
      <c r="V489" s="111" t="s">
        <v>3555</v>
      </c>
      <c r="W489" s="111"/>
      <c r="X489" s="111"/>
    </row>
    <row r="490" spans="1:24" x14ac:dyDescent="0.3">
      <c r="A490" s="108" t="s">
        <v>548</v>
      </c>
      <c r="B490" s="109" t="s">
        <v>3557</v>
      </c>
      <c r="C490" s="109" t="s">
        <v>656</v>
      </c>
      <c r="D490" s="109" t="s">
        <v>550</v>
      </c>
      <c r="E490" s="109" t="s">
        <v>633</v>
      </c>
      <c r="F490" s="109" t="s">
        <v>3550</v>
      </c>
      <c r="G490" s="109" t="s">
        <v>3551</v>
      </c>
      <c r="H490" s="109" t="s">
        <v>3558</v>
      </c>
      <c r="I490" s="110">
        <v>22397</v>
      </c>
      <c r="J490" s="110">
        <v>17.52</v>
      </c>
      <c r="K490" s="110">
        <v>-13.1722</v>
      </c>
      <c r="L490" s="110">
        <v>-74.224199999999996</v>
      </c>
      <c r="M490" s="111" t="s">
        <v>123</v>
      </c>
      <c r="N490" s="111">
        <v>0</v>
      </c>
      <c r="O490" s="111" t="s">
        <v>553</v>
      </c>
      <c r="P490" s="111">
        <v>0</v>
      </c>
      <c r="Q490" s="112"/>
      <c r="R490" s="111" t="s">
        <v>559</v>
      </c>
      <c r="S490" s="111" t="s">
        <v>615</v>
      </c>
      <c r="T490" s="111" t="s">
        <v>1751</v>
      </c>
      <c r="U490" s="111" t="str">
        <f>+CONCATENATE(Tabla134[[#This Row],[D]],Tabla134[[#This Row],[P]],Tabla134[[#This Row],[DI]])</f>
        <v>AYACUCHOHUAMANGACARMEN ALTO</v>
      </c>
      <c r="V490" s="111" t="s">
        <v>3557</v>
      </c>
      <c r="W490" s="111"/>
      <c r="X490" s="111"/>
    </row>
    <row r="491" spans="1:24" x14ac:dyDescent="0.3">
      <c r="A491" s="108" t="s">
        <v>548</v>
      </c>
      <c r="B491" s="109" t="s">
        <v>3559</v>
      </c>
      <c r="C491" s="109" t="s">
        <v>656</v>
      </c>
      <c r="D491" s="109" t="s">
        <v>550</v>
      </c>
      <c r="E491" s="109" t="s">
        <v>656</v>
      </c>
      <c r="F491" s="109" t="s">
        <v>3550</v>
      </c>
      <c r="G491" s="109" t="s">
        <v>3551</v>
      </c>
      <c r="H491" s="109" t="s">
        <v>3560</v>
      </c>
      <c r="I491" s="110">
        <v>7216</v>
      </c>
      <c r="J491" s="110">
        <v>461.61</v>
      </c>
      <c r="K491" s="110">
        <v>-13.273300000000001</v>
      </c>
      <c r="L491" s="110">
        <v>-74.205299999999994</v>
      </c>
      <c r="M491" s="111" t="s">
        <v>123</v>
      </c>
      <c r="N491" s="111">
        <v>0</v>
      </c>
      <c r="O491" s="111" t="s">
        <v>553</v>
      </c>
      <c r="P491" s="111">
        <v>0</v>
      </c>
      <c r="Q491" s="112"/>
      <c r="R491" s="111" t="s">
        <v>559</v>
      </c>
      <c r="S491" s="111" t="s">
        <v>615</v>
      </c>
      <c r="T491" s="111" t="s">
        <v>1412</v>
      </c>
      <c r="U491" s="111" t="str">
        <f>+CONCATENATE(Tabla134[[#This Row],[D]],Tabla134[[#This Row],[P]],Tabla134[[#This Row],[DI]])</f>
        <v>AYACUCHOHUAMANGACHIARA</v>
      </c>
      <c r="V491" s="111" t="s">
        <v>3559</v>
      </c>
      <c r="W491" s="111"/>
      <c r="X491" s="111"/>
    </row>
    <row r="492" spans="1:24" x14ac:dyDescent="0.3">
      <c r="A492" s="108" t="s">
        <v>548</v>
      </c>
      <c r="B492" s="109" t="s">
        <v>3561</v>
      </c>
      <c r="C492" s="109" t="s">
        <v>656</v>
      </c>
      <c r="D492" s="109" t="s">
        <v>550</v>
      </c>
      <c r="E492" s="109" t="s">
        <v>680</v>
      </c>
      <c r="F492" s="109" t="s">
        <v>3550</v>
      </c>
      <c r="G492" s="109" t="s">
        <v>3551</v>
      </c>
      <c r="H492" s="109" t="s">
        <v>3562</v>
      </c>
      <c r="I492" s="110">
        <v>6466</v>
      </c>
      <c r="J492" s="110">
        <v>305.41000000000003</v>
      </c>
      <c r="K492" s="110">
        <v>-13.3917</v>
      </c>
      <c r="L492" s="110">
        <v>-73.916399999999996</v>
      </c>
      <c r="M492" s="111" t="s">
        <v>123</v>
      </c>
      <c r="N492" s="111">
        <v>0</v>
      </c>
      <c r="O492" s="111" t="s">
        <v>553</v>
      </c>
      <c r="P492" s="111">
        <v>0</v>
      </c>
      <c r="Q492" s="112"/>
      <c r="R492" s="111" t="s">
        <v>559</v>
      </c>
      <c r="S492" s="111" t="s">
        <v>615</v>
      </c>
      <c r="T492" s="111" t="s">
        <v>809</v>
      </c>
      <c r="U492" s="111" t="str">
        <f>+CONCATENATE(Tabla134[[#This Row],[D]],Tabla134[[#This Row],[P]],Tabla134[[#This Row],[DI]])</f>
        <v>AYACUCHOHUAMANGAOCROS</v>
      </c>
      <c r="V492" s="111" t="s">
        <v>3561</v>
      </c>
      <c r="W492" s="111"/>
      <c r="X492" s="111"/>
    </row>
    <row r="493" spans="1:24" x14ac:dyDescent="0.3">
      <c r="A493" s="108" t="s">
        <v>548</v>
      </c>
      <c r="B493" s="109" t="s">
        <v>3563</v>
      </c>
      <c r="C493" s="109" t="s">
        <v>656</v>
      </c>
      <c r="D493" s="109" t="s">
        <v>550</v>
      </c>
      <c r="E493" s="109" t="s">
        <v>700</v>
      </c>
      <c r="F493" s="109" t="s">
        <v>3550</v>
      </c>
      <c r="G493" s="109" t="s">
        <v>3551</v>
      </c>
      <c r="H493" s="109" t="s">
        <v>3564</v>
      </c>
      <c r="I493" s="110">
        <v>3314</v>
      </c>
      <c r="J493" s="110">
        <v>53.55</v>
      </c>
      <c r="K493" s="110">
        <v>-13.0564</v>
      </c>
      <c r="L493" s="110">
        <v>-74.214200000000005</v>
      </c>
      <c r="M493" s="111" t="s">
        <v>123</v>
      </c>
      <c r="N493" s="111">
        <v>0</v>
      </c>
      <c r="O493" s="111" t="s">
        <v>553</v>
      </c>
      <c r="P493" s="111">
        <v>0</v>
      </c>
      <c r="Q493" s="112"/>
      <c r="R493" s="111" t="s">
        <v>559</v>
      </c>
      <c r="S493" s="111" t="s">
        <v>615</v>
      </c>
      <c r="T493" s="111" t="s">
        <v>2220</v>
      </c>
      <c r="U493" s="111" t="str">
        <f>+CONCATENATE(Tabla134[[#This Row],[D]],Tabla134[[#This Row],[P]],Tabla134[[#This Row],[DI]])</f>
        <v>AYACUCHOHUAMANGAPACAYCASA</v>
      </c>
      <c r="V493" s="111" t="s">
        <v>3563</v>
      </c>
      <c r="W493" s="111"/>
      <c r="X493" s="111"/>
    </row>
    <row r="494" spans="1:24" x14ac:dyDescent="0.3">
      <c r="A494" s="108" t="s">
        <v>548</v>
      </c>
      <c r="B494" s="109" t="s">
        <v>3565</v>
      </c>
      <c r="C494" s="109" t="s">
        <v>656</v>
      </c>
      <c r="D494" s="109" t="s">
        <v>550</v>
      </c>
      <c r="E494" s="109" t="s">
        <v>719</v>
      </c>
      <c r="F494" s="109" t="s">
        <v>3550</v>
      </c>
      <c r="G494" s="109" t="s">
        <v>3551</v>
      </c>
      <c r="H494" s="109" t="s">
        <v>3566</v>
      </c>
      <c r="I494" s="110">
        <v>6375</v>
      </c>
      <c r="J494" s="110">
        <v>116.61</v>
      </c>
      <c r="K494" s="110">
        <v>-13.0497</v>
      </c>
      <c r="L494" s="110">
        <v>-74.139700000000005</v>
      </c>
      <c r="M494" s="111" t="s">
        <v>123</v>
      </c>
      <c r="N494" s="111">
        <v>0</v>
      </c>
      <c r="O494" s="111" t="s">
        <v>553</v>
      </c>
      <c r="P494" s="111">
        <v>0</v>
      </c>
      <c r="Q494" s="112"/>
      <c r="R494" s="111" t="s">
        <v>559</v>
      </c>
      <c r="S494" s="111" t="s">
        <v>615</v>
      </c>
      <c r="T494" s="111" t="s">
        <v>2300</v>
      </c>
      <c r="U494" s="111" t="str">
        <f>+CONCATENATE(Tabla134[[#This Row],[D]],Tabla134[[#This Row],[P]],Tabla134[[#This Row],[DI]])</f>
        <v>AYACUCHOHUAMANGAQUINUA</v>
      </c>
      <c r="V494" s="111" t="s">
        <v>3565</v>
      </c>
      <c r="W494" s="111"/>
      <c r="X494" s="111"/>
    </row>
    <row r="495" spans="1:24" x14ac:dyDescent="0.3">
      <c r="A495" s="108" t="s">
        <v>548</v>
      </c>
      <c r="B495" s="109" t="s">
        <v>3567</v>
      </c>
      <c r="C495" s="109" t="s">
        <v>656</v>
      </c>
      <c r="D495" s="109" t="s">
        <v>550</v>
      </c>
      <c r="E495" s="109" t="s">
        <v>738</v>
      </c>
      <c r="F495" s="109" t="s">
        <v>3550</v>
      </c>
      <c r="G495" s="109" t="s">
        <v>3551</v>
      </c>
      <c r="H495" s="109" t="s">
        <v>3568</v>
      </c>
      <c r="I495" s="110">
        <v>2591</v>
      </c>
      <c r="J495" s="110">
        <v>82.31</v>
      </c>
      <c r="K495" s="110">
        <v>-13.1328</v>
      </c>
      <c r="L495" s="110">
        <v>-74.333100000000002</v>
      </c>
      <c r="M495" s="111" t="s">
        <v>123</v>
      </c>
      <c r="N495" s="111">
        <v>0</v>
      </c>
      <c r="O495" s="111" t="s">
        <v>553</v>
      </c>
      <c r="P495" s="111">
        <v>0</v>
      </c>
      <c r="Q495" s="112"/>
      <c r="R495" s="111" t="s">
        <v>559</v>
      </c>
      <c r="S495" s="111" t="s">
        <v>615</v>
      </c>
      <c r="T495" s="111" t="s">
        <v>2364</v>
      </c>
      <c r="U495" s="111" t="str">
        <f>+CONCATENATE(Tabla134[[#This Row],[D]],Tabla134[[#This Row],[P]],Tabla134[[#This Row],[DI]])</f>
        <v>AYACUCHOHUAMANGASAN JOSE DE TICLLAS</v>
      </c>
      <c r="V495" s="111" t="s">
        <v>3567</v>
      </c>
      <c r="W495" s="111"/>
      <c r="X495" s="111"/>
    </row>
    <row r="496" spans="1:24" x14ac:dyDescent="0.3">
      <c r="A496" s="108" t="s">
        <v>548</v>
      </c>
      <c r="B496" s="109" t="s">
        <v>3569</v>
      </c>
      <c r="C496" s="109" t="s">
        <v>656</v>
      </c>
      <c r="D496" s="109" t="s">
        <v>550</v>
      </c>
      <c r="E496" s="109" t="s">
        <v>753</v>
      </c>
      <c r="F496" s="109" t="s">
        <v>3550</v>
      </c>
      <c r="G496" s="109" t="s">
        <v>3551</v>
      </c>
      <c r="H496" s="109" t="s">
        <v>3570</v>
      </c>
      <c r="I496" s="110">
        <v>52935</v>
      </c>
      <c r="J496" s="110">
        <v>15.19</v>
      </c>
      <c r="K496" s="110">
        <v>-13.165800000000001</v>
      </c>
      <c r="L496" s="110">
        <v>-74.222200000000001</v>
      </c>
      <c r="M496" s="111" t="s">
        <v>123</v>
      </c>
      <c r="N496" s="111">
        <v>0</v>
      </c>
      <c r="O496" s="111" t="s">
        <v>553</v>
      </c>
      <c r="P496" s="111">
        <v>0</v>
      </c>
      <c r="Q496" s="112"/>
      <c r="R496" s="111" t="s">
        <v>559</v>
      </c>
      <c r="S496" s="111" t="s">
        <v>615</v>
      </c>
      <c r="T496" s="111" t="s">
        <v>2321</v>
      </c>
      <c r="U496" s="111" t="str">
        <f>+CONCATENATE(Tabla134[[#This Row],[D]],Tabla134[[#This Row],[P]],Tabla134[[#This Row],[DI]])</f>
        <v>AYACUCHOHUAMANGASAN JUAN BAUTISTA</v>
      </c>
      <c r="V496" s="111" t="s">
        <v>3569</v>
      </c>
      <c r="W496" s="111"/>
      <c r="X496" s="111"/>
    </row>
    <row r="497" spans="1:24" x14ac:dyDescent="0.3">
      <c r="A497" s="108" t="s">
        <v>548</v>
      </c>
      <c r="B497" s="109" t="s">
        <v>3571</v>
      </c>
      <c r="C497" s="109" t="s">
        <v>656</v>
      </c>
      <c r="D497" s="109" t="s">
        <v>550</v>
      </c>
      <c r="E497" s="109" t="s">
        <v>765</v>
      </c>
      <c r="F497" s="109" t="s">
        <v>3550</v>
      </c>
      <c r="G497" s="109" t="s">
        <v>3551</v>
      </c>
      <c r="H497" s="109" t="s">
        <v>3572</v>
      </c>
      <c r="I497" s="110">
        <v>1700</v>
      </c>
      <c r="J497" s="110">
        <v>91.09</v>
      </c>
      <c r="K497" s="110">
        <v>-13.085000000000001</v>
      </c>
      <c r="L497" s="110">
        <v>-74.391099999999994</v>
      </c>
      <c r="M497" s="111" t="s">
        <v>123</v>
      </c>
      <c r="N497" s="111">
        <v>0</v>
      </c>
      <c r="O497" s="111" t="s">
        <v>553</v>
      </c>
      <c r="P497" s="111">
        <v>0</v>
      </c>
      <c r="Q497" s="112"/>
      <c r="R497" s="111" t="s">
        <v>559</v>
      </c>
      <c r="S497" s="111" t="s">
        <v>615</v>
      </c>
      <c r="T497" s="111" t="s">
        <v>2454</v>
      </c>
      <c r="U497" s="111" t="str">
        <f>+CONCATENATE(Tabla134[[#This Row],[D]],Tabla134[[#This Row],[P]],Tabla134[[#This Row],[DI]])</f>
        <v>AYACUCHOHUAMANGASANTIAGO DE PISCHA</v>
      </c>
      <c r="V497" s="111" t="s">
        <v>3571</v>
      </c>
      <c r="W497" s="111"/>
      <c r="X497" s="111"/>
    </row>
    <row r="498" spans="1:24" x14ac:dyDescent="0.3">
      <c r="A498" s="108" t="s">
        <v>548</v>
      </c>
      <c r="B498" s="109" t="s">
        <v>3573</v>
      </c>
      <c r="C498" s="109" t="s">
        <v>656</v>
      </c>
      <c r="D498" s="109" t="s">
        <v>550</v>
      </c>
      <c r="E498" s="109" t="s">
        <v>778</v>
      </c>
      <c r="F498" s="109" t="s">
        <v>3550</v>
      </c>
      <c r="G498" s="109" t="s">
        <v>3551</v>
      </c>
      <c r="H498" s="109" t="s">
        <v>3574</v>
      </c>
      <c r="I498" s="110">
        <v>7637</v>
      </c>
      <c r="J498" s="110">
        <v>172.34</v>
      </c>
      <c r="K498" s="110">
        <v>-13.215</v>
      </c>
      <c r="L498" s="110">
        <v>-74.289400000000001</v>
      </c>
      <c r="M498" s="111" t="s">
        <v>123</v>
      </c>
      <c r="N498" s="111">
        <v>0</v>
      </c>
      <c r="O498" s="111" t="s">
        <v>553</v>
      </c>
      <c r="P498" s="111">
        <v>0</v>
      </c>
      <c r="Q498" s="112"/>
      <c r="R498" s="111" t="s">
        <v>559</v>
      </c>
      <c r="S498" s="111" t="s">
        <v>615</v>
      </c>
      <c r="T498" s="111" t="s">
        <v>2483</v>
      </c>
      <c r="U498" s="111" t="str">
        <f>+CONCATENATE(Tabla134[[#This Row],[D]],Tabla134[[#This Row],[P]],Tabla134[[#This Row],[DI]])</f>
        <v>AYACUCHOHUAMANGASOCOS</v>
      </c>
      <c r="V498" s="111" t="s">
        <v>3573</v>
      </c>
      <c r="W498" s="111"/>
      <c r="X498" s="111"/>
    </row>
    <row r="499" spans="1:24" x14ac:dyDescent="0.3">
      <c r="A499" s="108" t="s">
        <v>548</v>
      </c>
      <c r="B499" s="109" t="s">
        <v>3575</v>
      </c>
      <c r="C499" s="109" t="s">
        <v>656</v>
      </c>
      <c r="D499" s="109" t="s">
        <v>550</v>
      </c>
      <c r="E499" s="109" t="s">
        <v>789</v>
      </c>
      <c r="F499" s="109" t="s">
        <v>3550</v>
      </c>
      <c r="G499" s="109" t="s">
        <v>3551</v>
      </c>
      <c r="H499" s="109" t="s">
        <v>3576</v>
      </c>
      <c r="I499" s="110">
        <v>5462</v>
      </c>
      <c r="J499" s="110">
        <v>153.22999999999999</v>
      </c>
      <c r="K499" s="110">
        <v>-13.1922</v>
      </c>
      <c r="L499" s="110">
        <v>-74.109700000000004</v>
      </c>
      <c r="M499" s="111" t="s">
        <v>123</v>
      </c>
      <c r="N499" s="111">
        <v>0</v>
      </c>
      <c r="O499" s="111" t="s">
        <v>553</v>
      </c>
      <c r="P499" s="111">
        <v>0</v>
      </c>
      <c r="Q499" s="112"/>
      <c r="R499" s="111" t="s">
        <v>559</v>
      </c>
      <c r="S499" s="111" t="s">
        <v>615</v>
      </c>
      <c r="T499" s="111" t="s">
        <v>2510</v>
      </c>
      <c r="U499" s="111" t="str">
        <f>+CONCATENATE(Tabla134[[#This Row],[D]],Tabla134[[#This Row],[P]],Tabla134[[#This Row],[DI]])</f>
        <v>AYACUCHOHUAMANGATAMBILLO</v>
      </c>
      <c r="V499" s="111" t="s">
        <v>3575</v>
      </c>
      <c r="W499" s="111"/>
      <c r="X499" s="111"/>
    </row>
    <row r="500" spans="1:24" x14ac:dyDescent="0.3">
      <c r="A500" s="108" t="s">
        <v>548</v>
      </c>
      <c r="B500" s="109" t="s">
        <v>3577</v>
      </c>
      <c r="C500" s="109" t="s">
        <v>656</v>
      </c>
      <c r="D500" s="109" t="s">
        <v>550</v>
      </c>
      <c r="E500" s="109" t="s">
        <v>798</v>
      </c>
      <c r="F500" s="109" t="s">
        <v>3550</v>
      </c>
      <c r="G500" s="109" t="s">
        <v>3551</v>
      </c>
      <c r="H500" s="109" t="s">
        <v>3578</v>
      </c>
      <c r="I500" s="110">
        <v>17136</v>
      </c>
      <c r="J500" s="110">
        <v>928.68</v>
      </c>
      <c r="K500" s="110">
        <v>-13.2417</v>
      </c>
      <c r="L500" s="110">
        <v>-74.3536</v>
      </c>
      <c r="M500" s="111" t="s">
        <v>123</v>
      </c>
      <c r="N500" s="111">
        <v>0</v>
      </c>
      <c r="O500" s="111" t="s">
        <v>553</v>
      </c>
      <c r="P500" s="111">
        <v>0</v>
      </c>
      <c r="Q500" s="112"/>
      <c r="R500" s="111" t="s">
        <v>559</v>
      </c>
      <c r="S500" s="111" t="s">
        <v>615</v>
      </c>
      <c r="T500" s="111" t="s">
        <v>2533</v>
      </c>
      <c r="U500" s="111" t="str">
        <f>+CONCATENATE(Tabla134[[#This Row],[D]],Tabla134[[#This Row],[P]],Tabla134[[#This Row],[DI]])</f>
        <v>AYACUCHOHUAMANGAVINCHOS</v>
      </c>
      <c r="V500" s="111" t="s">
        <v>3577</v>
      </c>
      <c r="W500" s="111"/>
      <c r="X500" s="111"/>
    </row>
    <row r="501" spans="1:24" x14ac:dyDescent="0.3">
      <c r="A501" s="108" t="s">
        <v>548</v>
      </c>
      <c r="B501" s="109" t="s">
        <v>3579</v>
      </c>
      <c r="C501" s="109" t="s">
        <v>656</v>
      </c>
      <c r="D501" s="109" t="s">
        <v>550</v>
      </c>
      <c r="E501" s="109" t="s">
        <v>806</v>
      </c>
      <c r="F501" s="109" t="s">
        <v>3550</v>
      </c>
      <c r="G501" s="109" t="s">
        <v>3551</v>
      </c>
      <c r="H501" s="109" t="s">
        <v>3580</v>
      </c>
      <c r="I501" s="110">
        <v>18815</v>
      </c>
      <c r="J501" s="110">
        <v>16.12</v>
      </c>
      <c r="K501" s="110">
        <v>-13.1531</v>
      </c>
      <c r="L501" s="110">
        <v>-74.211399999999998</v>
      </c>
      <c r="M501" s="111" t="s">
        <v>123</v>
      </c>
      <c r="N501" s="111">
        <v>0</v>
      </c>
      <c r="O501" s="111" t="s">
        <v>553</v>
      </c>
      <c r="P501" s="111">
        <v>0</v>
      </c>
      <c r="Q501" s="112"/>
      <c r="R501" s="111" t="s">
        <v>559</v>
      </c>
      <c r="S501" s="111" t="s">
        <v>615</v>
      </c>
      <c r="T501" s="111" t="s">
        <v>2022</v>
      </c>
      <c r="U501" s="111" t="str">
        <f>+CONCATENATE(Tabla134[[#This Row],[D]],Tabla134[[#This Row],[P]],Tabla134[[#This Row],[DI]])</f>
        <v>AYACUCHOHUAMANGAJESUS NAZARENO</v>
      </c>
      <c r="V501" s="111" t="s">
        <v>3579</v>
      </c>
      <c r="W501" s="111"/>
      <c r="X501" s="111"/>
    </row>
    <row r="502" spans="1:24" x14ac:dyDescent="0.3">
      <c r="A502" s="108" t="s">
        <v>548</v>
      </c>
      <c r="B502" s="109" t="s">
        <v>3581</v>
      </c>
      <c r="C502" s="109" t="s">
        <v>656</v>
      </c>
      <c r="D502" s="109" t="s">
        <v>550</v>
      </c>
      <c r="E502" s="109" t="s">
        <v>811</v>
      </c>
      <c r="F502" s="109" t="s">
        <v>3550</v>
      </c>
      <c r="G502" s="109" t="s">
        <v>3551</v>
      </c>
      <c r="H502" s="109" t="s">
        <v>3582</v>
      </c>
      <c r="I502" s="110">
        <v>22356</v>
      </c>
      <c r="J502" s="110">
        <v>9.2799999999999994</v>
      </c>
      <c r="K502" s="110">
        <v>-13.1617</v>
      </c>
      <c r="L502" s="110">
        <v>-74.210599999999999</v>
      </c>
      <c r="M502" s="111" t="s">
        <v>123</v>
      </c>
      <c r="N502" s="111">
        <v>0</v>
      </c>
      <c r="O502" s="111" t="s">
        <v>553</v>
      </c>
      <c r="P502" s="111">
        <v>0</v>
      </c>
      <c r="Q502" s="112"/>
      <c r="R502" s="111" t="s">
        <v>559</v>
      </c>
      <c r="S502" s="111" t="s">
        <v>615</v>
      </c>
      <c r="T502" s="111" t="s">
        <v>1426</v>
      </c>
      <c r="U502" s="111" t="str">
        <f>+CONCATENATE(Tabla134[[#This Row],[D]],Tabla134[[#This Row],[P]],Tabla134[[#This Row],[DI]])</f>
        <v>AYACUCHOHUAMANGAANDRES AVELINO CACERES DORREGARAY</v>
      </c>
      <c r="V502" s="111" t="s">
        <v>3581</v>
      </c>
      <c r="W502" s="111"/>
      <c r="X502" s="111"/>
    </row>
    <row r="503" spans="1:24" x14ac:dyDescent="0.3">
      <c r="A503" s="108" t="s">
        <v>548</v>
      </c>
      <c r="B503" s="109" t="s">
        <v>3583</v>
      </c>
      <c r="C503" s="109" t="s">
        <v>656</v>
      </c>
      <c r="D503" s="109" t="s">
        <v>550</v>
      </c>
      <c r="E503" s="109" t="s">
        <v>841</v>
      </c>
      <c r="F503" s="109" t="s">
        <v>3550</v>
      </c>
      <c r="G503" s="109" t="s">
        <v>3551</v>
      </c>
      <c r="H503" s="109" t="s">
        <v>842</v>
      </c>
      <c r="I503" s="110" t="s">
        <v>553</v>
      </c>
      <c r="J503" s="110" t="s">
        <v>553</v>
      </c>
      <c r="K503" s="110" t="s">
        <v>553</v>
      </c>
      <c r="L503" s="110" t="s">
        <v>553</v>
      </c>
      <c r="M503" s="111" t="s">
        <v>123</v>
      </c>
      <c r="N503" s="111">
        <v>0</v>
      </c>
      <c r="O503" s="111" t="s">
        <v>553</v>
      </c>
      <c r="P503" s="111">
        <v>0</v>
      </c>
      <c r="Q503" s="112"/>
      <c r="R503" s="111" t="s">
        <v>559</v>
      </c>
      <c r="S503" s="111" t="s">
        <v>615</v>
      </c>
      <c r="T503" s="111" t="s">
        <v>843</v>
      </c>
      <c r="U503" s="111" t="str">
        <f>+CONCATENATE(Tabla134[[#This Row],[D]],Tabla134[[#This Row],[P]],Tabla134[[#This Row],[DI]])</f>
        <v>AYACUCHOHUAMANGAMULTIDISTRITAL</v>
      </c>
      <c r="V503" s="111" t="s">
        <v>3583</v>
      </c>
      <c r="W503" s="111"/>
      <c r="X503" s="111"/>
    </row>
    <row r="504" spans="1:24" x14ac:dyDescent="0.3">
      <c r="A504" s="108" t="s">
        <v>548</v>
      </c>
      <c r="B504" s="109" t="s">
        <v>3584</v>
      </c>
      <c r="C504" s="109" t="s">
        <v>656</v>
      </c>
      <c r="D504" s="109" t="s">
        <v>581</v>
      </c>
      <c r="E504" s="109" t="s">
        <v>550</v>
      </c>
      <c r="F504" s="109" t="s">
        <v>3550</v>
      </c>
      <c r="G504" s="109" t="s">
        <v>3585</v>
      </c>
      <c r="H504" s="109" t="s">
        <v>3586</v>
      </c>
      <c r="I504" s="110">
        <v>6866</v>
      </c>
      <c r="J504" s="110">
        <v>187.05</v>
      </c>
      <c r="K504" s="110">
        <v>-13.6281</v>
      </c>
      <c r="L504" s="110">
        <v>-74.144199999999998</v>
      </c>
      <c r="M504" s="111" t="s">
        <v>123</v>
      </c>
      <c r="N504" s="111">
        <v>0</v>
      </c>
      <c r="O504" s="111" t="s">
        <v>553</v>
      </c>
      <c r="P504" s="111">
        <v>0</v>
      </c>
      <c r="Q504" s="112"/>
      <c r="R504" s="111" t="s">
        <v>559</v>
      </c>
      <c r="S504" s="111" t="s">
        <v>587</v>
      </c>
      <c r="T504" s="111" t="s">
        <v>587</v>
      </c>
      <c r="U504" s="111" t="str">
        <f>+CONCATENATE(Tabla134[[#This Row],[D]],Tabla134[[#This Row],[P]],Tabla134[[#This Row],[DI]])</f>
        <v>AYACUCHOCANGALLOCANGALLO</v>
      </c>
      <c r="V504" s="111" t="s">
        <v>3584</v>
      </c>
      <c r="W504" s="111"/>
      <c r="X504" s="111"/>
    </row>
    <row r="505" spans="1:24" x14ac:dyDescent="0.3">
      <c r="A505" s="108" t="s">
        <v>548</v>
      </c>
      <c r="B505" s="109" t="s">
        <v>3587</v>
      </c>
      <c r="C505" s="109" t="s">
        <v>656</v>
      </c>
      <c r="D505" s="109" t="s">
        <v>581</v>
      </c>
      <c r="E505" s="109" t="s">
        <v>581</v>
      </c>
      <c r="F505" s="109" t="s">
        <v>3550</v>
      </c>
      <c r="G505" s="109" t="s">
        <v>3585</v>
      </c>
      <c r="H505" s="109" t="s">
        <v>3588</v>
      </c>
      <c r="I505" s="110">
        <v>8127</v>
      </c>
      <c r="J505" s="110">
        <v>418.03</v>
      </c>
      <c r="K505" s="110">
        <v>-13.5831</v>
      </c>
      <c r="L505" s="110">
        <v>-74.3536</v>
      </c>
      <c r="M505" s="111" t="s">
        <v>123</v>
      </c>
      <c r="N505" s="111">
        <v>0</v>
      </c>
      <c r="O505" s="111" t="s">
        <v>553</v>
      </c>
      <c r="P505" s="111">
        <v>0</v>
      </c>
      <c r="Q505" s="112"/>
      <c r="R505" s="111" t="s">
        <v>559</v>
      </c>
      <c r="S505" s="111" t="s">
        <v>587</v>
      </c>
      <c r="T505" s="111" t="s">
        <v>1258</v>
      </c>
      <c r="U505" s="111" t="str">
        <f>+CONCATENATE(Tabla134[[#This Row],[D]],Tabla134[[#This Row],[P]],Tabla134[[#This Row],[DI]])</f>
        <v>AYACUCHOCANGALLOCHUSCHI</v>
      </c>
      <c r="V505" s="111" t="s">
        <v>3587</v>
      </c>
      <c r="W505" s="111"/>
      <c r="X505" s="111"/>
    </row>
    <row r="506" spans="1:24" x14ac:dyDescent="0.3">
      <c r="A506" s="108" t="s">
        <v>548</v>
      </c>
      <c r="B506" s="109" t="s">
        <v>3589</v>
      </c>
      <c r="C506" s="109" t="s">
        <v>656</v>
      </c>
      <c r="D506" s="109" t="s">
        <v>581</v>
      </c>
      <c r="E506" s="109" t="s">
        <v>608</v>
      </c>
      <c r="F506" s="109" t="s">
        <v>3550</v>
      </c>
      <c r="G506" s="109" t="s">
        <v>3585</v>
      </c>
      <c r="H506" s="109" t="s">
        <v>3590</v>
      </c>
      <c r="I506" s="110">
        <v>8316</v>
      </c>
      <c r="J506" s="110">
        <v>253.22</v>
      </c>
      <c r="K506" s="110">
        <v>-13.5572</v>
      </c>
      <c r="L506" s="110">
        <v>-74.194699999999997</v>
      </c>
      <c r="M506" s="111" t="s">
        <v>123</v>
      </c>
      <c r="N506" s="111">
        <v>0</v>
      </c>
      <c r="O506" s="111" t="s">
        <v>553</v>
      </c>
      <c r="P506" s="111">
        <v>0</v>
      </c>
      <c r="Q506" s="112"/>
      <c r="R506" s="111" t="s">
        <v>559</v>
      </c>
      <c r="S506" s="111" t="s">
        <v>587</v>
      </c>
      <c r="T506" s="111" t="s">
        <v>1425</v>
      </c>
      <c r="U506" s="111" t="str">
        <f>+CONCATENATE(Tabla134[[#This Row],[D]],Tabla134[[#This Row],[P]],Tabla134[[#This Row],[DI]])</f>
        <v>AYACUCHOCANGALLOLOS MOROCHUCOS</v>
      </c>
      <c r="V506" s="111" t="s">
        <v>3589</v>
      </c>
      <c r="W506" s="111"/>
      <c r="X506" s="111"/>
    </row>
    <row r="507" spans="1:24" x14ac:dyDescent="0.3">
      <c r="A507" s="108" t="s">
        <v>548</v>
      </c>
      <c r="B507" s="109" t="s">
        <v>3591</v>
      </c>
      <c r="C507" s="109" t="s">
        <v>656</v>
      </c>
      <c r="D507" s="109" t="s">
        <v>581</v>
      </c>
      <c r="E507" s="109" t="s">
        <v>633</v>
      </c>
      <c r="F507" s="109" t="s">
        <v>3550</v>
      </c>
      <c r="G507" s="109" t="s">
        <v>3585</v>
      </c>
      <c r="H507" s="109" t="s">
        <v>3592</v>
      </c>
      <c r="I507" s="110">
        <v>2576</v>
      </c>
      <c r="J507" s="110">
        <v>129.13</v>
      </c>
      <c r="K507" s="110">
        <v>-13.603899999999999</v>
      </c>
      <c r="L507" s="110">
        <v>-74.234700000000004</v>
      </c>
      <c r="M507" s="111" t="s">
        <v>123</v>
      </c>
      <c r="N507" s="111">
        <v>0</v>
      </c>
      <c r="O507" s="111" t="s">
        <v>553</v>
      </c>
      <c r="P507" s="111">
        <v>0</v>
      </c>
      <c r="Q507" s="112"/>
      <c r="R507" s="111" t="s">
        <v>559</v>
      </c>
      <c r="S507" s="111" t="s">
        <v>587</v>
      </c>
      <c r="T507" s="111" t="s">
        <v>1597</v>
      </c>
      <c r="U507" s="111" t="str">
        <f>+CONCATENATE(Tabla134[[#This Row],[D]],Tabla134[[#This Row],[P]],Tabla134[[#This Row],[DI]])</f>
        <v>AYACUCHOCANGALLOMARIA PARADO DE BELLIDO</v>
      </c>
      <c r="V507" s="111" t="s">
        <v>3591</v>
      </c>
      <c r="W507" s="111"/>
      <c r="X507" s="111"/>
    </row>
    <row r="508" spans="1:24" x14ac:dyDescent="0.3">
      <c r="A508" s="108" t="s">
        <v>548</v>
      </c>
      <c r="B508" s="109" t="s">
        <v>3593</v>
      </c>
      <c r="C508" s="109" t="s">
        <v>656</v>
      </c>
      <c r="D508" s="109" t="s">
        <v>581</v>
      </c>
      <c r="E508" s="109" t="s">
        <v>656</v>
      </c>
      <c r="F508" s="109" t="s">
        <v>3550</v>
      </c>
      <c r="G508" s="109" t="s">
        <v>3585</v>
      </c>
      <c r="H508" s="109" t="s">
        <v>3594</v>
      </c>
      <c r="I508" s="110">
        <v>4636</v>
      </c>
      <c r="J508" s="110">
        <v>789.09</v>
      </c>
      <c r="K508" s="110">
        <v>-13.5517</v>
      </c>
      <c r="L508" s="110">
        <v>-74.627200000000002</v>
      </c>
      <c r="M508" s="111" t="s">
        <v>123</v>
      </c>
      <c r="N508" s="111">
        <v>0</v>
      </c>
      <c r="O508" s="111" t="s">
        <v>553</v>
      </c>
      <c r="P508" s="111">
        <v>0</v>
      </c>
      <c r="Q508" s="112"/>
      <c r="R508" s="111" t="s">
        <v>559</v>
      </c>
      <c r="S508" s="111" t="s">
        <v>587</v>
      </c>
      <c r="T508" s="111" t="s">
        <v>1750</v>
      </c>
      <c r="U508" s="111" t="str">
        <f>+CONCATENATE(Tabla134[[#This Row],[D]],Tabla134[[#This Row],[P]],Tabla134[[#This Row],[DI]])</f>
        <v>AYACUCHOCANGALLOPARAS</v>
      </c>
      <c r="V508" s="111" t="s">
        <v>3593</v>
      </c>
      <c r="W508" s="111"/>
      <c r="X508" s="111"/>
    </row>
    <row r="509" spans="1:24" x14ac:dyDescent="0.3">
      <c r="A509" s="108" t="s">
        <v>548</v>
      </c>
      <c r="B509" s="109" t="s">
        <v>3595</v>
      </c>
      <c r="C509" s="109" t="s">
        <v>656</v>
      </c>
      <c r="D509" s="109" t="s">
        <v>581</v>
      </c>
      <c r="E509" s="109" t="s">
        <v>680</v>
      </c>
      <c r="F509" s="109" t="s">
        <v>3550</v>
      </c>
      <c r="G509" s="109" t="s">
        <v>3585</v>
      </c>
      <c r="H509" s="109" t="s">
        <v>3596</v>
      </c>
      <c r="I509" s="110">
        <v>3742</v>
      </c>
      <c r="J509" s="110">
        <v>112.9</v>
      </c>
      <c r="K509" s="110">
        <v>-13.568099999999999</v>
      </c>
      <c r="L509" s="110">
        <v>-74.524199999999993</v>
      </c>
      <c r="M509" s="111" t="s">
        <v>123</v>
      </c>
      <c r="N509" s="111">
        <v>0</v>
      </c>
      <c r="O509" s="111" t="s">
        <v>553</v>
      </c>
      <c r="P509" s="111">
        <v>0</v>
      </c>
      <c r="Q509" s="112"/>
      <c r="R509" s="111" t="s">
        <v>559</v>
      </c>
      <c r="S509" s="111" t="s">
        <v>587</v>
      </c>
      <c r="T509" s="111" t="s">
        <v>1895</v>
      </c>
      <c r="U509" s="111" t="str">
        <f>+CONCATENATE(Tabla134[[#This Row],[D]],Tabla134[[#This Row],[P]],Tabla134[[#This Row],[DI]])</f>
        <v>AYACUCHOCANGALLOTOTOS</v>
      </c>
      <c r="V509" s="111" t="s">
        <v>3595</v>
      </c>
      <c r="W509" s="111"/>
      <c r="X509" s="111"/>
    </row>
    <row r="510" spans="1:24" x14ac:dyDescent="0.3">
      <c r="A510" s="108" t="s">
        <v>548</v>
      </c>
      <c r="B510" s="109" t="s">
        <v>3597</v>
      </c>
      <c r="C510" s="109" t="s">
        <v>656</v>
      </c>
      <c r="D510" s="109" t="s">
        <v>581</v>
      </c>
      <c r="E510" s="109" t="s">
        <v>841</v>
      </c>
      <c r="F510" s="109" t="s">
        <v>3550</v>
      </c>
      <c r="G510" s="109" t="s">
        <v>3585</v>
      </c>
      <c r="H510" s="109" t="s">
        <v>842</v>
      </c>
      <c r="I510" s="110" t="s">
        <v>553</v>
      </c>
      <c r="J510" s="110" t="s">
        <v>553</v>
      </c>
      <c r="K510" s="110" t="s">
        <v>553</v>
      </c>
      <c r="L510" s="110" t="s">
        <v>553</v>
      </c>
      <c r="M510" s="111" t="s">
        <v>123</v>
      </c>
      <c r="N510" s="111">
        <v>0</v>
      </c>
      <c r="O510" s="111" t="s">
        <v>553</v>
      </c>
      <c r="P510" s="111">
        <v>0</v>
      </c>
      <c r="Q510" s="112"/>
      <c r="R510" s="111" t="s">
        <v>559</v>
      </c>
      <c r="S510" s="111" t="s">
        <v>587</v>
      </c>
      <c r="T510" s="111" t="s">
        <v>843</v>
      </c>
      <c r="U510" s="111" t="str">
        <f>+CONCATENATE(Tabla134[[#This Row],[D]],Tabla134[[#This Row],[P]],Tabla134[[#This Row],[DI]])</f>
        <v>AYACUCHOCANGALLOMULTIDISTRITAL</v>
      </c>
      <c r="V510" s="111" t="s">
        <v>3597</v>
      </c>
      <c r="W510" s="111"/>
      <c r="X510" s="111"/>
    </row>
    <row r="511" spans="1:24" x14ac:dyDescent="0.3">
      <c r="A511" s="108" t="s">
        <v>548</v>
      </c>
      <c r="B511" s="109" t="s">
        <v>3598</v>
      </c>
      <c r="C511" s="109" t="s">
        <v>656</v>
      </c>
      <c r="D511" s="109" t="s">
        <v>608</v>
      </c>
      <c r="E511" s="109" t="s">
        <v>550</v>
      </c>
      <c r="F511" s="109" t="s">
        <v>3550</v>
      </c>
      <c r="G511" s="109" t="s">
        <v>3599</v>
      </c>
      <c r="H511" s="109" t="s">
        <v>3600</v>
      </c>
      <c r="I511" s="110">
        <v>3632</v>
      </c>
      <c r="J511" s="110">
        <v>1289.7</v>
      </c>
      <c r="K511" s="110">
        <v>-13.9192</v>
      </c>
      <c r="L511" s="110">
        <v>-74.3339</v>
      </c>
      <c r="M511" s="111" t="s">
        <v>123</v>
      </c>
      <c r="N511" s="111">
        <v>0</v>
      </c>
      <c r="O511" s="111" t="s">
        <v>553</v>
      </c>
      <c r="P511" s="111">
        <v>0</v>
      </c>
      <c r="Q511" s="112"/>
      <c r="R511" s="111" t="s">
        <v>559</v>
      </c>
      <c r="S511" s="111" t="s">
        <v>639</v>
      </c>
      <c r="T511" s="111" t="s">
        <v>1427</v>
      </c>
      <c r="U511" s="111" t="str">
        <f>+CONCATENATE(Tabla134[[#This Row],[D]],Tabla134[[#This Row],[P]],Tabla134[[#This Row],[DI]])</f>
        <v>AYACUCHOHUANCA_SANCOSSANCOS</v>
      </c>
      <c r="V511" s="111" t="s">
        <v>3598</v>
      </c>
      <c r="W511" s="111"/>
      <c r="X511" s="111"/>
    </row>
    <row r="512" spans="1:24" x14ac:dyDescent="0.3">
      <c r="A512" s="108" t="s">
        <v>548</v>
      </c>
      <c r="B512" s="109" t="s">
        <v>3601</v>
      </c>
      <c r="C512" s="109" t="s">
        <v>656</v>
      </c>
      <c r="D512" s="109" t="s">
        <v>608</v>
      </c>
      <c r="E512" s="109" t="s">
        <v>581</v>
      </c>
      <c r="F512" s="109" t="s">
        <v>3550</v>
      </c>
      <c r="G512" s="109" t="s">
        <v>3599</v>
      </c>
      <c r="H512" s="109" t="s">
        <v>3602</v>
      </c>
      <c r="I512" s="110">
        <v>2543</v>
      </c>
      <c r="J512" s="110">
        <v>241.34</v>
      </c>
      <c r="K512" s="110">
        <v>-13.8375</v>
      </c>
      <c r="L512" s="110">
        <v>-74.314700000000002</v>
      </c>
      <c r="M512" s="111" t="s">
        <v>123</v>
      </c>
      <c r="N512" s="111">
        <v>0</v>
      </c>
      <c r="O512" s="111" t="s">
        <v>553</v>
      </c>
      <c r="P512" s="111">
        <v>0</v>
      </c>
      <c r="Q512" s="112"/>
      <c r="R512" s="111" t="s">
        <v>559</v>
      </c>
      <c r="S512" s="111" t="s">
        <v>639</v>
      </c>
      <c r="T512" s="111" t="s">
        <v>1092</v>
      </c>
      <c r="U512" s="111" t="str">
        <f>+CONCATENATE(Tabla134[[#This Row],[D]],Tabla134[[#This Row],[P]],Tabla134[[#This Row],[DI]])</f>
        <v>AYACUCHOHUANCA_SANCOSCARAPO</v>
      </c>
      <c r="V512" s="111" t="s">
        <v>3601</v>
      </c>
      <c r="W512" s="111"/>
      <c r="X512" s="111"/>
    </row>
    <row r="513" spans="1:24" x14ac:dyDescent="0.3">
      <c r="A513" s="108" t="s">
        <v>548</v>
      </c>
      <c r="B513" s="109" t="s">
        <v>3603</v>
      </c>
      <c r="C513" s="109" t="s">
        <v>656</v>
      </c>
      <c r="D513" s="109" t="s">
        <v>608</v>
      </c>
      <c r="E513" s="109" t="s">
        <v>608</v>
      </c>
      <c r="F513" s="109" t="s">
        <v>3550</v>
      </c>
      <c r="G513" s="109" t="s">
        <v>3599</v>
      </c>
      <c r="H513" s="109" t="s">
        <v>3604</v>
      </c>
      <c r="I513" s="110">
        <v>1637</v>
      </c>
      <c r="J513" s="110">
        <v>673.03</v>
      </c>
      <c r="K513" s="110">
        <v>-13.946400000000001</v>
      </c>
      <c r="L513" s="110">
        <v>-74.314999999999998</v>
      </c>
      <c r="M513" s="111" t="s">
        <v>123</v>
      </c>
      <c r="N513" s="111">
        <v>0</v>
      </c>
      <c r="O513" s="111" t="s">
        <v>553</v>
      </c>
      <c r="P513" s="111">
        <v>0</v>
      </c>
      <c r="Q513" s="112"/>
      <c r="R513" s="111" t="s">
        <v>559</v>
      </c>
      <c r="S513" s="111" t="s">
        <v>639</v>
      </c>
      <c r="T513" s="111" t="s">
        <v>1260</v>
      </c>
      <c r="U513" s="111" t="str">
        <f>+CONCATENATE(Tabla134[[#This Row],[D]],Tabla134[[#This Row],[P]],Tabla134[[#This Row],[DI]])</f>
        <v>AYACUCHOHUANCA_SANCOSSACSAMARCA</v>
      </c>
      <c r="V513" s="111" t="s">
        <v>3603</v>
      </c>
      <c r="W513" s="111"/>
      <c r="X513" s="111"/>
    </row>
    <row r="514" spans="1:24" x14ac:dyDescent="0.3">
      <c r="A514" s="108" t="s">
        <v>548</v>
      </c>
      <c r="B514" s="109" t="s">
        <v>3605</v>
      </c>
      <c r="C514" s="109" t="s">
        <v>656</v>
      </c>
      <c r="D514" s="109" t="s">
        <v>608</v>
      </c>
      <c r="E514" s="109" t="s">
        <v>633</v>
      </c>
      <c r="F514" s="109" t="s">
        <v>3550</v>
      </c>
      <c r="G514" s="109" t="s">
        <v>3599</v>
      </c>
      <c r="H514" s="109" t="s">
        <v>3606</v>
      </c>
      <c r="I514" s="110">
        <v>2683</v>
      </c>
      <c r="J514" s="110">
        <v>658.26</v>
      </c>
      <c r="K514" s="110">
        <v>-13.843299999999999</v>
      </c>
      <c r="L514" s="110">
        <v>-74.372200000000007</v>
      </c>
      <c r="M514" s="111" t="s">
        <v>123</v>
      </c>
      <c r="N514" s="111">
        <v>0</v>
      </c>
      <c r="O514" s="111" t="s">
        <v>553</v>
      </c>
      <c r="P514" s="111">
        <v>0</v>
      </c>
      <c r="Q514" s="112"/>
      <c r="R514" s="111" t="s">
        <v>559</v>
      </c>
      <c r="S514" s="111" t="s">
        <v>639</v>
      </c>
      <c r="T514" s="111" t="s">
        <v>1598</v>
      </c>
      <c r="U514" s="111" t="str">
        <f>+CONCATENATE(Tabla134[[#This Row],[D]],Tabla134[[#This Row],[P]],Tabla134[[#This Row],[DI]])</f>
        <v>AYACUCHOHUANCA_SANCOSSANTIAGO DE LUCANAMARCA</v>
      </c>
      <c r="V514" s="111" t="s">
        <v>3605</v>
      </c>
      <c r="W514" s="111"/>
      <c r="X514" s="111"/>
    </row>
    <row r="515" spans="1:24" x14ac:dyDescent="0.3">
      <c r="A515" s="108" t="s">
        <v>548</v>
      </c>
      <c r="B515" s="109" t="s">
        <v>3607</v>
      </c>
      <c r="C515" s="109" t="s">
        <v>656</v>
      </c>
      <c r="D515" s="109" t="s">
        <v>608</v>
      </c>
      <c r="E515" s="109" t="s">
        <v>841</v>
      </c>
      <c r="F515" s="109" t="s">
        <v>3550</v>
      </c>
      <c r="G515" s="109" t="s">
        <v>3599</v>
      </c>
      <c r="H515" s="109" t="s">
        <v>842</v>
      </c>
      <c r="I515" s="110" t="s">
        <v>553</v>
      </c>
      <c r="J515" s="110" t="s">
        <v>553</v>
      </c>
      <c r="K515" s="110" t="s">
        <v>553</v>
      </c>
      <c r="L515" s="110" t="s">
        <v>553</v>
      </c>
      <c r="M515" s="111" t="s">
        <v>123</v>
      </c>
      <c r="N515" s="111">
        <v>0</v>
      </c>
      <c r="O515" s="111" t="s">
        <v>553</v>
      </c>
      <c r="P515" s="111">
        <v>0</v>
      </c>
      <c r="Q515" s="112"/>
      <c r="R515" s="111" t="s">
        <v>559</v>
      </c>
      <c r="S515" s="111" t="s">
        <v>639</v>
      </c>
      <c r="T515" s="111" t="s">
        <v>843</v>
      </c>
      <c r="U515" s="111" t="str">
        <f>+CONCATENATE(Tabla134[[#This Row],[D]],Tabla134[[#This Row],[P]],Tabla134[[#This Row],[DI]])</f>
        <v>AYACUCHOHUANCA_SANCOSMULTIDISTRITAL</v>
      </c>
      <c r="V515" s="111" t="s">
        <v>3607</v>
      </c>
      <c r="W515" s="111"/>
      <c r="X515" s="111"/>
    </row>
    <row r="516" spans="1:24" x14ac:dyDescent="0.3">
      <c r="A516" s="108" t="s">
        <v>548</v>
      </c>
      <c r="B516" s="109" t="s">
        <v>3608</v>
      </c>
      <c r="C516" s="109" t="s">
        <v>656</v>
      </c>
      <c r="D516" s="109" t="s">
        <v>633</v>
      </c>
      <c r="E516" s="109" t="s">
        <v>550</v>
      </c>
      <c r="F516" s="109" t="s">
        <v>3550</v>
      </c>
      <c r="G516" s="109" t="s">
        <v>3609</v>
      </c>
      <c r="H516" s="109" t="s">
        <v>3610</v>
      </c>
      <c r="I516" s="110">
        <v>42538</v>
      </c>
      <c r="J516" s="110">
        <v>193.48</v>
      </c>
      <c r="K516" s="110">
        <v>-12.938599999999999</v>
      </c>
      <c r="L516" s="110">
        <v>-74.248599999999996</v>
      </c>
      <c r="M516" s="111" t="s">
        <v>3151</v>
      </c>
      <c r="N516" s="111">
        <v>0</v>
      </c>
      <c r="O516" s="111" t="s">
        <v>553</v>
      </c>
      <c r="P516" s="111">
        <v>0</v>
      </c>
      <c r="Q516" s="112"/>
      <c r="R516" s="111" t="s">
        <v>559</v>
      </c>
      <c r="S516" s="111" t="s">
        <v>664</v>
      </c>
      <c r="T516" s="111" t="s">
        <v>664</v>
      </c>
      <c r="U516" s="111" t="str">
        <f>+CONCATENATE(Tabla134[[#This Row],[D]],Tabla134[[#This Row],[P]],Tabla134[[#This Row],[DI]])</f>
        <v>AYACUCHOHUANTAHUANTA</v>
      </c>
      <c r="V516" s="111" t="s">
        <v>3608</v>
      </c>
      <c r="W516" s="111"/>
      <c r="X516" s="111"/>
    </row>
    <row r="517" spans="1:24" x14ac:dyDescent="0.3">
      <c r="A517" s="108" t="s">
        <v>548</v>
      </c>
      <c r="B517" s="109" t="s">
        <v>3611</v>
      </c>
      <c r="C517" s="109" t="s">
        <v>656</v>
      </c>
      <c r="D517" s="109" t="s">
        <v>633</v>
      </c>
      <c r="E517" s="109" t="s">
        <v>581</v>
      </c>
      <c r="F517" s="109" t="s">
        <v>3550</v>
      </c>
      <c r="G517" s="109" t="s">
        <v>3609</v>
      </c>
      <c r="H517" s="109" t="s">
        <v>3612</v>
      </c>
      <c r="I517" s="110">
        <v>6452</v>
      </c>
      <c r="J517" s="110">
        <v>297.89</v>
      </c>
      <c r="K517" s="110">
        <v>-12.598100000000001</v>
      </c>
      <c r="L517" s="110">
        <v>-74.323099999999997</v>
      </c>
      <c r="M517" s="111" t="s">
        <v>3613</v>
      </c>
      <c r="N517" s="115">
        <v>1</v>
      </c>
      <c r="O517" s="115" t="s">
        <v>3614</v>
      </c>
      <c r="P517" s="115">
        <v>0</v>
      </c>
      <c r="Q517" s="112"/>
      <c r="R517" s="111" t="s">
        <v>559</v>
      </c>
      <c r="S517" s="111" t="s">
        <v>664</v>
      </c>
      <c r="T517" s="111" t="s">
        <v>1093</v>
      </c>
      <c r="U517" s="111" t="str">
        <f>+CONCATENATE(Tabla134[[#This Row],[D]],Tabla134[[#This Row],[P]],Tabla134[[#This Row],[DI]])</f>
        <v>AYACUCHOHUANTAAYAHUANCO</v>
      </c>
      <c r="V517" s="111" t="s">
        <v>3611</v>
      </c>
      <c r="W517" s="111"/>
      <c r="X517" s="111"/>
    </row>
    <row r="518" spans="1:24" x14ac:dyDescent="0.3">
      <c r="A518" s="108" t="s">
        <v>548</v>
      </c>
      <c r="B518" s="109" t="s">
        <v>3615</v>
      </c>
      <c r="C518" s="109" t="s">
        <v>656</v>
      </c>
      <c r="D518" s="109" t="s">
        <v>633</v>
      </c>
      <c r="E518" s="109" t="s">
        <v>608</v>
      </c>
      <c r="F518" s="109" t="s">
        <v>3550</v>
      </c>
      <c r="G518" s="109" t="s">
        <v>3609</v>
      </c>
      <c r="H518" s="109" t="s">
        <v>3616</v>
      </c>
      <c r="I518" s="110">
        <v>5345</v>
      </c>
      <c r="J518" s="110">
        <v>95.27</v>
      </c>
      <c r="K518" s="110">
        <v>-13.0108</v>
      </c>
      <c r="L518" s="110">
        <v>-74.173100000000005</v>
      </c>
      <c r="M518" s="111" t="s">
        <v>3151</v>
      </c>
      <c r="N518" s="111">
        <v>0</v>
      </c>
      <c r="O518" s="111" t="s">
        <v>553</v>
      </c>
      <c r="P518" s="111">
        <v>0</v>
      </c>
      <c r="Q518" s="112"/>
      <c r="R518" s="111" t="s">
        <v>559</v>
      </c>
      <c r="S518" s="111" t="s">
        <v>664</v>
      </c>
      <c r="T518" s="111" t="s">
        <v>1599</v>
      </c>
      <c r="U518" s="111" t="str">
        <f>+CONCATENATE(Tabla134[[#This Row],[D]],Tabla134[[#This Row],[P]],Tabla134[[#This Row],[DI]])</f>
        <v>AYACUCHOHUANTAHUAMANGUILLA</v>
      </c>
      <c r="V518" s="111" t="s">
        <v>3615</v>
      </c>
      <c r="W518" s="111"/>
      <c r="X518" s="111"/>
    </row>
    <row r="519" spans="1:24" x14ac:dyDescent="0.3">
      <c r="A519" s="108" t="s">
        <v>548</v>
      </c>
      <c r="B519" s="109" t="s">
        <v>3617</v>
      </c>
      <c r="C519" s="109" t="s">
        <v>656</v>
      </c>
      <c r="D519" s="109" t="s">
        <v>633</v>
      </c>
      <c r="E519" s="109" t="s">
        <v>633</v>
      </c>
      <c r="F519" s="109" t="s">
        <v>3550</v>
      </c>
      <c r="G519" s="109" t="s">
        <v>3609</v>
      </c>
      <c r="H519" s="109" t="s">
        <v>3618</v>
      </c>
      <c r="I519" s="110">
        <v>3327</v>
      </c>
      <c r="J519" s="110">
        <v>61.44</v>
      </c>
      <c r="K519" s="110">
        <v>-12.991899999999999</v>
      </c>
      <c r="L519" s="110">
        <v>-74.208299999999994</v>
      </c>
      <c r="M519" s="111" t="s">
        <v>3151</v>
      </c>
      <c r="N519" s="111">
        <v>0</v>
      </c>
      <c r="O519" s="111" t="s">
        <v>553</v>
      </c>
      <c r="P519" s="111">
        <v>0</v>
      </c>
      <c r="Q519" s="112"/>
      <c r="R519" s="111" t="s">
        <v>559</v>
      </c>
      <c r="S519" s="111" t="s">
        <v>664</v>
      </c>
      <c r="T519" s="111" t="s">
        <v>1896</v>
      </c>
      <c r="U519" s="111" t="str">
        <f>+CONCATENATE(Tabla134[[#This Row],[D]],Tabla134[[#This Row],[P]],Tabla134[[#This Row],[DI]])</f>
        <v>AYACUCHOHUANTAIGUAIN</v>
      </c>
      <c r="V519" s="111" t="s">
        <v>3617</v>
      </c>
      <c r="W519" s="111"/>
      <c r="X519" s="111"/>
    </row>
    <row r="520" spans="1:24" x14ac:dyDescent="0.3">
      <c r="A520" s="108" t="s">
        <v>548</v>
      </c>
      <c r="B520" s="109" t="s">
        <v>3619</v>
      </c>
      <c r="C520" s="109" t="s">
        <v>656</v>
      </c>
      <c r="D520" s="109" t="s">
        <v>633</v>
      </c>
      <c r="E520" s="109" t="s">
        <v>656</v>
      </c>
      <c r="F520" s="109" t="s">
        <v>3550</v>
      </c>
      <c r="G520" s="109" t="s">
        <v>3609</v>
      </c>
      <c r="H520" s="109" t="s">
        <v>3620</v>
      </c>
      <c r="I520" s="110">
        <v>5359</v>
      </c>
      <c r="J520" s="110">
        <v>130.04</v>
      </c>
      <c r="K520" s="110">
        <v>-12.898099999999999</v>
      </c>
      <c r="L520" s="110">
        <v>-74.271100000000004</v>
      </c>
      <c r="M520" s="111" t="s">
        <v>3151</v>
      </c>
      <c r="N520" s="111">
        <v>0</v>
      </c>
      <c r="O520" s="111" t="s">
        <v>553</v>
      </c>
      <c r="P520" s="111">
        <v>0</v>
      </c>
      <c r="Q520" s="112"/>
      <c r="R520" s="111" t="s">
        <v>559</v>
      </c>
      <c r="S520" s="111" t="s">
        <v>664</v>
      </c>
      <c r="T520" s="111" t="s">
        <v>2127</v>
      </c>
      <c r="U520" s="111" t="str">
        <f>+CONCATENATE(Tabla134[[#This Row],[D]],Tabla134[[#This Row],[P]],Tabla134[[#This Row],[DI]])</f>
        <v>AYACUCHOHUANTALURICOCHA</v>
      </c>
      <c r="V520" s="111" t="s">
        <v>3619</v>
      </c>
      <c r="W520" s="111"/>
      <c r="X520" s="111"/>
    </row>
    <row r="521" spans="1:24" x14ac:dyDescent="0.3">
      <c r="A521" s="108" t="s">
        <v>548</v>
      </c>
      <c r="B521" s="109" t="s">
        <v>3621</v>
      </c>
      <c r="C521" s="109" t="s">
        <v>656</v>
      </c>
      <c r="D521" s="109" t="s">
        <v>633</v>
      </c>
      <c r="E521" s="109" t="s">
        <v>680</v>
      </c>
      <c r="F521" s="109" t="s">
        <v>3550</v>
      </c>
      <c r="G521" s="109" t="s">
        <v>3609</v>
      </c>
      <c r="H521" s="109" t="s">
        <v>3622</v>
      </c>
      <c r="I521" s="110">
        <v>4906</v>
      </c>
      <c r="J521" s="110">
        <v>336.17</v>
      </c>
      <c r="K521" s="110">
        <v>-12.765599999999999</v>
      </c>
      <c r="L521" s="110">
        <v>-74.252799999999993</v>
      </c>
      <c r="M521" s="111" t="s">
        <v>3613</v>
      </c>
      <c r="N521" s="115">
        <v>1</v>
      </c>
      <c r="O521" s="115" t="s">
        <v>3614</v>
      </c>
      <c r="P521" s="115">
        <v>0</v>
      </c>
      <c r="Q521" s="112"/>
      <c r="R521" s="111" t="s">
        <v>559</v>
      </c>
      <c r="S521" s="111" t="s">
        <v>664</v>
      </c>
      <c r="T521" s="111" t="s">
        <v>2301</v>
      </c>
      <c r="U521" s="111" t="str">
        <f>+CONCATENATE(Tabla134[[#This Row],[D]],Tabla134[[#This Row],[P]],Tabla134[[#This Row],[DI]])</f>
        <v>AYACUCHOHUANTASANTILLANA</v>
      </c>
      <c r="V521" s="111" t="s">
        <v>3621</v>
      </c>
      <c r="W521" s="111"/>
      <c r="X521" s="111"/>
    </row>
    <row r="522" spans="1:24" x14ac:dyDescent="0.3">
      <c r="A522" s="108" t="s">
        <v>548</v>
      </c>
      <c r="B522" s="109" t="s">
        <v>3623</v>
      </c>
      <c r="C522" s="109" t="s">
        <v>656</v>
      </c>
      <c r="D522" s="109" t="s">
        <v>633</v>
      </c>
      <c r="E522" s="109" t="s">
        <v>700</v>
      </c>
      <c r="F522" s="109" t="s">
        <v>3550</v>
      </c>
      <c r="G522" s="109" t="s">
        <v>3609</v>
      </c>
      <c r="H522" s="109" t="s">
        <v>3624</v>
      </c>
      <c r="I522" s="110">
        <v>13511</v>
      </c>
      <c r="J522" s="110">
        <v>1053.52</v>
      </c>
      <c r="K522" s="110">
        <v>-12.511900000000001</v>
      </c>
      <c r="L522" s="110">
        <v>-73.857799999999997</v>
      </c>
      <c r="M522" s="111" t="s">
        <v>3613</v>
      </c>
      <c r="N522" s="115">
        <v>1</v>
      </c>
      <c r="O522" s="115" t="s">
        <v>3614</v>
      </c>
      <c r="P522" s="115">
        <v>0</v>
      </c>
      <c r="Q522" s="112"/>
      <c r="R522" s="111" t="s">
        <v>559</v>
      </c>
      <c r="S522" s="111" t="s">
        <v>664</v>
      </c>
      <c r="T522" s="111" t="s">
        <v>2365</v>
      </c>
      <c r="U522" s="111" t="str">
        <f>+CONCATENATE(Tabla134[[#This Row],[D]],Tabla134[[#This Row],[P]],Tabla134[[#This Row],[DI]])</f>
        <v>AYACUCHOHUANTASIVIA</v>
      </c>
      <c r="V522" s="111" t="s">
        <v>3623</v>
      </c>
      <c r="W522" s="111"/>
      <c r="X522" s="111"/>
    </row>
    <row r="523" spans="1:24" x14ac:dyDescent="0.3">
      <c r="A523" s="108" t="s">
        <v>548</v>
      </c>
      <c r="B523" s="109" t="s">
        <v>3625</v>
      </c>
      <c r="C523" s="109" t="s">
        <v>656</v>
      </c>
      <c r="D523" s="109" t="s">
        <v>633</v>
      </c>
      <c r="E523" s="109" t="s">
        <v>719</v>
      </c>
      <c r="F523" s="109" t="s">
        <v>3550</v>
      </c>
      <c r="G523" s="109" t="s">
        <v>3609</v>
      </c>
      <c r="H523" s="109" t="s">
        <v>3626</v>
      </c>
      <c r="I523" s="110">
        <v>11372</v>
      </c>
      <c r="J523" s="110">
        <v>469.02</v>
      </c>
      <c r="K523" s="110">
        <v>-12.4114</v>
      </c>
      <c r="L523" s="110">
        <v>-73.909700000000001</v>
      </c>
      <c r="M523" s="111" t="s">
        <v>3613</v>
      </c>
      <c r="N523" s="115">
        <v>1</v>
      </c>
      <c r="O523" s="115" t="s">
        <v>3614</v>
      </c>
      <c r="P523" s="115">
        <v>0</v>
      </c>
      <c r="Q523" s="112"/>
      <c r="R523" s="111" t="s">
        <v>559</v>
      </c>
      <c r="S523" s="111" t="s">
        <v>664</v>
      </c>
      <c r="T523" s="111" t="s">
        <v>2023</v>
      </c>
      <c r="U523" s="111" t="str">
        <f>+CONCATENATE(Tabla134[[#This Row],[D]],Tabla134[[#This Row],[P]],Tabla134[[#This Row],[DI]])</f>
        <v>AYACUCHOHUANTALLOCHEGUA</v>
      </c>
      <c r="V523" s="111" t="s">
        <v>3625</v>
      </c>
      <c r="W523" s="111"/>
      <c r="X523" s="111"/>
    </row>
    <row r="524" spans="1:24" x14ac:dyDescent="0.3">
      <c r="A524" s="108" t="s">
        <v>548</v>
      </c>
      <c r="B524" s="109" t="s">
        <v>3627</v>
      </c>
      <c r="C524" s="109" t="s">
        <v>656</v>
      </c>
      <c r="D524" s="109" t="s">
        <v>633</v>
      </c>
      <c r="E524" s="109" t="s">
        <v>738</v>
      </c>
      <c r="F524" s="109" t="s">
        <v>3550</v>
      </c>
      <c r="G524" s="109" t="s">
        <v>3609</v>
      </c>
      <c r="H524" s="109" t="s">
        <v>3628</v>
      </c>
      <c r="I524" s="110">
        <v>3091</v>
      </c>
      <c r="J524" s="110">
        <v>244.69</v>
      </c>
      <c r="K524" s="110">
        <v>-12.2822</v>
      </c>
      <c r="L524" s="110">
        <v>-74.022800000000004</v>
      </c>
      <c r="M524" s="111" t="s">
        <v>3613</v>
      </c>
      <c r="N524" s="115">
        <v>1</v>
      </c>
      <c r="O524" s="115" t="s">
        <v>3614</v>
      </c>
      <c r="P524" s="115">
        <v>0</v>
      </c>
      <c r="Q524" s="112"/>
      <c r="R524" s="111" t="s">
        <v>559</v>
      </c>
      <c r="S524" s="111" t="s">
        <v>664</v>
      </c>
      <c r="T524" s="111" t="s">
        <v>1261</v>
      </c>
      <c r="U524" s="111" t="str">
        <f>+CONCATENATE(Tabla134[[#This Row],[D]],Tabla134[[#This Row],[P]],Tabla134[[#This Row],[DI]])</f>
        <v>AYACUCHOHUANTACANAYRE</v>
      </c>
      <c r="V524" s="111" t="s">
        <v>3627</v>
      </c>
      <c r="W524" s="111"/>
      <c r="X524" s="111"/>
    </row>
    <row r="525" spans="1:24" x14ac:dyDescent="0.3">
      <c r="A525" s="108" t="s">
        <v>548</v>
      </c>
      <c r="B525" s="109" t="s">
        <v>3629</v>
      </c>
      <c r="C525" s="109" t="s">
        <v>656</v>
      </c>
      <c r="D525" s="109" t="s">
        <v>633</v>
      </c>
      <c r="E525" s="109" t="s">
        <v>753</v>
      </c>
      <c r="F525" s="109" t="s">
        <v>3550</v>
      </c>
      <c r="G525" s="109" t="s">
        <v>3609</v>
      </c>
      <c r="H525" s="109" t="s">
        <v>3630</v>
      </c>
      <c r="I525" s="110">
        <v>5759</v>
      </c>
      <c r="J525" s="110">
        <v>300.27999999999997</v>
      </c>
      <c r="K525" s="110">
        <v>-12.7622</v>
      </c>
      <c r="L525" s="110">
        <v>-74.1464</v>
      </c>
      <c r="M525" s="111" t="s">
        <v>3613</v>
      </c>
      <c r="N525" s="115">
        <v>1</v>
      </c>
      <c r="O525" s="115" t="s">
        <v>3614</v>
      </c>
      <c r="P525" s="115">
        <v>0</v>
      </c>
      <c r="Q525" s="112"/>
      <c r="R525" s="111" t="s">
        <v>559</v>
      </c>
      <c r="S525" s="111" t="s">
        <v>664</v>
      </c>
      <c r="T525" s="111" t="s">
        <v>2416</v>
      </c>
      <c r="U525" s="111" t="str">
        <f>+CONCATENATE(Tabla134[[#This Row],[D]],Tabla134[[#This Row],[P]],Tabla134[[#This Row],[DI]])</f>
        <v>AYACUCHOHUANTAUCHURACCAY</v>
      </c>
      <c r="V525" s="111" t="s">
        <v>3629</v>
      </c>
      <c r="W525" s="111"/>
      <c r="X525" s="111"/>
    </row>
    <row r="526" spans="1:24" x14ac:dyDescent="0.3">
      <c r="A526" s="108" t="s">
        <v>548</v>
      </c>
      <c r="B526" s="109" t="s">
        <v>3631</v>
      </c>
      <c r="C526" s="109" t="s">
        <v>656</v>
      </c>
      <c r="D526" s="109" t="s">
        <v>633</v>
      </c>
      <c r="E526" s="109" t="s">
        <v>765</v>
      </c>
      <c r="F526" s="109" t="s">
        <v>3550</v>
      </c>
      <c r="G526" s="109" t="s">
        <v>3609</v>
      </c>
      <c r="H526" s="109" t="s">
        <v>3632</v>
      </c>
      <c r="I526" s="110">
        <v>8654</v>
      </c>
      <c r="J526" s="110">
        <v>562.05999999999995</v>
      </c>
      <c r="K526" s="110">
        <v>-15.255000000000001</v>
      </c>
      <c r="L526" s="110">
        <v>-73.413600000000002</v>
      </c>
      <c r="M526" s="111" t="s">
        <v>3613</v>
      </c>
      <c r="N526" s="115">
        <v>1</v>
      </c>
      <c r="O526" s="115" t="s">
        <v>3614</v>
      </c>
      <c r="P526" s="115">
        <v>0</v>
      </c>
      <c r="Q526" s="112"/>
      <c r="R526" s="111" t="s">
        <v>559</v>
      </c>
      <c r="S526" s="111" t="s">
        <v>664</v>
      </c>
      <c r="T526" s="111" t="s">
        <v>2221</v>
      </c>
      <c r="U526" s="111" t="str">
        <f>+CONCATENATE(Tabla134[[#This Row],[D]],Tabla134[[#This Row],[P]],Tabla134[[#This Row],[DI]])</f>
        <v>AYACUCHOHUANTAPUCACOLPA</v>
      </c>
      <c r="V526" s="111" t="s">
        <v>3631</v>
      </c>
      <c r="W526" s="111"/>
      <c r="X526" s="111"/>
    </row>
    <row r="527" spans="1:24" x14ac:dyDescent="0.3">
      <c r="A527" s="108" t="s">
        <v>548</v>
      </c>
      <c r="B527" s="109" t="s">
        <v>3633</v>
      </c>
      <c r="C527" s="109" t="s">
        <v>656</v>
      </c>
      <c r="D527" s="109" t="s">
        <v>633</v>
      </c>
      <c r="E527" s="109" t="s">
        <v>778</v>
      </c>
      <c r="F527" s="109" t="s">
        <v>3550</v>
      </c>
      <c r="G527" s="109" t="s">
        <v>3609</v>
      </c>
      <c r="H527" s="109" t="s">
        <v>3634</v>
      </c>
      <c r="I527" s="110">
        <v>2580</v>
      </c>
      <c r="J527" s="110">
        <v>124.46</v>
      </c>
      <c r="K527" s="110">
        <v>-12.7836</v>
      </c>
      <c r="L527" s="110">
        <v>-74.206900000000005</v>
      </c>
      <c r="M527" s="111" t="s">
        <v>3613</v>
      </c>
      <c r="N527" s="115">
        <v>1</v>
      </c>
      <c r="O527" s="115" t="s">
        <v>3614</v>
      </c>
      <c r="P527" s="115">
        <v>0</v>
      </c>
      <c r="Q527" s="112"/>
      <c r="R527" s="111" t="s">
        <v>559</v>
      </c>
      <c r="S527" s="111" t="s">
        <v>664</v>
      </c>
      <c r="T527" s="111" t="s">
        <v>1428</v>
      </c>
      <c r="U527" s="111" t="str">
        <f>+CONCATENATE(Tabla134[[#This Row],[D]],Tabla134[[#This Row],[P]],Tabla134[[#This Row],[DI]])</f>
        <v>AYACUCHOHUANTACHACA</v>
      </c>
      <c r="V527" s="111" t="s">
        <v>3633</v>
      </c>
      <c r="W527" s="111"/>
      <c r="X527" s="111"/>
    </row>
    <row r="528" spans="1:24" x14ac:dyDescent="0.3">
      <c r="A528" s="108" t="s">
        <v>548</v>
      </c>
      <c r="B528" s="109" t="s">
        <v>3635</v>
      </c>
      <c r="C528" s="109" t="s">
        <v>656</v>
      </c>
      <c r="D528" s="109" t="s">
        <v>633</v>
      </c>
      <c r="E528" s="109" t="s">
        <v>841</v>
      </c>
      <c r="F528" s="109" t="s">
        <v>3550</v>
      </c>
      <c r="G528" s="109" t="s">
        <v>3609</v>
      </c>
      <c r="H528" s="109" t="s">
        <v>842</v>
      </c>
      <c r="I528" s="110" t="s">
        <v>553</v>
      </c>
      <c r="J528" s="110" t="s">
        <v>553</v>
      </c>
      <c r="K528" s="110" t="s">
        <v>553</v>
      </c>
      <c r="L528" s="110" t="s">
        <v>553</v>
      </c>
      <c r="M528" s="111" t="s">
        <v>123</v>
      </c>
      <c r="N528" s="111">
        <v>0</v>
      </c>
      <c r="O528" s="111" t="s">
        <v>553</v>
      </c>
      <c r="P528" s="111">
        <v>0</v>
      </c>
      <c r="Q528" s="112"/>
      <c r="R528" s="111" t="s">
        <v>559</v>
      </c>
      <c r="S528" s="111" t="s">
        <v>664</v>
      </c>
      <c r="T528" s="111" t="s">
        <v>843</v>
      </c>
      <c r="U528" s="111" t="str">
        <f>+CONCATENATE(Tabla134[[#This Row],[D]],Tabla134[[#This Row],[P]],Tabla134[[#This Row],[DI]])</f>
        <v>AYACUCHOHUANTAMULTIDISTRITAL</v>
      </c>
      <c r="V528" s="111" t="s">
        <v>3635</v>
      </c>
      <c r="W528" s="111"/>
      <c r="X528" s="111"/>
    </row>
    <row r="529" spans="1:24" x14ac:dyDescent="0.3">
      <c r="A529" s="108" t="s">
        <v>548</v>
      </c>
      <c r="B529" s="109" t="s">
        <v>3636</v>
      </c>
      <c r="C529" s="109" t="s">
        <v>656</v>
      </c>
      <c r="D529" s="109" t="s">
        <v>656</v>
      </c>
      <c r="E529" s="109" t="s">
        <v>550</v>
      </c>
      <c r="F529" s="109" t="s">
        <v>3550</v>
      </c>
      <c r="G529" s="109" t="s">
        <v>3637</v>
      </c>
      <c r="H529" s="109" t="s">
        <v>3638</v>
      </c>
      <c r="I529" s="110">
        <v>9248</v>
      </c>
      <c r="J529" s="110">
        <v>457.88</v>
      </c>
      <c r="K529" s="110">
        <v>-13.011699999999999</v>
      </c>
      <c r="L529" s="110">
        <v>-73.978899999999996</v>
      </c>
      <c r="M529" s="111" t="s">
        <v>3151</v>
      </c>
      <c r="N529" s="111">
        <v>0</v>
      </c>
      <c r="O529" s="111" t="s">
        <v>553</v>
      </c>
      <c r="P529" s="111">
        <v>0</v>
      </c>
      <c r="Q529" s="112"/>
      <c r="R529" s="111" t="s">
        <v>559</v>
      </c>
      <c r="S529" s="111" t="s">
        <v>689</v>
      </c>
      <c r="T529" s="111" t="s">
        <v>1849</v>
      </c>
      <c r="U529" s="111" t="str">
        <f>+CONCATENATE(Tabla134[[#This Row],[D]],Tabla134[[#This Row],[P]],Tabla134[[#This Row],[DI]])</f>
        <v>AYACUCHOLA_MARSAN MIGUEL</v>
      </c>
      <c r="V529" s="111" t="s">
        <v>3636</v>
      </c>
      <c r="W529" s="111"/>
      <c r="X529" s="111"/>
    </row>
    <row r="530" spans="1:24" x14ac:dyDescent="0.3">
      <c r="A530" s="108" t="s">
        <v>548</v>
      </c>
      <c r="B530" s="109" t="s">
        <v>3639</v>
      </c>
      <c r="C530" s="109" t="s">
        <v>656</v>
      </c>
      <c r="D530" s="109" t="s">
        <v>656</v>
      </c>
      <c r="E530" s="109" t="s">
        <v>581</v>
      </c>
      <c r="F530" s="109" t="s">
        <v>3550</v>
      </c>
      <c r="G530" s="109" t="s">
        <v>3637</v>
      </c>
      <c r="H530" s="109" t="s">
        <v>3640</v>
      </c>
      <c r="I530" s="110">
        <v>11144</v>
      </c>
      <c r="J530" s="110">
        <v>802.86</v>
      </c>
      <c r="K530" s="110">
        <v>-13.059200000000001</v>
      </c>
      <c r="L530" s="110">
        <v>-73.7072</v>
      </c>
      <c r="M530" s="111" t="s">
        <v>3613</v>
      </c>
      <c r="N530" s="115">
        <v>1</v>
      </c>
      <c r="O530" s="115" t="s">
        <v>3614</v>
      </c>
      <c r="P530" s="115">
        <v>0</v>
      </c>
      <c r="Q530" s="112"/>
      <c r="R530" s="111" t="s">
        <v>559</v>
      </c>
      <c r="S530" s="111" t="s">
        <v>689</v>
      </c>
      <c r="T530" s="111" t="s">
        <v>1124</v>
      </c>
      <c r="U530" s="111" t="str">
        <f>+CONCATENATE(Tabla134[[#This Row],[D]],Tabla134[[#This Row],[P]],Tabla134[[#This Row],[DI]])</f>
        <v>AYACUCHOLA_MARANCO</v>
      </c>
      <c r="V530" s="111" t="s">
        <v>3639</v>
      </c>
      <c r="W530" s="111"/>
      <c r="X530" s="111"/>
    </row>
    <row r="531" spans="1:24" x14ac:dyDescent="0.3">
      <c r="A531" s="108" t="s">
        <v>548</v>
      </c>
      <c r="B531" s="109" t="s">
        <v>3641</v>
      </c>
      <c r="C531" s="109" t="s">
        <v>656</v>
      </c>
      <c r="D531" s="109" t="s">
        <v>656</v>
      </c>
      <c r="E531" s="109" t="s">
        <v>608</v>
      </c>
      <c r="F531" s="109" t="s">
        <v>3550</v>
      </c>
      <c r="G531" s="109" t="s">
        <v>3637</v>
      </c>
      <c r="H531" s="109" t="s">
        <v>3642</v>
      </c>
      <c r="I531" s="110">
        <v>10559</v>
      </c>
      <c r="J531" s="110">
        <v>290.51</v>
      </c>
      <c r="K531" s="110">
        <v>-12.6244</v>
      </c>
      <c r="L531" s="110">
        <v>-73.790000000000006</v>
      </c>
      <c r="M531" s="111" t="s">
        <v>3613</v>
      </c>
      <c r="N531" s="115">
        <v>1</v>
      </c>
      <c r="O531" s="115" t="s">
        <v>3614</v>
      </c>
      <c r="P531" s="115">
        <v>0</v>
      </c>
      <c r="Q531" s="112"/>
      <c r="R531" s="111" t="s">
        <v>559</v>
      </c>
      <c r="S531" s="111" t="s">
        <v>689</v>
      </c>
      <c r="T531" s="111" t="s">
        <v>1429</v>
      </c>
      <c r="U531" s="111" t="str">
        <f>+CONCATENATE(Tabla134[[#This Row],[D]],Tabla134[[#This Row],[P]],Tabla134[[#This Row],[DI]])</f>
        <v>AYACUCHOLA_MARAYNA</v>
      </c>
      <c r="V531" s="111" t="s">
        <v>3641</v>
      </c>
      <c r="W531" s="111"/>
      <c r="X531" s="111"/>
    </row>
    <row r="532" spans="1:24" x14ac:dyDescent="0.3">
      <c r="A532" s="108" t="s">
        <v>548</v>
      </c>
      <c r="B532" s="109" t="s">
        <v>3643</v>
      </c>
      <c r="C532" s="109" t="s">
        <v>656</v>
      </c>
      <c r="D532" s="109" t="s">
        <v>656</v>
      </c>
      <c r="E532" s="109" t="s">
        <v>633</v>
      </c>
      <c r="F532" s="109" t="s">
        <v>3550</v>
      </c>
      <c r="G532" s="109" t="s">
        <v>3637</v>
      </c>
      <c r="H532" s="109" t="s">
        <v>3644</v>
      </c>
      <c r="I532" s="110">
        <v>3081</v>
      </c>
      <c r="J532" s="110">
        <v>156.58000000000001</v>
      </c>
      <c r="K532" s="110">
        <v>-13.1722</v>
      </c>
      <c r="L532" s="110">
        <v>-73.908299999999997</v>
      </c>
      <c r="M532" s="111" t="s">
        <v>3151</v>
      </c>
      <c r="N532" s="111">
        <v>0</v>
      </c>
      <c r="O532" s="111" t="s">
        <v>553</v>
      </c>
      <c r="P532" s="111">
        <v>0</v>
      </c>
      <c r="Q532" s="112"/>
      <c r="R532" s="111" t="s">
        <v>559</v>
      </c>
      <c r="S532" s="111" t="s">
        <v>689</v>
      </c>
      <c r="T532" s="111" t="s">
        <v>1600</v>
      </c>
      <c r="U532" s="111" t="str">
        <f>+CONCATENATE(Tabla134[[#This Row],[D]],Tabla134[[#This Row],[P]],Tabla134[[#This Row],[DI]])</f>
        <v>AYACUCHOLA_MARCHILCAS</v>
      </c>
      <c r="V532" s="111" t="s">
        <v>3643</v>
      </c>
      <c r="W532" s="111"/>
      <c r="X532" s="111"/>
    </row>
    <row r="533" spans="1:24" x14ac:dyDescent="0.3">
      <c r="A533" s="108" t="s">
        <v>548</v>
      </c>
      <c r="B533" s="109" t="s">
        <v>3645</v>
      </c>
      <c r="C533" s="109" t="s">
        <v>656</v>
      </c>
      <c r="D533" s="109" t="s">
        <v>656</v>
      </c>
      <c r="E533" s="109" t="s">
        <v>656</v>
      </c>
      <c r="F533" s="109" t="s">
        <v>3550</v>
      </c>
      <c r="G533" s="109" t="s">
        <v>3637</v>
      </c>
      <c r="H533" s="109" t="s">
        <v>3646</v>
      </c>
      <c r="I533" s="110">
        <v>5478</v>
      </c>
      <c r="J533" s="110">
        <v>1093.05</v>
      </c>
      <c r="K533" s="110">
        <v>-13.222200000000001</v>
      </c>
      <c r="L533" s="110">
        <v>-73.624200000000002</v>
      </c>
      <c r="M533" s="111" t="s">
        <v>3613</v>
      </c>
      <c r="N533" s="115">
        <v>1</v>
      </c>
      <c r="O533" s="115" t="s">
        <v>3614</v>
      </c>
      <c r="P533" s="115">
        <v>0</v>
      </c>
      <c r="Q533" s="112"/>
      <c r="R533" s="111" t="s">
        <v>559</v>
      </c>
      <c r="S533" s="111" t="s">
        <v>689</v>
      </c>
      <c r="T533" s="111" t="s">
        <v>1752</v>
      </c>
      <c r="U533" s="111" t="str">
        <f>+CONCATENATE(Tabla134[[#This Row],[D]],Tabla134[[#This Row],[P]],Tabla134[[#This Row],[DI]])</f>
        <v>AYACUCHOLA_MARCHUNGUI</v>
      </c>
      <c r="V533" s="111" t="s">
        <v>3645</v>
      </c>
      <c r="W533" s="111"/>
      <c r="X533" s="111"/>
    </row>
    <row r="534" spans="1:24" x14ac:dyDescent="0.3">
      <c r="A534" s="108" t="s">
        <v>548</v>
      </c>
      <c r="B534" s="109" t="s">
        <v>3647</v>
      </c>
      <c r="C534" s="109" t="s">
        <v>656</v>
      </c>
      <c r="D534" s="109" t="s">
        <v>656</v>
      </c>
      <c r="E534" s="109" t="s">
        <v>680</v>
      </c>
      <c r="F534" s="109" t="s">
        <v>3550</v>
      </c>
      <c r="G534" s="109" t="s">
        <v>3637</v>
      </c>
      <c r="H534" s="109" t="s">
        <v>3648</v>
      </c>
      <c r="I534" s="110">
        <v>1041</v>
      </c>
      <c r="J534" s="110">
        <v>135.84</v>
      </c>
      <c r="K534" s="110">
        <v>-13.228300000000001</v>
      </c>
      <c r="L534" s="110">
        <v>-73.892499999999998</v>
      </c>
      <c r="M534" s="111" t="s">
        <v>3151</v>
      </c>
      <c r="N534" s="111">
        <v>0</v>
      </c>
      <c r="O534" s="111" t="s">
        <v>553</v>
      </c>
      <c r="P534" s="111">
        <v>0</v>
      </c>
      <c r="Q534" s="112"/>
      <c r="R534" s="111" t="s">
        <v>559</v>
      </c>
      <c r="S534" s="111" t="s">
        <v>689</v>
      </c>
      <c r="T534" s="111" t="s">
        <v>1897</v>
      </c>
      <c r="U534" s="111" t="str">
        <f>+CONCATENATE(Tabla134[[#This Row],[D]],Tabla134[[#This Row],[P]],Tabla134[[#This Row],[DI]])</f>
        <v>AYACUCHOLA_MARLUIS CARRANZA</v>
      </c>
      <c r="V534" s="111" t="s">
        <v>3647</v>
      </c>
      <c r="W534" s="111"/>
      <c r="X534" s="111"/>
    </row>
    <row r="535" spans="1:24" x14ac:dyDescent="0.3">
      <c r="A535" s="108" t="s">
        <v>548</v>
      </c>
      <c r="B535" s="109" t="s">
        <v>3649</v>
      </c>
      <c r="C535" s="109" t="s">
        <v>656</v>
      </c>
      <c r="D535" s="109" t="s">
        <v>656</v>
      </c>
      <c r="E535" s="109" t="s">
        <v>700</v>
      </c>
      <c r="F535" s="109" t="s">
        <v>3550</v>
      </c>
      <c r="G535" s="109" t="s">
        <v>3637</v>
      </c>
      <c r="H535" s="109" t="s">
        <v>3650</v>
      </c>
      <c r="I535" s="110">
        <v>11233</v>
      </c>
      <c r="J535" s="110">
        <v>396.58</v>
      </c>
      <c r="K535" s="110">
        <v>-12.689399999999999</v>
      </c>
      <c r="L535" s="110">
        <v>-73.734999999999999</v>
      </c>
      <c r="M535" s="111" t="s">
        <v>3613</v>
      </c>
      <c r="N535" s="115">
        <v>1</v>
      </c>
      <c r="O535" s="115" t="s">
        <v>3614</v>
      </c>
      <c r="P535" s="115">
        <v>0</v>
      </c>
      <c r="Q535" s="112"/>
      <c r="R535" s="111" t="s">
        <v>559</v>
      </c>
      <c r="S535" s="111" t="s">
        <v>689</v>
      </c>
      <c r="T535" s="111" t="s">
        <v>1701</v>
      </c>
      <c r="U535" s="111" t="str">
        <f>+CONCATENATE(Tabla134[[#This Row],[D]],Tabla134[[#This Row],[P]],Tabla134[[#This Row],[DI]])</f>
        <v>AYACUCHOLA_MARSANTA ROSA</v>
      </c>
      <c r="V535" s="111" t="s">
        <v>3649</v>
      </c>
      <c r="W535" s="111"/>
      <c r="X535" s="111"/>
    </row>
    <row r="536" spans="1:24" x14ac:dyDescent="0.3">
      <c r="A536" s="108" t="s">
        <v>548</v>
      </c>
      <c r="B536" s="109" t="s">
        <v>3651</v>
      </c>
      <c r="C536" s="109" t="s">
        <v>656</v>
      </c>
      <c r="D536" s="109" t="s">
        <v>656</v>
      </c>
      <c r="E536" s="109" t="s">
        <v>719</v>
      </c>
      <c r="F536" s="109" t="s">
        <v>3550</v>
      </c>
      <c r="G536" s="109" t="s">
        <v>3637</v>
      </c>
      <c r="H536" s="109" t="s">
        <v>3652</v>
      </c>
      <c r="I536" s="110">
        <v>20429</v>
      </c>
      <c r="J536" s="110">
        <v>313.82</v>
      </c>
      <c r="K536" s="110">
        <v>-12.9506</v>
      </c>
      <c r="L536" s="110">
        <v>-74.023300000000006</v>
      </c>
      <c r="M536" s="111" t="s">
        <v>3151</v>
      </c>
      <c r="N536" s="111">
        <v>0</v>
      </c>
      <c r="O536" s="111" t="s">
        <v>553</v>
      </c>
      <c r="P536" s="111">
        <v>0</v>
      </c>
      <c r="Q536" s="112"/>
      <c r="R536" s="111" t="s">
        <v>559</v>
      </c>
      <c r="S536" s="111" t="s">
        <v>689</v>
      </c>
      <c r="T536" s="111" t="s">
        <v>2366</v>
      </c>
      <c r="U536" s="111" t="str">
        <f>+CONCATENATE(Tabla134[[#This Row],[D]],Tabla134[[#This Row],[P]],Tabla134[[#This Row],[DI]])</f>
        <v>AYACUCHOLA_MARTAMBO</v>
      </c>
      <c r="V536" s="111" t="s">
        <v>3651</v>
      </c>
      <c r="W536" s="111"/>
      <c r="X536" s="111"/>
    </row>
    <row r="537" spans="1:24" x14ac:dyDescent="0.3">
      <c r="A537" s="108" t="s">
        <v>548</v>
      </c>
      <c r="B537" s="109" t="s">
        <v>3653</v>
      </c>
      <c r="C537" s="109" t="s">
        <v>656</v>
      </c>
      <c r="D537" s="109" t="s">
        <v>656</v>
      </c>
      <c r="E537" s="109" t="s">
        <v>738</v>
      </c>
      <c r="F537" s="109" t="s">
        <v>3550</v>
      </c>
      <c r="G537" s="109" t="s">
        <v>3637</v>
      </c>
      <c r="H537" s="109" t="s">
        <v>3654</v>
      </c>
      <c r="I537" s="110">
        <v>10772</v>
      </c>
      <c r="J537" s="110">
        <v>387.45</v>
      </c>
      <c r="K537" s="110">
        <v>-12.790800000000001</v>
      </c>
      <c r="L537" s="110">
        <v>-73.641400000000004</v>
      </c>
      <c r="M537" s="111" t="s">
        <v>3613</v>
      </c>
      <c r="N537" s="115">
        <v>1</v>
      </c>
      <c r="O537" s="115" t="s">
        <v>3614</v>
      </c>
      <c r="P537" s="115">
        <v>0</v>
      </c>
      <c r="Q537" s="112"/>
      <c r="R537" s="111" t="s">
        <v>559</v>
      </c>
      <c r="S537" s="111" t="s">
        <v>689</v>
      </c>
      <c r="T537" s="111" t="s">
        <v>2128</v>
      </c>
      <c r="U537" s="111" t="str">
        <f>+CONCATENATE(Tabla134[[#This Row],[D]],Tabla134[[#This Row],[P]],Tabla134[[#This Row],[DI]])</f>
        <v>AYACUCHOLA_MARSAMUGARI</v>
      </c>
      <c r="V537" s="111" t="s">
        <v>3653</v>
      </c>
      <c r="W537" s="111"/>
      <c r="X537" s="111"/>
    </row>
    <row r="538" spans="1:24" x14ac:dyDescent="0.3">
      <c r="A538" s="108" t="s">
        <v>548</v>
      </c>
      <c r="B538" s="109" t="s">
        <v>3655</v>
      </c>
      <c r="C538" s="109" t="s">
        <v>656</v>
      </c>
      <c r="D538" s="109" t="s">
        <v>656</v>
      </c>
      <c r="E538" s="109" t="s">
        <v>753</v>
      </c>
      <c r="F538" s="109" t="s">
        <v>3550</v>
      </c>
      <c r="G538" s="109" t="s">
        <v>3637</v>
      </c>
      <c r="H538" s="109" t="s">
        <v>3656</v>
      </c>
      <c r="I538" s="110">
        <v>5640</v>
      </c>
      <c r="J538" s="110">
        <v>272.07</v>
      </c>
      <c r="K538" s="110">
        <v>-12.863300000000001</v>
      </c>
      <c r="L538" s="110">
        <v>-73.581699999999998</v>
      </c>
      <c r="M538" s="111" t="s">
        <v>3613</v>
      </c>
      <c r="N538" s="115">
        <v>1</v>
      </c>
      <c r="O538" s="115" t="s">
        <v>3614</v>
      </c>
      <c r="P538" s="115">
        <v>0</v>
      </c>
      <c r="Q538" s="112"/>
      <c r="R538" s="111" t="s">
        <v>559</v>
      </c>
      <c r="S538" s="111" t="s">
        <v>689</v>
      </c>
      <c r="T538" s="111" t="s">
        <v>1094</v>
      </c>
      <c r="U538" s="111" t="str">
        <f>+CONCATENATE(Tabla134[[#This Row],[D]],Tabla134[[#This Row],[P]],Tabla134[[#This Row],[DI]])</f>
        <v>AYACUCHOLA_MARANCHIHUAY</v>
      </c>
      <c r="V538" s="111" t="s">
        <v>3655</v>
      </c>
      <c r="W538" s="111"/>
      <c r="X538" s="111"/>
    </row>
    <row r="539" spans="1:24" x14ac:dyDescent="0.3">
      <c r="A539" s="108" t="s">
        <v>548</v>
      </c>
      <c r="B539" s="109" t="s">
        <v>3657</v>
      </c>
      <c r="C539" s="109" t="s">
        <v>656</v>
      </c>
      <c r="D539" s="109" t="s">
        <v>656</v>
      </c>
      <c r="E539" s="109" t="s">
        <v>765</v>
      </c>
      <c r="F539" s="109" t="s">
        <v>3550</v>
      </c>
      <c r="G539" s="109" t="s">
        <v>3637</v>
      </c>
      <c r="H539" s="109" t="s">
        <v>3658</v>
      </c>
      <c r="I539" s="110">
        <v>1853</v>
      </c>
      <c r="J539" s="110">
        <v>553.74</v>
      </c>
      <c r="K539" s="110">
        <v>-13.380800000000001</v>
      </c>
      <c r="L539" s="110">
        <v>-73.4358</v>
      </c>
      <c r="M539" s="111" t="s">
        <v>123</v>
      </c>
      <c r="N539" s="115">
        <v>1</v>
      </c>
      <c r="O539" s="115" t="s">
        <v>3614</v>
      </c>
      <c r="P539" s="115">
        <v>0</v>
      </c>
      <c r="Q539" s="112"/>
      <c r="R539" s="111" t="s">
        <v>559</v>
      </c>
      <c r="S539" s="111" t="s">
        <v>689</v>
      </c>
      <c r="T539" s="111" t="s">
        <v>2024</v>
      </c>
      <c r="U539" s="111" t="str">
        <f>+CONCATENATE(Tabla134[[#This Row],[D]],Tabla134[[#This Row],[P]],Tabla134[[#This Row],[DI]])</f>
        <v>AYACUCHOLA_MARORONCCOY</v>
      </c>
      <c r="V539" s="111" t="s">
        <v>3657</v>
      </c>
      <c r="W539" s="111"/>
      <c r="X539" s="111"/>
    </row>
    <row r="540" spans="1:24" x14ac:dyDescent="0.3">
      <c r="A540" s="108" t="s">
        <v>548</v>
      </c>
      <c r="B540" s="109" t="s">
        <v>3659</v>
      </c>
      <c r="C540" s="109" t="s">
        <v>656</v>
      </c>
      <c r="D540" s="109" t="s">
        <v>656</v>
      </c>
      <c r="E540" s="109" t="s">
        <v>841</v>
      </c>
      <c r="F540" s="109" t="s">
        <v>3550</v>
      </c>
      <c r="G540" s="109" t="s">
        <v>3637</v>
      </c>
      <c r="H540" s="109" t="s">
        <v>842</v>
      </c>
      <c r="I540" s="110" t="s">
        <v>553</v>
      </c>
      <c r="J540" s="110" t="s">
        <v>553</v>
      </c>
      <c r="K540" s="110" t="s">
        <v>553</v>
      </c>
      <c r="L540" s="110" t="s">
        <v>553</v>
      </c>
      <c r="M540" s="111" t="s">
        <v>123</v>
      </c>
      <c r="N540" s="111">
        <v>0</v>
      </c>
      <c r="O540" s="111" t="s">
        <v>553</v>
      </c>
      <c r="P540" s="111">
        <v>0</v>
      </c>
      <c r="Q540" s="112"/>
      <c r="R540" s="111" t="s">
        <v>559</v>
      </c>
      <c r="S540" s="111" t="s">
        <v>689</v>
      </c>
      <c r="T540" s="111" t="s">
        <v>843</v>
      </c>
      <c r="U540" s="111" t="str">
        <f>+CONCATENATE(Tabla134[[#This Row],[D]],Tabla134[[#This Row],[P]],Tabla134[[#This Row],[DI]])</f>
        <v>AYACUCHOLA_MARMULTIDISTRITAL</v>
      </c>
      <c r="V540" s="111" t="s">
        <v>3659</v>
      </c>
      <c r="W540" s="111"/>
      <c r="X540" s="111"/>
    </row>
    <row r="541" spans="1:24" x14ac:dyDescent="0.3">
      <c r="A541" s="108" t="s">
        <v>548</v>
      </c>
      <c r="B541" s="109" t="s">
        <v>3660</v>
      </c>
      <c r="C541" s="109" t="s">
        <v>656</v>
      </c>
      <c r="D541" s="109" t="s">
        <v>680</v>
      </c>
      <c r="E541" s="109" t="s">
        <v>550</v>
      </c>
      <c r="F541" s="109" t="s">
        <v>3550</v>
      </c>
      <c r="G541" s="109" t="s">
        <v>3661</v>
      </c>
      <c r="H541" s="109" t="s">
        <v>3662</v>
      </c>
      <c r="I541" s="110">
        <v>14166</v>
      </c>
      <c r="J541" s="110">
        <v>866.43</v>
      </c>
      <c r="K541" s="110">
        <v>-14.6914</v>
      </c>
      <c r="L541" s="110">
        <v>-74.128299999999996</v>
      </c>
      <c r="M541" s="111" t="s">
        <v>123</v>
      </c>
      <c r="N541" s="111">
        <v>0</v>
      </c>
      <c r="O541" s="111" t="s">
        <v>553</v>
      </c>
      <c r="P541" s="111">
        <v>0</v>
      </c>
      <c r="Q541" s="112"/>
      <c r="R541" s="111" t="s">
        <v>559</v>
      </c>
      <c r="S541" s="111" t="s">
        <v>707</v>
      </c>
      <c r="T541" s="111" t="s">
        <v>2455</v>
      </c>
      <c r="U541" s="111" t="str">
        <f>+CONCATENATE(Tabla134[[#This Row],[D]],Tabla134[[#This Row],[P]],Tabla134[[#This Row],[DI]])</f>
        <v>AYACUCHOLUCANASPUQUIO</v>
      </c>
      <c r="V541" s="111" t="s">
        <v>3660</v>
      </c>
      <c r="W541" s="111"/>
      <c r="X541" s="111"/>
    </row>
    <row r="542" spans="1:24" x14ac:dyDescent="0.3">
      <c r="A542" s="108" t="s">
        <v>548</v>
      </c>
      <c r="B542" s="109" t="s">
        <v>3663</v>
      </c>
      <c r="C542" s="109" t="s">
        <v>656</v>
      </c>
      <c r="D542" s="109" t="s">
        <v>680</v>
      </c>
      <c r="E542" s="109" t="s">
        <v>581</v>
      </c>
      <c r="F542" s="109" t="s">
        <v>3550</v>
      </c>
      <c r="G542" s="109" t="s">
        <v>3661</v>
      </c>
      <c r="H542" s="109" t="s">
        <v>3664</v>
      </c>
      <c r="I542" s="110">
        <v>5640</v>
      </c>
      <c r="J542" s="110">
        <v>903.51</v>
      </c>
      <c r="K542" s="110">
        <v>-14.2681</v>
      </c>
      <c r="L542" s="110">
        <v>-73.970299999999995</v>
      </c>
      <c r="M542" s="111" t="s">
        <v>123</v>
      </c>
      <c r="N542" s="111">
        <v>0</v>
      </c>
      <c r="O542" s="111" t="s">
        <v>553</v>
      </c>
      <c r="P542" s="111">
        <v>0</v>
      </c>
      <c r="Q542" s="112"/>
      <c r="R542" s="111" t="s">
        <v>559</v>
      </c>
      <c r="S542" s="111" t="s">
        <v>707</v>
      </c>
      <c r="T542" s="111" t="s">
        <v>1095</v>
      </c>
      <c r="U542" s="111" t="str">
        <f>+CONCATENATE(Tabla134[[#This Row],[D]],Tabla134[[#This Row],[P]],Tabla134[[#This Row],[DI]])</f>
        <v>AYACUCHOLUCANASAUCARA</v>
      </c>
      <c r="V542" s="111" t="s">
        <v>3663</v>
      </c>
      <c r="W542" s="111"/>
      <c r="X542" s="111"/>
    </row>
    <row r="543" spans="1:24" x14ac:dyDescent="0.3">
      <c r="A543" s="108" t="s">
        <v>548</v>
      </c>
      <c r="B543" s="109" t="s">
        <v>3665</v>
      </c>
      <c r="C543" s="109" t="s">
        <v>656</v>
      </c>
      <c r="D543" s="109" t="s">
        <v>680</v>
      </c>
      <c r="E543" s="109" t="s">
        <v>608</v>
      </c>
      <c r="F543" s="109" t="s">
        <v>3550</v>
      </c>
      <c r="G543" s="109" t="s">
        <v>3661</v>
      </c>
      <c r="H543" s="109" t="s">
        <v>3666</v>
      </c>
      <c r="I543" s="110">
        <v>4727</v>
      </c>
      <c r="J543" s="110">
        <v>402.62</v>
      </c>
      <c r="K543" s="110">
        <v>-14.2897</v>
      </c>
      <c r="L543" s="110">
        <v>-73.966700000000003</v>
      </c>
      <c r="M543" s="111" t="s">
        <v>123</v>
      </c>
      <c r="N543" s="111">
        <v>0</v>
      </c>
      <c r="O543" s="111" t="s">
        <v>553</v>
      </c>
      <c r="P543" s="111">
        <v>0</v>
      </c>
      <c r="Q543" s="112"/>
      <c r="R543" s="111" t="s">
        <v>559</v>
      </c>
      <c r="S543" s="111" t="s">
        <v>707</v>
      </c>
      <c r="T543" s="111" t="s">
        <v>1199</v>
      </c>
      <c r="U543" s="111" t="str">
        <f>+CONCATENATE(Tabla134[[#This Row],[D]],Tabla134[[#This Row],[P]],Tabla134[[#This Row],[DI]])</f>
        <v>AYACUCHOLUCANASCABANA</v>
      </c>
      <c r="V543" s="111" t="s">
        <v>3665</v>
      </c>
      <c r="W543" s="111"/>
      <c r="X543" s="111"/>
    </row>
    <row r="544" spans="1:24" x14ac:dyDescent="0.3">
      <c r="A544" s="108" t="s">
        <v>548</v>
      </c>
      <c r="B544" s="109" t="s">
        <v>3667</v>
      </c>
      <c r="C544" s="109" t="s">
        <v>656</v>
      </c>
      <c r="D544" s="109" t="s">
        <v>680</v>
      </c>
      <c r="E544" s="109" t="s">
        <v>633</v>
      </c>
      <c r="F544" s="109" t="s">
        <v>3550</v>
      </c>
      <c r="G544" s="109" t="s">
        <v>3661</v>
      </c>
      <c r="H544" s="109" t="s">
        <v>3668</v>
      </c>
      <c r="I544" s="110">
        <v>4159</v>
      </c>
      <c r="J544" s="110">
        <v>473.66</v>
      </c>
      <c r="K544" s="110">
        <v>-14.387499999999999</v>
      </c>
      <c r="L544" s="110">
        <v>-73.962500000000006</v>
      </c>
      <c r="M544" s="111" t="s">
        <v>123</v>
      </c>
      <c r="N544" s="111">
        <v>0</v>
      </c>
      <c r="O544" s="111" t="s">
        <v>553</v>
      </c>
      <c r="P544" s="111">
        <v>0</v>
      </c>
      <c r="Q544" s="112"/>
      <c r="R544" s="111" t="s">
        <v>559</v>
      </c>
      <c r="S544" s="111" t="s">
        <v>707</v>
      </c>
      <c r="T544" s="111" t="s">
        <v>1430</v>
      </c>
      <c r="U544" s="111" t="str">
        <f>+CONCATENATE(Tabla134[[#This Row],[D]],Tabla134[[#This Row],[P]],Tabla134[[#This Row],[DI]])</f>
        <v>AYACUCHOLUCANASCARMEN SALCEDO</v>
      </c>
      <c r="V544" s="111" t="s">
        <v>3667</v>
      </c>
      <c r="W544" s="111"/>
      <c r="X544" s="111"/>
    </row>
    <row r="545" spans="1:24" x14ac:dyDescent="0.3">
      <c r="A545" s="108" t="s">
        <v>548</v>
      </c>
      <c r="B545" s="109" t="s">
        <v>3669</v>
      </c>
      <c r="C545" s="109" t="s">
        <v>656</v>
      </c>
      <c r="D545" s="109" t="s">
        <v>680</v>
      </c>
      <c r="E545" s="109" t="s">
        <v>656</v>
      </c>
      <c r="F545" s="109" t="s">
        <v>3550</v>
      </c>
      <c r="G545" s="109" t="s">
        <v>3661</v>
      </c>
      <c r="H545" s="109" t="s">
        <v>3670</v>
      </c>
      <c r="I545" s="110">
        <v>2025</v>
      </c>
      <c r="J545" s="110">
        <v>399.09</v>
      </c>
      <c r="K545" s="110">
        <v>-14.9778</v>
      </c>
      <c r="L545" s="110">
        <v>-73.836399999999998</v>
      </c>
      <c r="M545" s="111" t="s">
        <v>123</v>
      </c>
      <c r="N545" s="111">
        <v>0</v>
      </c>
      <c r="O545" s="111" t="s">
        <v>553</v>
      </c>
      <c r="P545" s="111">
        <v>0</v>
      </c>
      <c r="Q545" s="112"/>
      <c r="R545" s="111" t="s">
        <v>559</v>
      </c>
      <c r="S545" s="111" t="s">
        <v>707</v>
      </c>
      <c r="T545" s="111" t="s">
        <v>1601</v>
      </c>
      <c r="U545" s="111" t="str">
        <f>+CONCATENATE(Tabla134[[#This Row],[D]],Tabla134[[#This Row],[P]],Tabla134[[#This Row],[DI]])</f>
        <v>AYACUCHOLUCANASCHAVIÑA</v>
      </c>
      <c r="V545" s="111" t="s">
        <v>3669</v>
      </c>
      <c r="W545" s="111"/>
      <c r="X545" s="111"/>
    </row>
    <row r="546" spans="1:24" x14ac:dyDescent="0.3">
      <c r="A546" s="108" t="s">
        <v>548</v>
      </c>
      <c r="B546" s="109" t="s">
        <v>3671</v>
      </c>
      <c r="C546" s="109" t="s">
        <v>656</v>
      </c>
      <c r="D546" s="109" t="s">
        <v>680</v>
      </c>
      <c r="E546" s="109" t="s">
        <v>680</v>
      </c>
      <c r="F546" s="109" t="s">
        <v>3550</v>
      </c>
      <c r="G546" s="109" t="s">
        <v>3661</v>
      </c>
      <c r="H546" s="109" t="s">
        <v>3672</v>
      </c>
      <c r="I546" s="110">
        <v>3825</v>
      </c>
      <c r="J546" s="110">
        <v>1166.9100000000001</v>
      </c>
      <c r="K546" s="110">
        <v>-14.366099999999999</v>
      </c>
      <c r="L546" s="110">
        <v>-73.878600000000006</v>
      </c>
      <c r="M546" s="111" t="s">
        <v>123</v>
      </c>
      <c r="N546" s="111">
        <v>0</v>
      </c>
      <c r="O546" s="111" t="s">
        <v>553</v>
      </c>
      <c r="P546" s="111">
        <v>0</v>
      </c>
      <c r="Q546" s="112"/>
      <c r="R546" s="111" t="s">
        <v>559</v>
      </c>
      <c r="S546" s="111" t="s">
        <v>707</v>
      </c>
      <c r="T546" s="111" t="s">
        <v>1753</v>
      </c>
      <c r="U546" s="111" t="str">
        <f>+CONCATENATE(Tabla134[[#This Row],[D]],Tabla134[[#This Row],[P]],Tabla134[[#This Row],[DI]])</f>
        <v>AYACUCHOLUCANASCHIPAO</v>
      </c>
      <c r="V546" s="111" t="s">
        <v>3671</v>
      </c>
      <c r="W546" s="111"/>
      <c r="X546" s="111"/>
    </row>
    <row r="547" spans="1:24" x14ac:dyDescent="0.3">
      <c r="A547" s="108" t="s">
        <v>548</v>
      </c>
      <c r="B547" s="109" t="s">
        <v>3673</v>
      </c>
      <c r="C547" s="109" t="s">
        <v>656</v>
      </c>
      <c r="D547" s="109" t="s">
        <v>680</v>
      </c>
      <c r="E547" s="109" t="s">
        <v>700</v>
      </c>
      <c r="F547" s="109" t="s">
        <v>3550</v>
      </c>
      <c r="G547" s="109" t="s">
        <v>3661</v>
      </c>
      <c r="H547" s="109" t="s">
        <v>3674</v>
      </c>
      <c r="I547" s="110">
        <v>2865</v>
      </c>
      <c r="J547" s="110">
        <v>309.48</v>
      </c>
      <c r="K547" s="110">
        <v>-14.130800000000001</v>
      </c>
      <c r="L547" s="110">
        <v>-74.941900000000004</v>
      </c>
      <c r="M547" s="111" t="s">
        <v>123</v>
      </c>
      <c r="N547" s="111">
        <v>0</v>
      </c>
      <c r="O547" s="111" t="s">
        <v>553</v>
      </c>
      <c r="P547" s="111">
        <v>0</v>
      </c>
      <c r="Q547" s="112"/>
      <c r="R547" s="111" t="s">
        <v>559</v>
      </c>
      <c r="S547" s="111" t="s">
        <v>707</v>
      </c>
      <c r="T547" s="111" t="s">
        <v>1898</v>
      </c>
      <c r="U547" s="111" t="str">
        <f>+CONCATENATE(Tabla134[[#This Row],[D]],Tabla134[[#This Row],[P]],Tabla134[[#This Row],[DI]])</f>
        <v>AYACUCHOLUCANASHUAC-HUAS</v>
      </c>
      <c r="V547" s="111" t="s">
        <v>3673</v>
      </c>
      <c r="W547" s="111"/>
      <c r="X547" s="111"/>
    </row>
    <row r="548" spans="1:24" x14ac:dyDescent="0.3">
      <c r="A548" s="108" t="s">
        <v>548</v>
      </c>
      <c r="B548" s="109" t="s">
        <v>3675</v>
      </c>
      <c r="C548" s="109" t="s">
        <v>656</v>
      </c>
      <c r="D548" s="109" t="s">
        <v>680</v>
      </c>
      <c r="E548" s="109" t="s">
        <v>719</v>
      </c>
      <c r="F548" s="109" t="s">
        <v>3550</v>
      </c>
      <c r="G548" s="109" t="s">
        <v>3661</v>
      </c>
      <c r="H548" s="109" t="s">
        <v>3676</v>
      </c>
      <c r="I548" s="110">
        <v>1367</v>
      </c>
      <c r="J548" s="110">
        <v>785.89</v>
      </c>
      <c r="K548" s="110">
        <v>-14.2858</v>
      </c>
      <c r="L548" s="110">
        <v>-74.842500000000001</v>
      </c>
      <c r="M548" s="111" t="s">
        <v>123</v>
      </c>
      <c r="N548" s="111">
        <v>0</v>
      </c>
      <c r="O548" s="111" t="s">
        <v>553</v>
      </c>
      <c r="P548" s="111">
        <v>0</v>
      </c>
      <c r="Q548" s="112"/>
      <c r="R548" s="111" t="s">
        <v>559</v>
      </c>
      <c r="S548" s="111" t="s">
        <v>707</v>
      </c>
      <c r="T548" s="111" t="s">
        <v>2025</v>
      </c>
      <c r="U548" s="111" t="str">
        <f>+CONCATENATE(Tabla134[[#This Row],[D]],Tabla134[[#This Row],[P]],Tabla134[[#This Row],[DI]])</f>
        <v>AYACUCHOLUCANASLARAMATE</v>
      </c>
      <c r="V548" s="111" t="s">
        <v>3675</v>
      </c>
      <c r="W548" s="111"/>
      <c r="X548" s="111"/>
    </row>
    <row r="549" spans="1:24" x14ac:dyDescent="0.3">
      <c r="A549" s="108" t="s">
        <v>548</v>
      </c>
      <c r="B549" s="109" t="s">
        <v>3677</v>
      </c>
      <c r="C549" s="109" t="s">
        <v>656</v>
      </c>
      <c r="D549" s="109" t="s">
        <v>680</v>
      </c>
      <c r="E549" s="109" t="s">
        <v>738</v>
      </c>
      <c r="F549" s="109" t="s">
        <v>3550</v>
      </c>
      <c r="G549" s="109" t="s">
        <v>3661</v>
      </c>
      <c r="H549" s="109" t="s">
        <v>3678</v>
      </c>
      <c r="I549" s="110">
        <v>1364</v>
      </c>
      <c r="J549" s="110">
        <v>1053.5999999999999</v>
      </c>
      <c r="K549" s="110">
        <v>-14.7278</v>
      </c>
      <c r="L549" s="110">
        <v>-74.67</v>
      </c>
      <c r="M549" s="111" t="s">
        <v>123</v>
      </c>
      <c r="N549" s="111">
        <v>0</v>
      </c>
      <c r="O549" s="111" t="s">
        <v>553</v>
      </c>
      <c r="P549" s="111">
        <v>0</v>
      </c>
      <c r="Q549" s="112"/>
      <c r="R549" s="111" t="s">
        <v>559</v>
      </c>
      <c r="S549" s="111" t="s">
        <v>707</v>
      </c>
      <c r="T549" s="111" t="s">
        <v>2079</v>
      </c>
      <c r="U549" s="111" t="str">
        <f>+CONCATENATE(Tabla134[[#This Row],[D]],Tabla134[[#This Row],[P]],Tabla134[[#This Row],[DI]])</f>
        <v>AYACUCHOLUCANASLEONCIO PRADO</v>
      </c>
      <c r="V549" s="111" t="s">
        <v>3677</v>
      </c>
      <c r="W549" s="111"/>
      <c r="X549" s="111"/>
    </row>
    <row r="550" spans="1:24" x14ac:dyDescent="0.3">
      <c r="A550" s="108" t="s">
        <v>548</v>
      </c>
      <c r="B550" s="109" t="s">
        <v>3679</v>
      </c>
      <c r="C550" s="109" t="s">
        <v>656</v>
      </c>
      <c r="D550" s="109" t="s">
        <v>680</v>
      </c>
      <c r="E550" s="109" t="s">
        <v>753</v>
      </c>
      <c r="F550" s="109" t="s">
        <v>3550</v>
      </c>
      <c r="G550" s="109" t="s">
        <v>3661</v>
      </c>
      <c r="H550" s="109" t="s">
        <v>3680</v>
      </c>
      <c r="I550" s="110">
        <v>1126</v>
      </c>
      <c r="J550" s="110">
        <v>482.07</v>
      </c>
      <c r="K550" s="110">
        <v>-14.2439</v>
      </c>
      <c r="L550" s="110">
        <v>-74.919200000000004</v>
      </c>
      <c r="M550" s="111" t="s">
        <v>123</v>
      </c>
      <c r="N550" s="111">
        <v>0</v>
      </c>
      <c r="O550" s="111" t="s">
        <v>553</v>
      </c>
      <c r="P550" s="111">
        <v>0</v>
      </c>
      <c r="Q550" s="112"/>
      <c r="R550" s="111" t="s">
        <v>559</v>
      </c>
      <c r="S550" s="111" t="s">
        <v>707</v>
      </c>
      <c r="T550" s="111" t="s">
        <v>2222</v>
      </c>
      <c r="U550" s="111" t="str">
        <f>+CONCATENATE(Tabla134[[#This Row],[D]],Tabla134[[#This Row],[P]],Tabla134[[#This Row],[DI]])</f>
        <v>AYACUCHOLUCANASLLAUTA</v>
      </c>
      <c r="V550" s="111" t="s">
        <v>3679</v>
      </c>
      <c r="W550" s="111"/>
      <c r="X550" s="111"/>
    </row>
    <row r="551" spans="1:24" x14ac:dyDescent="0.3">
      <c r="A551" s="108" t="s">
        <v>548</v>
      </c>
      <c r="B551" s="109" t="s">
        <v>3681</v>
      </c>
      <c r="C551" s="109" t="s">
        <v>656</v>
      </c>
      <c r="D551" s="109" t="s">
        <v>680</v>
      </c>
      <c r="E551" s="109" t="s">
        <v>765</v>
      </c>
      <c r="F551" s="109" t="s">
        <v>3550</v>
      </c>
      <c r="G551" s="109" t="s">
        <v>3661</v>
      </c>
      <c r="H551" s="109" t="s">
        <v>3682</v>
      </c>
      <c r="I551" s="110">
        <v>4240</v>
      </c>
      <c r="J551" s="110">
        <v>1205.78</v>
      </c>
      <c r="K551" s="110">
        <v>-14.622199999999999</v>
      </c>
      <c r="L551" s="110">
        <v>-74.232799999999997</v>
      </c>
      <c r="M551" s="111" t="s">
        <v>123</v>
      </c>
      <c r="N551" s="111">
        <v>0</v>
      </c>
      <c r="O551" s="111" t="s">
        <v>553</v>
      </c>
      <c r="P551" s="111">
        <v>0</v>
      </c>
      <c r="Q551" s="112"/>
      <c r="R551" s="111" t="s">
        <v>559</v>
      </c>
      <c r="S551" s="111" t="s">
        <v>707</v>
      </c>
      <c r="T551" s="111" t="s">
        <v>707</v>
      </c>
      <c r="U551" s="111" t="str">
        <f>+CONCATENATE(Tabla134[[#This Row],[D]],Tabla134[[#This Row],[P]],Tabla134[[#This Row],[DI]])</f>
        <v>AYACUCHOLUCANASLUCANAS</v>
      </c>
      <c r="V551" s="111" t="s">
        <v>3681</v>
      </c>
      <c r="W551" s="111"/>
      <c r="X551" s="111"/>
    </row>
    <row r="552" spans="1:24" x14ac:dyDescent="0.3">
      <c r="A552" s="108" t="s">
        <v>548</v>
      </c>
      <c r="B552" s="109" t="s">
        <v>3683</v>
      </c>
      <c r="C552" s="109" t="s">
        <v>656</v>
      </c>
      <c r="D552" s="109" t="s">
        <v>680</v>
      </c>
      <c r="E552" s="109" t="s">
        <v>778</v>
      </c>
      <c r="F552" s="109" t="s">
        <v>3550</v>
      </c>
      <c r="G552" s="109" t="s">
        <v>3661</v>
      </c>
      <c r="H552" s="109" t="s">
        <v>3684</v>
      </c>
      <c r="I552" s="110">
        <v>2932</v>
      </c>
      <c r="J552" s="110">
        <v>848.36</v>
      </c>
      <c r="K552" s="110">
        <v>-14.398300000000001</v>
      </c>
      <c r="L552" s="110">
        <v>-74.821899999999999</v>
      </c>
      <c r="M552" s="111" t="s">
        <v>123</v>
      </c>
      <c r="N552" s="111">
        <v>0</v>
      </c>
      <c r="O552" s="111" t="s">
        <v>553</v>
      </c>
      <c r="P552" s="111">
        <v>0</v>
      </c>
      <c r="Q552" s="112"/>
      <c r="R552" s="111" t="s">
        <v>559</v>
      </c>
      <c r="S552" s="111" t="s">
        <v>707</v>
      </c>
      <c r="T552" s="111" t="s">
        <v>2367</v>
      </c>
      <c r="U552" s="111" t="str">
        <f>+CONCATENATE(Tabla134[[#This Row],[D]],Tabla134[[#This Row],[P]],Tabla134[[#This Row],[DI]])</f>
        <v>AYACUCHOLUCANASOCAÑA</v>
      </c>
      <c r="V552" s="111" t="s">
        <v>3683</v>
      </c>
      <c r="W552" s="111"/>
      <c r="X552" s="111"/>
    </row>
    <row r="553" spans="1:24" x14ac:dyDescent="0.3">
      <c r="A553" s="108" t="s">
        <v>548</v>
      </c>
      <c r="B553" s="109" t="s">
        <v>3685</v>
      </c>
      <c r="C553" s="109" t="s">
        <v>656</v>
      </c>
      <c r="D553" s="109" t="s">
        <v>680</v>
      </c>
      <c r="E553" s="109" t="s">
        <v>789</v>
      </c>
      <c r="F553" s="109" t="s">
        <v>3550</v>
      </c>
      <c r="G553" s="109" t="s">
        <v>3661</v>
      </c>
      <c r="H553" s="109" t="s">
        <v>3686</v>
      </c>
      <c r="I553" s="110">
        <v>3149</v>
      </c>
      <c r="J553" s="110">
        <v>720.2</v>
      </c>
      <c r="K553" s="110">
        <v>-14.4894</v>
      </c>
      <c r="L553" s="110">
        <v>-74.6892</v>
      </c>
      <c r="M553" s="111" t="s">
        <v>123</v>
      </c>
      <c r="N553" s="111">
        <v>0</v>
      </c>
      <c r="O553" s="111" t="s">
        <v>553</v>
      </c>
      <c r="P553" s="111">
        <v>0</v>
      </c>
      <c r="Q553" s="112"/>
      <c r="R553" s="111" t="s">
        <v>559</v>
      </c>
      <c r="S553" s="111" t="s">
        <v>707</v>
      </c>
      <c r="T553" s="111" t="s">
        <v>2417</v>
      </c>
      <c r="U553" s="111" t="str">
        <f>+CONCATENATE(Tabla134[[#This Row],[D]],Tabla134[[#This Row],[P]],Tabla134[[#This Row],[DI]])</f>
        <v>AYACUCHOLUCANASOTOCA</v>
      </c>
      <c r="V553" s="111" t="s">
        <v>3685</v>
      </c>
      <c r="W553" s="111"/>
      <c r="X553" s="111"/>
    </row>
    <row r="554" spans="1:24" x14ac:dyDescent="0.3">
      <c r="A554" s="108" t="s">
        <v>548</v>
      </c>
      <c r="B554" s="109" t="s">
        <v>3687</v>
      </c>
      <c r="C554" s="109" t="s">
        <v>656</v>
      </c>
      <c r="D554" s="109" t="s">
        <v>680</v>
      </c>
      <c r="E554" s="109" t="s">
        <v>798</v>
      </c>
      <c r="F554" s="109" t="s">
        <v>3550</v>
      </c>
      <c r="G554" s="109" t="s">
        <v>3661</v>
      </c>
      <c r="H554" s="109" t="s">
        <v>3688</v>
      </c>
      <c r="I554" s="110">
        <v>933</v>
      </c>
      <c r="J554" s="110">
        <v>585.4</v>
      </c>
      <c r="K554" s="110">
        <v>-14.9383</v>
      </c>
      <c r="L554" s="110">
        <v>-74.418300000000002</v>
      </c>
      <c r="M554" s="111" t="s">
        <v>123</v>
      </c>
      <c r="N554" s="111">
        <v>0</v>
      </c>
      <c r="O554" s="111" t="s">
        <v>553</v>
      </c>
      <c r="P554" s="111">
        <v>0</v>
      </c>
      <c r="Q554" s="112"/>
      <c r="R554" s="111" t="s">
        <v>559</v>
      </c>
      <c r="S554" s="111" t="s">
        <v>707</v>
      </c>
      <c r="T554" s="111" t="s">
        <v>2484</v>
      </c>
      <c r="U554" s="111" t="str">
        <f>+CONCATENATE(Tabla134[[#This Row],[D]],Tabla134[[#This Row],[P]],Tabla134[[#This Row],[DI]])</f>
        <v>AYACUCHOLUCANASSAISA</v>
      </c>
      <c r="V554" s="111" t="s">
        <v>3687</v>
      </c>
      <c r="W554" s="111"/>
      <c r="X554" s="111"/>
    </row>
    <row r="555" spans="1:24" x14ac:dyDescent="0.3">
      <c r="A555" s="108" t="s">
        <v>548</v>
      </c>
      <c r="B555" s="109" t="s">
        <v>3689</v>
      </c>
      <c r="C555" s="109" t="s">
        <v>656</v>
      </c>
      <c r="D555" s="109" t="s">
        <v>680</v>
      </c>
      <c r="E555" s="109" t="s">
        <v>806</v>
      </c>
      <c r="F555" s="109" t="s">
        <v>3550</v>
      </c>
      <c r="G555" s="109" t="s">
        <v>3661</v>
      </c>
      <c r="H555" s="109" t="s">
        <v>3690</v>
      </c>
      <c r="I555" s="110">
        <v>2182</v>
      </c>
      <c r="J555" s="110">
        <v>391.83</v>
      </c>
      <c r="K555" s="110">
        <v>-14.7425</v>
      </c>
      <c r="L555" s="110">
        <v>-74.221699999999998</v>
      </c>
      <c r="M555" s="111" t="s">
        <v>123</v>
      </c>
      <c r="N555" s="111">
        <v>0</v>
      </c>
      <c r="O555" s="111" t="s">
        <v>553</v>
      </c>
      <c r="P555" s="111">
        <v>0</v>
      </c>
      <c r="Q555" s="112"/>
      <c r="R555" s="111" t="s">
        <v>559</v>
      </c>
      <c r="S555" s="111" t="s">
        <v>707</v>
      </c>
      <c r="T555" s="111" t="s">
        <v>1832</v>
      </c>
      <c r="U555" s="111" t="str">
        <f>+CONCATENATE(Tabla134[[#This Row],[D]],Tabla134[[#This Row],[P]],Tabla134[[#This Row],[DI]])</f>
        <v>AYACUCHOLUCANASSAN CRISTOBAL</v>
      </c>
      <c r="V555" s="111" t="s">
        <v>3689</v>
      </c>
      <c r="W555" s="111"/>
      <c r="X555" s="111"/>
    </row>
    <row r="556" spans="1:24" x14ac:dyDescent="0.3">
      <c r="A556" s="108" t="s">
        <v>548</v>
      </c>
      <c r="B556" s="109" t="s">
        <v>3691</v>
      </c>
      <c r="C556" s="109" t="s">
        <v>656</v>
      </c>
      <c r="D556" s="109" t="s">
        <v>680</v>
      </c>
      <c r="E556" s="109" t="s">
        <v>811</v>
      </c>
      <c r="F556" s="109" t="s">
        <v>3550</v>
      </c>
      <c r="G556" s="109" t="s">
        <v>3661</v>
      </c>
      <c r="H556" s="109" t="s">
        <v>3692</v>
      </c>
      <c r="I556" s="110">
        <v>1636</v>
      </c>
      <c r="J556" s="110">
        <v>44.59</v>
      </c>
      <c r="K556" s="110">
        <v>-14.66</v>
      </c>
      <c r="L556" s="110">
        <v>-74.201099999999997</v>
      </c>
      <c r="M556" s="111" t="s">
        <v>123</v>
      </c>
      <c r="N556" s="111">
        <v>0</v>
      </c>
      <c r="O556" s="111" t="s">
        <v>553</v>
      </c>
      <c r="P556" s="111">
        <v>0</v>
      </c>
      <c r="Q556" s="112"/>
      <c r="R556" s="111" t="s">
        <v>559</v>
      </c>
      <c r="S556" s="111" t="s">
        <v>707</v>
      </c>
      <c r="T556" s="111" t="s">
        <v>2115</v>
      </c>
      <c r="U556" s="111" t="str">
        <f>+CONCATENATE(Tabla134[[#This Row],[D]],Tabla134[[#This Row],[P]],Tabla134[[#This Row],[DI]])</f>
        <v>AYACUCHOLUCANASSAN JUAN</v>
      </c>
      <c r="V556" s="111" t="s">
        <v>3691</v>
      </c>
      <c r="W556" s="111"/>
      <c r="X556" s="111"/>
    </row>
    <row r="557" spans="1:24" x14ac:dyDescent="0.3">
      <c r="A557" s="108" t="s">
        <v>548</v>
      </c>
      <c r="B557" s="109" t="s">
        <v>3693</v>
      </c>
      <c r="C557" s="109" t="s">
        <v>656</v>
      </c>
      <c r="D557" s="109" t="s">
        <v>680</v>
      </c>
      <c r="E557" s="109" t="s">
        <v>816</v>
      </c>
      <c r="F557" s="109" t="s">
        <v>3550</v>
      </c>
      <c r="G557" s="109" t="s">
        <v>3661</v>
      </c>
      <c r="H557" s="109" t="s">
        <v>3694</v>
      </c>
      <c r="I557" s="110">
        <v>3019</v>
      </c>
      <c r="J557" s="110">
        <v>733.03</v>
      </c>
      <c r="K557" s="110">
        <v>-14.770799999999999</v>
      </c>
      <c r="L557" s="110">
        <v>-74.097200000000001</v>
      </c>
      <c r="M557" s="111" t="s">
        <v>123</v>
      </c>
      <c r="N557" s="111">
        <v>0</v>
      </c>
      <c r="O557" s="111" t="s">
        <v>553</v>
      </c>
      <c r="P557" s="111">
        <v>0</v>
      </c>
      <c r="Q557" s="112"/>
      <c r="R557" s="111" t="s">
        <v>559</v>
      </c>
      <c r="S557" s="111" t="s">
        <v>707</v>
      </c>
      <c r="T557" s="111" t="s">
        <v>1917</v>
      </c>
      <c r="U557" s="111" t="str">
        <f>+CONCATENATE(Tabla134[[#This Row],[D]],Tabla134[[#This Row],[P]],Tabla134[[#This Row],[DI]])</f>
        <v>AYACUCHOLUCANASSAN PEDRO</v>
      </c>
      <c r="V557" s="111" t="s">
        <v>3693</v>
      </c>
      <c r="W557" s="111"/>
      <c r="X557" s="111"/>
    </row>
    <row r="558" spans="1:24" x14ac:dyDescent="0.3">
      <c r="A558" s="108" t="s">
        <v>548</v>
      </c>
      <c r="B558" s="109" t="s">
        <v>3695</v>
      </c>
      <c r="C558" s="109" t="s">
        <v>656</v>
      </c>
      <c r="D558" s="109" t="s">
        <v>680</v>
      </c>
      <c r="E558" s="109" t="s">
        <v>821</v>
      </c>
      <c r="F558" s="109" t="s">
        <v>3550</v>
      </c>
      <c r="G558" s="109" t="s">
        <v>3661</v>
      </c>
      <c r="H558" s="109" t="s">
        <v>3696</v>
      </c>
      <c r="I558" s="110">
        <v>1371</v>
      </c>
      <c r="J558" s="110">
        <v>531.54999999999995</v>
      </c>
      <c r="K558" s="110">
        <v>-14.4139</v>
      </c>
      <c r="L558" s="110">
        <v>-74.650000000000006</v>
      </c>
      <c r="M558" s="111" t="s">
        <v>123</v>
      </c>
      <c r="N558" s="111">
        <v>0</v>
      </c>
      <c r="O558" s="111" t="s">
        <v>553</v>
      </c>
      <c r="P558" s="111">
        <v>0</v>
      </c>
      <c r="Q558" s="112"/>
      <c r="R558" s="111" t="s">
        <v>559</v>
      </c>
      <c r="S558" s="111" t="s">
        <v>707</v>
      </c>
      <c r="T558" s="111" t="s">
        <v>2563</v>
      </c>
      <c r="U558" s="111" t="str">
        <f>+CONCATENATE(Tabla134[[#This Row],[D]],Tabla134[[#This Row],[P]],Tabla134[[#This Row],[DI]])</f>
        <v>AYACUCHOLUCANASSAN PEDRO DE PALCO</v>
      </c>
      <c r="V558" s="111" t="s">
        <v>3695</v>
      </c>
      <c r="W558" s="111"/>
      <c r="X558" s="111"/>
    </row>
    <row r="559" spans="1:24" x14ac:dyDescent="0.3">
      <c r="A559" s="108" t="s">
        <v>548</v>
      </c>
      <c r="B559" s="109" t="s">
        <v>3697</v>
      </c>
      <c r="C559" s="109" t="s">
        <v>656</v>
      </c>
      <c r="D559" s="109" t="s">
        <v>680</v>
      </c>
      <c r="E559" s="109" t="s">
        <v>826</v>
      </c>
      <c r="F559" s="109" t="s">
        <v>3550</v>
      </c>
      <c r="G559" s="109" t="s">
        <v>3661</v>
      </c>
      <c r="H559" s="109" t="s">
        <v>3698</v>
      </c>
      <c r="I559" s="110">
        <v>7510</v>
      </c>
      <c r="J559" s="110">
        <v>1520.87</v>
      </c>
      <c r="K559" s="110">
        <v>-15.0619</v>
      </c>
      <c r="L559" s="110">
        <v>-73.951099999999997</v>
      </c>
      <c r="M559" s="111" t="s">
        <v>123</v>
      </c>
      <c r="N559" s="111">
        <v>0</v>
      </c>
      <c r="O559" s="111" t="s">
        <v>553</v>
      </c>
      <c r="P559" s="111">
        <v>0</v>
      </c>
      <c r="Q559" s="112"/>
      <c r="R559" s="111" t="s">
        <v>559</v>
      </c>
      <c r="S559" s="111" t="s">
        <v>707</v>
      </c>
      <c r="T559" s="111" t="s">
        <v>1427</v>
      </c>
      <c r="U559" s="111" t="str">
        <f>+CONCATENATE(Tabla134[[#This Row],[D]],Tabla134[[#This Row],[P]],Tabla134[[#This Row],[DI]])</f>
        <v>AYACUCHOLUCANASSANCOS</v>
      </c>
      <c r="V559" s="111" t="s">
        <v>3697</v>
      </c>
      <c r="W559" s="111"/>
      <c r="X559" s="111"/>
    </row>
    <row r="560" spans="1:24" x14ac:dyDescent="0.3">
      <c r="A560" s="108" t="s">
        <v>548</v>
      </c>
      <c r="B560" s="109" t="s">
        <v>3699</v>
      </c>
      <c r="C560" s="109" t="s">
        <v>656</v>
      </c>
      <c r="D560" s="109" t="s">
        <v>680</v>
      </c>
      <c r="E560" s="109" t="s">
        <v>831</v>
      </c>
      <c r="F560" s="109" t="s">
        <v>3550</v>
      </c>
      <c r="G560" s="109" t="s">
        <v>3661</v>
      </c>
      <c r="H560" s="109" t="s">
        <v>3700</v>
      </c>
      <c r="I560" s="110">
        <v>669</v>
      </c>
      <c r="J560" s="110">
        <v>50.63</v>
      </c>
      <c r="K560" s="110">
        <v>-14.2281</v>
      </c>
      <c r="L560" s="110">
        <v>-73.954999999999998</v>
      </c>
      <c r="M560" s="111" t="s">
        <v>123</v>
      </c>
      <c r="N560" s="111">
        <v>0</v>
      </c>
      <c r="O560" s="111" t="s">
        <v>553</v>
      </c>
      <c r="P560" s="111">
        <v>0</v>
      </c>
      <c r="Q560" s="112"/>
      <c r="R560" s="111" t="s">
        <v>559</v>
      </c>
      <c r="S560" s="111" t="s">
        <v>707</v>
      </c>
      <c r="T560" s="111" t="s">
        <v>2588</v>
      </c>
      <c r="U560" s="111" t="str">
        <f>+CONCATENATE(Tabla134[[#This Row],[D]],Tabla134[[#This Row],[P]],Tabla134[[#This Row],[DI]])</f>
        <v>AYACUCHOLUCANASSANTA ANA DE HUAYCAHUACHO</v>
      </c>
      <c r="V560" s="111" t="s">
        <v>3699</v>
      </c>
      <c r="W560" s="111"/>
      <c r="X560" s="111"/>
    </row>
    <row r="561" spans="1:24" x14ac:dyDescent="0.3">
      <c r="A561" s="108" t="s">
        <v>548</v>
      </c>
      <c r="B561" s="109" t="s">
        <v>3701</v>
      </c>
      <c r="C561" s="109" t="s">
        <v>656</v>
      </c>
      <c r="D561" s="109" t="s">
        <v>680</v>
      </c>
      <c r="E561" s="109" t="s">
        <v>836</v>
      </c>
      <c r="F561" s="109" t="s">
        <v>3550</v>
      </c>
      <c r="G561" s="109" t="s">
        <v>3661</v>
      </c>
      <c r="H561" s="109" t="s">
        <v>3702</v>
      </c>
      <c r="I561" s="110">
        <v>889</v>
      </c>
      <c r="J561" s="110">
        <v>1019.14</v>
      </c>
      <c r="K561" s="110">
        <v>-14.9786</v>
      </c>
      <c r="L561" s="110">
        <v>-74.523300000000006</v>
      </c>
      <c r="M561" s="111" t="s">
        <v>123</v>
      </c>
      <c r="N561" s="111">
        <v>0</v>
      </c>
      <c r="O561" s="111" t="s">
        <v>553</v>
      </c>
      <c r="P561" s="111">
        <v>0</v>
      </c>
      <c r="Q561" s="112"/>
      <c r="R561" s="111" t="s">
        <v>559</v>
      </c>
      <c r="S561" s="111" t="s">
        <v>707</v>
      </c>
      <c r="T561" s="111" t="s">
        <v>2271</v>
      </c>
      <c r="U561" s="111" t="str">
        <f>+CONCATENATE(Tabla134[[#This Row],[D]],Tabla134[[#This Row],[P]],Tabla134[[#This Row],[DI]])</f>
        <v>AYACUCHOLUCANASSANTA LUCIA</v>
      </c>
      <c r="V561" s="111" t="s">
        <v>3701</v>
      </c>
      <c r="W561" s="111"/>
      <c r="X561" s="111"/>
    </row>
    <row r="562" spans="1:24" x14ac:dyDescent="0.3">
      <c r="A562" s="108" t="s">
        <v>548</v>
      </c>
      <c r="B562" s="109" t="s">
        <v>3703</v>
      </c>
      <c r="C562" s="109" t="s">
        <v>656</v>
      </c>
      <c r="D562" s="109" t="s">
        <v>680</v>
      </c>
      <c r="E562" s="109" t="s">
        <v>841</v>
      </c>
      <c r="F562" s="109" t="s">
        <v>3550</v>
      </c>
      <c r="G562" s="109" t="s">
        <v>3661</v>
      </c>
      <c r="H562" s="109" t="s">
        <v>842</v>
      </c>
      <c r="I562" s="110" t="s">
        <v>553</v>
      </c>
      <c r="J562" s="110" t="s">
        <v>553</v>
      </c>
      <c r="K562" s="110" t="s">
        <v>553</v>
      </c>
      <c r="L562" s="110" t="s">
        <v>553</v>
      </c>
      <c r="M562" s="111" t="s">
        <v>123</v>
      </c>
      <c r="N562" s="111">
        <v>0</v>
      </c>
      <c r="O562" s="111" t="s">
        <v>553</v>
      </c>
      <c r="P562" s="111">
        <v>0</v>
      </c>
      <c r="Q562" s="112"/>
      <c r="R562" s="111" t="s">
        <v>559</v>
      </c>
      <c r="S562" s="111" t="s">
        <v>707</v>
      </c>
      <c r="T562" s="111" t="s">
        <v>843</v>
      </c>
      <c r="U562" s="111" t="str">
        <f>+CONCATENATE(Tabla134[[#This Row],[D]],Tabla134[[#This Row],[P]],Tabla134[[#This Row],[DI]])</f>
        <v>AYACUCHOLUCANASMULTIDISTRITAL</v>
      </c>
      <c r="V562" s="111" t="s">
        <v>3703</v>
      </c>
      <c r="W562" s="111"/>
      <c r="X562" s="111"/>
    </row>
    <row r="563" spans="1:24" x14ac:dyDescent="0.3">
      <c r="A563" s="108" t="s">
        <v>548</v>
      </c>
      <c r="B563" s="109" t="s">
        <v>3704</v>
      </c>
      <c r="C563" s="109" t="s">
        <v>656</v>
      </c>
      <c r="D563" s="109" t="s">
        <v>700</v>
      </c>
      <c r="E563" s="109" t="s">
        <v>550</v>
      </c>
      <c r="F563" s="109" t="s">
        <v>3550</v>
      </c>
      <c r="G563" s="109" t="s">
        <v>3705</v>
      </c>
      <c r="H563" s="109" t="s">
        <v>3706</v>
      </c>
      <c r="I563" s="110">
        <v>15679</v>
      </c>
      <c r="J563" s="110">
        <v>1399.41</v>
      </c>
      <c r="K563" s="110">
        <v>-15.0161</v>
      </c>
      <c r="L563" s="110">
        <v>-73.781899999999993</v>
      </c>
      <c r="M563" s="111" t="s">
        <v>123</v>
      </c>
      <c r="N563" s="111">
        <v>0</v>
      </c>
      <c r="O563" s="111" t="s">
        <v>553</v>
      </c>
      <c r="P563" s="111">
        <v>0</v>
      </c>
      <c r="Q563" s="112"/>
      <c r="R563" s="111" t="s">
        <v>559</v>
      </c>
      <c r="S563" s="111" t="s">
        <v>726</v>
      </c>
      <c r="T563" s="111" t="s">
        <v>1262</v>
      </c>
      <c r="U563" s="111" t="str">
        <f>+CONCATENATE(Tabla134[[#This Row],[D]],Tabla134[[#This Row],[P]],Tabla134[[#This Row],[DI]])</f>
        <v>AYACUCHOPARINACOCHASCORACORA</v>
      </c>
      <c r="V563" s="111" t="s">
        <v>3704</v>
      </c>
      <c r="W563" s="111"/>
      <c r="X563" s="111"/>
    </row>
    <row r="564" spans="1:24" x14ac:dyDescent="0.3">
      <c r="A564" s="108" t="s">
        <v>548</v>
      </c>
      <c r="B564" s="109" t="s">
        <v>3707</v>
      </c>
      <c r="C564" s="109" t="s">
        <v>656</v>
      </c>
      <c r="D564" s="109" t="s">
        <v>700</v>
      </c>
      <c r="E564" s="109" t="s">
        <v>581</v>
      </c>
      <c r="F564" s="109" t="s">
        <v>3550</v>
      </c>
      <c r="G564" s="109" t="s">
        <v>3705</v>
      </c>
      <c r="H564" s="109" t="s">
        <v>3708</v>
      </c>
      <c r="I564" s="110">
        <v>2680</v>
      </c>
      <c r="J564" s="110">
        <v>366.3</v>
      </c>
      <c r="K564" s="110">
        <v>-15.0944</v>
      </c>
      <c r="L564" s="110">
        <v>-73.747799999999998</v>
      </c>
      <c r="M564" s="111" t="s">
        <v>123</v>
      </c>
      <c r="N564" s="111">
        <v>0</v>
      </c>
      <c r="O564" s="111" t="s">
        <v>553</v>
      </c>
      <c r="P564" s="111">
        <v>0</v>
      </c>
      <c r="Q564" s="112"/>
      <c r="R564" s="111" t="s">
        <v>559</v>
      </c>
      <c r="S564" s="111" t="s">
        <v>726</v>
      </c>
      <c r="T564" s="111" t="s">
        <v>1096</v>
      </c>
      <c r="U564" s="111" t="str">
        <f>+CONCATENATE(Tabla134[[#This Row],[D]],Tabla134[[#This Row],[P]],Tabla134[[#This Row],[DI]])</f>
        <v>AYACUCHOPARINACOCHASCHUMPI</v>
      </c>
      <c r="V564" s="111" t="s">
        <v>3707</v>
      </c>
      <c r="W564" s="111"/>
      <c r="X564" s="111"/>
    </row>
    <row r="565" spans="1:24" x14ac:dyDescent="0.3">
      <c r="A565" s="108" t="s">
        <v>548</v>
      </c>
      <c r="B565" s="109" t="s">
        <v>3709</v>
      </c>
      <c r="C565" s="109" t="s">
        <v>656</v>
      </c>
      <c r="D565" s="109" t="s">
        <v>700</v>
      </c>
      <c r="E565" s="109" t="s">
        <v>608</v>
      </c>
      <c r="F565" s="109" t="s">
        <v>3550</v>
      </c>
      <c r="G565" s="109" t="s">
        <v>3705</v>
      </c>
      <c r="H565" s="109" t="s">
        <v>3710</v>
      </c>
      <c r="I565" s="110">
        <v>1926</v>
      </c>
      <c r="J565" s="110">
        <v>1108.04</v>
      </c>
      <c r="K565" s="110">
        <v>-14.81</v>
      </c>
      <c r="L565" s="110">
        <v>-73.288600000000002</v>
      </c>
      <c r="M565" s="111" t="s">
        <v>123</v>
      </c>
      <c r="N565" s="111">
        <v>0</v>
      </c>
      <c r="O565" s="111" t="s">
        <v>553</v>
      </c>
      <c r="P565" s="111">
        <v>0</v>
      </c>
      <c r="Q565" s="112"/>
      <c r="R565" s="111" t="s">
        <v>559</v>
      </c>
      <c r="S565" s="111" t="s">
        <v>726</v>
      </c>
      <c r="T565" s="111" t="s">
        <v>1431</v>
      </c>
      <c r="U565" s="111" t="str">
        <f>+CONCATENATE(Tabla134[[#This Row],[D]],Tabla134[[#This Row],[P]],Tabla134[[#This Row],[DI]])</f>
        <v>AYACUCHOPARINACOCHASCORONEL CASTAÑEDA</v>
      </c>
      <c r="V565" s="111" t="s">
        <v>3709</v>
      </c>
      <c r="W565" s="111"/>
      <c r="X565" s="111"/>
    </row>
    <row r="566" spans="1:24" x14ac:dyDescent="0.3">
      <c r="A566" s="108" t="s">
        <v>548</v>
      </c>
      <c r="B566" s="109" t="s">
        <v>3711</v>
      </c>
      <c r="C566" s="109" t="s">
        <v>656</v>
      </c>
      <c r="D566" s="109" t="s">
        <v>700</v>
      </c>
      <c r="E566" s="109" t="s">
        <v>633</v>
      </c>
      <c r="F566" s="109" t="s">
        <v>3550</v>
      </c>
      <c r="G566" s="109" t="s">
        <v>3705</v>
      </c>
      <c r="H566" s="109" t="s">
        <v>3712</v>
      </c>
      <c r="I566" s="110">
        <v>2955</v>
      </c>
      <c r="J566" s="110">
        <v>144.30000000000001</v>
      </c>
      <c r="K566" s="110">
        <v>-14.949199999999999</v>
      </c>
      <c r="L566" s="110">
        <v>-73.367800000000003</v>
      </c>
      <c r="M566" s="111" t="s">
        <v>123</v>
      </c>
      <c r="N566" s="111">
        <v>0</v>
      </c>
      <c r="O566" s="111" t="s">
        <v>553</v>
      </c>
      <c r="P566" s="111">
        <v>0</v>
      </c>
      <c r="Q566" s="112"/>
      <c r="R566" s="111" t="s">
        <v>559</v>
      </c>
      <c r="S566" s="111" t="s">
        <v>726</v>
      </c>
      <c r="T566" s="111" t="s">
        <v>1602</v>
      </c>
      <c r="U566" s="111" t="str">
        <f>+CONCATENATE(Tabla134[[#This Row],[D]],Tabla134[[#This Row],[P]],Tabla134[[#This Row],[DI]])</f>
        <v>AYACUCHOPARINACOCHASPACAPAUSA</v>
      </c>
      <c r="V566" s="111" t="s">
        <v>3711</v>
      </c>
      <c r="W566" s="111"/>
      <c r="X566" s="111"/>
    </row>
    <row r="567" spans="1:24" x14ac:dyDescent="0.3">
      <c r="A567" s="108" t="s">
        <v>548</v>
      </c>
      <c r="B567" s="109" t="s">
        <v>3713</v>
      </c>
      <c r="C567" s="109" t="s">
        <v>656</v>
      </c>
      <c r="D567" s="109" t="s">
        <v>700</v>
      </c>
      <c r="E567" s="109" t="s">
        <v>656</v>
      </c>
      <c r="F567" s="109" t="s">
        <v>3550</v>
      </c>
      <c r="G567" s="109" t="s">
        <v>3705</v>
      </c>
      <c r="H567" s="109" t="s">
        <v>3714</v>
      </c>
      <c r="I567" s="110">
        <v>5003</v>
      </c>
      <c r="J567" s="110">
        <v>1562.34</v>
      </c>
      <c r="K567" s="110">
        <v>-15.209199999999999</v>
      </c>
      <c r="L567" s="110">
        <v>-73.829400000000007</v>
      </c>
      <c r="M567" s="111" t="s">
        <v>123</v>
      </c>
      <c r="N567" s="111">
        <v>0</v>
      </c>
      <c r="O567" s="111" t="s">
        <v>553</v>
      </c>
      <c r="P567" s="111">
        <v>0</v>
      </c>
      <c r="Q567" s="112"/>
      <c r="R567" s="111" t="s">
        <v>559</v>
      </c>
      <c r="S567" s="111" t="s">
        <v>726</v>
      </c>
      <c r="T567" s="111" t="s">
        <v>1754</v>
      </c>
      <c r="U567" s="111" t="str">
        <f>+CONCATENATE(Tabla134[[#This Row],[D]],Tabla134[[#This Row],[P]],Tabla134[[#This Row],[DI]])</f>
        <v>AYACUCHOPARINACOCHASPULLO</v>
      </c>
      <c r="V567" s="111" t="s">
        <v>3713</v>
      </c>
      <c r="W567" s="111"/>
      <c r="X567" s="111"/>
    </row>
    <row r="568" spans="1:24" x14ac:dyDescent="0.3">
      <c r="A568" s="108" t="s">
        <v>548</v>
      </c>
      <c r="B568" s="109" t="s">
        <v>3715</v>
      </c>
      <c r="C568" s="109" t="s">
        <v>656</v>
      </c>
      <c r="D568" s="109" t="s">
        <v>700</v>
      </c>
      <c r="E568" s="109" t="s">
        <v>680</v>
      </c>
      <c r="F568" s="109" t="s">
        <v>3550</v>
      </c>
      <c r="G568" s="109" t="s">
        <v>3705</v>
      </c>
      <c r="H568" s="109" t="s">
        <v>3716</v>
      </c>
      <c r="I568" s="110">
        <v>2091</v>
      </c>
      <c r="J568" s="110">
        <v>700.75</v>
      </c>
      <c r="K568" s="110">
        <v>-15.2492</v>
      </c>
      <c r="L568" s="110">
        <v>-73.570300000000003</v>
      </c>
      <c r="M568" s="111" t="s">
        <v>123</v>
      </c>
      <c r="N568" s="111">
        <v>0</v>
      </c>
      <c r="O568" s="111" t="s">
        <v>553</v>
      </c>
      <c r="P568" s="111">
        <v>0</v>
      </c>
      <c r="Q568" s="112"/>
      <c r="R568" s="111" t="s">
        <v>559</v>
      </c>
      <c r="S568" s="111" t="s">
        <v>726</v>
      </c>
      <c r="T568" s="111" t="s">
        <v>1899</v>
      </c>
      <c r="U568" s="111" t="str">
        <f>+CONCATENATE(Tabla134[[#This Row],[D]],Tabla134[[#This Row],[P]],Tabla134[[#This Row],[DI]])</f>
        <v>AYACUCHOPARINACOCHASPUYUSCA</v>
      </c>
      <c r="V568" s="111" t="s">
        <v>3715</v>
      </c>
      <c r="W568" s="111"/>
      <c r="X568" s="111"/>
    </row>
    <row r="569" spans="1:24" x14ac:dyDescent="0.3">
      <c r="A569" s="108" t="s">
        <v>548</v>
      </c>
      <c r="B569" s="109" t="s">
        <v>3717</v>
      </c>
      <c r="C569" s="109" t="s">
        <v>656</v>
      </c>
      <c r="D569" s="109" t="s">
        <v>700</v>
      </c>
      <c r="E569" s="109" t="s">
        <v>700</v>
      </c>
      <c r="F569" s="109" t="s">
        <v>3550</v>
      </c>
      <c r="G569" s="109" t="s">
        <v>3705</v>
      </c>
      <c r="H569" s="109" t="s">
        <v>3718</v>
      </c>
      <c r="I569" s="110">
        <v>770</v>
      </c>
      <c r="J569" s="110">
        <v>99.83</v>
      </c>
      <c r="K569" s="110">
        <v>-14.9975</v>
      </c>
      <c r="L569" s="110">
        <v>-73.355599999999995</v>
      </c>
      <c r="M569" s="111" t="s">
        <v>123</v>
      </c>
      <c r="N569" s="111">
        <v>0</v>
      </c>
      <c r="O569" s="111" t="s">
        <v>553</v>
      </c>
      <c r="P569" s="111">
        <v>0</v>
      </c>
      <c r="Q569" s="112"/>
      <c r="R569" s="111" t="s">
        <v>559</v>
      </c>
      <c r="S569" s="111" t="s">
        <v>726</v>
      </c>
      <c r="T569" s="111" t="s">
        <v>2026</v>
      </c>
      <c r="U569" s="111" t="str">
        <f>+CONCATENATE(Tabla134[[#This Row],[D]],Tabla134[[#This Row],[P]],Tabla134[[#This Row],[DI]])</f>
        <v>AYACUCHOPARINACOCHASSAN FRANCISCO DE RAVACAYCO</v>
      </c>
      <c r="V569" s="111" t="s">
        <v>3717</v>
      </c>
      <c r="W569" s="111"/>
      <c r="X569" s="111"/>
    </row>
    <row r="570" spans="1:24" x14ac:dyDescent="0.3">
      <c r="A570" s="108" t="s">
        <v>548</v>
      </c>
      <c r="B570" s="109" t="s">
        <v>3719</v>
      </c>
      <c r="C570" s="109" t="s">
        <v>656</v>
      </c>
      <c r="D570" s="109" t="s">
        <v>700</v>
      </c>
      <c r="E570" s="109" t="s">
        <v>719</v>
      </c>
      <c r="F570" s="109" t="s">
        <v>3550</v>
      </c>
      <c r="G570" s="109" t="s">
        <v>3705</v>
      </c>
      <c r="H570" s="109" t="s">
        <v>3720</v>
      </c>
      <c r="I570" s="110">
        <v>2817</v>
      </c>
      <c r="J570" s="110">
        <v>587.35</v>
      </c>
      <c r="K570" s="110">
        <v>-14.907500000000001</v>
      </c>
      <c r="L570" s="110">
        <v>-73.397199999999998</v>
      </c>
      <c r="M570" s="111" t="s">
        <v>123</v>
      </c>
      <c r="N570" s="111">
        <v>0</v>
      </c>
      <c r="O570" s="111" t="s">
        <v>553</v>
      </c>
      <c r="P570" s="111">
        <v>0</v>
      </c>
      <c r="Q570" s="112"/>
      <c r="R570" s="111" t="s">
        <v>559</v>
      </c>
      <c r="S570" s="111" t="s">
        <v>726</v>
      </c>
      <c r="T570" s="111" t="s">
        <v>2129</v>
      </c>
      <c r="U570" s="111" t="str">
        <f>+CONCATENATE(Tabla134[[#This Row],[D]],Tabla134[[#This Row],[P]],Tabla134[[#This Row],[DI]])</f>
        <v>AYACUCHOPARINACOCHASUPAHUACHO</v>
      </c>
      <c r="V570" s="111" t="s">
        <v>3719</v>
      </c>
      <c r="W570" s="111"/>
      <c r="X570" s="111"/>
    </row>
    <row r="571" spans="1:24" x14ac:dyDescent="0.3">
      <c r="A571" s="108" t="s">
        <v>548</v>
      </c>
      <c r="B571" s="109" t="s">
        <v>3721</v>
      </c>
      <c r="C571" s="109" t="s">
        <v>656</v>
      </c>
      <c r="D571" s="109" t="s">
        <v>700</v>
      </c>
      <c r="E571" s="109" t="s">
        <v>841</v>
      </c>
      <c r="F571" s="109" t="s">
        <v>3550</v>
      </c>
      <c r="G571" s="109" t="s">
        <v>3705</v>
      </c>
      <c r="H571" s="109" t="s">
        <v>842</v>
      </c>
      <c r="I571" s="110" t="s">
        <v>553</v>
      </c>
      <c r="J571" s="110" t="s">
        <v>553</v>
      </c>
      <c r="K571" s="110" t="s">
        <v>553</v>
      </c>
      <c r="L571" s="110" t="s">
        <v>553</v>
      </c>
      <c r="M571" s="111" t="s">
        <v>123</v>
      </c>
      <c r="N571" s="111">
        <v>0</v>
      </c>
      <c r="O571" s="111" t="s">
        <v>553</v>
      </c>
      <c r="P571" s="111">
        <v>0</v>
      </c>
      <c r="Q571" s="112"/>
      <c r="R571" s="111" t="s">
        <v>559</v>
      </c>
      <c r="S571" s="111" t="s">
        <v>726</v>
      </c>
      <c r="T571" s="111" t="s">
        <v>843</v>
      </c>
      <c r="U571" s="111" t="str">
        <f>+CONCATENATE(Tabla134[[#This Row],[D]],Tabla134[[#This Row],[P]],Tabla134[[#This Row],[DI]])</f>
        <v>AYACUCHOPARINACOCHASMULTIDISTRITAL</v>
      </c>
      <c r="V571" s="111" t="s">
        <v>3721</v>
      </c>
      <c r="W571" s="111"/>
      <c r="X571" s="111"/>
    </row>
    <row r="572" spans="1:24" x14ac:dyDescent="0.3">
      <c r="A572" s="108" t="s">
        <v>548</v>
      </c>
      <c r="B572" s="109" t="s">
        <v>3722</v>
      </c>
      <c r="C572" s="109" t="s">
        <v>656</v>
      </c>
      <c r="D572" s="109" t="s">
        <v>719</v>
      </c>
      <c r="E572" s="109" t="s">
        <v>550</v>
      </c>
      <c r="F572" s="109" t="s">
        <v>3550</v>
      </c>
      <c r="G572" s="109" t="s">
        <v>3723</v>
      </c>
      <c r="H572" s="109" t="s">
        <v>3724</v>
      </c>
      <c r="I572" s="110">
        <v>2845</v>
      </c>
      <c r="J572" s="110">
        <v>242.78</v>
      </c>
      <c r="K572" s="110">
        <v>-15.2806</v>
      </c>
      <c r="L572" s="110">
        <v>-73.343299999999999</v>
      </c>
      <c r="M572" s="111" t="s">
        <v>123</v>
      </c>
      <c r="N572" s="111">
        <v>0</v>
      </c>
      <c r="O572" s="111" t="s">
        <v>553</v>
      </c>
      <c r="P572" s="111">
        <v>0</v>
      </c>
      <c r="Q572" s="112"/>
      <c r="R572" s="111" t="s">
        <v>559</v>
      </c>
      <c r="S572" s="111" t="s">
        <v>743</v>
      </c>
      <c r="T572" s="111" t="s">
        <v>2027</v>
      </c>
      <c r="U572" s="111" t="str">
        <f>+CONCATENATE(Tabla134[[#This Row],[D]],Tabla134[[#This Row],[P]],Tabla134[[#This Row],[DI]])</f>
        <v>AYACUCHOPAUCAR_DEL_SARA_SARAPAUSA</v>
      </c>
      <c r="V572" s="111" t="s">
        <v>3722</v>
      </c>
      <c r="W572" s="111"/>
      <c r="X572" s="111"/>
    </row>
    <row r="573" spans="1:24" x14ac:dyDescent="0.3">
      <c r="A573" s="108" t="s">
        <v>548</v>
      </c>
      <c r="B573" s="109" t="s">
        <v>3725</v>
      </c>
      <c r="C573" s="109" t="s">
        <v>656</v>
      </c>
      <c r="D573" s="109" t="s">
        <v>719</v>
      </c>
      <c r="E573" s="109" t="s">
        <v>581</v>
      </c>
      <c r="F573" s="109" t="s">
        <v>3550</v>
      </c>
      <c r="G573" s="109" t="s">
        <v>3723</v>
      </c>
      <c r="H573" s="109" t="s">
        <v>3726</v>
      </c>
      <c r="I573" s="110">
        <v>1179</v>
      </c>
      <c r="J573" s="110">
        <v>277.29000000000002</v>
      </c>
      <c r="K573" s="110">
        <v>-15.1631</v>
      </c>
      <c r="L573" s="110">
        <v>-73.293899999999994</v>
      </c>
      <c r="M573" s="111" t="s">
        <v>123</v>
      </c>
      <c r="N573" s="111">
        <v>0</v>
      </c>
      <c r="O573" s="111" t="s">
        <v>553</v>
      </c>
      <c r="P573" s="111">
        <v>0</v>
      </c>
      <c r="Q573" s="112"/>
      <c r="R573" s="111" t="s">
        <v>559</v>
      </c>
      <c r="S573" s="111" t="s">
        <v>743</v>
      </c>
      <c r="T573" s="111" t="s">
        <v>1097</v>
      </c>
      <c r="U573" s="111" t="str">
        <f>+CONCATENATE(Tabla134[[#This Row],[D]],Tabla134[[#This Row],[P]],Tabla134[[#This Row],[DI]])</f>
        <v>AYACUCHOPAUCAR_DEL_SARA_SARACOLTA</v>
      </c>
      <c r="V573" s="111" t="s">
        <v>3725</v>
      </c>
      <c r="W573" s="111"/>
      <c r="X573" s="111"/>
    </row>
    <row r="574" spans="1:24" x14ac:dyDescent="0.3">
      <c r="A574" s="108" t="s">
        <v>548</v>
      </c>
      <c r="B574" s="109" t="s">
        <v>3727</v>
      </c>
      <c r="C574" s="109" t="s">
        <v>656</v>
      </c>
      <c r="D574" s="109" t="s">
        <v>719</v>
      </c>
      <c r="E574" s="109" t="s">
        <v>608</v>
      </c>
      <c r="F574" s="109" t="s">
        <v>3550</v>
      </c>
      <c r="G574" s="109" t="s">
        <v>3723</v>
      </c>
      <c r="H574" s="109" t="s">
        <v>3728</v>
      </c>
      <c r="I574" s="110">
        <v>445</v>
      </c>
      <c r="J574" s="110">
        <v>97.05</v>
      </c>
      <c r="K574" s="110">
        <v>-15.261699999999999</v>
      </c>
      <c r="L574" s="110">
        <v>-73.2</v>
      </c>
      <c r="M574" s="111" t="s">
        <v>123</v>
      </c>
      <c r="N574" s="111">
        <v>0</v>
      </c>
      <c r="O574" s="111" t="s">
        <v>553</v>
      </c>
      <c r="P574" s="111">
        <v>0</v>
      </c>
      <c r="Q574" s="112"/>
      <c r="R574" s="111" t="s">
        <v>559</v>
      </c>
      <c r="S574" s="111" t="s">
        <v>743</v>
      </c>
      <c r="T574" s="111" t="s">
        <v>1263</v>
      </c>
      <c r="U574" s="111" t="str">
        <f>+CONCATENATE(Tabla134[[#This Row],[D]],Tabla134[[#This Row],[P]],Tabla134[[#This Row],[DI]])</f>
        <v>AYACUCHOPAUCAR_DEL_SARA_SARACORCULLA</v>
      </c>
      <c r="V574" s="111" t="s">
        <v>3727</v>
      </c>
      <c r="W574" s="111"/>
      <c r="X574" s="111"/>
    </row>
    <row r="575" spans="1:24" x14ac:dyDescent="0.3">
      <c r="A575" s="108" t="s">
        <v>548</v>
      </c>
      <c r="B575" s="109" t="s">
        <v>3729</v>
      </c>
      <c r="C575" s="109" t="s">
        <v>656</v>
      </c>
      <c r="D575" s="109" t="s">
        <v>719</v>
      </c>
      <c r="E575" s="109" t="s">
        <v>633</v>
      </c>
      <c r="F575" s="109" t="s">
        <v>3550</v>
      </c>
      <c r="G575" s="109" t="s">
        <v>3723</v>
      </c>
      <c r="H575" s="109" t="s">
        <v>3730</v>
      </c>
      <c r="I575" s="110">
        <v>2590</v>
      </c>
      <c r="J575" s="110">
        <v>289.45</v>
      </c>
      <c r="K575" s="110">
        <v>-15.184699999999999</v>
      </c>
      <c r="L575" s="110">
        <v>-73.347200000000001</v>
      </c>
      <c r="M575" s="111" t="s">
        <v>123</v>
      </c>
      <c r="N575" s="111">
        <v>0</v>
      </c>
      <c r="O575" s="111" t="s">
        <v>553</v>
      </c>
      <c r="P575" s="111">
        <v>0</v>
      </c>
      <c r="Q575" s="112"/>
      <c r="R575" s="111" t="s">
        <v>559</v>
      </c>
      <c r="S575" s="111" t="s">
        <v>743</v>
      </c>
      <c r="T575" s="111" t="s">
        <v>716</v>
      </c>
      <c r="U575" s="111" t="str">
        <f>+CONCATENATE(Tabla134[[#This Row],[D]],Tabla134[[#This Row],[P]],Tabla134[[#This Row],[DI]])</f>
        <v>AYACUCHOPAUCAR_DEL_SARA_SARALAMPA</v>
      </c>
      <c r="V575" s="111" t="s">
        <v>3729</v>
      </c>
      <c r="W575" s="111"/>
      <c r="X575" s="111"/>
    </row>
    <row r="576" spans="1:24" x14ac:dyDescent="0.3">
      <c r="A576" s="108" t="s">
        <v>548</v>
      </c>
      <c r="B576" s="109" t="s">
        <v>3731</v>
      </c>
      <c r="C576" s="109" t="s">
        <v>656</v>
      </c>
      <c r="D576" s="109" t="s">
        <v>719</v>
      </c>
      <c r="E576" s="109" t="s">
        <v>656</v>
      </c>
      <c r="F576" s="109" t="s">
        <v>3550</v>
      </c>
      <c r="G576" s="109" t="s">
        <v>3723</v>
      </c>
      <c r="H576" s="109" t="s">
        <v>3732</v>
      </c>
      <c r="I576" s="110">
        <v>786</v>
      </c>
      <c r="J576" s="110">
        <v>122.53</v>
      </c>
      <c r="K576" s="110">
        <v>-15.1492</v>
      </c>
      <c r="L576" s="110">
        <v>-73.343599999999995</v>
      </c>
      <c r="M576" s="111" t="s">
        <v>123</v>
      </c>
      <c r="N576" s="111">
        <v>0</v>
      </c>
      <c r="O576" s="111" t="s">
        <v>553</v>
      </c>
      <c r="P576" s="111">
        <v>0</v>
      </c>
      <c r="Q576" s="112"/>
      <c r="R576" s="111" t="s">
        <v>559</v>
      </c>
      <c r="S576" s="111" t="s">
        <v>743</v>
      </c>
      <c r="T576" s="111" t="s">
        <v>1603</v>
      </c>
      <c r="U576" s="111" t="str">
        <f>+CONCATENATE(Tabla134[[#This Row],[D]],Tabla134[[#This Row],[P]],Tabla134[[#This Row],[DI]])</f>
        <v>AYACUCHOPAUCAR_DEL_SARA_SARAMARCABAMBA</v>
      </c>
      <c r="V576" s="111" t="s">
        <v>3731</v>
      </c>
      <c r="W576" s="111"/>
      <c r="X576" s="111"/>
    </row>
    <row r="577" spans="1:24" x14ac:dyDescent="0.3">
      <c r="A577" s="108" t="s">
        <v>548</v>
      </c>
      <c r="B577" s="109" t="s">
        <v>3733</v>
      </c>
      <c r="C577" s="109" t="s">
        <v>656</v>
      </c>
      <c r="D577" s="109" t="s">
        <v>719</v>
      </c>
      <c r="E577" s="109" t="s">
        <v>680</v>
      </c>
      <c r="F577" s="109" t="s">
        <v>3550</v>
      </c>
      <c r="G577" s="109" t="s">
        <v>3723</v>
      </c>
      <c r="H577" s="109" t="s">
        <v>3734</v>
      </c>
      <c r="I577" s="110">
        <v>1226</v>
      </c>
      <c r="J577" s="110">
        <v>820.13</v>
      </c>
      <c r="K577" s="110">
        <v>-15.1797</v>
      </c>
      <c r="L577" s="110">
        <v>-73.188100000000006</v>
      </c>
      <c r="M577" s="111" t="s">
        <v>123</v>
      </c>
      <c r="N577" s="111">
        <v>0</v>
      </c>
      <c r="O577" s="111" t="s">
        <v>553</v>
      </c>
      <c r="P577" s="111">
        <v>0</v>
      </c>
      <c r="Q577" s="112"/>
      <c r="R577" s="111" t="s">
        <v>559</v>
      </c>
      <c r="S577" s="111" t="s">
        <v>743</v>
      </c>
      <c r="T577" s="111" t="s">
        <v>1755</v>
      </c>
      <c r="U577" s="111" t="str">
        <f>+CONCATENATE(Tabla134[[#This Row],[D]],Tabla134[[#This Row],[P]],Tabla134[[#This Row],[DI]])</f>
        <v>AYACUCHOPAUCAR_DEL_SARA_SARAOYOLO</v>
      </c>
      <c r="V577" s="111" t="s">
        <v>3733</v>
      </c>
      <c r="W577" s="111"/>
      <c r="X577" s="111"/>
    </row>
    <row r="578" spans="1:24" x14ac:dyDescent="0.3">
      <c r="A578" s="108" t="s">
        <v>548</v>
      </c>
      <c r="B578" s="109" t="s">
        <v>3735</v>
      </c>
      <c r="C578" s="109" t="s">
        <v>656</v>
      </c>
      <c r="D578" s="109" t="s">
        <v>719</v>
      </c>
      <c r="E578" s="109" t="s">
        <v>700</v>
      </c>
      <c r="F578" s="109" t="s">
        <v>3550</v>
      </c>
      <c r="G578" s="109" t="s">
        <v>3723</v>
      </c>
      <c r="H578" s="109" t="s">
        <v>3736</v>
      </c>
      <c r="I578" s="110">
        <v>669</v>
      </c>
      <c r="J578" s="110">
        <v>57.91</v>
      </c>
      <c r="K578" s="110">
        <v>-15.216900000000001</v>
      </c>
      <c r="L578" s="110">
        <v>-73.465299999999999</v>
      </c>
      <c r="M578" s="111" t="s">
        <v>123</v>
      </c>
      <c r="N578" s="111">
        <v>0</v>
      </c>
      <c r="O578" s="111" t="s">
        <v>553</v>
      </c>
      <c r="P578" s="111">
        <v>0</v>
      </c>
      <c r="Q578" s="112"/>
      <c r="R578" s="111" t="s">
        <v>559</v>
      </c>
      <c r="S578" s="111" t="s">
        <v>743</v>
      </c>
      <c r="T578" s="111" t="s">
        <v>1900</v>
      </c>
      <c r="U578" s="111" t="str">
        <f>+CONCATENATE(Tabla134[[#This Row],[D]],Tabla134[[#This Row],[P]],Tabla134[[#This Row],[DI]])</f>
        <v>AYACUCHOPAUCAR_DEL_SARA_SARAPARARCA</v>
      </c>
      <c r="V578" s="111" t="s">
        <v>3735</v>
      </c>
      <c r="W578" s="111"/>
      <c r="X578" s="111"/>
    </row>
    <row r="579" spans="1:24" x14ac:dyDescent="0.3">
      <c r="A579" s="108" t="s">
        <v>548</v>
      </c>
      <c r="B579" s="109" t="s">
        <v>3737</v>
      </c>
      <c r="C579" s="109" t="s">
        <v>656</v>
      </c>
      <c r="D579" s="109" t="s">
        <v>719</v>
      </c>
      <c r="E579" s="109" t="s">
        <v>719</v>
      </c>
      <c r="F579" s="109" t="s">
        <v>3550</v>
      </c>
      <c r="G579" s="109" t="s">
        <v>3723</v>
      </c>
      <c r="H579" s="109" t="s">
        <v>3738</v>
      </c>
      <c r="I579" s="110">
        <v>551</v>
      </c>
      <c r="J579" s="110">
        <v>92.87</v>
      </c>
      <c r="K579" s="110">
        <v>-15.053900000000001</v>
      </c>
      <c r="L579" s="110">
        <v>-73.310299999999998</v>
      </c>
      <c r="M579" s="111" t="s">
        <v>123</v>
      </c>
      <c r="N579" s="111">
        <v>0</v>
      </c>
      <c r="O579" s="111" t="s">
        <v>553</v>
      </c>
      <c r="P579" s="111">
        <v>0</v>
      </c>
      <c r="Q579" s="112"/>
      <c r="R579" s="111" t="s">
        <v>559</v>
      </c>
      <c r="S579" s="111" t="s">
        <v>743</v>
      </c>
      <c r="T579" s="111" t="s">
        <v>2130</v>
      </c>
      <c r="U579" s="111" t="str">
        <f>+CONCATENATE(Tabla134[[#This Row],[D]],Tabla134[[#This Row],[P]],Tabla134[[#This Row],[DI]])</f>
        <v>AYACUCHOPAUCAR_DEL_SARA_SARASAN JAVIER DE ALPABAMBA</v>
      </c>
      <c r="V579" s="111" t="s">
        <v>3737</v>
      </c>
      <c r="W579" s="111"/>
      <c r="X579" s="111"/>
    </row>
    <row r="580" spans="1:24" x14ac:dyDescent="0.3">
      <c r="A580" s="108" t="s">
        <v>548</v>
      </c>
      <c r="B580" s="109" t="s">
        <v>3739</v>
      </c>
      <c r="C580" s="109" t="s">
        <v>656</v>
      </c>
      <c r="D580" s="109" t="s">
        <v>719</v>
      </c>
      <c r="E580" s="109" t="s">
        <v>738</v>
      </c>
      <c r="F580" s="109" t="s">
        <v>3550</v>
      </c>
      <c r="G580" s="109" t="s">
        <v>3723</v>
      </c>
      <c r="H580" s="109" t="s">
        <v>3740</v>
      </c>
      <c r="I580" s="110">
        <v>179</v>
      </c>
      <c r="J580" s="110">
        <v>17.329999999999998</v>
      </c>
      <c r="K580" s="110">
        <v>-15.2242</v>
      </c>
      <c r="L580" s="110">
        <v>-73.225800000000007</v>
      </c>
      <c r="M580" s="111" t="s">
        <v>123</v>
      </c>
      <c r="N580" s="111">
        <v>0</v>
      </c>
      <c r="O580" s="111" t="s">
        <v>553</v>
      </c>
      <c r="P580" s="111">
        <v>0</v>
      </c>
      <c r="Q580" s="112"/>
      <c r="R580" s="111" t="s">
        <v>559</v>
      </c>
      <c r="S580" s="111" t="s">
        <v>743</v>
      </c>
      <c r="T580" s="111" t="s">
        <v>2223</v>
      </c>
      <c r="U580" s="111" t="str">
        <f>+CONCATENATE(Tabla134[[#This Row],[D]],Tabla134[[#This Row],[P]],Tabla134[[#This Row],[DI]])</f>
        <v>AYACUCHOPAUCAR_DEL_SARA_SARASAN JOSE DE USHUA</v>
      </c>
      <c r="V580" s="111" t="s">
        <v>3739</v>
      </c>
      <c r="W580" s="111"/>
      <c r="X580" s="111"/>
    </row>
    <row r="581" spans="1:24" x14ac:dyDescent="0.3">
      <c r="A581" s="108" t="s">
        <v>548</v>
      </c>
      <c r="B581" s="109" t="s">
        <v>3741</v>
      </c>
      <c r="C581" s="109" t="s">
        <v>656</v>
      </c>
      <c r="D581" s="109" t="s">
        <v>719</v>
      </c>
      <c r="E581" s="109" t="s">
        <v>753</v>
      </c>
      <c r="F581" s="109" t="s">
        <v>3550</v>
      </c>
      <c r="G581" s="109" t="s">
        <v>3723</v>
      </c>
      <c r="H581" s="109" t="s">
        <v>3742</v>
      </c>
      <c r="I581" s="110">
        <v>735</v>
      </c>
      <c r="J581" s="110">
        <v>79.58</v>
      </c>
      <c r="K581" s="110">
        <v>-15.245799999999999</v>
      </c>
      <c r="L581" s="110">
        <v>-73.451400000000007</v>
      </c>
      <c r="M581" s="111" t="s">
        <v>123</v>
      </c>
      <c r="N581" s="111">
        <v>0</v>
      </c>
      <c r="O581" s="111" t="s">
        <v>553</v>
      </c>
      <c r="P581" s="111">
        <v>0</v>
      </c>
      <c r="Q581" s="112"/>
      <c r="R581" s="111" t="s">
        <v>559</v>
      </c>
      <c r="S581" s="111" t="s">
        <v>743</v>
      </c>
      <c r="T581" s="111" t="s">
        <v>2302</v>
      </c>
      <c r="U581" s="111" t="str">
        <f>+CONCATENATE(Tabla134[[#This Row],[D]],Tabla134[[#This Row],[P]],Tabla134[[#This Row],[DI]])</f>
        <v>AYACUCHOPAUCAR_DEL_SARA_SARASARA SARA</v>
      </c>
      <c r="V581" s="111" t="s">
        <v>3741</v>
      </c>
      <c r="W581" s="111"/>
      <c r="X581" s="111"/>
    </row>
    <row r="582" spans="1:24" x14ac:dyDescent="0.3">
      <c r="A582" s="108" t="s">
        <v>548</v>
      </c>
      <c r="B582" s="109" t="s">
        <v>3743</v>
      </c>
      <c r="C582" s="109" t="s">
        <v>656</v>
      </c>
      <c r="D582" s="109" t="s">
        <v>719</v>
      </c>
      <c r="E582" s="109" t="s">
        <v>841</v>
      </c>
      <c r="F582" s="109" t="s">
        <v>3550</v>
      </c>
      <c r="G582" s="109" t="s">
        <v>3723</v>
      </c>
      <c r="H582" s="109" t="s">
        <v>842</v>
      </c>
      <c r="I582" s="110" t="s">
        <v>553</v>
      </c>
      <c r="J582" s="110" t="s">
        <v>553</v>
      </c>
      <c r="K582" s="110" t="s">
        <v>553</v>
      </c>
      <c r="L582" s="110" t="s">
        <v>553</v>
      </c>
      <c r="M582" s="111" t="s">
        <v>123</v>
      </c>
      <c r="N582" s="111">
        <v>0</v>
      </c>
      <c r="O582" s="111" t="s">
        <v>553</v>
      </c>
      <c r="P582" s="111">
        <v>0</v>
      </c>
      <c r="Q582" s="112"/>
      <c r="R582" s="111" t="s">
        <v>559</v>
      </c>
      <c r="S582" s="111" t="s">
        <v>743</v>
      </c>
      <c r="T582" s="111" t="s">
        <v>843</v>
      </c>
      <c r="U582" s="111" t="str">
        <f>+CONCATENATE(Tabla134[[#This Row],[D]],Tabla134[[#This Row],[P]],Tabla134[[#This Row],[DI]])</f>
        <v>AYACUCHOPAUCAR_DEL_SARA_SARAMULTIDISTRITAL</v>
      </c>
      <c r="V582" s="111" t="s">
        <v>3743</v>
      </c>
      <c r="W582" s="111"/>
      <c r="X582" s="111"/>
    </row>
    <row r="583" spans="1:24" x14ac:dyDescent="0.3">
      <c r="A583" s="108" t="s">
        <v>548</v>
      </c>
      <c r="B583" s="109" t="s">
        <v>3744</v>
      </c>
      <c r="C583" s="109" t="s">
        <v>656</v>
      </c>
      <c r="D583" s="109" t="s">
        <v>738</v>
      </c>
      <c r="E583" s="109" t="s">
        <v>550</v>
      </c>
      <c r="F583" s="109" t="s">
        <v>3550</v>
      </c>
      <c r="G583" s="109" t="s">
        <v>3745</v>
      </c>
      <c r="H583" s="109" t="s">
        <v>3746</v>
      </c>
      <c r="I583" s="110">
        <v>2792</v>
      </c>
      <c r="J583" s="110">
        <v>275.64999999999998</v>
      </c>
      <c r="K583" s="110">
        <v>-14.0136</v>
      </c>
      <c r="L583" s="110">
        <v>-73.840800000000002</v>
      </c>
      <c r="M583" s="111" t="s">
        <v>123</v>
      </c>
      <c r="N583" s="111">
        <v>0</v>
      </c>
      <c r="O583" s="111" t="s">
        <v>553</v>
      </c>
      <c r="P583" s="111">
        <v>0</v>
      </c>
      <c r="Q583" s="112"/>
      <c r="R583" s="111" t="s">
        <v>559</v>
      </c>
      <c r="S583" s="111" t="s">
        <v>757</v>
      </c>
      <c r="T583" s="111" t="s">
        <v>2028</v>
      </c>
      <c r="U583" s="111" t="str">
        <f>+CONCATENATE(Tabla134[[#This Row],[D]],Tabla134[[#This Row],[P]],Tabla134[[#This Row],[DI]])</f>
        <v>AYACUCHOSUCREQUEROBAMBA</v>
      </c>
      <c r="V583" s="111" t="s">
        <v>3744</v>
      </c>
      <c r="W583" s="111"/>
      <c r="X583" s="111"/>
    </row>
    <row r="584" spans="1:24" x14ac:dyDescent="0.3">
      <c r="A584" s="108" t="s">
        <v>548</v>
      </c>
      <c r="B584" s="109" t="s">
        <v>3747</v>
      </c>
      <c r="C584" s="109" t="s">
        <v>656</v>
      </c>
      <c r="D584" s="109" t="s">
        <v>738</v>
      </c>
      <c r="E584" s="109" t="s">
        <v>581</v>
      </c>
      <c r="F584" s="109" t="s">
        <v>3550</v>
      </c>
      <c r="G584" s="109" t="s">
        <v>3745</v>
      </c>
      <c r="H584" s="109" t="s">
        <v>3748</v>
      </c>
      <c r="I584" s="110">
        <v>772</v>
      </c>
      <c r="J584" s="110">
        <v>41.46</v>
      </c>
      <c r="K584" s="110">
        <v>-13.8094</v>
      </c>
      <c r="L584" s="110">
        <v>-73.757800000000003</v>
      </c>
      <c r="M584" s="111" t="s">
        <v>123</v>
      </c>
      <c r="N584" s="111">
        <v>0</v>
      </c>
      <c r="O584" s="111" t="s">
        <v>553</v>
      </c>
      <c r="P584" s="111">
        <v>0</v>
      </c>
      <c r="Q584" s="112"/>
      <c r="R584" s="111" t="s">
        <v>559</v>
      </c>
      <c r="S584" s="111" t="s">
        <v>757</v>
      </c>
      <c r="T584" s="111" t="s">
        <v>1098</v>
      </c>
      <c r="U584" s="111" t="str">
        <f>+CONCATENATE(Tabla134[[#This Row],[D]],Tabla134[[#This Row],[P]],Tabla134[[#This Row],[DI]])</f>
        <v>AYACUCHOSUCREBELEN</v>
      </c>
      <c r="V584" s="111" t="s">
        <v>3747</v>
      </c>
      <c r="W584" s="111"/>
      <c r="X584" s="111"/>
    </row>
    <row r="585" spans="1:24" x14ac:dyDescent="0.3">
      <c r="A585" s="108" t="s">
        <v>548</v>
      </c>
      <c r="B585" s="109" t="s">
        <v>3749</v>
      </c>
      <c r="C585" s="109" t="s">
        <v>656</v>
      </c>
      <c r="D585" s="109" t="s">
        <v>738</v>
      </c>
      <c r="E585" s="109" t="s">
        <v>608</v>
      </c>
      <c r="F585" s="109" t="s">
        <v>3550</v>
      </c>
      <c r="G585" s="109" t="s">
        <v>3745</v>
      </c>
      <c r="H585" s="109" t="s">
        <v>3750</v>
      </c>
      <c r="I585" s="110">
        <v>635</v>
      </c>
      <c r="J585" s="110">
        <v>58.43</v>
      </c>
      <c r="K585" s="110">
        <v>-13.847799999999999</v>
      </c>
      <c r="L585" s="110">
        <v>-73.753299999999996</v>
      </c>
      <c r="M585" s="111" t="s">
        <v>123</v>
      </c>
      <c r="N585" s="111">
        <v>0</v>
      </c>
      <c r="O585" s="111" t="s">
        <v>553</v>
      </c>
      <c r="P585" s="111">
        <v>0</v>
      </c>
      <c r="Q585" s="112"/>
      <c r="R585" s="111" t="s">
        <v>559</v>
      </c>
      <c r="S585" s="111" t="s">
        <v>757</v>
      </c>
      <c r="T585" s="111" t="s">
        <v>1264</v>
      </c>
      <c r="U585" s="111" t="str">
        <f>+CONCATENATE(Tabla134[[#This Row],[D]],Tabla134[[#This Row],[P]],Tabla134[[#This Row],[DI]])</f>
        <v>AYACUCHOSUCRECHALCOS</v>
      </c>
      <c r="V585" s="111" t="s">
        <v>3749</v>
      </c>
      <c r="W585" s="111"/>
      <c r="X585" s="111"/>
    </row>
    <row r="586" spans="1:24" x14ac:dyDescent="0.3">
      <c r="A586" s="108" t="s">
        <v>548</v>
      </c>
      <c r="B586" s="109" t="s">
        <v>3751</v>
      </c>
      <c r="C586" s="109" t="s">
        <v>656</v>
      </c>
      <c r="D586" s="109" t="s">
        <v>738</v>
      </c>
      <c r="E586" s="109" t="s">
        <v>633</v>
      </c>
      <c r="F586" s="109" t="s">
        <v>3550</v>
      </c>
      <c r="G586" s="109" t="s">
        <v>3745</v>
      </c>
      <c r="H586" s="109" t="s">
        <v>3752</v>
      </c>
      <c r="I586" s="110">
        <v>568</v>
      </c>
      <c r="J586" s="110">
        <v>33.06</v>
      </c>
      <c r="K586" s="110">
        <v>-13.8825</v>
      </c>
      <c r="L586" s="110">
        <v>-73.727500000000006</v>
      </c>
      <c r="M586" s="111" t="s">
        <v>123</v>
      </c>
      <c r="N586" s="111">
        <v>0</v>
      </c>
      <c r="O586" s="111" t="s">
        <v>553</v>
      </c>
      <c r="P586" s="111">
        <v>0</v>
      </c>
      <c r="Q586" s="112"/>
      <c r="R586" s="111" t="s">
        <v>559</v>
      </c>
      <c r="S586" s="111" t="s">
        <v>757</v>
      </c>
      <c r="T586" s="111" t="s">
        <v>1432</v>
      </c>
      <c r="U586" s="111" t="str">
        <f>+CONCATENATE(Tabla134[[#This Row],[D]],Tabla134[[#This Row],[P]],Tabla134[[#This Row],[DI]])</f>
        <v>AYACUCHOSUCRECHILCAYOC</v>
      </c>
      <c r="V586" s="111" t="s">
        <v>3751</v>
      </c>
      <c r="W586" s="111"/>
      <c r="X586" s="111"/>
    </row>
    <row r="587" spans="1:24" x14ac:dyDescent="0.3">
      <c r="A587" s="108" t="s">
        <v>548</v>
      </c>
      <c r="B587" s="109" t="s">
        <v>3753</v>
      </c>
      <c r="C587" s="109" t="s">
        <v>656</v>
      </c>
      <c r="D587" s="109" t="s">
        <v>738</v>
      </c>
      <c r="E587" s="109" t="s">
        <v>656</v>
      </c>
      <c r="F587" s="109" t="s">
        <v>3550</v>
      </c>
      <c r="G587" s="109" t="s">
        <v>3745</v>
      </c>
      <c r="H587" s="109" t="s">
        <v>3754</v>
      </c>
      <c r="I587" s="110">
        <v>694</v>
      </c>
      <c r="J587" s="110">
        <v>132.72999999999999</v>
      </c>
      <c r="K587" s="110">
        <v>-14.172800000000001</v>
      </c>
      <c r="L587" s="110">
        <v>-73.886399999999995</v>
      </c>
      <c r="M587" s="111" t="s">
        <v>123</v>
      </c>
      <c r="N587" s="111">
        <v>0</v>
      </c>
      <c r="O587" s="111" t="s">
        <v>553</v>
      </c>
      <c r="P587" s="111">
        <v>0</v>
      </c>
      <c r="Q587" s="112"/>
      <c r="R587" s="111" t="s">
        <v>559</v>
      </c>
      <c r="S587" s="111" t="s">
        <v>757</v>
      </c>
      <c r="T587" s="111" t="s">
        <v>1604</v>
      </c>
      <c r="U587" s="111" t="str">
        <f>+CONCATENATE(Tabla134[[#This Row],[D]],Tabla134[[#This Row],[P]],Tabla134[[#This Row],[DI]])</f>
        <v>AYACUCHOSUCREHUACAÑA</v>
      </c>
      <c r="V587" s="111" t="s">
        <v>3753</v>
      </c>
      <c r="W587" s="111"/>
      <c r="X587" s="111"/>
    </row>
    <row r="588" spans="1:24" x14ac:dyDescent="0.3">
      <c r="A588" s="108" t="s">
        <v>548</v>
      </c>
      <c r="B588" s="109" t="s">
        <v>3755</v>
      </c>
      <c r="C588" s="109" t="s">
        <v>656</v>
      </c>
      <c r="D588" s="109" t="s">
        <v>738</v>
      </c>
      <c r="E588" s="109" t="s">
        <v>680</v>
      </c>
      <c r="F588" s="109" t="s">
        <v>3550</v>
      </c>
      <c r="G588" s="109" t="s">
        <v>3745</v>
      </c>
      <c r="H588" s="109" t="s">
        <v>3756</v>
      </c>
      <c r="I588" s="110">
        <v>1035</v>
      </c>
      <c r="J588" s="110">
        <v>289.33999999999997</v>
      </c>
      <c r="K588" s="110">
        <v>-14.1097</v>
      </c>
      <c r="L588" s="110">
        <v>-73.873599999999996</v>
      </c>
      <c r="M588" s="111" t="s">
        <v>123</v>
      </c>
      <c r="N588" s="111">
        <v>0</v>
      </c>
      <c r="O588" s="111" t="s">
        <v>553</v>
      </c>
      <c r="P588" s="111">
        <v>0</v>
      </c>
      <c r="Q588" s="112"/>
      <c r="R588" s="111" t="s">
        <v>559</v>
      </c>
      <c r="S588" s="111" t="s">
        <v>757</v>
      </c>
      <c r="T588" s="111" t="s">
        <v>1756</v>
      </c>
      <c r="U588" s="111" t="str">
        <f>+CONCATENATE(Tabla134[[#This Row],[D]],Tabla134[[#This Row],[P]],Tabla134[[#This Row],[DI]])</f>
        <v>AYACUCHOSUCREMORCOLLA</v>
      </c>
      <c r="V588" s="111" t="s">
        <v>3755</v>
      </c>
      <c r="W588" s="111"/>
      <c r="X588" s="111"/>
    </row>
    <row r="589" spans="1:24" x14ac:dyDescent="0.3">
      <c r="A589" s="108" t="s">
        <v>548</v>
      </c>
      <c r="B589" s="109" t="s">
        <v>3757</v>
      </c>
      <c r="C589" s="109" t="s">
        <v>656</v>
      </c>
      <c r="D589" s="109" t="s">
        <v>738</v>
      </c>
      <c r="E589" s="109" t="s">
        <v>700</v>
      </c>
      <c r="F589" s="109" t="s">
        <v>3550</v>
      </c>
      <c r="G589" s="109" t="s">
        <v>3745</v>
      </c>
      <c r="H589" s="109" t="s">
        <v>3758</v>
      </c>
      <c r="I589" s="110">
        <v>837</v>
      </c>
      <c r="J589" s="110">
        <v>79.650000000000006</v>
      </c>
      <c r="K589" s="110">
        <v>-14.038600000000001</v>
      </c>
      <c r="L589" s="110">
        <v>-73.643299999999996</v>
      </c>
      <c r="M589" s="111" t="s">
        <v>123</v>
      </c>
      <c r="N589" s="111">
        <v>0</v>
      </c>
      <c r="O589" s="111" t="s">
        <v>553</v>
      </c>
      <c r="P589" s="111">
        <v>0</v>
      </c>
      <c r="Q589" s="112"/>
      <c r="R589" s="111" t="s">
        <v>559</v>
      </c>
      <c r="S589" s="111" t="s">
        <v>757</v>
      </c>
      <c r="T589" s="111" t="s">
        <v>1901</v>
      </c>
      <c r="U589" s="111" t="str">
        <f>+CONCATENATE(Tabla134[[#This Row],[D]],Tabla134[[#This Row],[P]],Tabla134[[#This Row],[DI]])</f>
        <v>AYACUCHOSUCREPAICO</v>
      </c>
      <c r="V589" s="111" t="s">
        <v>3757</v>
      </c>
      <c r="W589" s="111"/>
      <c r="X589" s="111"/>
    </row>
    <row r="590" spans="1:24" x14ac:dyDescent="0.3">
      <c r="A590" s="108" t="s">
        <v>548</v>
      </c>
      <c r="B590" s="109" t="s">
        <v>3759</v>
      </c>
      <c r="C590" s="109" t="s">
        <v>656</v>
      </c>
      <c r="D590" s="109" t="s">
        <v>738</v>
      </c>
      <c r="E590" s="109" t="s">
        <v>719</v>
      </c>
      <c r="F590" s="109" t="s">
        <v>3550</v>
      </c>
      <c r="G590" s="109" t="s">
        <v>3745</v>
      </c>
      <c r="H590" s="109" t="s">
        <v>3760</v>
      </c>
      <c r="I590" s="110">
        <v>1053</v>
      </c>
      <c r="J590" s="110">
        <v>310.07</v>
      </c>
      <c r="K590" s="110">
        <v>-14.169700000000001</v>
      </c>
      <c r="L590" s="110">
        <v>-73.575800000000001</v>
      </c>
      <c r="M590" s="111" t="s">
        <v>123</v>
      </c>
      <c r="N590" s="111">
        <v>0</v>
      </c>
      <c r="O590" s="111" t="s">
        <v>553</v>
      </c>
      <c r="P590" s="111">
        <v>0</v>
      </c>
      <c r="Q590" s="112"/>
      <c r="R590" s="111" t="s">
        <v>559</v>
      </c>
      <c r="S590" s="111" t="s">
        <v>757</v>
      </c>
      <c r="T590" s="111" t="s">
        <v>2131</v>
      </c>
      <c r="U590" s="111" t="str">
        <f>+CONCATENATE(Tabla134[[#This Row],[D]],Tabla134[[#This Row],[P]],Tabla134[[#This Row],[DI]])</f>
        <v>AYACUCHOSUCRESAN PEDRO DE LARCAY</v>
      </c>
      <c r="V590" s="111" t="s">
        <v>3759</v>
      </c>
      <c r="W590" s="111"/>
      <c r="X590" s="111"/>
    </row>
    <row r="591" spans="1:24" x14ac:dyDescent="0.3">
      <c r="A591" s="108" t="s">
        <v>548</v>
      </c>
      <c r="B591" s="109" t="s">
        <v>3761</v>
      </c>
      <c r="C591" s="109" t="s">
        <v>656</v>
      </c>
      <c r="D591" s="109" t="s">
        <v>738</v>
      </c>
      <c r="E591" s="109" t="s">
        <v>738</v>
      </c>
      <c r="F591" s="109" t="s">
        <v>3550</v>
      </c>
      <c r="G591" s="109" t="s">
        <v>3745</v>
      </c>
      <c r="H591" s="109" t="s">
        <v>3762</v>
      </c>
      <c r="I591" s="110">
        <v>1679</v>
      </c>
      <c r="J591" s="110">
        <v>144.63</v>
      </c>
      <c r="K591" s="110">
        <v>-13.9703</v>
      </c>
      <c r="L591" s="110">
        <v>-73.731399999999994</v>
      </c>
      <c r="M591" s="111" t="s">
        <v>123</v>
      </c>
      <c r="N591" s="111">
        <v>0</v>
      </c>
      <c r="O591" s="111" t="s">
        <v>553</v>
      </c>
      <c r="P591" s="111">
        <v>0</v>
      </c>
      <c r="Q591" s="112"/>
      <c r="R591" s="111" t="s">
        <v>559</v>
      </c>
      <c r="S591" s="111" t="s">
        <v>757</v>
      </c>
      <c r="T591" s="111" t="s">
        <v>2224</v>
      </c>
      <c r="U591" s="111" t="str">
        <f>+CONCATENATE(Tabla134[[#This Row],[D]],Tabla134[[#This Row],[P]],Tabla134[[#This Row],[DI]])</f>
        <v>AYACUCHOSUCRESAN SALVADOR DE QUIJE</v>
      </c>
      <c r="V591" s="111" t="s">
        <v>3761</v>
      </c>
      <c r="W591" s="111"/>
      <c r="X591" s="111"/>
    </row>
    <row r="592" spans="1:24" x14ac:dyDescent="0.3">
      <c r="A592" s="108" t="s">
        <v>548</v>
      </c>
      <c r="B592" s="109" t="s">
        <v>3763</v>
      </c>
      <c r="C592" s="109" t="s">
        <v>656</v>
      </c>
      <c r="D592" s="109" t="s">
        <v>738</v>
      </c>
      <c r="E592" s="109" t="s">
        <v>753</v>
      </c>
      <c r="F592" s="109" t="s">
        <v>3550</v>
      </c>
      <c r="G592" s="109" t="s">
        <v>3745</v>
      </c>
      <c r="H592" s="109" t="s">
        <v>3764</v>
      </c>
      <c r="I592" s="110">
        <v>724</v>
      </c>
      <c r="J592" s="110">
        <v>62.65</v>
      </c>
      <c r="K592" s="110">
        <v>-14.0444</v>
      </c>
      <c r="L592" s="110">
        <v>-73.637200000000007</v>
      </c>
      <c r="M592" s="111" t="s">
        <v>123</v>
      </c>
      <c r="N592" s="111">
        <v>0</v>
      </c>
      <c r="O592" s="111" t="s">
        <v>553</v>
      </c>
      <c r="P592" s="111">
        <v>0</v>
      </c>
      <c r="Q592" s="112"/>
      <c r="R592" s="111" t="s">
        <v>559</v>
      </c>
      <c r="S592" s="111" t="s">
        <v>757</v>
      </c>
      <c r="T592" s="111" t="s">
        <v>2303</v>
      </c>
      <c r="U592" s="111" t="str">
        <f>+CONCATENATE(Tabla134[[#This Row],[D]],Tabla134[[#This Row],[P]],Tabla134[[#This Row],[DI]])</f>
        <v>AYACUCHOSUCRESANTIAGO DE PAUCARAY</v>
      </c>
      <c r="V592" s="111" t="s">
        <v>3763</v>
      </c>
      <c r="W592" s="111"/>
      <c r="X592" s="111"/>
    </row>
    <row r="593" spans="1:24" x14ac:dyDescent="0.3">
      <c r="A593" s="108" t="s">
        <v>548</v>
      </c>
      <c r="B593" s="109" t="s">
        <v>3765</v>
      </c>
      <c r="C593" s="109" t="s">
        <v>656</v>
      </c>
      <c r="D593" s="109" t="s">
        <v>738</v>
      </c>
      <c r="E593" s="109" t="s">
        <v>765</v>
      </c>
      <c r="F593" s="109" t="s">
        <v>3550</v>
      </c>
      <c r="G593" s="109" t="s">
        <v>3745</v>
      </c>
      <c r="H593" s="109" t="s">
        <v>3766</v>
      </c>
      <c r="I593" s="110">
        <v>1331</v>
      </c>
      <c r="J593" s="110">
        <v>357.97</v>
      </c>
      <c r="K593" s="110">
        <v>-14.1153</v>
      </c>
      <c r="L593" s="110">
        <v>-73.605599999999995</v>
      </c>
      <c r="M593" s="111" t="s">
        <v>123</v>
      </c>
      <c r="N593" s="111">
        <v>0</v>
      </c>
      <c r="O593" s="111" t="s">
        <v>553</v>
      </c>
      <c r="P593" s="111">
        <v>0</v>
      </c>
      <c r="Q593" s="112"/>
      <c r="R593" s="111" t="s">
        <v>559</v>
      </c>
      <c r="S593" s="111" t="s">
        <v>757</v>
      </c>
      <c r="T593" s="111" t="s">
        <v>2368</v>
      </c>
      <c r="U593" s="111" t="str">
        <f>+CONCATENATE(Tabla134[[#This Row],[D]],Tabla134[[#This Row],[P]],Tabla134[[#This Row],[DI]])</f>
        <v>AYACUCHOSUCRESORAS</v>
      </c>
      <c r="V593" s="111" t="s">
        <v>3765</v>
      </c>
      <c r="W593" s="111"/>
      <c r="X593" s="111"/>
    </row>
    <row r="594" spans="1:24" x14ac:dyDescent="0.3">
      <c r="A594" s="108" t="s">
        <v>548</v>
      </c>
      <c r="B594" s="109" t="s">
        <v>3767</v>
      </c>
      <c r="C594" s="109" t="s">
        <v>656</v>
      </c>
      <c r="D594" s="109" t="s">
        <v>738</v>
      </c>
      <c r="E594" s="109" t="s">
        <v>841</v>
      </c>
      <c r="F594" s="109" t="s">
        <v>3550</v>
      </c>
      <c r="G594" s="109" t="s">
        <v>3745</v>
      </c>
      <c r="H594" s="109" t="s">
        <v>842</v>
      </c>
      <c r="I594" s="110" t="s">
        <v>553</v>
      </c>
      <c r="J594" s="110" t="s">
        <v>553</v>
      </c>
      <c r="K594" s="110" t="s">
        <v>553</v>
      </c>
      <c r="L594" s="110" t="s">
        <v>553</v>
      </c>
      <c r="M594" s="111" t="s">
        <v>123</v>
      </c>
      <c r="N594" s="111">
        <v>0</v>
      </c>
      <c r="O594" s="111" t="s">
        <v>553</v>
      </c>
      <c r="P594" s="111">
        <v>0</v>
      </c>
      <c r="Q594" s="112"/>
      <c r="R594" s="111" t="s">
        <v>559</v>
      </c>
      <c r="S594" s="111" t="s">
        <v>757</v>
      </c>
      <c r="T594" s="111" t="s">
        <v>843</v>
      </c>
      <c r="U594" s="111" t="str">
        <f>+CONCATENATE(Tabla134[[#This Row],[D]],Tabla134[[#This Row],[P]],Tabla134[[#This Row],[DI]])</f>
        <v>AYACUCHOSUCREMULTIDISTRITAL</v>
      </c>
      <c r="V594" s="111" t="s">
        <v>3767</v>
      </c>
      <c r="W594" s="111"/>
      <c r="X594" s="111"/>
    </row>
    <row r="595" spans="1:24" x14ac:dyDescent="0.3">
      <c r="A595" s="108" t="s">
        <v>548</v>
      </c>
      <c r="B595" s="109" t="s">
        <v>3768</v>
      </c>
      <c r="C595" s="109" t="s">
        <v>656</v>
      </c>
      <c r="D595" s="109" t="s">
        <v>753</v>
      </c>
      <c r="E595" s="109" t="s">
        <v>550</v>
      </c>
      <c r="F595" s="109" t="s">
        <v>3550</v>
      </c>
      <c r="G595" s="109" t="s">
        <v>3769</v>
      </c>
      <c r="H595" s="109" t="s">
        <v>3770</v>
      </c>
      <c r="I595" s="110">
        <v>2049</v>
      </c>
      <c r="J595" s="110">
        <v>223.35</v>
      </c>
      <c r="K595" s="110">
        <v>-13.752800000000001</v>
      </c>
      <c r="L595" s="110">
        <v>-74.066900000000004</v>
      </c>
      <c r="M595" s="111" t="s">
        <v>123</v>
      </c>
      <c r="N595" s="111">
        <v>0</v>
      </c>
      <c r="O595" s="111" t="s">
        <v>553</v>
      </c>
      <c r="P595" s="111">
        <v>0</v>
      </c>
      <c r="Q595" s="112"/>
      <c r="R595" s="111" t="s">
        <v>559</v>
      </c>
      <c r="S595" s="111" t="s">
        <v>769</v>
      </c>
      <c r="T595" s="111" t="s">
        <v>2132</v>
      </c>
      <c r="U595" s="111" t="str">
        <f>+CONCATENATE(Tabla134[[#This Row],[D]],Tabla134[[#This Row],[P]],Tabla134[[#This Row],[DI]])</f>
        <v>AYACUCHOVICTOR_FAJARDOHUANCAPI</v>
      </c>
      <c r="V595" s="111" t="s">
        <v>3768</v>
      </c>
      <c r="W595" s="111"/>
      <c r="X595" s="111"/>
    </row>
    <row r="596" spans="1:24" x14ac:dyDescent="0.3">
      <c r="A596" s="108" t="s">
        <v>548</v>
      </c>
      <c r="B596" s="109" t="s">
        <v>3771</v>
      </c>
      <c r="C596" s="109" t="s">
        <v>656</v>
      </c>
      <c r="D596" s="109" t="s">
        <v>753</v>
      </c>
      <c r="E596" s="109" t="s">
        <v>581</v>
      </c>
      <c r="F596" s="109" t="s">
        <v>3550</v>
      </c>
      <c r="G596" s="109" t="s">
        <v>3769</v>
      </c>
      <c r="H596" s="109" t="s">
        <v>3772</v>
      </c>
      <c r="I596" s="110">
        <v>2428</v>
      </c>
      <c r="J596" s="110">
        <v>125.11</v>
      </c>
      <c r="K596" s="110">
        <v>-13.6578</v>
      </c>
      <c r="L596" s="110">
        <v>-74.146699999999996</v>
      </c>
      <c r="M596" s="111" t="s">
        <v>123</v>
      </c>
      <c r="N596" s="111">
        <v>0</v>
      </c>
      <c r="O596" s="111" t="s">
        <v>553</v>
      </c>
      <c r="P596" s="111">
        <v>0</v>
      </c>
      <c r="Q596" s="112"/>
      <c r="R596" s="111" t="s">
        <v>559</v>
      </c>
      <c r="S596" s="111" t="s">
        <v>769</v>
      </c>
      <c r="T596" s="111" t="s">
        <v>1099</v>
      </c>
      <c r="U596" s="111" t="str">
        <f>+CONCATENATE(Tabla134[[#This Row],[D]],Tabla134[[#This Row],[P]],Tabla134[[#This Row],[DI]])</f>
        <v>AYACUCHOVICTOR_FAJARDOALCAMENCA</v>
      </c>
      <c r="V596" s="111" t="s">
        <v>3771</v>
      </c>
      <c r="W596" s="111"/>
      <c r="X596" s="111"/>
    </row>
    <row r="597" spans="1:24" x14ac:dyDescent="0.3">
      <c r="A597" s="108" t="s">
        <v>548</v>
      </c>
      <c r="B597" s="109" t="s">
        <v>3773</v>
      </c>
      <c r="C597" s="109" t="s">
        <v>656</v>
      </c>
      <c r="D597" s="109" t="s">
        <v>753</v>
      </c>
      <c r="E597" s="109" t="s">
        <v>608</v>
      </c>
      <c r="F597" s="109" t="s">
        <v>3550</v>
      </c>
      <c r="G597" s="109" t="s">
        <v>3769</v>
      </c>
      <c r="H597" s="109" t="s">
        <v>3774</v>
      </c>
      <c r="I597" s="110">
        <v>1420</v>
      </c>
      <c r="J597" s="110">
        <v>171.58</v>
      </c>
      <c r="K597" s="110">
        <v>-14.014699999999999</v>
      </c>
      <c r="L597" s="110">
        <v>-73.934200000000004</v>
      </c>
      <c r="M597" s="111" t="s">
        <v>123</v>
      </c>
      <c r="N597" s="111">
        <v>0</v>
      </c>
      <c r="O597" s="111" t="s">
        <v>553</v>
      </c>
      <c r="P597" s="111">
        <v>0</v>
      </c>
      <c r="Q597" s="112"/>
      <c r="R597" s="111" t="s">
        <v>559</v>
      </c>
      <c r="S597" s="111" t="s">
        <v>769</v>
      </c>
      <c r="T597" s="111" t="s">
        <v>1265</v>
      </c>
      <c r="U597" s="111" t="str">
        <f>+CONCATENATE(Tabla134[[#This Row],[D]],Tabla134[[#This Row],[P]],Tabla134[[#This Row],[DI]])</f>
        <v>AYACUCHOVICTOR_FAJARDOAPONGO</v>
      </c>
      <c r="V597" s="111" t="s">
        <v>3773</v>
      </c>
      <c r="W597" s="111"/>
      <c r="X597" s="111"/>
    </row>
    <row r="598" spans="1:24" x14ac:dyDescent="0.3">
      <c r="A598" s="108" t="s">
        <v>548</v>
      </c>
      <c r="B598" s="109" t="s">
        <v>3775</v>
      </c>
      <c r="C598" s="109" t="s">
        <v>656</v>
      </c>
      <c r="D598" s="109" t="s">
        <v>753</v>
      </c>
      <c r="E598" s="109" t="s">
        <v>633</v>
      </c>
      <c r="F598" s="109" t="s">
        <v>3550</v>
      </c>
      <c r="G598" s="109" t="s">
        <v>3769</v>
      </c>
      <c r="H598" s="109" t="s">
        <v>3776</v>
      </c>
      <c r="I598" s="110">
        <v>444</v>
      </c>
      <c r="J598" s="110">
        <v>70.72</v>
      </c>
      <c r="K598" s="110">
        <v>-14.053599999999999</v>
      </c>
      <c r="L598" s="110">
        <v>-73.909400000000005</v>
      </c>
      <c r="M598" s="111" t="s">
        <v>123</v>
      </c>
      <c r="N598" s="111">
        <v>0</v>
      </c>
      <c r="O598" s="111" t="s">
        <v>553</v>
      </c>
      <c r="P598" s="111">
        <v>0</v>
      </c>
      <c r="Q598" s="112"/>
      <c r="R598" s="111" t="s">
        <v>559</v>
      </c>
      <c r="S598" s="111" t="s">
        <v>769</v>
      </c>
      <c r="T598" s="111" t="s">
        <v>1433</v>
      </c>
      <c r="U598" s="111" t="str">
        <f>+CONCATENATE(Tabla134[[#This Row],[D]],Tabla134[[#This Row],[P]],Tabla134[[#This Row],[DI]])</f>
        <v>AYACUCHOVICTOR_FAJARDOASQUIPATA</v>
      </c>
      <c r="V598" s="111" t="s">
        <v>3775</v>
      </c>
      <c r="W598" s="111"/>
      <c r="X598" s="111"/>
    </row>
    <row r="599" spans="1:24" x14ac:dyDescent="0.3">
      <c r="A599" s="108" t="s">
        <v>548</v>
      </c>
      <c r="B599" s="109" t="s">
        <v>3777</v>
      </c>
      <c r="C599" s="109" t="s">
        <v>656</v>
      </c>
      <c r="D599" s="109" t="s">
        <v>753</v>
      </c>
      <c r="E599" s="109" t="s">
        <v>656</v>
      </c>
      <c r="F599" s="109" t="s">
        <v>3550</v>
      </c>
      <c r="G599" s="109" t="s">
        <v>3769</v>
      </c>
      <c r="H599" s="109" t="s">
        <v>3778</v>
      </c>
      <c r="I599" s="110">
        <v>4057</v>
      </c>
      <c r="J599" s="110">
        <v>263.88</v>
      </c>
      <c r="K599" s="110">
        <v>-13.9231</v>
      </c>
      <c r="L599" s="110">
        <v>-73.905299999999997</v>
      </c>
      <c r="M599" s="111" t="s">
        <v>123</v>
      </c>
      <c r="N599" s="111">
        <v>0</v>
      </c>
      <c r="O599" s="111" t="s">
        <v>553</v>
      </c>
      <c r="P599" s="111">
        <v>0</v>
      </c>
      <c r="Q599" s="112"/>
      <c r="R599" s="111" t="s">
        <v>559</v>
      </c>
      <c r="S599" s="111" t="s">
        <v>769</v>
      </c>
      <c r="T599" s="111" t="s">
        <v>1605</v>
      </c>
      <c r="U599" s="111" t="str">
        <f>+CONCATENATE(Tabla134[[#This Row],[D]],Tabla134[[#This Row],[P]],Tabla134[[#This Row],[DI]])</f>
        <v>AYACUCHOVICTOR_FAJARDOCANARIA</v>
      </c>
      <c r="V599" s="111" t="s">
        <v>3777</v>
      </c>
      <c r="W599" s="111"/>
      <c r="X599" s="111"/>
    </row>
    <row r="600" spans="1:24" x14ac:dyDescent="0.3">
      <c r="A600" s="108" t="s">
        <v>548</v>
      </c>
      <c r="B600" s="109" t="s">
        <v>3779</v>
      </c>
      <c r="C600" s="109" t="s">
        <v>656</v>
      </c>
      <c r="D600" s="109" t="s">
        <v>753</v>
      </c>
      <c r="E600" s="109" t="s">
        <v>680</v>
      </c>
      <c r="F600" s="109" t="s">
        <v>3550</v>
      </c>
      <c r="G600" s="109" t="s">
        <v>3769</v>
      </c>
      <c r="H600" s="109" t="s">
        <v>3780</v>
      </c>
      <c r="I600" s="110">
        <v>1204</v>
      </c>
      <c r="J600" s="110">
        <v>69.25</v>
      </c>
      <c r="K600" s="110">
        <v>-13.795299999999999</v>
      </c>
      <c r="L600" s="110">
        <v>-73.990600000000001</v>
      </c>
      <c r="M600" s="111" t="s">
        <v>123</v>
      </c>
      <c r="N600" s="111">
        <v>0</v>
      </c>
      <c r="O600" s="111" t="s">
        <v>553</v>
      </c>
      <c r="P600" s="111">
        <v>0</v>
      </c>
      <c r="Q600" s="112"/>
      <c r="R600" s="111" t="s">
        <v>559</v>
      </c>
      <c r="S600" s="111" t="s">
        <v>769</v>
      </c>
      <c r="T600" s="111" t="s">
        <v>1757</v>
      </c>
      <c r="U600" s="111" t="str">
        <f>+CONCATENATE(Tabla134[[#This Row],[D]],Tabla134[[#This Row],[P]],Tabla134[[#This Row],[DI]])</f>
        <v>AYACUCHOVICTOR_FAJARDOCAYARA</v>
      </c>
      <c r="V600" s="111" t="s">
        <v>3779</v>
      </c>
      <c r="W600" s="111"/>
      <c r="X600" s="111"/>
    </row>
    <row r="601" spans="1:24" x14ac:dyDescent="0.3">
      <c r="A601" s="108" t="s">
        <v>548</v>
      </c>
      <c r="B601" s="109" t="s">
        <v>3781</v>
      </c>
      <c r="C601" s="109" t="s">
        <v>656</v>
      </c>
      <c r="D601" s="109" t="s">
        <v>753</v>
      </c>
      <c r="E601" s="109" t="s">
        <v>700</v>
      </c>
      <c r="F601" s="109" t="s">
        <v>3550</v>
      </c>
      <c r="G601" s="109" t="s">
        <v>3769</v>
      </c>
      <c r="H601" s="109" t="s">
        <v>3782</v>
      </c>
      <c r="I601" s="110">
        <v>1078</v>
      </c>
      <c r="J601" s="110">
        <v>69.569999999999993</v>
      </c>
      <c r="K601" s="110">
        <v>-13.7125</v>
      </c>
      <c r="L601" s="110">
        <v>-74.034199999999998</v>
      </c>
      <c r="M601" s="111" t="s">
        <v>123</v>
      </c>
      <c r="N601" s="111">
        <v>0</v>
      </c>
      <c r="O601" s="111" t="s">
        <v>553</v>
      </c>
      <c r="P601" s="111">
        <v>0</v>
      </c>
      <c r="Q601" s="112"/>
      <c r="R601" s="111" t="s">
        <v>559</v>
      </c>
      <c r="S601" s="111" t="s">
        <v>769</v>
      </c>
      <c r="T601" s="111" t="s">
        <v>1902</v>
      </c>
      <c r="U601" s="111" t="str">
        <f>+CONCATENATE(Tabla134[[#This Row],[D]],Tabla134[[#This Row],[P]],Tabla134[[#This Row],[DI]])</f>
        <v>AYACUCHOVICTOR_FAJARDOCOLCA</v>
      </c>
      <c r="V601" s="111" t="s">
        <v>3781</v>
      </c>
      <c r="W601" s="111"/>
      <c r="X601" s="111"/>
    </row>
    <row r="602" spans="1:24" x14ac:dyDescent="0.3">
      <c r="A602" s="108" t="s">
        <v>548</v>
      </c>
      <c r="B602" s="109" t="s">
        <v>3783</v>
      </c>
      <c r="C602" s="109" t="s">
        <v>656</v>
      </c>
      <c r="D602" s="109" t="s">
        <v>753</v>
      </c>
      <c r="E602" s="109" t="s">
        <v>719</v>
      </c>
      <c r="F602" s="109" t="s">
        <v>3550</v>
      </c>
      <c r="G602" s="109" t="s">
        <v>3769</v>
      </c>
      <c r="H602" s="109" t="s">
        <v>3784</v>
      </c>
      <c r="I602" s="110">
        <v>1248</v>
      </c>
      <c r="J602" s="110">
        <v>67.33</v>
      </c>
      <c r="K602" s="110">
        <v>-13.728300000000001</v>
      </c>
      <c r="L602" s="110">
        <v>-74.273099999999999</v>
      </c>
      <c r="M602" s="111" t="s">
        <v>123</v>
      </c>
      <c r="N602" s="111">
        <v>0</v>
      </c>
      <c r="O602" s="111" t="s">
        <v>553</v>
      </c>
      <c r="P602" s="111">
        <v>0</v>
      </c>
      <c r="Q602" s="112"/>
      <c r="R602" s="111" t="s">
        <v>559</v>
      </c>
      <c r="S602" s="111" t="s">
        <v>769</v>
      </c>
      <c r="T602" s="111" t="s">
        <v>2029</v>
      </c>
      <c r="U602" s="111" t="str">
        <f>+CONCATENATE(Tabla134[[#This Row],[D]],Tabla134[[#This Row],[P]],Tabla134[[#This Row],[DI]])</f>
        <v>AYACUCHOVICTOR_FAJARDOHUAMANQUIQUIA</v>
      </c>
      <c r="V602" s="111" t="s">
        <v>3783</v>
      </c>
      <c r="W602" s="111"/>
      <c r="X602" s="111"/>
    </row>
    <row r="603" spans="1:24" x14ac:dyDescent="0.3">
      <c r="A603" s="108" t="s">
        <v>548</v>
      </c>
      <c r="B603" s="109" t="s">
        <v>3785</v>
      </c>
      <c r="C603" s="109" t="s">
        <v>656</v>
      </c>
      <c r="D603" s="109" t="s">
        <v>753</v>
      </c>
      <c r="E603" s="109" t="s">
        <v>738</v>
      </c>
      <c r="F603" s="109" t="s">
        <v>3550</v>
      </c>
      <c r="G603" s="109" t="s">
        <v>3769</v>
      </c>
      <c r="H603" s="109" t="s">
        <v>3786</v>
      </c>
      <c r="I603" s="110">
        <v>1207</v>
      </c>
      <c r="J603" s="110">
        <v>165.49</v>
      </c>
      <c r="K603" s="110">
        <v>-13.717499999999999</v>
      </c>
      <c r="L603" s="110">
        <v>-74.102800000000002</v>
      </c>
      <c r="M603" s="111" t="s">
        <v>123</v>
      </c>
      <c r="N603" s="111">
        <v>0</v>
      </c>
      <c r="O603" s="111" t="s">
        <v>553</v>
      </c>
      <c r="P603" s="111">
        <v>0</v>
      </c>
      <c r="Q603" s="112"/>
      <c r="R603" s="111" t="s">
        <v>559</v>
      </c>
      <c r="S603" s="111" t="s">
        <v>769</v>
      </c>
      <c r="T603" s="111" t="s">
        <v>2225</v>
      </c>
      <c r="U603" s="111" t="str">
        <f>+CONCATENATE(Tabla134[[#This Row],[D]],Tabla134[[#This Row],[P]],Tabla134[[#This Row],[DI]])</f>
        <v>AYACUCHOVICTOR_FAJARDOHUANCARAYLLA</v>
      </c>
      <c r="V603" s="111" t="s">
        <v>3785</v>
      </c>
      <c r="W603" s="111"/>
      <c r="X603" s="111"/>
    </row>
    <row r="604" spans="1:24" x14ac:dyDescent="0.3">
      <c r="A604" s="108" t="s">
        <v>548</v>
      </c>
      <c r="B604" s="109" t="s">
        <v>3787</v>
      </c>
      <c r="C604" s="109" t="s">
        <v>656</v>
      </c>
      <c r="D604" s="109" t="s">
        <v>753</v>
      </c>
      <c r="E604" s="109" t="s">
        <v>753</v>
      </c>
      <c r="F604" s="109" t="s">
        <v>3550</v>
      </c>
      <c r="G604" s="109" t="s">
        <v>3769</v>
      </c>
      <c r="H604" s="109" t="s">
        <v>3788</v>
      </c>
      <c r="I604" s="110">
        <v>3284</v>
      </c>
      <c r="J604" s="110">
        <v>162.22999999999999</v>
      </c>
      <c r="K604" s="110">
        <v>-13.8492</v>
      </c>
      <c r="L604" s="110">
        <v>-73.953599999999994</v>
      </c>
      <c r="M604" s="111" t="s">
        <v>123</v>
      </c>
      <c r="N604" s="111">
        <v>0</v>
      </c>
      <c r="O604" s="111" t="s">
        <v>553</v>
      </c>
      <c r="P604" s="111">
        <v>0</v>
      </c>
      <c r="Q604" s="112"/>
      <c r="R604" s="111" t="s">
        <v>559</v>
      </c>
      <c r="S604" s="111" t="s">
        <v>769</v>
      </c>
      <c r="T604" s="111" t="s">
        <v>2304</v>
      </c>
      <c r="U604" s="111" t="str">
        <f>+CONCATENATE(Tabla134[[#This Row],[D]],Tabla134[[#This Row],[P]],Tabla134[[#This Row],[DI]])</f>
        <v>AYACUCHOVICTOR_FAJARDOHUAYA</v>
      </c>
      <c r="V604" s="111" t="s">
        <v>3787</v>
      </c>
      <c r="W604" s="111"/>
      <c r="X604" s="111"/>
    </row>
    <row r="605" spans="1:24" x14ac:dyDescent="0.3">
      <c r="A605" s="108" t="s">
        <v>548</v>
      </c>
      <c r="B605" s="109" t="s">
        <v>3789</v>
      </c>
      <c r="C605" s="109" t="s">
        <v>656</v>
      </c>
      <c r="D605" s="109" t="s">
        <v>753</v>
      </c>
      <c r="E605" s="109" t="s">
        <v>765</v>
      </c>
      <c r="F605" s="109" t="s">
        <v>3550</v>
      </c>
      <c r="G605" s="109" t="s">
        <v>3769</v>
      </c>
      <c r="H605" s="109" t="s">
        <v>3790</v>
      </c>
      <c r="I605" s="110">
        <v>2778</v>
      </c>
      <c r="J605" s="110">
        <v>373.14</v>
      </c>
      <c r="K605" s="110">
        <v>-13.6714</v>
      </c>
      <c r="L605" s="110">
        <v>-74.320800000000006</v>
      </c>
      <c r="M605" s="111" t="s">
        <v>123</v>
      </c>
      <c r="N605" s="111">
        <v>0</v>
      </c>
      <c r="O605" s="111" t="s">
        <v>553</v>
      </c>
      <c r="P605" s="111">
        <v>0</v>
      </c>
      <c r="Q605" s="112"/>
      <c r="R605" s="111" t="s">
        <v>559</v>
      </c>
      <c r="S605" s="111" t="s">
        <v>769</v>
      </c>
      <c r="T605" s="111" t="s">
        <v>2369</v>
      </c>
      <c r="U605" s="111" t="str">
        <f>+CONCATENATE(Tabla134[[#This Row],[D]],Tabla134[[#This Row],[P]],Tabla134[[#This Row],[DI]])</f>
        <v>AYACUCHOVICTOR_FAJARDOSARHUA</v>
      </c>
      <c r="V605" s="111" t="s">
        <v>3789</v>
      </c>
      <c r="W605" s="111"/>
      <c r="X605" s="111"/>
    </row>
    <row r="606" spans="1:24" x14ac:dyDescent="0.3">
      <c r="A606" s="108" t="s">
        <v>548</v>
      </c>
      <c r="B606" s="109" t="s">
        <v>3791</v>
      </c>
      <c r="C606" s="109" t="s">
        <v>656</v>
      </c>
      <c r="D606" s="109" t="s">
        <v>753</v>
      </c>
      <c r="E606" s="109" t="s">
        <v>778</v>
      </c>
      <c r="F606" s="109" t="s">
        <v>3550</v>
      </c>
      <c r="G606" s="109" t="s">
        <v>3769</v>
      </c>
      <c r="H606" s="109" t="s">
        <v>3792</v>
      </c>
      <c r="I606" s="110">
        <v>2733</v>
      </c>
      <c r="J606" s="110">
        <v>498.54</v>
      </c>
      <c r="K606" s="110">
        <v>-13.6122</v>
      </c>
      <c r="L606" s="110">
        <v>-74.533900000000003</v>
      </c>
      <c r="M606" s="111" t="s">
        <v>123</v>
      </c>
      <c r="N606" s="111">
        <v>0</v>
      </c>
      <c r="O606" s="111" t="s">
        <v>553</v>
      </c>
      <c r="P606" s="111">
        <v>0</v>
      </c>
      <c r="Q606" s="112"/>
      <c r="R606" s="111" t="s">
        <v>559</v>
      </c>
      <c r="S606" s="111" t="s">
        <v>769</v>
      </c>
      <c r="T606" s="111" t="s">
        <v>2418</v>
      </c>
      <c r="U606" s="111" t="str">
        <f>+CONCATENATE(Tabla134[[#This Row],[D]],Tabla134[[#This Row],[P]],Tabla134[[#This Row],[DI]])</f>
        <v>AYACUCHOVICTOR_FAJARDOVILCANCHOS</v>
      </c>
      <c r="V606" s="111" t="s">
        <v>3791</v>
      </c>
      <c r="W606" s="111"/>
      <c r="X606" s="111"/>
    </row>
    <row r="607" spans="1:24" x14ac:dyDescent="0.3">
      <c r="A607" s="108" t="s">
        <v>548</v>
      </c>
      <c r="B607" s="109" t="s">
        <v>3793</v>
      </c>
      <c r="C607" s="109" t="s">
        <v>656</v>
      </c>
      <c r="D607" s="109" t="s">
        <v>753</v>
      </c>
      <c r="E607" s="109" t="s">
        <v>841</v>
      </c>
      <c r="F607" s="109" t="s">
        <v>3550</v>
      </c>
      <c r="G607" s="109" t="s">
        <v>3769</v>
      </c>
      <c r="H607" s="109" t="s">
        <v>842</v>
      </c>
      <c r="I607" s="110" t="s">
        <v>553</v>
      </c>
      <c r="J607" s="110" t="s">
        <v>553</v>
      </c>
      <c r="K607" s="110" t="s">
        <v>553</v>
      </c>
      <c r="L607" s="110" t="s">
        <v>553</v>
      </c>
      <c r="M607" s="111" t="s">
        <v>123</v>
      </c>
      <c r="N607" s="111">
        <v>0</v>
      </c>
      <c r="O607" s="111" t="s">
        <v>553</v>
      </c>
      <c r="P607" s="111">
        <v>0</v>
      </c>
      <c r="Q607" s="112"/>
      <c r="R607" s="111" t="s">
        <v>559</v>
      </c>
      <c r="S607" s="111" t="s">
        <v>769</v>
      </c>
      <c r="T607" s="111" t="s">
        <v>843</v>
      </c>
      <c r="U607" s="111" t="str">
        <f>+CONCATENATE(Tabla134[[#This Row],[D]],Tabla134[[#This Row],[P]],Tabla134[[#This Row],[DI]])</f>
        <v>AYACUCHOVICTOR_FAJARDOMULTIDISTRITAL</v>
      </c>
      <c r="V607" s="111" t="s">
        <v>3793</v>
      </c>
      <c r="W607" s="111"/>
      <c r="X607" s="111"/>
    </row>
    <row r="608" spans="1:24" x14ac:dyDescent="0.3">
      <c r="A608" s="108" t="s">
        <v>548</v>
      </c>
      <c r="B608" s="109" t="s">
        <v>3794</v>
      </c>
      <c r="C608" s="109" t="s">
        <v>656</v>
      </c>
      <c r="D608" s="109" t="s">
        <v>765</v>
      </c>
      <c r="E608" s="109" t="s">
        <v>550</v>
      </c>
      <c r="F608" s="109" t="s">
        <v>3550</v>
      </c>
      <c r="G608" s="109" t="s">
        <v>3795</v>
      </c>
      <c r="H608" s="109" t="s">
        <v>3796</v>
      </c>
      <c r="I608" s="110">
        <v>8545</v>
      </c>
      <c r="J608" s="110">
        <v>216.89</v>
      </c>
      <c r="K608" s="110">
        <v>-13.6533</v>
      </c>
      <c r="L608" s="110">
        <v>-73.952799999999996</v>
      </c>
      <c r="M608" s="111" t="s">
        <v>123</v>
      </c>
      <c r="N608" s="111">
        <v>0</v>
      </c>
      <c r="O608" s="111" t="s">
        <v>553</v>
      </c>
      <c r="P608" s="111">
        <v>0</v>
      </c>
      <c r="Q608" s="112"/>
      <c r="R608" s="111" t="s">
        <v>559</v>
      </c>
      <c r="S608" s="111" t="s">
        <v>782</v>
      </c>
      <c r="T608" s="111" t="s">
        <v>1903</v>
      </c>
      <c r="U608" s="111" t="str">
        <f>+CONCATENATE(Tabla134[[#This Row],[D]],Tabla134[[#This Row],[P]],Tabla134[[#This Row],[DI]])</f>
        <v>AYACUCHOVILCAS_HUAMANVILCAS HUAMAN</v>
      </c>
      <c r="V608" s="111" t="s">
        <v>3794</v>
      </c>
      <c r="W608" s="111"/>
      <c r="X608" s="111"/>
    </row>
    <row r="609" spans="1:24" x14ac:dyDescent="0.3">
      <c r="A609" s="108" t="s">
        <v>548</v>
      </c>
      <c r="B609" s="109" t="s">
        <v>3797</v>
      </c>
      <c r="C609" s="109" t="s">
        <v>656</v>
      </c>
      <c r="D609" s="109" t="s">
        <v>765</v>
      </c>
      <c r="E609" s="109" t="s">
        <v>581</v>
      </c>
      <c r="F609" s="109" t="s">
        <v>3550</v>
      </c>
      <c r="G609" s="109" t="s">
        <v>3795</v>
      </c>
      <c r="H609" s="109" t="s">
        <v>3798</v>
      </c>
      <c r="I609" s="110">
        <v>939</v>
      </c>
      <c r="J609" s="110">
        <v>82.43</v>
      </c>
      <c r="K609" s="110">
        <v>-13.8003</v>
      </c>
      <c r="L609" s="110">
        <v>-73.903300000000002</v>
      </c>
      <c r="M609" s="111" t="s">
        <v>123</v>
      </c>
      <c r="N609" s="111">
        <v>0</v>
      </c>
      <c r="O609" s="111" t="s">
        <v>553</v>
      </c>
      <c r="P609" s="111">
        <v>0</v>
      </c>
      <c r="Q609" s="112"/>
      <c r="R609" s="111" t="s">
        <v>559</v>
      </c>
      <c r="S609" s="111" t="s">
        <v>782</v>
      </c>
      <c r="T609" s="111" t="s">
        <v>1100</v>
      </c>
      <c r="U609" s="111" t="str">
        <f>+CONCATENATE(Tabla134[[#This Row],[D]],Tabla134[[#This Row],[P]],Tabla134[[#This Row],[DI]])</f>
        <v>AYACUCHOVILCAS_HUAMANACCOMARCA</v>
      </c>
      <c r="V609" s="111" t="s">
        <v>3797</v>
      </c>
      <c r="W609" s="111"/>
      <c r="X609" s="111"/>
    </row>
    <row r="610" spans="1:24" x14ac:dyDescent="0.3">
      <c r="A610" s="108" t="s">
        <v>548</v>
      </c>
      <c r="B610" s="109" t="s">
        <v>3799</v>
      </c>
      <c r="C610" s="109" t="s">
        <v>656</v>
      </c>
      <c r="D610" s="109" t="s">
        <v>765</v>
      </c>
      <c r="E610" s="109" t="s">
        <v>608</v>
      </c>
      <c r="F610" s="109" t="s">
        <v>3550</v>
      </c>
      <c r="G610" s="109" t="s">
        <v>3795</v>
      </c>
      <c r="H610" s="109" t="s">
        <v>3800</v>
      </c>
      <c r="I610" s="110">
        <v>1018</v>
      </c>
      <c r="J610" s="110">
        <v>56.91</v>
      </c>
      <c r="K610" s="110">
        <v>-13.7425</v>
      </c>
      <c r="L610" s="110">
        <v>-73.789199999999994</v>
      </c>
      <c r="M610" s="111" t="s">
        <v>123</v>
      </c>
      <c r="N610" s="111">
        <v>0</v>
      </c>
      <c r="O610" s="111" t="s">
        <v>553</v>
      </c>
      <c r="P610" s="111">
        <v>0</v>
      </c>
      <c r="Q610" s="112"/>
      <c r="R610" s="111" t="s">
        <v>559</v>
      </c>
      <c r="S610" s="111" t="s">
        <v>782</v>
      </c>
      <c r="T610" s="111" t="s">
        <v>1266</v>
      </c>
      <c r="U610" s="111" t="str">
        <f>+CONCATENATE(Tabla134[[#This Row],[D]],Tabla134[[#This Row],[P]],Tabla134[[#This Row],[DI]])</f>
        <v>AYACUCHOVILCAS_HUAMANCARHUANCA</v>
      </c>
      <c r="V610" s="111" t="s">
        <v>3799</v>
      </c>
      <c r="W610" s="111"/>
      <c r="X610" s="111"/>
    </row>
    <row r="611" spans="1:24" x14ac:dyDescent="0.3">
      <c r="A611" s="108" t="s">
        <v>548</v>
      </c>
      <c r="B611" s="109" t="s">
        <v>3801</v>
      </c>
      <c r="C611" s="109" t="s">
        <v>656</v>
      </c>
      <c r="D611" s="109" t="s">
        <v>765</v>
      </c>
      <c r="E611" s="109" t="s">
        <v>633</v>
      </c>
      <c r="F611" s="109" t="s">
        <v>3550</v>
      </c>
      <c r="G611" s="109" t="s">
        <v>3795</v>
      </c>
      <c r="H611" s="109" t="s">
        <v>3802</v>
      </c>
      <c r="I611" s="110">
        <v>3193</v>
      </c>
      <c r="J611" s="110">
        <v>215.03</v>
      </c>
      <c r="K611" s="110">
        <v>-13.5322</v>
      </c>
      <c r="L611" s="110">
        <v>-73.875</v>
      </c>
      <c r="M611" s="111" t="s">
        <v>123</v>
      </c>
      <c r="N611" s="111">
        <v>0</v>
      </c>
      <c r="O611" s="111" t="s">
        <v>553</v>
      </c>
      <c r="P611" s="111">
        <v>0</v>
      </c>
      <c r="Q611" s="112"/>
      <c r="R611" s="111" t="s">
        <v>559</v>
      </c>
      <c r="S611" s="111" t="s">
        <v>782</v>
      </c>
      <c r="T611" s="111" t="s">
        <v>645</v>
      </c>
      <c r="U611" s="111" t="str">
        <f>+CONCATENATE(Tabla134[[#This Row],[D]],Tabla134[[#This Row],[P]],Tabla134[[#This Row],[DI]])</f>
        <v>AYACUCHOVILCAS_HUAMANCONCEPCION</v>
      </c>
      <c r="V611" s="111" t="s">
        <v>3801</v>
      </c>
      <c r="W611" s="111"/>
      <c r="X611" s="111"/>
    </row>
    <row r="612" spans="1:24" x14ac:dyDescent="0.3">
      <c r="A612" s="108" t="s">
        <v>548</v>
      </c>
      <c r="B612" s="109" t="s">
        <v>3803</v>
      </c>
      <c r="C612" s="109" t="s">
        <v>656</v>
      </c>
      <c r="D612" s="109" t="s">
        <v>765</v>
      </c>
      <c r="E612" s="109" t="s">
        <v>656</v>
      </c>
      <c r="F612" s="109" t="s">
        <v>3550</v>
      </c>
      <c r="G612" s="109" t="s">
        <v>3795</v>
      </c>
      <c r="H612" s="109" t="s">
        <v>3804</v>
      </c>
      <c r="I612" s="110">
        <v>2206</v>
      </c>
      <c r="J612" s="110">
        <v>150.76</v>
      </c>
      <c r="K612" s="110">
        <v>-13.7494</v>
      </c>
      <c r="L612" s="110">
        <v>-73.933899999999994</v>
      </c>
      <c r="M612" s="111" t="s">
        <v>123</v>
      </c>
      <c r="N612" s="111">
        <v>0</v>
      </c>
      <c r="O612" s="111" t="s">
        <v>553</v>
      </c>
      <c r="P612" s="111">
        <v>0</v>
      </c>
      <c r="Q612" s="112"/>
      <c r="R612" s="111" t="s">
        <v>559</v>
      </c>
      <c r="S612" s="111" t="s">
        <v>782</v>
      </c>
      <c r="T612" s="111" t="s">
        <v>1606</v>
      </c>
      <c r="U612" s="111" t="str">
        <f>+CONCATENATE(Tabla134[[#This Row],[D]],Tabla134[[#This Row],[P]],Tabla134[[#This Row],[DI]])</f>
        <v>AYACUCHOVILCAS_HUAMANHUAMBALPA</v>
      </c>
      <c r="V612" s="111" t="s">
        <v>3803</v>
      </c>
      <c r="W612" s="111"/>
      <c r="X612" s="111"/>
    </row>
    <row r="613" spans="1:24" x14ac:dyDescent="0.3">
      <c r="A613" s="108" t="s">
        <v>548</v>
      </c>
      <c r="B613" s="109" t="s">
        <v>3805</v>
      </c>
      <c r="C613" s="109" t="s">
        <v>656</v>
      </c>
      <c r="D613" s="109" t="s">
        <v>765</v>
      </c>
      <c r="E613" s="109" t="s">
        <v>680</v>
      </c>
      <c r="F613" s="109" t="s">
        <v>3550</v>
      </c>
      <c r="G613" s="109" t="s">
        <v>3795</v>
      </c>
      <c r="H613" s="109" t="s">
        <v>3806</v>
      </c>
      <c r="I613" s="110">
        <v>1583</v>
      </c>
      <c r="J613" s="110">
        <v>85.28</v>
      </c>
      <c r="K613" s="110">
        <v>-13.8581</v>
      </c>
      <c r="L613" s="110">
        <v>-73.887799999999999</v>
      </c>
      <c r="M613" s="111" t="s">
        <v>123</v>
      </c>
      <c r="N613" s="111">
        <v>0</v>
      </c>
      <c r="O613" s="111" t="s">
        <v>553</v>
      </c>
      <c r="P613" s="111">
        <v>0</v>
      </c>
      <c r="Q613" s="112"/>
      <c r="R613" s="111" t="s">
        <v>559</v>
      </c>
      <c r="S613" s="111" t="s">
        <v>782</v>
      </c>
      <c r="T613" s="111" t="s">
        <v>1725</v>
      </c>
      <c r="U613" s="111" t="str">
        <f>+CONCATENATE(Tabla134[[#This Row],[D]],Tabla134[[#This Row],[P]],Tabla134[[#This Row],[DI]])</f>
        <v>AYACUCHOVILCAS_HUAMANINDEPENDENCIA</v>
      </c>
      <c r="V613" s="111" t="s">
        <v>3805</v>
      </c>
      <c r="W613" s="111"/>
      <c r="X613" s="111"/>
    </row>
    <row r="614" spans="1:24" x14ac:dyDescent="0.3">
      <c r="A614" s="108" t="s">
        <v>548</v>
      </c>
      <c r="B614" s="109" t="s">
        <v>3807</v>
      </c>
      <c r="C614" s="109" t="s">
        <v>656</v>
      </c>
      <c r="D614" s="109" t="s">
        <v>765</v>
      </c>
      <c r="E614" s="109" t="s">
        <v>700</v>
      </c>
      <c r="F614" s="109" t="s">
        <v>3550</v>
      </c>
      <c r="G614" s="109" t="s">
        <v>3795</v>
      </c>
      <c r="H614" s="109" t="s">
        <v>3808</v>
      </c>
      <c r="I614" s="110">
        <v>1297</v>
      </c>
      <c r="J614" s="110">
        <v>95.15</v>
      </c>
      <c r="K614" s="110">
        <v>-13.695</v>
      </c>
      <c r="L614" s="110">
        <v>-73.762200000000007</v>
      </c>
      <c r="M614" s="111" t="s">
        <v>123</v>
      </c>
      <c r="N614" s="111">
        <v>0</v>
      </c>
      <c r="O614" s="111" t="s">
        <v>553</v>
      </c>
      <c r="P614" s="111">
        <v>0</v>
      </c>
      <c r="Q614" s="112"/>
      <c r="R614" s="111" t="s">
        <v>559</v>
      </c>
      <c r="S614" s="111" t="s">
        <v>782</v>
      </c>
      <c r="T614" s="111" t="s">
        <v>1758</v>
      </c>
      <c r="U614" s="111" t="str">
        <f>+CONCATENATE(Tabla134[[#This Row],[D]],Tabla134[[#This Row],[P]],Tabla134[[#This Row],[DI]])</f>
        <v>AYACUCHOVILCAS_HUAMANSAURAMA</v>
      </c>
      <c r="V614" s="111" t="s">
        <v>3807</v>
      </c>
      <c r="W614" s="111"/>
      <c r="X614" s="111"/>
    </row>
    <row r="615" spans="1:24" x14ac:dyDescent="0.3">
      <c r="A615" s="108" t="s">
        <v>548</v>
      </c>
      <c r="B615" s="109" t="s">
        <v>3809</v>
      </c>
      <c r="C615" s="109" t="s">
        <v>656</v>
      </c>
      <c r="D615" s="109" t="s">
        <v>765</v>
      </c>
      <c r="E615" s="109" t="s">
        <v>719</v>
      </c>
      <c r="F615" s="109" t="s">
        <v>3550</v>
      </c>
      <c r="G615" s="109" t="s">
        <v>3795</v>
      </c>
      <c r="H615" s="109" t="s">
        <v>3810</v>
      </c>
      <c r="I615" s="110">
        <v>4828</v>
      </c>
      <c r="J615" s="110">
        <v>268.87</v>
      </c>
      <c r="K615" s="110">
        <v>-13.588100000000001</v>
      </c>
      <c r="L615" s="110">
        <v>-73.9983</v>
      </c>
      <c r="M615" s="111" t="s">
        <v>123</v>
      </c>
      <c r="N615" s="111">
        <v>0</v>
      </c>
      <c r="O615" s="111" t="s">
        <v>553</v>
      </c>
      <c r="P615" s="111">
        <v>0</v>
      </c>
      <c r="Q615" s="112"/>
      <c r="R615" s="111" t="s">
        <v>559</v>
      </c>
      <c r="S615" s="111" t="s">
        <v>782</v>
      </c>
      <c r="T615" s="111" t="s">
        <v>2030</v>
      </c>
      <c r="U615" s="111" t="str">
        <f>+CONCATENATE(Tabla134[[#This Row],[D]],Tabla134[[#This Row],[P]],Tabla134[[#This Row],[DI]])</f>
        <v>AYACUCHOVILCAS_HUAMANVISCHONGO</v>
      </c>
      <c r="V615" s="111" t="s">
        <v>3809</v>
      </c>
      <c r="W615" s="111"/>
      <c r="X615" s="111"/>
    </row>
    <row r="616" spans="1:24" x14ac:dyDescent="0.3">
      <c r="A616" s="108" t="s">
        <v>548</v>
      </c>
      <c r="B616" s="109" t="s">
        <v>3811</v>
      </c>
      <c r="C616" s="109" t="s">
        <v>656</v>
      </c>
      <c r="D616" s="109" t="s">
        <v>765</v>
      </c>
      <c r="E616" s="109" t="s">
        <v>841</v>
      </c>
      <c r="F616" s="109" t="s">
        <v>3550</v>
      </c>
      <c r="G616" s="109" t="s">
        <v>3795</v>
      </c>
      <c r="H616" s="109" t="s">
        <v>842</v>
      </c>
      <c r="I616" s="110" t="s">
        <v>553</v>
      </c>
      <c r="J616" s="110" t="s">
        <v>553</v>
      </c>
      <c r="K616" s="110" t="s">
        <v>553</v>
      </c>
      <c r="L616" s="110" t="s">
        <v>553</v>
      </c>
      <c r="M616" s="111" t="s">
        <v>123</v>
      </c>
      <c r="N616" s="111">
        <v>0</v>
      </c>
      <c r="O616" s="111" t="s">
        <v>553</v>
      </c>
      <c r="P616" s="111">
        <v>0</v>
      </c>
      <c r="Q616" s="112"/>
      <c r="R616" s="111" t="s">
        <v>559</v>
      </c>
      <c r="S616" s="111" t="s">
        <v>782</v>
      </c>
      <c r="T616" s="111" t="s">
        <v>843</v>
      </c>
      <c r="U616" s="111" t="str">
        <f>+CONCATENATE(Tabla134[[#This Row],[D]],Tabla134[[#This Row],[P]],Tabla134[[#This Row],[DI]])</f>
        <v>AYACUCHOVILCAS_HUAMANMULTIDISTRITAL</v>
      </c>
      <c r="V616" s="111" t="s">
        <v>3811</v>
      </c>
      <c r="W616" s="111"/>
      <c r="X616" s="111"/>
    </row>
    <row r="617" spans="1:24" x14ac:dyDescent="0.3">
      <c r="A617" s="108" t="s">
        <v>548</v>
      </c>
      <c r="B617" s="109" t="s">
        <v>3812</v>
      </c>
      <c r="C617" s="109" t="s">
        <v>680</v>
      </c>
      <c r="D617" s="109" t="s">
        <v>550</v>
      </c>
      <c r="E617" s="109" t="s">
        <v>550</v>
      </c>
      <c r="F617" s="109" t="s">
        <v>3813</v>
      </c>
      <c r="G617" s="109" t="s">
        <v>3814</v>
      </c>
      <c r="H617" s="109" t="s">
        <v>3814</v>
      </c>
      <c r="I617" s="110">
        <v>251097</v>
      </c>
      <c r="J617" s="110">
        <v>382.74</v>
      </c>
      <c r="K617" s="110">
        <v>-7.1563999999999997</v>
      </c>
      <c r="L617" s="110">
        <v>-78.515299999999996</v>
      </c>
      <c r="M617" s="111" t="s">
        <v>123</v>
      </c>
      <c r="N617" s="111">
        <v>0</v>
      </c>
      <c r="O617" s="111" t="s">
        <v>553</v>
      </c>
      <c r="P617" s="111">
        <v>0</v>
      </c>
      <c r="Q617" s="112"/>
      <c r="R617" s="111" t="s">
        <v>560</v>
      </c>
      <c r="S617" s="111" t="s">
        <v>560</v>
      </c>
      <c r="T617" s="111" t="s">
        <v>560</v>
      </c>
      <c r="U617" s="111" t="str">
        <f>+CONCATENATE(Tabla134[[#This Row],[D]],Tabla134[[#This Row],[P]],Tabla134[[#This Row],[DI]])</f>
        <v>CAJAMARCACAJAMARCACAJAMARCA</v>
      </c>
      <c r="V617" s="111" t="s">
        <v>3812</v>
      </c>
      <c r="W617" s="111"/>
      <c r="X617" s="111"/>
    </row>
    <row r="618" spans="1:24" x14ac:dyDescent="0.3">
      <c r="A618" s="108" t="s">
        <v>548</v>
      </c>
      <c r="B618" s="109" t="s">
        <v>3815</v>
      </c>
      <c r="C618" s="109" t="s">
        <v>680</v>
      </c>
      <c r="D618" s="109" t="s">
        <v>550</v>
      </c>
      <c r="E618" s="109" t="s">
        <v>581</v>
      </c>
      <c r="F618" s="109" t="s">
        <v>3813</v>
      </c>
      <c r="G618" s="109" t="s">
        <v>3814</v>
      </c>
      <c r="H618" s="109" t="s">
        <v>582</v>
      </c>
      <c r="I618" s="110">
        <v>13508</v>
      </c>
      <c r="J618" s="110">
        <v>210.18</v>
      </c>
      <c r="K618" s="110">
        <v>-7.3232999999999997</v>
      </c>
      <c r="L618" s="110">
        <v>-78.520300000000006</v>
      </c>
      <c r="M618" s="111" t="s">
        <v>123</v>
      </c>
      <c r="N618" s="111">
        <v>0</v>
      </c>
      <c r="O618" s="111" t="s">
        <v>553</v>
      </c>
      <c r="P618" s="111">
        <v>0</v>
      </c>
      <c r="Q618" s="112"/>
      <c r="R618" s="111" t="s">
        <v>560</v>
      </c>
      <c r="S618" s="111" t="s">
        <v>560</v>
      </c>
      <c r="T618" s="111" t="s">
        <v>583</v>
      </c>
      <c r="U618" s="111" t="str">
        <f>+CONCATENATE(Tabla134[[#This Row],[D]],Tabla134[[#This Row],[P]],Tabla134[[#This Row],[DI]])</f>
        <v>CAJAMARCACAJAMARCAASUNCION</v>
      </c>
      <c r="V618" s="111" t="s">
        <v>3815</v>
      </c>
      <c r="W618" s="111"/>
      <c r="X618" s="111"/>
    </row>
    <row r="619" spans="1:24" x14ac:dyDescent="0.3">
      <c r="A619" s="108" t="s">
        <v>548</v>
      </c>
      <c r="B619" s="109" t="s">
        <v>3816</v>
      </c>
      <c r="C619" s="109" t="s">
        <v>680</v>
      </c>
      <c r="D619" s="109" t="s">
        <v>550</v>
      </c>
      <c r="E619" s="109" t="s">
        <v>608</v>
      </c>
      <c r="F619" s="109" t="s">
        <v>3813</v>
      </c>
      <c r="G619" s="109" t="s">
        <v>3814</v>
      </c>
      <c r="H619" s="109" t="s">
        <v>3817</v>
      </c>
      <c r="I619" s="110">
        <v>4319</v>
      </c>
      <c r="J619" s="110">
        <v>73.94</v>
      </c>
      <c r="K619" s="110">
        <v>-7.1460999999999997</v>
      </c>
      <c r="L619" s="110">
        <v>-78.671400000000006</v>
      </c>
      <c r="M619" s="111" t="s">
        <v>123</v>
      </c>
      <c r="N619" s="111">
        <v>0</v>
      </c>
      <c r="O619" s="111" t="s">
        <v>553</v>
      </c>
      <c r="P619" s="111">
        <v>0</v>
      </c>
      <c r="Q619" s="112"/>
      <c r="R619" s="111" t="s">
        <v>560</v>
      </c>
      <c r="S619" s="111" t="s">
        <v>560</v>
      </c>
      <c r="T619" s="111" t="s">
        <v>1435</v>
      </c>
      <c r="U619" s="111" t="str">
        <f>+CONCATENATE(Tabla134[[#This Row],[D]],Tabla134[[#This Row],[P]],Tabla134[[#This Row],[DI]])</f>
        <v>CAJAMARCACAJAMARCACHETILLA</v>
      </c>
      <c r="V619" s="111" t="s">
        <v>3816</v>
      </c>
      <c r="W619" s="111"/>
      <c r="X619" s="111"/>
    </row>
    <row r="620" spans="1:24" x14ac:dyDescent="0.3">
      <c r="A620" s="108" t="s">
        <v>548</v>
      </c>
      <c r="B620" s="109" t="s">
        <v>3818</v>
      </c>
      <c r="C620" s="109" t="s">
        <v>680</v>
      </c>
      <c r="D620" s="109" t="s">
        <v>550</v>
      </c>
      <c r="E620" s="109" t="s">
        <v>633</v>
      </c>
      <c r="F620" s="109" t="s">
        <v>3813</v>
      </c>
      <c r="G620" s="109" t="s">
        <v>3814</v>
      </c>
      <c r="H620" s="109" t="s">
        <v>3819</v>
      </c>
      <c r="I620" s="110">
        <v>7882</v>
      </c>
      <c r="J620" s="110">
        <v>558.79</v>
      </c>
      <c r="K620" s="110">
        <v>-7.4264000000000001</v>
      </c>
      <c r="L620" s="110">
        <v>-78.543300000000002</v>
      </c>
      <c r="M620" s="111" t="s">
        <v>123</v>
      </c>
      <c r="N620" s="111">
        <v>0</v>
      </c>
      <c r="O620" s="111" t="s">
        <v>553</v>
      </c>
      <c r="P620" s="111">
        <v>0</v>
      </c>
      <c r="Q620" s="112"/>
      <c r="R620" s="111" t="s">
        <v>560</v>
      </c>
      <c r="S620" s="111" t="s">
        <v>560</v>
      </c>
      <c r="T620" s="111" t="s">
        <v>1608</v>
      </c>
      <c r="U620" s="111" t="str">
        <f>+CONCATENATE(Tabla134[[#This Row],[D]],Tabla134[[#This Row],[P]],Tabla134[[#This Row],[DI]])</f>
        <v>CAJAMARCACAJAMARCACOSPAN</v>
      </c>
      <c r="V620" s="111" t="s">
        <v>3818</v>
      </c>
      <c r="W620" s="111"/>
      <c r="X620" s="111"/>
    </row>
    <row r="621" spans="1:24" x14ac:dyDescent="0.3">
      <c r="A621" s="108" t="s">
        <v>548</v>
      </c>
      <c r="B621" s="109" t="s">
        <v>3820</v>
      </c>
      <c r="C621" s="109" t="s">
        <v>680</v>
      </c>
      <c r="D621" s="109" t="s">
        <v>550</v>
      </c>
      <c r="E621" s="109" t="s">
        <v>656</v>
      </c>
      <c r="F621" s="109" t="s">
        <v>3813</v>
      </c>
      <c r="G621" s="109" t="s">
        <v>3814</v>
      </c>
      <c r="H621" s="109" t="s">
        <v>3821</v>
      </c>
      <c r="I621" s="110">
        <v>24290</v>
      </c>
      <c r="J621" s="110">
        <v>635.05999999999995</v>
      </c>
      <c r="K621" s="110">
        <v>-7.0864000000000003</v>
      </c>
      <c r="L621" s="110">
        <v>-78.344700000000003</v>
      </c>
      <c r="M621" s="111" t="s">
        <v>123</v>
      </c>
      <c r="N621" s="111">
        <v>0</v>
      </c>
      <c r="O621" s="111" t="s">
        <v>553</v>
      </c>
      <c r="P621" s="111">
        <v>0</v>
      </c>
      <c r="Q621" s="112"/>
      <c r="R621" s="111" t="s">
        <v>560</v>
      </c>
      <c r="S621" s="111" t="s">
        <v>560</v>
      </c>
      <c r="T621" s="111" t="s">
        <v>1759</v>
      </c>
      <c r="U621" s="111" t="str">
        <f>+CONCATENATE(Tabla134[[#This Row],[D]],Tabla134[[#This Row],[P]],Tabla134[[#This Row],[DI]])</f>
        <v>CAJAMARCACAJAMARCAENCAÑADA</v>
      </c>
      <c r="V621" s="111" t="s">
        <v>3820</v>
      </c>
      <c r="W621" s="111"/>
      <c r="X621" s="111"/>
    </row>
    <row r="622" spans="1:24" x14ac:dyDescent="0.3">
      <c r="A622" s="108" t="s">
        <v>548</v>
      </c>
      <c r="B622" s="109" t="s">
        <v>3822</v>
      </c>
      <c r="C622" s="109" t="s">
        <v>680</v>
      </c>
      <c r="D622" s="109" t="s">
        <v>550</v>
      </c>
      <c r="E622" s="109" t="s">
        <v>680</v>
      </c>
      <c r="F622" s="109" t="s">
        <v>3813</v>
      </c>
      <c r="G622" s="109" t="s">
        <v>3814</v>
      </c>
      <c r="H622" s="109" t="s">
        <v>3823</v>
      </c>
      <c r="I622" s="110">
        <v>14742</v>
      </c>
      <c r="J622" s="110">
        <v>267.77999999999997</v>
      </c>
      <c r="K622" s="110">
        <v>-7.2455999999999996</v>
      </c>
      <c r="L622" s="110">
        <v>-78.377799999999993</v>
      </c>
      <c r="M622" s="111" t="s">
        <v>123</v>
      </c>
      <c r="N622" s="111">
        <v>0</v>
      </c>
      <c r="O622" s="111" t="s">
        <v>553</v>
      </c>
      <c r="P622" s="111">
        <v>0</v>
      </c>
      <c r="Q622" s="112"/>
      <c r="R622" s="111" t="s">
        <v>560</v>
      </c>
      <c r="S622" s="111" t="s">
        <v>560</v>
      </c>
      <c r="T622" s="111" t="s">
        <v>1297</v>
      </c>
      <c r="U622" s="111" t="str">
        <f>+CONCATENATE(Tabla134[[#This Row],[D]],Tabla134[[#This Row],[P]],Tabla134[[#This Row],[DI]])</f>
        <v>CAJAMARCACAJAMARCAJESUS</v>
      </c>
      <c r="V622" s="111" t="s">
        <v>3822</v>
      </c>
      <c r="W622" s="111"/>
      <c r="X622" s="111"/>
    </row>
    <row r="623" spans="1:24" x14ac:dyDescent="0.3">
      <c r="A623" s="108" t="s">
        <v>548</v>
      </c>
      <c r="B623" s="109" t="s">
        <v>3824</v>
      </c>
      <c r="C623" s="109" t="s">
        <v>680</v>
      </c>
      <c r="D623" s="109" t="s">
        <v>550</v>
      </c>
      <c r="E623" s="109" t="s">
        <v>700</v>
      </c>
      <c r="F623" s="109" t="s">
        <v>3813</v>
      </c>
      <c r="G623" s="109" t="s">
        <v>3814</v>
      </c>
      <c r="H623" s="109" t="s">
        <v>3825</v>
      </c>
      <c r="I623" s="110">
        <v>5404</v>
      </c>
      <c r="J623" s="110">
        <v>49.42</v>
      </c>
      <c r="K623" s="110">
        <v>-7.1928000000000001</v>
      </c>
      <c r="L623" s="110">
        <v>-78.426900000000003</v>
      </c>
      <c r="M623" s="111" t="s">
        <v>123</v>
      </c>
      <c r="N623" s="111">
        <v>0</v>
      </c>
      <c r="O623" s="111" t="s">
        <v>553</v>
      </c>
      <c r="P623" s="111">
        <v>0</v>
      </c>
      <c r="Q623" s="112"/>
      <c r="R623" s="111" t="s">
        <v>560</v>
      </c>
      <c r="S623" s="111" t="s">
        <v>560</v>
      </c>
      <c r="T623" s="111" t="s">
        <v>2031</v>
      </c>
      <c r="U623" s="111" t="str">
        <f>+CONCATENATE(Tabla134[[#This Row],[D]],Tabla134[[#This Row],[P]],Tabla134[[#This Row],[DI]])</f>
        <v>CAJAMARCACAJAMARCALLACANORA</v>
      </c>
      <c r="V623" s="111" t="s">
        <v>3824</v>
      </c>
      <c r="W623" s="111"/>
      <c r="X623" s="111"/>
    </row>
    <row r="624" spans="1:24" x14ac:dyDescent="0.3">
      <c r="A624" s="108" t="s">
        <v>548</v>
      </c>
      <c r="B624" s="109" t="s">
        <v>3826</v>
      </c>
      <c r="C624" s="109" t="s">
        <v>680</v>
      </c>
      <c r="D624" s="109" t="s">
        <v>550</v>
      </c>
      <c r="E624" s="109" t="s">
        <v>719</v>
      </c>
      <c r="F624" s="109" t="s">
        <v>3813</v>
      </c>
      <c r="G624" s="109" t="s">
        <v>3814</v>
      </c>
      <c r="H624" s="109" t="s">
        <v>3827</v>
      </c>
      <c r="I624" s="110">
        <v>43401</v>
      </c>
      <c r="J624" s="110">
        <v>276.39999999999998</v>
      </c>
      <c r="K624" s="110">
        <v>-7.1616999999999997</v>
      </c>
      <c r="L624" s="110">
        <v>-78.463300000000004</v>
      </c>
      <c r="M624" s="111" t="s">
        <v>123</v>
      </c>
      <c r="N624" s="111">
        <v>0</v>
      </c>
      <c r="O624" s="111" t="s">
        <v>553</v>
      </c>
      <c r="P624" s="111">
        <v>0</v>
      </c>
      <c r="Q624" s="112"/>
      <c r="R624" s="111" t="s">
        <v>560</v>
      </c>
      <c r="S624" s="111" t="s">
        <v>560</v>
      </c>
      <c r="T624" s="111" t="s">
        <v>2133</v>
      </c>
      <c r="U624" s="111" t="str">
        <f>+CONCATENATE(Tabla134[[#This Row],[D]],Tabla134[[#This Row],[P]],Tabla134[[#This Row],[DI]])</f>
        <v>CAJAMARCACAJAMARCALOS BAÑOS DEL INCA</v>
      </c>
      <c r="V624" s="111" t="s">
        <v>3826</v>
      </c>
      <c r="W624" s="111"/>
      <c r="X624" s="111"/>
    </row>
    <row r="625" spans="1:24" x14ac:dyDescent="0.3">
      <c r="A625" s="108" t="s">
        <v>548</v>
      </c>
      <c r="B625" s="109" t="s">
        <v>3828</v>
      </c>
      <c r="C625" s="109" t="s">
        <v>680</v>
      </c>
      <c r="D625" s="109" t="s">
        <v>550</v>
      </c>
      <c r="E625" s="109" t="s">
        <v>738</v>
      </c>
      <c r="F625" s="109" t="s">
        <v>3813</v>
      </c>
      <c r="G625" s="109" t="s">
        <v>3814</v>
      </c>
      <c r="H625" s="109" t="s">
        <v>3829</v>
      </c>
      <c r="I625" s="110">
        <v>9689</v>
      </c>
      <c r="J625" s="110">
        <v>215.38</v>
      </c>
      <c r="K625" s="110">
        <v>-7.2507999999999999</v>
      </c>
      <c r="L625" s="110">
        <v>-78.656400000000005</v>
      </c>
      <c r="M625" s="111" t="s">
        <v>123</v>
      </c>
      <c r="N625" s="111">
        <v>0</v>
      </c>
      <c r="O625" s="111" t="s">
        <v>553</v>
      </c>
      <c r="P625" s="111">
        <v>0</v>
      </c>
      <c r="Q625" s="112"/>
      <c r="R625" s="111" t="s">
        <v>560</v>
      </c>
      <c r="S625" s="111" t="s">
        <v>560</v>
      </c>
      <c r="T625" s="111" t="s">
        <v>780</v>
      </c>
      <c r="U625" s="111" t="str">
        <f>+CONCATENATE(Tabla134[[#This Row],[D]],Tabla134[[#This Row],[P]],Tabla134[[#This Row],[DI]])</f>
        <v>CAJAMARCACAJAMARCAMAGDALENA</v>
      </c>
      <c r="V625" s="111" t="s">
        <v>3828</v>
      </c>
      <c r="W625" s="111"/>
      <c r="X625" s="111"/>
    </row>
    <row r="626" spans="1:24" x14ac:dyDescent="0.3">
      <c r="A626" s="108" t="s">
        <v>548</v>
      </c>
      <c r="B626" s="109" t="s">
        <v>3830</v>
      </c>
      <c r="C626" s="109" t="s">
        <v>680</v>
      </c>
      <c r="D626" s="109" t="s">
        <v>550</v>
      </c>
      <c r="E626" s="109" t="s">
        <v>753</v>
      </c>
      <c r="F626" s="109" t="s">
        <v>3813</v>
      </c>
      <c r="G626" s="109" t="s">
        <v>3814</v>
      </c>
      <c r="H626" s="109" t="s">
        <v>3831</v>
      </c>
      <c r="I626" s="110">
        <v>3542</v>
      </c>
      <c r="J626" s="110">
        <v>59.74</v>
      </c>
      <c r="K626" s="110">
        <v>-7.2564000000000002</v>
      </c>
      <c r="L626" s="110">
        <v>-78.263599999999997</v>
      </c>
      <c r="M626" s="111" t="s">
        <v>123</v>
      </c>
      <c r="N626" s="111">
        <v>0</v>
      </c>
      <c r="O626" s="111" t="s">
        <v>553</v>
      </c>
      <c r="P626" s="111">
        <v>0</v>
      </c>
      <c r="Q626" s="112"/>
      <c r="R626" s="111" t="s">
        <v>560</v>
      </c>
      <c r="S626" s="111" t="s">
        <v>560</v>
      </c>
      <c r="T626" s="111" t="s">
        <v>2305</v>
      </c>
      <c r="U626" s="111" t="str">
        <f>+CONCATENATE(Tabla134[[#This Row],[D]],Tabla134[[#This Row],[P]],Tabla134[[#This Row],[DI]])</f>
        <v>CAJAMARCACAJAMARCAMATARA</v>
      </c>
      <c r="V626" s="111" t="s">
        <v>3830</v>
      </c>
      <c r="W626" s="111"/>
      <c r="X626" s="111"/>
    </row>
    <row r="627" spans="1:24" x14ac:dyDescent="0.3">
      <c r="A627" s="108" t="s">
        <v>548</v>
      </c>
      <c r="B627" s="109" t="s">
        <v>3832</v>
      </c>
      <c r="C627" s="109" t="s">
        <v>680</v>
      </c>
      <c r="D627" s="109" t="s">
        <v>550</v>
      </c>
      <c r="E627" s="109" t="s">
        <v>765</v>
      </c>
      <c r="F627" s="109" t="s">
        <v>3813</v>
      </c>
      <c r="G627" s="109" t="s">
        <v>3814</v>
      </c>
      <c r="H627" s="109" t="s">
        <v>3833</v>
      </c>
      <c r="I627" s="110">
        <v>10740</v>
      </c>
      <c r="J627" s="110">
        <v>180.69</v>
      </c>
      <c r="K627" s="110">
        <v>-7.2016999999999998</v>
      </c>
      <c r="L627" s="110">
        <v>-78.324700000000007</v>
      </c>
      <c r="M627" s="111" t="s">
        <v>123</v>
      </c>
      <c r="N627" s="111">
        <v>0</v>
      </c>
      <c r="O627" s="111" t="s">
        <v>553</v>
      </c>
      <c r="P627" s="111">
        <v>0</v>
      </c>
      <c r="Q627" s="112"/>
      <c r="R627" s="111" t="s">
        <v>560</v>
      </c>
      <c r="S627" s="111" t="s">
        <v>560</v>
      </c>
      <c r="T627" s="111" t="s">
        <v>2370</v>
      </c>
      <c r="U627" s="111" t="str">
        <f>+CONCATENATE(Tabla134[[#This Row],[D]],Tabla134[[#This Row],[P]],Tabla134[[#This Row],[DI]])</f>
        <v>CAJAMARCACAJAMARCANAMORA</v>
      </c>
      <c r="V627" s="111" t="s">
        <v>3832</v>
      </c>
      <c r="W627" s="111"/>
      <c r="X627" s="111"/>
    </row>
    <row r="628" spans="1:24" x14ac:dyDescent="0.3">
      <c r="A628" s="108" t="s">
        <v>548</v>
      </c>
      <c r="B628" s="109" t="s">
        <v>3834</v>
      </c>
      <c r="C628" s="109" t="s">
        <v>680</v>
      </c>
      <c r="D628" s="109" t="s">
        <v>550</v>
      </c>
      <c r="E628" s="109" t="s">
        <v>778</v>
      </c>
      <c r="F628" s="109" t="s">
        <v>3813</v>
      </c>
      <c r="G628" s="109" t="s">
        <v>3814</v>
      </c>
      <c r="H628" s="109" t="s">
        <v>3835</v>
      </c>
      <c r="I628" s="110">
        <v>5232</v>
      </c>
      <c r="J628" s="110">
        <v>69.66</v>
      </c>
      <c r="K628" s="110">
        <v>-7.2903000000000002</v>
      </c>
      <c r="L628" s="110">
        <v>-78.499200000000002</v>
      </c>
      <c r="M628" s="111" t="s">
        <v>123</v>
      </c>
      <c r="N628" s="111">
        <v>0</v>
      </c>
      <c r="O628" s="111" t="s">
        <v>553</v>
      </c>
      <c r="P628" s="111">
        <v>0</v>
      </c>
      <c r="Q628" s="112"/>
      <c r="R628" s="111" t="s">
        <v>560</v>
      </c>
      <c r="S628" s="111" t="s">
        <v>560</v>
      </c>
      <c r="T628" s="111" t="s">
        <v>2115</v>
      </c>
      <c r="U628" s="111" t="str">
        <f>+CONCATENATE(Tabla134[[#This Row],[D]],Tabla134[[#This Row],[P]],Tabla134[[#This Row],[DI]])</f>
        <v>CAJAMARCACAJAMARCASAN JUAN</v>
      </c>
      <c r="V628" s="111" t="s">
        <v>3834</v>
      </c>
      <c r="W628" s="111"/>
      <c r="X628" s="111"/>
    </row>
    <row r="629" spans="1:24" x14ac:dyDescent="0.3">
      <c r="A629" s="108" t="s">
        <v>548</v>
      </c>
      <c r="B629" s="109" t="s">
        <v>3836</v>
      </c>
      <c r="C629" s="109" t="s">
        <v>680</v>
      </c>
      <c r="D629" s="109" t="s">
        <v>550</v>
      </c>
      <c r="E629" s="109" t="s">
        <v>841</v>
      </c>
      <c r="F629" s="109" t="s">
        <v>3813</v>
      </c>
      <c r="G629" s="109" t="s">
        <v>3814</v>
      </c>
      <c r="H629" s="109" t="s">
        <v>842</v>
      </c>
      <c r="I629" s="110" t="s">
        <v>553</v>
      </c>
      <c r="J629" s="110" t="s">
        <v>553</v>
      </c>
      <c r="K629" s="110" t="s">
        <v>553</v>
      </c>
      <c r="L629" s="110" t="s">
        <v>553</v>
      </c>
      <c r="M629" s="111" t="s">
        <v>123</v>
      </c>
      <c r="N629" s="111">
        <v>0</v>
      </c>
      <c r="O629" s="111" t="s">
        <v>553</v>
      </c>
      <c r="P629" s="111">
        <v>0</v>
      </c>
      <c r="Q629" s="112"/>
      <c r="R629" s="111" t="s">
        <v>560</v>
      </c>
      <c r="S629" s="111" t="s">
        <v>560</v>
      </c>
      <c r="T629" s="111" t="s">
        <v>843</v>
      </c>
      <c r="U629" s="111" t="str">
        <f>+CONCATENATE(Tabla134[[#This Row],[D]],Tabla134[[#This Row],[P]],Tabla134[[#This Row],[DI]])</f>
        <v>CAJAMARCACAJAMARCAMULTIDISTRITAL</v>
      </c>
      <c r="V629" s="111" t="s">
        <v>3836</v>
      </c>
      <c r="W629" s="111"/>
      <c r="X629" s="111"/>
    </row>
    <row r="630" spans="1:24" x14ac:dyDescent="0.3">
      <c r="A630" s="108" t="s">
        <v>548</v>
      </c>
      <c r="B630" s="109" t="s">
        <v>3837</v>
      </c>
      <c r="C630" s="109" t="s">
        <v>680</v>
      </c>
      <c r="D630" s="109" t="s">
        <v>581</v>
      </c>
      <c r="E630" s="109" t="s">
        <v>550</v>
      </c>
      <c r="F630" s="109" t="s">
        <v>3813</v>
      </c>
      <c r="G630" s="109" t="s">
        <v>3838</v>
      </c>
      <c r="H630" s="109" t="s">
        <v>3839</v>
      </c>
      <c r="I630" s="110">
        <v>30798</v>
      </c>
      <c r="J630" s="110">
        <v>192.29</v>
      </c>
      <c r="K630" s="110">
        <v>-7.6222000000000003</v>
      </c>
      <c r="L630" s="110">
        <v>-78.047200000000004</v>
      </c>
      <c r="M630" s="111" t="s">
        <v>123</v>
      </c>
      <c r="N630" s="111">
        <v>0</v>
      </c>
      <c r="O630" s="111" t="s">
        <v>553</v>
      </c>
      <c r="P630" s="111">
        <v>0</v>
      </c>
      <c r="Q630" s="112"/>
      <c r="R630" s="111" t="s">
        <v>560</v>
      </c>
      <c r="S630" s="111" t="s">
        <v>588</v>
      </c>
      <c r="T630" s="111" t="s">
        <v>588</v>
      </c>
      <c r="U630" s="111" t="str">
        <f>+CONCATENATE(Tabla134[[#This Row],[D]],Tabla134[[#This Row],[P]],Tabla134[[#This Row],[DI]])</f>
        <v>CAJAMARCACAJABAMBACAJABAMBA</v>
      </c>
      <c r="V630" s="111" t="s">
        <v>3837</v>
      </c>
      <c r="W630" s="111"/>
      <c r="X630" s="111"/>
    </row>
    <row r="631" spans="1:24" x14ac:dyDescent="0.3">
      <c r="A631" s="108" t="s">
        <v>548</v>
      </c>
      <c r="B631" s="109" t="s">
        <v>3840</v>
      </c>
      <c r="C631" s="109" t="s">
        <v>680</v>
      </c>
      <c r="D631" s="109" t="s">
        <v>581</v>
      </c>
      <c r="E631" s="109" t="s">
        <v>581</v>
      </c>
      <c r="F631" s="109" t="s">
        <v>3813</v>
      </c>
      <c r="G631" s="109" t="s">
        <v>3838</v>
      </c>
      <c r="H631" s="109" t="s">
        <v>3841</v>
      </c>
      <c r="I631" s="110">
        <v>26990</v>
      </c>
      <c r="J631" s="110">
        <v>820.81</v>
      </c>
      <c r="K631" s="110">
        <v>-7.4493999999999998</v>
      </c>
      <c r="L631" s="110">
        <v>-78.270300000000006</v>
      </c>
      <c r="M631" s="111" t="s">
        <v>123</v>
      </c>
      <c r="N631" s="111">
        <v>0</v>
      </c>
      <c r="O631" s="111" t="s">
        <v>553</v>
      </c>
      <c r="P631" s="111">
        <v>0</v>
      </c>
      <c r="Q631" s="112"/>
      <c r="R631" s="111" t="s">
        <v>560</v>
      </c>
      <c r="S631" s="111" t="s">
        <v>588</v>
      </c>
      <c r="T631" s="111" t="s">
        <v>1101</v>
      </c>
      <c r="U631" s="111" t="str">
        <f>+CONCATENATE(Tabla134[[#This Row],[D]],Tabla134[[#This Row],[P]],Tabla134[[#This Row],[DI]])</f>
        <v>CAJAMARCACAJABAMBACACHACHI</v>
      </c>
      <c r="V631" s="111" t="s">
        <v>3840</v>
      </c>
      <c r="W631" s="111"/>
      <c r="X631" s="111"/>
    </row>
    <row r="632" spans="1:24" x14ac:dyDescent="0.3">
      <c r="A632" s="108" t="s">
        <v>548</v>
      </c>
      <c r="B632" s="109" t="s">
        <v>3842</v>
      </c>
      <c r="C632" s="109" t="s">
        <v>680</v>
      </c>
      <c r="D632" s="109" t="s">
        <v>581</v>
      </c>
      <c r="E632" s="109" t="s">
        <v>608</v>
      </c>
      <c r="F632" s="109" t="s">
        <v>3813</v>
      </c>
      <c r="G632" s="109" t="s">
        <v>3838</v>
      </c>
      <c r="H632" s="109" t="s">
        <v>3843</v>
      </c>
      <c r="I632" s="110">
        <v>14006</v>
      </c>
      <c r="J632" s="110">
        <v>204.6</v>
      </c>
      <c r="K632" s="110">
        <v>-7.5735999999999999</v>
      </c>
      <c r="L632" s="110">
        <v>-78.069999999999993</v>
      </c>
      <c r="M632" s="111" t="s">
        <v>123</v>
      </c>
      <c r="N632" s="111">
        <v>0</v>
      </c>
      <c r="O632" s="111" t="s">
        <v>553</v>
      </c>
      <c r="P632" s="111">
        <v>0</v>
      </c>
      <c r="Q632" s="112"/>
      <c r="R632" s="111" t="s">
        <v>560</v>
      </c>
      <c r="S632" s="111" t="s">
        <v>588</v>
      </c>
      <c r="T632" s="111" t="s">
        <v>1434</v>
      </c>
      <c r="U632" s="111" t="str">
        <f>+CONCATENATE(Tabla134[[#This Row],[D]],Tabla134[[#This Row],[P]],Tabla134[[#This Row],[DI]])</f>
        <v>CAJAMARCACAJABAMBACONDEBAMBA</v>
      </c>
      <c r="V632" s="111" t="s">
        <v>3842</v>
      </c>
      <c r="W632" s="111"/>
      <c r="X632" s="111"/>
    </row>
    <row r="633" spans="1:24" x14ac:dyDescent="0.3">
      <c r="A633" s="108" t="s">
        <v>548</v>
      </c>
      <c r="B633" s="109" t="s">
        <v>3844</v>
      </c>
      <c r="C633" s="109" t="s">
        <v>680</v>
      </c>
      <c r="D633" s="109" t="s">
        <v>581</v>
      </c>
      <c r="E633" s="109" t="s">
        <v>633</v>
      </c>
      <c r="F633" s="109" t="s">
        <v>3813</v>
      </c>
      <c r="G633" s="109" t="s">
        <v>3838</v>
      </c>
      <c r="H633" s="109" t="s">
        <v>3845</v>
      </c>
      <c r="I633" s="110">
        <v>8910</v>
      </c>
      <c r="J633" s="110">
        <v>589.94000000000005</v>
      </c>
      <c r="K633" s="110">
        <v>-7.5210999999999997</v>
      </c>
      <c r="L633" s="110">
        <v>-77.971400000000003</v>
      </c>
      <c r="M633" s="111" t="s">
        <v>123</v>
      </c>
      <c r="N633" s="111">
        <v>0</v>
      </c>
      <c r="O633" s="111" t="s">
        <v>553</v>
      </c>
      <c r="P633" s="111">
        <v>0</v>
      </c>
      <c r="Q633" s="112"/>
      <c r="R633" s="111" t="s">
        <v>560</v>
      </c>
      <c r="S633" s="111" t="s">
        <v>588</v>
      </c>
      <c r="T633" s="111" t="s">
        <v>1607</v>
      </c>
      <c r="U633" s="111" t="str">
        <f>+CONCATENATE(Tabla134[[#This Row],[D]],Tabla134[[#This Row],[P]],Tabla134[[#This Row],[DI]])</f>
        <v>CAJAMARCACAJABAMBASITACOCHA</v>
      </c>
      <c r="V633" s="111" t="s">
        <v>3844</v>
      </c>
      <c r="W633" s="111"/>
      <c r="X633" s="111"/>
    </row>
    <row r="634" spans="1:24" x14ac:dyDescent="0.3">
      <c r="A634" s="108" t="s">
        <v>548</v>
      </c>
      <c r="B634" s="109" t="s">
        <v>3846</v>
      </c>
      <c r="C634" s="109" t="s">
        <v>680</v>
      </c>
      <c r="D634" s="109" t="s">
        <v>581</v>
      </c>
      <c r="E634" s="109" t="s">
        <v>841</v>
      </c>
      <c r="F634" s="109" t="s">
        <v>3813</v>
      </c>
      <c r="G634" s="109" t="s">
        <v>3838</v>
      </c>
      <c r="H634" s="109" t="s">
        <v>842</v>
      </c>
      <c r="I634" s="110" t="s">
        <v>553</v>
      </c>
      <c r="J634" s="110" t="s">
        <v>553</v>
      </c>
      <c r="K634" s="110" t="s">
        <v>553</v>
      </c>
      <c r="L634" s="110" t="s">
        <v>553</v>
      </c>
      <c r="M634" s="111" t="s">
        <v>123</v>
      </c>
      <c r="N634" s="111">
        <v>0</v>
      </c>
      <c r="O634" s="111" t="s">
        <v>553</v>
      </c>
      <c r="P634" s="111">
        <v>0</v>
      </c>
      <c r="Q634" s="112"/>
      <c r="R634" s="111" t="s">
        <v>560</v>
      </c>
      <c r="S634" s="111" t="s">
        <v>588</v>
      </c>
      <c r="T634" s="111" t="s">
        <v>843</v>
      </c>
      <c r="U634" s="111" t="str">
        <f>+CONCATENATE(Tabla134[[#This Row],[D]],Tabla134[[#This Row],[P]],Tabla134[[#This Row],[DI]])</f>
        <v>CAJAMARCACAJABAMBAMULTIDISTRITAL</v>
      </c>
      <c r="V634" s="111" t="s">
        <v>3846</v>
      </c>
      <c r="W634" s="111"/>
      <c r="X634" s="111"/>
    </row>
    <row r="635" spans="1:24" x14ac:dyDescent="0.3">
      <c r="A635" s="108" t="s">
        <v>548</v>
      </c>
      <c r="B635" s="109" t="s">
        <v>3847</v>
      </c>
      <c r="C635" s="109" t="s">
        <v>680</v>
      </c>
      <c r="D635" s="109" t="s">
        <v>608</v>
      </c>
      <c r="E635" s="109" t="s">
        <v>550</v>
      </c>
      <c r="F635" s="109" t="s">
        <v>3813</v>
      </c>
      <c r="G635" s="109" t="s">
        <v>3848</v>
      </c>
      <c r="H635" s="109" t="s">
        <v>3849</v>
      </c>
      <c r="I635" s="110">
        <v>28319</v>
      </c>
      <c r="J635" s="110">
        <v>409</v>
      </c>
      <c r="K635" s="110">
        <v>-6.8681000000000001</v>
      </c>
      <c r="L635" s="110">
        <v>-78.148899999999998</v>
      </c>
      <c r="M635" s="111" t="s">
        <v>123</v>
      </c>
      <c r="N635" s="111">
        <v>0</v>
      </c>
      <c r="O635" s="111" t="s">
        <v>553</v>
      </c>
      <c r="P635" s="111">
        <v>0</v>
      </c>
      <c r="Q635" s="112"/>
      <c r="R635" s="111" t="s">
        <v>560</v>
      </c>
      <c r="S635" s="111" t="s">
        <v>640</v>
      </c>
      <c r="T635" s="111" t="s">
        <v>640</v>
      </c>
      <c r="U635" s="111" t="str">
        <f>+CONCATENATE(Tabla134[[#This Row],[D]],Tabla134[[#This Row],[P]],Tabla134[[#This Row],[DI]])</f>
        <v>CAJAMARCACELENDINCELENDIN</v>
      </c>
      <c r="V635" s="111" t="s">
        <v>3847</v>
      </c>
      <c r="W635" s="111"/>
      <c r="X635" s="111"/>
    </row>
    <row r="636" spans="1:24" x14ac:dyDescent="0.3">
      <c r="A636" s="108" t="s">
        <v>548</v>
      </c>
      <c r="B636" s="109" t="s">
        <v>3850</v>
      </c>
      <c r="C636" s="109" t="s">
        <v>680</v>
      </c>
      <c r="D636" s="109" t="s">
        <v>608</v>
      </c>
      <c r="E636" s="109" t="s">
        <v>581</v>
      </c>
      <c r="F636" s="109" t="s">
        <v>3813</v>
      </c>
      <c r="G636" s="109" t="s">
        <v>3848</v>
      </c>
      <c r="H636" s="109" t="s">
        <v>3851</v>
      </c>
      <c r="I636" s="110">
        <v>3198</v>
      </c>
      <c r="J636" s="110">
        <v>196.3</v>
      </c>
      <c r="K636" s="110">
        <v>-6.6032999999999999</v>
      </c>
      <c r="L636" s="110">
        <v>-78.203299999999999</v>
      </c>
      <c r="M636" s="111" t="s">
        <v>123</v>
      </c>
      <c r="N636" s="111">
        <v>0</v>
      </c>
      <c r="O636" s="111" t="s">
        <v>553</v>
      </c>
      <c r="P636" s="111">
        <v>0</v>
      </c>
      <c r="Q636" s="112"/>
      <c r="R636" s="111" t="s">
        <v>560</v>
      </c>
      <c r="S636" s="111" t="s">
        <v>640</v>
      </c>
      <c r="T636" s="111" t="s">
        <v>1267</v>
      </c>
      <c r="U636" s="111" t="str">
        <f>+CONCATENATE(Tabla134[[#This Row],[D]],Tabla134[[#This Row],[P]],Tabla134[[#This Row],[DI]])</f>
        <v>CAJAMARCACELENDINCHUMUCH</v>
      </c>
      <c r="V636" s="111" t="s">
        <v>3850</v>
      </c>
      <c r="W636" s="111"/>
      <c r="X636" s="111"/>
    </row>
    <row r="637" spans="1:24" x14ac:dyDescent="0.3">
      <c r="A637" s="108" t="s">
        <v>548</v>
      </c>
      <c r="B637" s="109" t="s">
        <v>3852</v>
      </c>
      <c r="C637" s="109" t="s">
        <v>680</v>
      </c>
      <c r="D637" s="109" t="s">
        <v>608</v>
      </c>
      <c r="E637" s="109" t="s">
        <v>608</v>
      </c>
      <c r="F637" s="109" t="s">
        <v>3813</v>
      </c>
      <c r="G637" s="109" t="s">
        <v>3848</v>
      </c>
      <c r="H637" s="109" t="s">
        <v>3853</v>
      </c>
      <c r="I637" s="110">
        <v>8878</v>
      </c>
      <c r="J637" s="110">
        <v>233.31</v>
      </c>
      <c r="K637" s="110">
        <v>-6.4905999999999997</v>
      </c>
      <c r="L637" s="110">
        <v>-78.303600000000003</v>
      </c>
      <c r="M637" s="111" t="s">
        <v>123</v>
      </c>
      <c r="N637" s="111">
        <v>0</v>
      </c>
      <c r="O637" s="111" t="s">
        <v>553</v>
      </c>
      <c r="P637" s="111">
        <v>0</v>
      </c>
      <c r="Q637" s="112"/>
      <c r="R637" s="111" t="s">
        <v>560</v>
      </c>
      <c r="S637" s="111" t="s">
        <v>640</v>
      </c>
      <c r="T637" s="111" t="s">
        <v>1436</v>
      </c>
      <c r="U637" s="111" t="str">
        <f>+CONCATENATE(Tabla134[[#This Row],[D]],Tabla134[[#This Row],[P]],Tabla134[[#This Row],[DI]])</f>
        <v>CAJAMARCACELENDINCORTEGANA</v>
      </c>
      <c r="V637" s="111" t="s">
        <v>3852</v>
      </c>
      <c r="W637" s="111"/>
      <c r="X637" s="111"/>
    </row>
    <row r="638" spans="1:24" x14ac:dyDescent="0.3">
      <c r="A638" s="108" t="s">
        <v>548</v>
      </c>
      <c r="B638" s="109" t="s">
        <v>3854</v>
      </c>
      <c r="C638" s="109" t="s">
        <v>680</v>
      </c>
      <c r="D638" s="109" t="s">
        <v>608</v>
      </c>
      <c r="E638" s="109" t="s">
        <v>633</v>
      </c>
      <c r="F638" s="109" t="s">
        <v>3813</v>
      </c>
      <c r="G638" s="109" t="s">
        <v>3848</v>
      </c>
      <c r="H638" s="109" t="s">
        <v>3855</v>
      </c>
      <c r="I638" s="110">
        <v>13621</v>
      </c>
      <c r="J638" s="110">
        <v>437.5</v>
      </c>
      <c r="K638" s="110">
        <v>-6.8385999999999996</v>
      </c>
      <c r="L638" s="110">
        <v>-78.243099999999998</v>
      </c>
      <c r="M638" s="111" t="s">
        <v>123</v>
      </c>
      <c r="N638" s="111">
        <v>0</v>
      </c>
      <c r="O638" s="111" t="s">
        <v>553</v>
      </c>
      <c r="P638" s="111">
        <v>0</v>
      </c>
      <c r="Q638" s="112"/>
      <c r="R638" s="111" t="s">
        <v>560</v>
      </c>
      <c r="S638" s="111" t="s">
        <v>640</v>
      </c>
      <c r="T638" s="111" t="s">
        <v>1609</v>
      </c>
      <c r="U638" s="111" t="str">
        <f>+CONCATENATE(Tabla134[[#This Row],[D]],Tabla134[[#This Row],[P]],Tabla134[[#This Row],[DI]])</f>
        <v>CAJAMARCACELENDINHUASMIN</v>
      </c>
      <c r="V638" s="111" t="s">
        <v>3854</v>
      </c>
      <c r="W638" s="111"/>
      <c r="X638" s="111"/>
    </row>
    <row r="639" spans="1:24" x14ac:dyDescent="0.3">
      <c r="A639" s="108" t="s">
        <v>548</v>
      </c>
      <c r="B639" s="109" t="s">
        <v>3856</v>
      </c>
      <c r="C639" s="109" t="s">
        <v>680</v>
      </c>
      <c r="D639" s="109" t="s">
        <v>608</v>
      </c>
      <c r="E639" s="109" t="s">
        <v>656</v>
      </c>
      <c r="F639" s="109" t="s">
        <v>3813</v>
      </c>
      <c r="G639" s="109" t="s">
        <v>3848</v>
      </c>
      <c r="H639" s="109" t="s">
        <v>3857</v>
      </c>
      <c r="I639" s="110">
        <v>593</v>
      </c>
      <c r="J639" s="110">
        <v>53.34</v>
      </c>
      <c r="K639" s="110">
        <v>-6.9413999999999998</v>
      </c>
      <c r="L639" s="110">
        <v>-78.091399999999993</v>
      </c>
      <c r="M639" s="111" t="s">
        <v>123</v>
      </c>
      <c r="N639" s="111">
        <v>0</v>
      </c>
      <c r="O639" s="111" t="s">
        <v>553</v>
      </c>
      <c r="P639" s="111">
        <v>0</v>
      </c>
      <c r="Q639" s="112"/>
      <c r="R639" s="111" t="s">
        <v>560</v>
      </c>
      <c r="S639" s="111" t="s">
        <v>640</v>
      </c>
      <c r="T639" s="111" t="s">
        <v>1760</v>
      </c>
      <c r="U639" s="111" t="str">
        <f>+CONCATENATE(Tabla134[[#This Row],[D]],Tabla134[[#This Row],[P]],Tabla134[[#This Row],[DI]])</f>
        <v>CAJAMARCACELENDINJORGE CHAVEZ</v>
      </c>
      <c r="V639" s="111" t="s">
        <v>3856</v>
      </c>
      <c r="W639" s="111"/>
      <c r="X639" s="111"/>
    </row>
    <row r="640" spans="1:24" x14ac:dyDescent="0.3">
      <c r="A640" s="108" t="s">
        <v>548</v>
      </c>
      <c r="B640" s="109" t="s">
        <v>3858</v>
      </c>
      <c r="C640" s="109" t="s">
        <v>680</v>
      </c>
      <c r="D640" s="109" t="s">
        <v>608</v>
      </c>
      <c r="E640" s="109" t="s">
        <v>680</v>
      </c>
      <c r="F640" s="109" t="s">
        <v>3813</v>
      </c>
      <c r="G640" s="109" t="s">
        <v>3848</v>
      </c>
      <c r="H640" s="109" t="s">
        <v>3859</v>
      </c>
      <c r="I640" s="110">
        <v>2497</v>
      </c>
      <c r="J640" s="110">
        <v>58.01</v>
      </c>
      <c r="K640" s="110">
        <v>-6.9253</v>
      </c>
      <c r="L640" s="110">
        <v>-78.132800000000003</v>
      </c>
      <c r="M640" s="111" t="s">
        <v>123</v>
      </c>
      <c r="N640" s="111">
        <v>0</v>
      </c>
      <c r="O640" s="111" t="s">
        <v>553</v>
      </c>
      <c r="P640" s="111">
        <v>0</v>
      </c>
      <c r="Q640" s="112"/>
      <c r="R640" s="111" t="s">
        <v>560</v>
      </c>
      <c r="S640" s="111" t="s">
        <v>640</v>
      </c>
      <c r="T640" s="111" t="s">
        <v>1904</v>
      </c>
      <c r="U640" s="111" t="str">
        <f>+CONCATENATE(Tabla134[[#This Row],[D]],Tabla134[[#This Row],[P]],Tabla134[[#This Row],[DI]])</f>
        <v>CAJAMARCACELENDINJOSE GALVEZ</v>
      </c>
      <c r="V640" s="111" t="s">
        <v>3858</v>
      </c>
      <c r="W640" s="111"/>
      <c r="X640" s="111"/>
    </row>
    <row r="641" spans="1:24" x14ac:dyDescent="0.3">
      <c r="A641" s="108" t="s">
        <v>548</v>
      </c>
      <c r="B641" s="109" t="s">
        <v>3860</v>
      </c>
      <c r="C641" s="109" t="s">
        <v>680</v>
      </c>
      <c r="D641" s="109" t="s">
        <v>608</v>
      </c>
      <c r="E641" s="109" t="s">
        <v>700</v>
      </c>
      <c r="F641" s="109" t="s">
        <v>3813</v>
      </c>
      <c r="G641" s="109" t="s">
        <v>3848</v>
      </c>
      <c r="H641" s="109" t="s">
        <v>3861</v>
      </c>
      <c r="I641" s="110">
        <v>5613</v>
      </c>
      <c r="J641" s="110">
        <v>235.73</v>
      </c>
      <c r="K641" s="110">
        <v>-6.6439000000000004</v>
      </c>
      <c r="L641" s="110">
        <v>-78.238100000000003</v>
      </c>
      <c r="M641" s="111" t="s">
        <v>123</v>
      </c>
      <c r="N641" s="111">
        <v>0</v>
      </c>
      <c r="O641" s="111" t="s">
        <v>553</v>
      </c>
      <c r="P641" s="111">
        <v>0</v>
      </c>
      <c r="Q641" s="112"/>
      <c r="R641" s="111" t="s">
        <v>560</v>
      </c>
      <c r="S641" s="111" t="s">
        <v>640</v>
      </c>
      <c r="T641" s="111" t="s">
        <v>2134</v>
      </c>
      <c r="U641" s="111" t="str">
        <f>+CONCATENATE(Tabla134[[#This Row],[D]],Tabla134[[#This Row],[P]],Tabla134[[#This Row],[DI]])</f>
        <v>CAJAMARCACELENDINMIGUEL IGLESIAS</v>
      </c>
      <c r="V641" s="111" t="s">
        <v>3860</v>
      </c>
      <c r="W641" s="111"/>
      <c r="X641" s="111"/>
    </row>
    <row r="642" spans="1:24" x14ac:dyDescent="0.3">
      <c r="A642" s="108" t="s">
        <v>548</v>
      </c>
      <c r="B642" s="109" t="s">
        <v>3862</v>
      </c>
      <c r="C642" s="109" t="s">
        <v>680</v>
      </c>
      <c r="D642" s="109" t="s">
        <v>608</v>
      </c>
      <c r="E642" s="109" t="s">
        <v>719</v>
      </c>
      <c r="F642" s="109" t="s">
        <v>3813</v>
      </c>
      <c r="G642" s="109" t="s">
        <v>3848</v>
      </c>
      <c r="H642" s="109" t="s">
        <v>3863</v>
      </c>
      <c r="I642" s="110">
        <v>6977</v>
      </c>
      <c r="J642" s="110">
        <v>292.52</v>
      </c>
      <c r="K642" s="110">
        <v>-7.0396999999999998</v>
      </c>
      <c r="L642" s="110">
        <v>-78.072500000000005</v>
      </c>
      <c r="M642" s="111" t="s">
        <v>123</v>
      </c>
      <c r="N642" s="111">
        <v>0</v>
      </c>
      <c r="O642" s="111" t="s">
        <v>553</v>
      </c>
      <c r="P642" s="111">
        <v>0</v>
      </c>
      <c r="Q642" s="112"/>
      <c r="R642" s="111" t="s">
        <v>560</v>
      </c>
      <c r="S642" s="111" t="s">
        <v>640</v>
      </c>
      <c r="T642" s="111" t="s">
        <v>2226</v>
      </c>
      <c r="U642" s="111" t="str">
        <f>+CONCATENATE(Tabla134[[#This Row],[D]],Tabla134[[#This Row],[P]],Tabla134[[#This Row],[DI]])</f>
        <v>CAJAMARCACELENDINOXAMARCA</v>
      </c>
      <c r="V642" s="111" t="s">
        <v>3862</v>
      </c>
      <c r="W642" s="111"/>
      <c r="X642" s="111"/>
    </row>
    <row r="643" spans="1:24" x14ac:dyDescent="0.3">
      <c r="A643" s="108" t="s">
        <v>548</v>
      </c>
      <c r="B643" s="109" t="s">
        <v>3864</v>
      </c>
      <c r="C643" s="109" t="s">
        <v>680</v>
      </c>
      <c r="D643" s="109" t="s">
        <v>608</v>
      </c>
      <c r="E643" s="109" t="s">
        <v>738</v>
      </c>
      <c r="F643" s="109" t="s">
        <v>3813</v>
      </c>
      <c r="G643" s="109" t="s">
        <v>3848</v>
      </c>
      <c r="H643" s="109" t="s">
        <v>3865</v>
      </c>
      <c r="I643" s="110">
        <v>9881</v>
      </c>
      <c r="J643" s="110">
        <v>170.02</v>
      </c>
      <c r="K643" s="110">
        <v>-6.9103000000000003</v>
      </c>
      <c r="L643" s="110">
        <v>-78.255300000000005</v>
      </c>
      <c r="M643" s="111" t="s">
        <v>123</v>
      </c>
      <c r="N643" s="111">
        <v>0</v>
      </c>
      <c r="O643" s="111" t="s">
        <v>553</v>
      </c>
      <c r="P643" s="111">
        <v>0</v>
      </c>
      <c r="Q643" s="112"/>
      <c r="R643" s="111" t="s">
        <v>560</v>
      </c>
      <c r="S643" s="111" t="s">
        <v>640</v>
      </c>
      <c r="T643" s="111" t="s">
        <v>2306</v>
      </c>
      <c r="U643" s="111" t="str">
        <f>+CONCATENATE(Tabla134[[#This Row],[D]],Tabla134[[#This Row],[P]],Tabla134[[#This Row],[DI]])</f>
        <v>CAJAMARCACELENDINSOROCHUCO</v>
      </c>
      <c r="V643" s="111" t="s">
        <v>3864</v>
      </c>
      <c r="W643" s="111"/>
      <c r="X643" s="111"/>
    </row>
    <row r="644" spans="1:24" x14ac:dyDescent="0.3">
      <c r="A644" s="108" t="s">
        <v>548</v>
      </c>
      <c r="B644" s="109" t="s">
        <v>3866</v>
      </c>
      <c r="C644" s="109" t="s">
        <v>680</v>
      </c>
      <c r="D644" s="109" t="s">
        <v>608</v>
      </c>
      <c r="E644" s="109" t="s">
        <v>753</v>
      </c>
      <c r="F644" s="109" t="s">
        <v>3813</v>
      </c>
      <c r="G644" s="109" t="s">
        <v>3848</v>
      </c>
      <c r="H644" s="109" t="s">
        <v>3867</v>
      </c>
      <c r="I644" s="110">
        <v>6085</v>
      </c>
      <c r="J644" s="110">
        <v>270.98</v>
      </c>
      <c r="K644" s="110">
        <v>-6.9408000000000003</v>
      </c>
      <c r="L644" s="110">
        <v>-78.136899999999997</v>
      </c>
      <c r="M644" s="111" t="s">
        <v>123</v>
      </c>
      <c r="N644" s="111">
        <v>0</v>
      </c>
      <c r="O644" s="111" t="s">
        <v>553</v>
      </c>
      <c r="P644" s="111">
        <v>0</v>
      </c>
      <c r="Q644" s="112"/>
      <c r="R644" s="111" t="s">
        <v>560</v>
      </c>
      <c r="S644" s="111" t="s">
        <v>640</v>
      </c>
      <c r="T644" s="111" t="s">
        <v>757</v>
      </c>
      <c r="U644" s="111" t="str">
        <f>+CONCATENATE(Tabla134[[#This Row],[D]],Tabla134[[#This Row],[P]],Tabla134[[#This Row],[DI]])</f>
        <v>CAJAMARCACELENDINSUCRE</v>
      </c>
      <c r="V644" s="111" t="s">
        <v>3866</v>
      </c>
      <c r="W644" s="111"/>
      <c r="X644" s="111"/>
    </row>
    <row r="645" spans="1:24" x14ac:dyDescent="0.3">
      <c r="A645" s="108" t="s">
        <v>548</v>
      </c>
      <c r="B645" s="109" t="s">
        <v>3868</v>
      </c>
      <c r="C645" s="109" t="s">
        <v>680</v>
      </c>
      <c r="D645" s="109" t="s">
        <v>608</v>
      </c>
      <c r="E645" s="109" t="s">
        <v>765</v>
      </c>
      <c r="F645" s="109" t="s">
        <v>3813</v>
      </c>
      <c r="G645" s="109" t="s">
        <v>3848</v>
      </c>
      <c r="H645" s="109" t="s">
        <v>3869</v>
      </c>
      <c r="I645" s="110">
        <v>1417</v>
      </c>
      <c r="J645" s="110">
        <v>100.79</v>
      </c>
      <c r="K645" s="110">
        <v>-6.8963999999999999</v>
      </c>
      <c r="L645" s="110">
        <v>-78.063900000000004</v>
      </c>
      <c r="M645" s="111" t="s">
        <v>123</v>
      </c>
      <c r="N645" s="111">
        <v>0</v>
      </c>
      <c r="O645" s="111" t="s">
        <v>553</v>
      </c>
      <c r="P645" s="111">
        <v>0</v>
      </c>
      <c r="Q645" s="112"/>
      <c r="R645" s="111" t="s">
        <v>560</v>
      </c>
      <c r="S645" s="111" t="s">
        <v>640</v>
      </c>
      <c r="T645" s="111" t="s">
        <v>2419</v>
      </c>
      <c r="U645" s="111" t="str">
        <f>+CONCATENATE(Tabla134[[#This Row],[D]],Tabla134[[#This Row],[P]],Tabla134[[#This Row],[DI]])</f>
        <v>CAJAMARCACELENDINUTCO</v>
      </c>
      <c r="V645" s="111" t="s">
        <v>3868</v>
      </c>
      <c r="W645" s="111"/>
      <c r="X645" s="111"/>
    </row>
    <row r="646" spans="1:24" x14ac:dyDescent="0.3">
      <c r="A646" s="108" t="s">
        <v>548</v>
      </c>
      <c r="B646" s="109" t="s">
        <v>3870</v>
      </c>
      <c r="C646" s="109" t="s">
        <v>680</v>
      </c>
      <c r="D646" s="109" t="s">
        <v>608</v>
      </c>
      <c r="E646" s="109" t="s">
        <v>778</v>
      </c>
      <c r="F646" s="109" t="s">
        <v>3813</v>
      </c>
      <c r="G646" s="109" t="s">
        <v>3848</v>
      </c>
      <c r="H646" s="109" t="s">
        <v>3871</v>
      </c>
      <c r="I646" s="110">
        <v>9101</v>
      </c>
      <c r="J646" s="110">
        <v>184.09</v>
      </c>
      <c r="K646" s="110">
        <v>-6.7268999999999997</v>
      </c>
      <c r="L646" s="110">
        <v>-78.290800000000004</v>
      </c>
      <c r="M646" s="111" t="s">
        <v>123</v>
      </c>
      <c r="N646" s="111">
        <v>0</v>
      </c>
      <c r="O646" s="111" t="s">
        <v>553</v>
      </c>
      <c r="P646" s="111">
        <v>0</v>
      </c>
      <c r="Q646" s="112"/>
      <c r="R646" s="111" t="s">
        <v>560</v>
      </c>
      <c r="S646" s="111" t="s">
        <v>640</v>
      </c>
      <c r="T646" s="111" t="s">
        <v>2032</v>
      </c>
      <c r="U646" s="111" t="str">
        <f>+CONCATENATE(Tabla134[[#This Row],[D]],Tabla134[[#This Row],[P]],Tabla134[[#This Row],[DI]])</f>
        <v>CAJAMARCACELENDINLA LIBERTAD DE PALLAN</v>
      </c>
      <c r="V646" s="111" t="s">
        <v>3870</v>
      </c>
      <c r="W646" s="111"/>
      <c r="X646" s="111"/>
    </row>
    <row r="647" spans="1:24" x14ac:dyDescent="0.3">
      <c r="A647" s="108" t="s">
        <v>548</v>
      </c>
      <c r="B647" s="109" t="s">
        <v>3872</v>
      </c>
      <c r="C647" s="109" t="s">
        <v>680</v>
      </c>
      <c r="D647" s="109" t="s">
        <v>608</v>
      </c>
      <c r="E647" s="109" t="s">
        <v>841</v>
      </c>
      <c r="F647" s="109" t="s">
        <v>3813</v>
      </c>
      <c r="G647" s="109" t="s">
        <v>3848</v>
      </c>
      <c r="H647" s="109" t="s">
        <v>842</v>
      </c>
      <c r="I647" s="110" t="s">
        <v>553</v>
      </c>
      <c r="J647" s="110" t="s">
        <v>553</v>
      </c>
      <c r="K647" s="110" t="s">
        <v>553</v>
      </c>
      <c r="L647" s="110" t="s">
        <v>553</v>
      </c>
      <c r="M647" s="111" t="s">
        <v>123</v>
      </c>
      <c r="N647" s="111">
        <v>0</v>
      </c>
      <c r="O647" s="111" t="s">
        <v>553</v>
      </c>
      <c r="P647" s="111">
        <v>0</v>
      </c>
      <c r="Q647" s="112"/>
      <c r="R647" s="111" t="s">
        <v>560</v>
      </c>
      <c r="S647" s="111" t="s">
        <v>640</v>
      </c>
      <c r="T647" s="111" t="s">
        <v>843</v>
      </c>
      <c r="U647" s="111" t="str">
        <f>+CONCATENATE(Tabla134[[#This Row],[D]],Tabla134[[#This Row],[P]],Tabla134[[#This Row],[DI]])</f>
        <v>CAJAMARCACELENDINMULTIDISTRITAL</v>
      </c>
      <c r="V647" s="111" t="s">
        <v>3872</v>
      </c>
      <c r="W647" s="111"/>
      <c r="X647" s="111"/>
    </row>
    <row r="648" spans="1:24" x14ac:dyDescent="0.3">
      <c r="A648" s="108" t="s">
        <v>548</v>
      </c>
      <c r="B648" s="109" t="s">
        <v>3873</v>
      </c>
      <c r="C648" s="109" t="s">
        <v>680</v>
      </c>
      <c r="D648" s="109" t="s">
        <v>633</v>
      </c>
      <c r="E648" s="109" t="s">
        <v>550</v>
      </c>
      <c r="F648" s="109" t="s">
        <v>3813</v>
      </c>
      <c r="G648" s="109" t="s">
        <v>3874</v>
      </c>
      <c r="H648" s="109" t="s">
        <v>3875</v>
      </c>
      <c r="I648" s="110">
        <v>48903</v>
      </c>
      <c r="J648" s="110">
        <v>261.75</v>
      </c>
      <c r="K648" s="110">
        <v>-6.5631000000000004</v>
      </c>
      <c r="L648" s="110">
        <v>-78.650800000000004</v>
      </c>
      <c r="M648" s="111" t="s">
        <v>123</v>
      </c>
      <c r="N648" s="111">
        <v>0</v>
      </c>
      <c r="O648" s="111" t="s">
        <v>553</v>
      </c>
      <c r="P648" s="111">
        <v>0</v>
      </c>
      <c r="Q648" s="112"/>
      <c r="R648" s="111" t="s">
        <v>560</v>
      </c>
      <c r="S648" s="111" t="s">
        <v>665</v>
      </c>
      <c r="T648" s="111" t="s">
        <v>665</v>
      </c>
      <c r="U648" s="111" t="str">
        <f>+CONCATENATE(Tabla134[[#This Row],[D]],Tabla134[[#This Row],[P]],Tabla134[[#This Row],[DI]])</f>
        <v>CAJAMARCACHOTACHOTA</v>
      </c>
      <c r="V648" s="111" t="s">
        <v>3873</v>
      </c>
      <c r="W648" s="111"/>
      <c r="X648" s="111"/>
    </row>
    <row r="649" spans="1:24" x14ac:dyDescent="0.3">
      <c r="A649" s="108" t="s">
        <v>548</v>
      </c>
      <c r="B649" s="109" t="s">
        <v>3876</v>
      </c>
      <c r="C649" s="109" t="s">
        <v>680</v>
      </c>
      <c r="D649" s="109" t="s">
        <v>633</v>
      </c>
      <c r="E649" s="109" t="s">
        <v>581</v>
      </c>
      <c r="F649" s="109" t="s">
        <v>3813</v>
      </c>
      <c r="G649" s="109" t="s">
        <v>3874</v>
      </c>
      <c r="H649" s="109" t="s">
        <v>3877</v>
      </c>
      <c r="I649" s="110">
        <v>4296</v>
      </c>
      <c r="J649" s="110">
        <v>123.01</v>
      </c>
      <c r="K649" s="110">
        <v>-6.3422000000000001</v>
      </c>
      <c r="L649" s="110">
        <v>-78.605000000000004</v>
      </c>
      <c r="M649" s="111" t="s">
        <v>123</v>
      </c>
      <c r="N649" s="111">
        <v>0</v>
      </c>
      <c r="O649" s="111" t="s">
        <v>553</v>
      </c>
      <c r="P649" s="111">
        <v>0</v>
      </c>
      <c r="Q649" s="112"/>
      <c r="R649" s="111" t="s">
        <v>560</v>
      </c>
      <c r="S649" s="111" t="s">
        <v>665</v>
      </c>
      <c r="T649" s="111" t="s">
        <v>1102</v>
      </c>
      <c r="U649" s="111" t="str">
        <f>+CONCATENATE(Tabla134[[#This Row],[D]],Tabla134[[#This Row],[P]],Tabla134[[#This Row],[DI]])</f>
        <v>CAJAMARCACHOTAANGUIA</v>
      </c>
      <c r="V649" s="111" t="s">
        <v>3876</v>
      </c>
      <c r="W649" s="111"/>
      <c r="X649" s="111"/>
    </row>
    <row r="650" spans="1:24" x14ac:dyDescent="0.3">
      <c r="A650" s="108" t="s">
        <v>548</v>
      </c>
      <c r="B650" s="109" t="s">
        <v>3878</v>
      </c>
      <c r="C650" s="109" t="s">
        <v>680</v>
      </c>
      <c r="D650" s="109" t="s">
        <v>633</v>
      </c>
      <c r="E650" s="109" t="s">
        <v>608</v>
      </c>
      <c r="F650" s="109" t="s">
        <v>3813</v>
      </c>
      <c r="G650" s="109" t="s">
        <v>3874</v>
      </c>
      <c r="H650" s="109" t="s">
        <v>3879</v>
      </c>
      <c r="I650" s="110">
        <v>4104</v>
      </c>
      <c r="J650" s="110">
        <v>66.53</v>
      </c>
      <c r="K650" s="110">
        <v>-6.4730999999999996</v>
      </c>
      <c r="L650" s="110">
        <v>-78.419700000000006</v>
      </c>
      <c r="M650" s="111" t="s">
        <v>123</v>
      </c>
      <c r="N650" s="111">
        <v>0</v>
      </c>
      <c r="O650" s="111" t="s">
        <v>553</v>
      </c>
      <c r="P650" s="111">
        <v>0</v>
      </c>
      <c r="Q650" s="112"/>
      <c r="R650" s="111" t="s">
        <v>560</v>
      </c>
      <c r="S650" s="111" t="s">
        <v>665</v>
      </c>
      <c r="T650" s="111" t="s">
        <v>1268</v>
      </c>
      <c r="U650" s="111" t="str">
        <f>+CONCATENATE(Tabla134[[#This Row],[D]],Tabla134[[#This Row],[P]],Tabla134[[#This Row],[DI]])</f>
        <v>CAJAMARCACHOTACHADIN</v>
      </c>
      <c r="V650" s="111" t="s">
        <v>3878</v>
      </c>
      <c r="W650" s="111"/>
      <c r="X650" s="111"/>
    </row>
    <row r="651" spans="1:24" x14ac:dyDescent="0.3">
      <c r="A651" s="108" t="s">
        <v>548</v>
      </c>
      <c r="B651" s="109" t="s">
        <v>3880</v>
      </c>
      <c r="C651" s="109" t="s">
        <v>680</v>
      </c>
      <c r="D651" s="109" t="s">
        <v>633</v>
      </c>
      <c r="E651" s="109" t="s">
        <v>633</v>
      </c>
      <c r="F651" s="109" t="s">
        <v>3813</v>
      </c>
      <c r="G651" s="109" t="s">
        <v>3874</v>
      </c>
      <c r="H651" s="109" t="s">
        <v>3881</v>
      </c>
      <c r="I651" s="110">
        <v>4663</v>
      </c>
      <c r="J651" s="110">
        <v>51.44</v>
      </c>
      <c r="K651" s="110">
        <v>-6.4286000000000003</v>
      </c>
      <c r="L651" s="110">
        <v>-78.719200000000001</v>
      </c>
      <c r="M651" s="111" t="s">
        <v>123</v>
      </c>
      <c r="N651" s="111">
        <v>0</v>
      </c>
      <c r="O651" s="111" t="s">
        <v>553</v>
      </c>
      <c r="P651" s="111">
        <v>0</v>
      </c>
      <c r="Q651" s="112"/>
      <c r="R651" s="111" t="s">
        <v>560</v>
      </c>
      <c r="S651" s="111" t="s">
        <v>665</v>
      </c>
      <c r="T651" s="111" t="s">
        <v>1610</v>
      </c>
      <c r="U651" s="111" t="str">
        <f>+CONCATENATE(Tabla134[[#This Row],[D]],Tabla134[[#This Row],[P]],Tabla134[[#This Row],[DI]])</f>
        <v>CAJAMARCACHOTACHIGUIRIP</v>
      </c>
      <c r="V651" s="111" t="s">
        <v>3880</v>
      </c>
      <c r="W651" s="111"/>
      <c r="X651" s="111"/>
    </row>
    <row r="652" spans="1:24" x14ac:dyDescent="0.3">
      <c r="A652" s="108" t="s">
        <v>548</v>
      </c>
      <c r="B652" s="109" t="s">
        <v>3882</v>
      </c>
      <c r="C652" s="109" t="s">
        <v>680</v>
      </c>
      <c r="D652" s="109" t="s">
        <v>633</v>
      </c>
      <c r="E652" s="109" t="s">
        <v>656</v>
      </c>
      <c r="F652" s="109" t="s">
        <v>3813</v>
      </c>
      <c r="G652" s="109" t="s">
        <v>3874</v>
      </c>
      <c r="H652" s="109" t="s">
        <v>3883</v>
      </c>
      <c r="I652" s="110">
        <v>3684</v>
      </c>
      <c r="J652" s="110">
        <v>198.99</v>
      </c>
      <c r="K652" s="110">
        <v>-6.2567000000000004</v>
      </c>
      <c r="L652" s="110">
        <v>-78.4786</v>
      </c>
      <c r="M652" s="111" t="s">
        <v>123</v>
      </c>
      <c r="N652" s="111">
        <v>0</v>
      </c>
      <c r="O652" s="111" t="s">
        <v>553</v>
      </c>
      <c r="P652" s="111">
        <v>0</v>
      </c>
      <c r="Q652" s="112"/>
      <c r="R652" s="111" t="s">
        <v>560</v>
      </c>
      <c r="S652" s="111" t="s">
        <v>665</v>
      </c>
      <c r="T652" s="111" t="s">
        <v>1761</v>
      </c>
      <c r="U652" s="111" t="str">
        <f>+CONCATENATE(Tabla134[[#This Row],[D]],Tabla134[[#This Row],[P]],Tabla134[[#This Row],[DI]])</f>
        <v>CAJAMARCACHOTACHIMBAN</v>
      </c>
      <c r="V652" s="111" t="s">
        <v>3882</v>
      </c>
      <c r="W652" s="111"/>
      <c r="X652" s="111"/>
    </row>
    <row r="653" spans="1:24" x14ac:dyDescent="0.3">
      <c r="A653" s="108" t="s">
        <v>548</v>
      </c>
      <c r="B653" s="109" t="s">
        <v>3884</v>
      </c>
      <c r="C653" s="109" t="s">
        <v>680</v>
      </c>
      <c r="D653" s="109" t="s">
        <v>633</v>
      </c>
      <c r="E653" s="109" t="s">
        <v>680</v>
      </c>
      <c r="F653" s="109" t="s">
        <v>3813</v>
      </c>
      <c r="G653" s="109" t="s">
        <v>3874</v>
      </c>
      <c r="H653" s="109" t="s">
        <v>3885</v>
      </c>
      <c r="I653" s="110">
        <v>2553</v>
      </c>
      <c r="J653" s="110">
        <v>171.59</v>
      </c>
      <c r="K653" s="110">
        <v>-6.4371999999999998</v>
      </c>
      <c r="L653" s="110">
        <v>-78.350300000000004</v>
      </c>
      <c r="M653" s="111" t="s">
        <v>123</v>
      </c>
      <c r="N653" s="111">
        <v>0</v>
      </c>
      <c r="O653" s="111" t="s">
        <v>553</v>
      </c>
      <c r="P653" s="111">
        <v>0</v>
      </c>
      <c r="Q653" s="112"/>
      <c r="R653" s="111" t="s">
        <v>560</v>
      </c>
      <c r="S653" s="111" t="s">
        <v>665</v>
      </c>
      <c r="T653" s="111" t="s">
        <v>1905</v>
      </c>
      <c r="U653" s="111" t="str">
        <f>+CONCATENATE(Tabla134[[#This Row],[D]],Tabla134[[#This Row],[P]],Tabla134[[#This Row],[DI]])</f>
        <v>CAJAMARCACHOTACHOROPAMPA</v>
      </c>
      <c r="V653" s="111" t="s">
        <v>3884</v>
      </c>
      <c r="W653" s="111"/>
      <c r="X653" s="111"/>
    </row>
    <row r="654" spans="1:24" x14ac:dyDescent="0.3">
      <c r="A654" s="108" t="s">
        <v>548</v>
      </c>
      <c r="B654" s="109" t="s">
        <v>3886</v>
      </c>
      <c r="C654" s="109" t="s">
        <v>680</v>
      </c>
      <c r="D654" s="109" t="s">
        <v>633</v>
      </c>
      <c r="E654" s="109" t="s">
        <v>700</v>
      </c>
      <c r="F654" s="109" t="s">
        <v>3813</v>
      </c>
      <c r="G654" s="109" t="s">
        <v>3874</v>
      </c>
      <c r="H654" s="109" t="s">
        <v>3887</v>
      </c>
      <c r="I654" s="110">
        <v>6401</v>
      </c>
      <c r="J654" s="110">
        <v>130.01</v>
      </c>
      <c r="K654" s="110">
        <v>-6.4730999999999996</v>
      </c>
      <c r="L654" s="110">
        <v>-78.887799999999999</v>
      </c>
      <c r="M654" s="111" t="s">
        <v>123</v>
      </c>
      <c r="N654" s="111">
        <v>0</v>
      </c>
      <c r="O654" s="111" t="s">
        <v>553</v>
      </c>
      <c r="P654" s="111">
        <v>0</v>
      </c>
      <c r="Q654" s="112"/>
      <c r="R654" s="111" t="s">
        <v>560</v>
      </c>
      <c r="S654" s="111" t="s">
        <v>665</v>
      </c>
      <c r="T654" s="111" t="s">
        <v>1070</v>
      </c>
      <c r="U654" s="111" t="str">
        <f>+CONCATENATE(Tabla134[[#This Row],[D]],Tabla134[[#This Row],[P]],Tabla134[[#This Row],[DI]])</f>
        <v>CAJAMARCACHOTACOCHABAMBA</v>
      </c>
      <c r="V654" s="111" t="s">
        <v>3886</v>
      </c>
      <c r="W654" s="111"/>
      <c r="X654" s="111"/>
    </row>
    <row r="655" spans="1:24" x14ac:dyDescent="0.3">
      <c r="A655" s="108" t="s">
        <v>548</v>
      </c>
      <c r="B655" s="109" t="s">
        <v>3888</v>
      </c>
      <c r="C655" s="109" t="s">
        <v>680</v>
      </c>
      <c r="D655" s="109" t="s">
        <v>633</v>
      </c>
      <c r="E655" s="109" t="s">
        <v>719</v>
      </c>
      <c r="F655" s="109" t="s">
        <v>3813</v>
      </c>
      <c r="G655" s="109" t="s">
        <v>3874</v>
      </c>
      <c r="H655" s="109" t="s">
        <v>3889</v>
      </c>
      <c r="I655" s="110">
        <v>7060</v>
      </c>
      <c r="J655" s="110">
        <v>180.23</v>
      </c>
      <c r="K655" s="110">
        <v>-6.4443999999999999</v>
      </c>
      <c r="L655" s="110">
        <v>-78.657200000000003</v>
      </c>
      <c r="M655" s="111" t="s">
        <v>123</v>
      </c>
      <c r="N655" s="111">
        <v>0</v>
      </c>
      <c r="O655" s="111" t="s">
        <v>553</v>
      </c>
      <c r="P655" s="111">
        <v>0</v>
      </c>
      <c r="Q655" s="112"/>
      <c r="R655" s="111" t="s">
        <v>560</v>
      </c>
      <c r="S655" s="111" t="s">
        <v>665</v>
      </c>
      <c r="T655" s="111" t="s">
        <v>2135</v>
      </c>
      <c r="U655" s="111" t="str">
        <f>+CONCATENATE(Tabla134[[#This Row],[D]],Tabla134[[#This Row],[P]],Tabla134[[#This Row],[DI]])</f>
        <v>CAJAMARCACHOTACONCHAN</v>
      </c>
      <c r="V655" s="111" t="s">
        <v>3888</v>
      </c>
      <c r="W655" s="111"/>
      <c r="X655" s="111"/>
    </row>
    <row r="656" spans="1:24" x14ac:dyDescent="0.3">
      <c r="A656" s="108" t="s">
        <v>548</v>
      </c>
      <c r="B656" s="109" t="s">
        <v>3890</v>
      </c>
      <c r="C656" s="109" t="s">
        <v>680</v>
      </c>
      <c r="D656" s="109" t="s">
        <v>633</v>
      </c>
      <c r="E656" s="109" t="s">
        <v>738</v>
      </c>
      <c r="F656" s="109" t="s">
        <v>3813</v>
      </c>
      <c r="G656" s="109" t="s">
        <v>3874</v>
      </c>
      <c r="H656" s="109" t="s">
        <v>3891</v>
      </c>
      <c r="I656" s="110">
        <v>9490</v>
      </c>
      <c r="J656" s="110">
        <v>240.72</v>
      </c>
      <c r="K656" s="110">
        <v>-6.4522000000000004</v>
      </c>
      <c r="L656" s="110">
        <v>-78.963899999999995</v>
      </c>
      <c r="M656" s="111" t="s">
        <v>123</v>
      </c>
      <c r="N656" s="111">
        <v>0</v>
      </c>
      <c r="O656" s="111" t="s">
        <v>553</v>
      </c>
      <c r="P656" s="111">
        <v>0</v>
      </c>
      <c r="Q656" s="112"/>
      <c r="R656" s="111" t="s">
        <v>560</v>
      </c>
      <c r="S656" s="111" t="s">
        <v>665</v>
      </c>
      <c r="T656" s="111" t="s">
        <v>2227</v>
      </c>
      <c r="U656" s="111" t="str">
        <f>+CONCATENATE(Tabla134[[#This Row],[D]],Tabla134[[#This Row],[P]],Tabla134[[#This Row],[DI]])</f>
        <v>CAJAMARCACHOTAHUAMBOS</v>
      </c>
      <c r="V656" s="111" t="s">
        <v>3890</v>
      </c>
      <c r="W656" s="111"/>
      <c r="X656" s="111"/>
    </row>
    <row r="657" spans="1:24" x14ac:dyDescent="0.3">
      <c r="A657" s="108" t="s">
        <v>548</v>
      </c>
      <c r="B657" s="109" t="s">
        <v>3892</v>
      </c>
      <c r="C657" s="109" t="s">
        <v>680</v>
      </c>
      <c r="D657" s="109" t="s">
        <v>633</v>
      </c>
      <c r="E657" s="109" t="s">
        <v>753</v>
      </c>
      <c r="F657" s="109" t="s">
        <v>3813</v>
      </c>
      <c r="G657" s="109" t="s">
        <v>3874</v>
      </c>
      <c r="H657" s="109" t="s">
        <v>3893</v>
      </c>
      <c r="I657" s="110">
        <v>12505</v>
      </c>
      <c r="J657" s="110">
        <v>120.73</v>
      </c>
      <c r="K657" s="110">
        <v>-6.5617000000000001</v>
      </c>
      <c r="L657" s="110">
        <v>-78.738900000000001</v>
      </c>
      <c r="M657" s="111" t="s">
        <v>123</v>
      </c>
      <c r="N657" s="111">
        <v>0</v>
      </c>
      <c r="O657" s="111" t="s">
        <v>553</v>
      </c>
      <c r="P657" s="111">
        <v>0</v>
      </c>
      <c r="Q657" s="112"/>
      <c r="R657" s="111" t="s">
        <v>560</v>
      </c>
      <c r="S657" s="111" t="s">
        <v>665</v>
      </c>
      <c r="T657" s="111" t="s">
        <v>2307</v>
      </c>
      <c r="U657" s="111" t="str">
        <f>+CONCATENATE(Tabla134[[#This Row],[D]],Tabla134[[#This Row],[P]],Tabla134[[#This Row],[DI]])</f>
        <v>CAJAMARCACHOTALAJAS</v>
      </c>
      <c r="V657" s="111" t="s">
        <v>3892</v>
      </c>
      <c r="W657" s="111"/>
      <c r="X657" s="111"/>
    </row>
    <row r="658" spans="1:24" x14ac:dyDescent="0.3">
      <c r="A658" s="108" t="s">
        <v>548</v>
      </c>
      <c r="B658" s="109" t="s">
        <v>3894</v>
      </c>
      <c r="C658" s="109" t="s">
        <v>680</v>
      </c>
      <c r="D658" s="109" t="s">
        <v>633</v>
      </c>
      <c r="E658" s="109" t="s">
        <v>765</v>
      </c>
      <c r="F658" s="109" t="s">
        <v>3813</v>
      </c>
      <c r="G658" s="109" t="s">
        <v>3874</v>
      </c>
      <c r="H658" s="109" t="s">
        <v>3895</v>
      </c>
      <c r="I658" s="110">
        <v>8037</v>
      </c>
      <c r="J658" s="110">
        <v>494.94</v>
      </c>
      <c r="K658" s="110">
        <v>-6.5144000000000002</v>
      </c>
      <c r="L658" s="110">
        <v>-79.119699999999995</v>
      </c>
      <c r="M658" s="111" t="s">
        <v>123</v>
      </c>
      <c r="N658" s="111">
        <v>0</v>
      </c>
      <c r="O658" s="111" t="s">
        <v>553</v>
      </c>
      <c r="P658" s="111">
        <v>0</v>
      </c>
      <c r="Q658" s="112"/>
      <c r="R658" s="111" t="s">
        <v>560</v>
      </c>
      <c r="S658" s="111" t="s">
        <v>665</v>
      </c>
      <c r="T658" s="111" t="s">
        <v>1577</v>
      </c>
      <c r="U658" s="111" t="str">
        <f>+CONCATENATE(Tabla134[[#This Row],[D]],Tabla134[[#This Row],[P]],Tabla134[[#This Row],[DI]])</f>
        <v>CAJAMARCACHOTALLAMA</v>
      </c>
      <c r="V658" s="111" t="s">
        <v>3894</v>
      </c>
      <c r="W658" s="111"/>
      <c r="X658" s="111"/>
    </row>
    <row r="659" spans="1:24" x14ac:dyDescent="0.3">
      <c r="A659" s="108" t="s">
        <v>548</v>
      </c>
      <c r="B659" s="109" t="s">
        <v>3896</v>
      </c>
      <c r="C659" s="109" t="s">
        <v>680</v>
      </c>
      <c r="D659" s="109" t="s">
        <v>633</v>
      </c>
      <c r="E659" s="109" t="s">
        <v>778</v>
      </c>
      <c r="F659" s="109" t="s">
        <v>3813</v>
      </c>
      <c r="G659" s="109" t="s">
        <v>3874</v>
      </c>
      <c r="H659" s="109" t="s">
        <v>3897</v>
      </c>
      <c r="I659" s="110">
        <v>3924</v>
      </c>
      <c r="J659" s="110">
        <v>415.69</v>
      </c>
      <c r="K659" s="110">
        <v>-6.4053000000000004</v>
      </c>
      <c r="L659" s="110">
        <v>-79.283100000000005</v>
      </c>
      <c r="M659" s="111" t="s">
        <v>123</v>
      </c>
      <c r="N659" s="111">
        <v>0</v>
      </c>
      <c r="O659" s="111" t="s">
        <v>553</v>
      </c>
      <c r="P659" s="111">
        <v>0</v>
      </c>
      <c r="Q659" s="112"/>
      <c r="R659" s="111" t="s">
        <v>560</v>
      </c>
      <c r="S659" s="111" t="s">
        <v>665</v>
      </c>
      <c r="T659" s="111" t="s">
        <v>2420</v>
      </c>
      <c r="U659" s="111" t="str">
        <f>+CONCATENATE(Tabla134[[#This Row],[D]],Tabla134[[#This Row],[P]],Tabla134[[#This Row],[DI]])</f>
        <v>CAJAMARCACHOTAMIRACOSTA</v>
      </c>
      <c r="V659" s="111" t="s">
        <v>3896</v>
      </c>
      <c r="W659" s="111"/>
      <c r="X659" s="111"/>
    </row>
    <row r="660" spans="1:24" x14ac:dyDescent="0.3">
      <c r="A660" s="108" t="s">
        <v>548</v>
      </c>
      <c r="B660" s="109" t="s">
        <v>3898</v>
      </c>
      <c r="C660" s="109" t="s">
        <v>680</v>
      </c>
      <c r="D660" s="109" t="s">
        <v>633</v>
      </c>
      <c r="E660" s="109" t="s">
        <v>789</v>
      </c>
      <c r="F660" s="109" t="s">
        <v>3813</v>
      </c>
      <c r="G660" s="109" t="s">
        <v>3874</v>
      </c>
      <c r="H660" s="109" t="s">
        <v>3899</v>
      </c>
      <c r="I660" s="110">
        <v>5335</v>
      </c>
      <c r="J660" s="110">
        <v>93.97</v>
      </c>
      <c r="K660" s="110">
        <v>-6.5022000000000002</v>
      </c>
      <c r="L660" s="110">
        <v>-78.421099999999996</v>
      </c>
      <c r="M660" s="111" t="s">
        <v>123</v>
      </c>
      <c r="N660" s="111">
        <v>0</v>
      </c>
      <c r="O660" s="111" t="s">
        <v>553</v>
      </c>
      <c r="P660" s="111">
        <v>0</v>
      </c>
      <c r="Q660" s="112"/>
      <c r="R660" s="111" t="s">
        <v>560</v>
      </c>
      <c r="S660" s="111" t="s">
        <v>665</v>
      </c>
      <c r="T660" s="111" t="s">
        <v>1945</v>
      </c>
      <c r="U660" s="111" t="str">
        <f>+CONCATENATE(Tabla134[[#This Row],[D]],Tabla134[[#This Row],[P]],Tabla134[[#This Row],[DI]])</f>
        <v>CAJAMARCACHOTAPACCHA</v>
      </c>
      <c r="V660" s="111" t="s">
        <v>3898</v>
      </c>
      <c r="W660" s="111"/>
      <c r="X660" s="111"/>
    </row>
    <row r="661" spans="1:24" x14ac:dyDescent="0.3">
      <c r="A661" s="108" t="s">
        <v>548</v>
      </c>
      <c r="B661" s="109" t="s">
        <v>3900</v>
      </c>
      <c r="C661" s="109" t="s">
        <v>680</v>
      </c>
      <c r="D661" s="109" t="s">
        <v>633</v>
      </c>
      <c r="E661" s="109" t="s">
        <v>798</v>
      </c>
      <c r="F661" s="109" t="s">
        <v>3813</v>
      </c>
      <c r="G661" s="109" t="s">
        <v>3874</v>
      </c>
      <c r="H661" s="109" t="s">
        <v>3901</v>
      </c>
      <c r="I661" s="110">
        <v>1566</v>
      </c>
      <c r="J661" s="110">
        <v>141.05000000000001</v>
      </c>
      <c r="K661" s="110">
        <v>-6.1783000000000001</v>
      </c>
      <c r="L661" s="110">
        <v>-78.481700000000004</v>
      </c>
      <c r="M661" s="111" t="s">
        <v>123</v>
      </c>
      <c r="N661" s="111">
        <v>0</v>
      </c>
      <c r="O661" s="111" t="s">
        <v>553</v>
      </c>
      <c r="P661" s="111">
        <v>0</v>
      </c>
      <c r="Q661" s="112"/>
      <c r="R661" s="111" t="s">
        <v>560</v>
      </c>
      <c r="S661" s="111" t="s">
        <v>665</v>
      </c>
      <c r="T661" s="111" t="s">
        <v>2485</v>
      </c>
      <c r="U661" s="111" t="str">
        <f>+CONCATENATE(Tabla134[[#This Row],[D]],Tabla134[[#This Row],[P]],Tabla134[[#This Row],[DI]])</f>
        <v>CAJAMARCACHOTAPION</v>
      </c>
      <c r="V661" s="111" t="s">
        <v>3900</v>
      </c>
      <c r="W661" s="111"/>
      <c r="X661" s="111"/>
    </row>
    <row r="662" spans="1:24" x14ac:dyDescent="0.3">
      <c r="A662" s="108" t="s">
        <v>548</v>
      </c>
      <c r="B662" s="109" t="s">
        <v>3902</v>
      </c>
      <c r="C662" s="109" t="s">
        <v>680</v>
      </c>
      <c r="D662" s="109" t="s">
        <v>633</v>
      </c>
      <c r="E662" s="109" t="s">
        <v>806</v>
      </c>
      <c r="F662" s="109" t="s">
        <v>3813</v>
      </c>
      <c r="G662" s="109" t="s">
        <v>3874</v>
      </c>
      <c r="H662" s="109" t="s">
        <v>3903</v>
      </c>
      <c r="I662" s="110">
        <v>8918</v>
      </c>
      <c r="J662" s="110">
        <v>301.07</v>
      </c>
      <c r="K662" s="110">
        <v>-6.3586</v>
      </c>
      <c r="L662" s="110">
        <v>-79.035600000000002</v>
      </c>
      <c r="M662" s="111" t="s">
        <v>123</v>
      </c>
      <c r="N662" s="111">
        <v>0</v>
      </c>
      <c r="O662" s="111" t="s">
        <v>553</v>
      </c>
      <c r="P662" s="111">
        <v>0</v>
      </c>
      <c r="Q662" s="112"/>
      <c r="R662" s="111" t="s">
        <v>560</v>
      </c>
      <c r="S662" s="111" t="s">
        <v>665</v>
      </c>
      <c r="T662" s="111" t="s">
        <v>2511</v>
      </c>
      <c r="U662" s="111" t="str">
        <f>+CONCATENATE(Tabla134[[#This Row],[D]],Tabla134[[#This Row],[P]],Tabla134[[#This Row],[DI]])</f>
        <v>CAJAMARCACHOTAQUEROCOTO</v>
      </c>
      <c r="V662" s="111" t="s">
        <v>3902</v>
      </c>
      <c r="W662" s="111"/>
      <c r="X662" s="111"/>
    </row>
    <row r="663" spans="1:24" x14ac:dyDescent="0.3">
      <c r="A663" s="108" t="s">
        <v>548</v>
      </c>
      <c r="B663" s="109" t="s">
        <v>3904</v>
      </c>
      <c r="C663" s="109" t="s">
        <v>680</v>
      </c>
      <c r="D663" s="109" t="s">
        <v>633</v>
      </c>
      <c r="E663" s="109" t="s">
        <v>811</v>
      </c>
      <c r="F663" s="109" t="s">
        <v>3813</v>
      </c>
      <c r="G663" s="109" t="s">
        <v>3874</v>
      </c>
      <c r="H663" s="109" t="s">
        <v>3905</v>
      </c>
      <c r="I663" s="110">
        <v>969</v>
      </c>
      <c r="J663" s="110">
        <v>205.01</v>
      </c>
      <c r="K663" s="110">
        <v>-6.4244000000000003</v>
      </c>
      <c r="L663" s="110">
        <v>-79.241399999999999</v>
      </c>
      <c r="M663" s="111" t="s">
        <v>123</v>
      </c>
      <c r="N663" s="111">
        <v>0</v>
      </c>
      <c r="O663" s="111" t="s">
        <v>553</v>
      </c>
      <c r="P663" s="111">
        <v>0</v>
      </c>
      <c r="Q663" s="112"/>
      <c r="R663" s="111" t="s">
        <v>560</v>
      </c>
      <c r="S663" s="111" t="s">
        <v>665</v>
      </c>
      <c r="T663" s="111" t="s">
        <v>2534</v>
      </c>
      <c r="U663" s="111" t="str">
        <f>+CONCATENATE(Tabla134[[#This Row],[D]],Tabla134[[#This Row],[P]],Tabla134[[#This Row],[DI]])</f>
        <v>CAJAMARCACHOTASAN JUAN DE LICUPIS</v>
      </c>
      <c r="V663" s="111" t="s">
        <v>3904</v>
      </c>
      <c r="W663" s="111"/>
      <c r="X663" s="111"/>
    </row>
    <row r="664" spans="1:24" x14ac:dyDescent="0.3">
      <c r="A664" s="108" t="s">
        <v>548</v>
      </c>
      <c r="B664" s="109" t="s">
        <v>3906</v>
      </c>
      <c r="C664" s="109" t="s">
        <v>680</v>
      </c>
      <c r="D664" s="109" t="s">
        <v>633</v>
      </c>
      <c r="E664" s="109" t="s">
        <v>816</v>
      </c>
      <c r="F664" s="109" t="s">
        <v>3813</v>
      </c>
      <c r="G664" s="109" t="s">
        <v>3874</v>
      </c>
      <c r="H664" s="109" t="s">
        <v>3907</v>
      </c>
      <c r="I664" s="110">
        <v>20132</v>
      </c>
      <c r="J664" s="110">
        <v>196.25</v>
      </c>
      <c r="K664" s="110">
        <v>-6.3930999999999996</v>
      </c>
      <c r="L664" s="110">
        <v>-78.612499999999997</v>
      </c>
      <c r="M664" s="111" t="s">
        <v>123</v>
      </c>
      <c r="N664" s="111">
        <v>0</v>
      </c>
      <c r="O664" s="111" t="s">
        <v>553</v>
      </c>
      <c r="P664" s="111">
        <v>0</v>
      </c>
      <c r="Q664" s="112"/>
      <c r="R664" s="111" t="s">
        <v>560</v>
      </c>
      <c r="S664" s="111" t="s">
        <v>665</v>
      </c>
      <c r="T664" s="111" t="s">
        <v>2549</v>
      </c>
      <c r="U664" s="111" t="str">
        <f>+CONCATENATE(Tabla134[[#This Row],[D]],Tabla134[[#This Row],[P]],Tabla134[[#This Row],[DI]])</f>
        <v>CAJAMARCACHOTATACABAMBA</v>
      </c>
      <c r="V664" s="111" t="s">
        <v>3906</v>
      </c>
      <c r="W664" s="111"/>
      <c r="X664" s="111"/>
    </row>
    <row r="665" spans="1:24" x14ac:dyDescent="0.3">
      <c r="A665" s="108" t="s">
        <v>548</v>
      </c>
      <c r="B665" s="109" t="s">
        <v>3908</v>
      </c>
      <c r="C665" s="109" t="s">
        <v>680</v>
      </c>
      <c r="D665" s="109" t="s">
        <v>633</v>
      </c>
      <c r="E665" s="109" t="s">
        <v>821</v>
      </c>
      <c r="F665" s="109" t="s">
        <v>3813</v>
      </c>
      <c r="G665" s="109" t="s">
        <v>3874</v>
      </c>
      <c r="H665" s="109" t="s">
        <v>3909</v>
      </c>
      <c r="I665" s="110">
        <v>993</v>
      </c>
      <c r="J665" s="110">
        <v>222.38</v>
      </c>
      <c r="K665" s="110">
        <v>-6.4124999999999996</v>
      </c>
      <c r="L665" s="110">
        <v>-79.360600000000005</v>
      </c>
      <c r="M665" s="111" t="s">
        <v>123</v>
      </c>
      <c r="N665" s="111">
        <v>0</v>
      </c>
      <c r="O665" s="111" t="s">
        <v>553</v>
      </c>
      <c r="P665" s="111">
        <v>0</v>
      </c>
      <c r="Q665" s="112"/>
      <c r="R665" s="111" t="s">
        <v>560</v>
      </c>
      <c r="S665" s="111" t="s">
        <v>665</v>
      </c>
      <c r="T665" s="111" t="s">
        <v>2564</v>
      </c>
      <c r="U665" s="111" t="str">
        <f>+CONCATENATE(Tabla134[[#This Row],[D]],Tabla134[[#This Row],[P]],Tabla134[[#This Row],[DI]])</f>
        <v>CAJAMARCACHOTATOCMOCHE</v>
      </c>
      <c r="V665" s="111" t="s">
        <v>3908</v>
      </c>
      <c r="W665" s="111"/>
      <c r="X665" s="111"/>
    </row>
    <row r="666" spans="1:24" x14ac:dyDescent="0.3">
      <c r="A666" s="108" t="s">
        <v>548</v>
      </c>
      <c r="B666" s="109" t="s">
        <v>3910</v>
      </c>
      <c r="C666" s="109" t="s">
        <v>680</v>
      </c>
      <c r="D666" s="109" t="s">
        <v>633</v>
      </c>
      <c r="E666" s="109" t="s">
        <v>826</v>
      </c>
      <c r="F666" s="109" t="s">
        <v>3813</v>
      </c>
      <c r="G666" s="109" t="s">
        <v>3874</v>
      </c>
      <c r="H666" s="109" t="s">
        <v>3911</v>
      </c>
      <c r="I666" s="110">
        <v>11274</v>
      </c>
      <c r="J666" s="110">
        <v>179.74</v>
      </c>
      <c r="K666" s="110">
        <v>-6.4889000000000001</v>
      </c>
      <c r="L666" s="110">
        <v>-78.468900000000005</v>
      </c>
      <c r="M666" s="111" t="s">
        <v>123</v>
      </c>
      <c r="N666" s="111">
        <v>0</v>
      </c>
      <c r="O666" s="111" t="s">
        <v>553</v>
      </c>
      <c r="P666" s="111">
        <v>0</v>
      </c>
      <c r="Q666" s="112"/>
      <c r="R666" s="111" t="s">
        <v>560</v>
      </c>
      <c r="S666" s="111" t="s">
        <v>665</v>
      </c>
      <c r="T666" s="111" t="s">
        <v>1437</v>
      </c>
      <c r="U666" s="111" t="str">
        <f>+CONCATENATE(Tabla134[[#This Row],[D]],Tabla134[[#This Row],[P]],Tabla134[[#This Row],[DI]])</f>
        <v>CAJAMARCACHOTACHALAMARCA</v>
      </c>
      <c r="V666" s="111" t="s">
        <v>3910</v>
      </c>
      <c r="W666" s="111"/>
      <c r="X666" s="111"/>
    </row>
    <row r="667" spans="1:24" x14ac:dyDescent="0.3">
      <c r="A667" s="108" t="s">
        <v>548</v>
      </c>
      <c r="B667" s="109" t="s">
        <v>3912</v>
      </c>
      <c r="C667" s="109" t="s">
        <v>680</v>
      </c>
      <c r="D667" s="109" t="s">
        <v>633</v>
      </c>
      <c r="E667" s="109" t="s">
        <v>841</v>
      </c>
      <c r="F667" s="109" t="s">
        <v>3813</v>
      </c>
      <c r="G667" s="109" t="s">
        <v>3874</v>
      </c>
      <c r="H667" s="109" t="s">
        <v>842</v>
      </c>
      <c r="I667" s="110" t="s">
        <v>553</v>
      </c>
      <c r="J667" s="110" t="s">
        <v>553</v>
      </c>
      <c r="K667" s="110" t="s">
        <v>553</v>
      </c>
      <c r="L667" s="110" t="s">
        <v>553</v>
      </c>
      <c r="M667" s="111" t="s">
        <v>123</v>
      </c>
      <c r="N667" s="111">
        <v>0</v>
      </c>
      <c r="O667" s="111" t="s">
        <v>553</v>
      </c>
      <c r="P667" s="111">
        <v>0</v>
      </c>
      <c r="Q667" s="112"/>
      <c r="R667" s="111" t="s">
        <v>560</v>
      </c>
      <c r="S667" s="111" t="s">
        <v>665</v>
      </c>
      <c r="T667" s="111" t="s">
        <v>843</v>
      </c>
      <c r="U667" s="111" t="str">
        <f>+CONCATENATE(Tabla134[[#This Row],[D]],Tabla134[[#This Row],[P]],Tabla134[[#This Row],[DI]])</f>
        <v>CAJAMARCACHOTAMULTIDISTRITAL</v>
      </c>
      <c r="V667" s="111" t="s">
        <v>3912</v>
      </c>
      <c r="W667" s="111"/>
      <c r="X667" s="111"/>
    </row>
    <row r="668" spans="1:24" x14ac:dyDescent="0.3">
      <c r="A668" s="108" t="s">
        <v>548</v>
      </c>
      <c r="B668" s="109" t="s">
        <v>3913</v>
      </c>
      <c r="C668" s="109" t="s">
        <v>680</v>
      </c>
      <c r="D668" s="109" t="s">
        <v>656</v>
      </c>
      <c r="E668" s="109" t="s">
        <v>550</v>
      </c>
      <c r="F668" s="109" t="s">
        <v>3813</v>
      </c>
      <c r="G668" s="109" t="s">
        <v>3914</v>
      </c>
      <c r="H668" s="109" t="s">
        <v>3915</v>
      </c>
      <c r="I668" s="110">
        <v>8461</v>
      </c>
      <c r="J668" s="110">
        <v>358.28</v>
      </c>
      <c r="K668" s="110">
        <v>-7.3653000000000004</v>
      </c>
      <c r="L668" s="110">
        <v>-78.806399999999996</v>
      </c>
      <c r="M668" s="111" t="s">
        <v>123</v>
      </c>
      <c r="N668" s="111">
        <v>0</v>
      </c>
      <c r="O668" s="111" t="s">
        <v>553</v>
      </c>
      <c r="P668" s="111">
        <v>0</v>
      </c>
      <c r="Q668" s="112"/>
      <c r="R668" s="111" t="s">
        <v>560</v>
      </c>
      <c r="S668" s="111" t="s">
        <v>690</v>
      </c>
      <c r="T668" s="111" t="s">
        <v>690</v>
      </c>
      <c r="U668" s="111" t="str">
        <f>+CONCATENATE(Tabla134[[#This Row],[D]],Tabla134[[#This Row],[P]],Tabla134[[#This Row],[DI]])</f>
        <v>CAJAMARCACONTUMAZACONTUMAZA</v>
      </c>
      <c r="V668" s="111" t="s">
        <v>3913</v>
      </c>
      <c r="W668" s="111"/>
      <c r="X668" s="111"/>
    </row>
    <row r="669" spans="1:24" x14ac:dyDescent="0.3">
      <c r="A669" s="108" t="s">
        <v>548</v>
      </c>
      <c r="B669" s="109" t="s">
        <v>3916</v>
      </c>
      <c r="C669" s="109" t="s">
        <v>680</v>
      </c>
      <c r="D669" s="109" t="s">
        <v>656</v>
      </c>
      <c r="E669" s="109" t="s">
        <v>581</v>
      </c>
      <c r="F669" s="109" t="s">
        <v>3813</v>
      </c>
      <c r="G669" s="109" t="s">
        <v>3914</v>
      </c>
      <c r="H669" s="109" t="s">
        <v>3917</v>
      </c>
      <c r="I669" s="110">
        <v>2733</v>
      </c>
      <c r="J669" s="110">
        <v>133.94</v>
      </c>
      <c r="K669" s="110">
        <v>-7.2222</v>
      </c>
      <c r="L669" s="110">
        <v>-78.840599999999995</v>
      </c>
      <c r="M669" s="111" t="s">
        <v>123</v>
      </c>
      <c r="N669" s="111">
        <v>0</v>
      </c>
      <c r="O669" s="111" t="s">
        <v>553</v>
      </c>
      <c r="P669" s="111">
        <v>0</v>
      </c>
      <c r="Q669" s="112"/>
      <c r="R669" s="111" t="s">
        <v>560</v>
      </c>
      <c r="S669" s="111" t="s">
        <v>690</v>
      </c>
      <c r="T669" s="111" t="s">
        <v>1103</v>
      </c>
      <c r="U669" s="111" t="str">
        <f>+CONCATENATE(Tabla134[[#This Row],[D]],Tabla134[[#This Row],[P]],Tabla134[[#This Row],[DI]])</f>
        <v>CAJAMARCACONTUMAZACHILETE</v>
      </c>
      <c r="V669" s="111" t="s">
        <v>3916</v>
      </c>
      <c r="W669" s="111"/>
      <c r="X669" s="111"/>
    </row>
    <row r="670" spans="1:24" x14ac:dyDescent="0.3">
      <c r="A670" s="108" t="s">
        <v>548</v>
      </c>
      <c r="B670" s="109" t="s">
        <v>3918</v>
      </c>
      <c r="C670" s="109" t="s">
        <v>680</v>
      </c>
      <c r="D670" s="109" t="s">
        <v>656</v>
      </c>
      <c r="E670" s="109" t="s">
        <v>608</v>
      </c>
      <c r="F670" s="109" t="s">
        <v>3813</v>
      </c>
      <c r="G670" s="109" t="s">
        <v>3914</v>
      </c>
      <c r="H670" s="109" t="s">
        <v>3919</v>
      </c>
      <c r="I670" s="110">
        <v>1457</v>
      </c>
      <c r="J670" s="110">
        <v>280.2</v>
      </c>
      <c r="K670" s="110">
        <v>-7.3491999999999997</v>
      </c>
      <c r="L670" s="110">
        <v>-79.029700000000005</v>
      </c>
      <c r="M670" s="111" t="s">
        <v>123</v>
      </c>
      <c r="N670" s="111">
        <v>0</v>
      </c>
      <c r="O670" s="111" t="s">
        <v>553</v>
      </c>
      <c r="P670" s="111">
        <v>0</v>
      </c>
      <c r="Q670" s="112"/>
      <c r="R670" s="111" t="s">
        <v>560</v>
      </c>
      <c r="S670" s="111" t="s">
        <v>690</v>
      </c>
      <c r="T670" s="111" t="s">
        <v>1438</v>
      </c>
      <c r="U670" s="111" t="str">
        <f>+CONCATENATE(Tabla134[[#This Row],[D]],Tabla134[[#This Row],[P]],Tabla134[[#This Row],[DI]])</f>
        <v>CAJAMARCACONTUMAZACUPISNIQUE</v>
      </c>
      <c r="V670" s="111" t="s">
        <v>3918</v>
      </c>
      <c r="W670" s="111"/>
      <c r="X670" s="111"/>
    </row>
    <row r="671" spans="1:24" x14ac:dyDescent="0.3">
      <c r="A671" s="108" t="s">
        <v>548</v>
      </c>
      <c r="B671" s="109" t="s">
        <v>3920</v>
      </c>
      <c r="C671" s="109" t="s">
        <v>680</v>
      </c>
      <c r="D671" s="109" t="s">
        <v>656</v>
      </c>
      <c r="E671" s="109" t="s">
        <v>633</v>
      </c>
      <c r="F671" s="109" t="s">
        <v>3813</v>
      </c>
      <c r="G671" s="109" t="s">
        <v>3914</v>
      </c>
      <c r="H671" s="109" t="s">
        <v>3921</v>
      </c>
      <c r="I671" s="110">
        <v>3146</v>
      </c>
      <c r="J671" s="110">
        <v>49.88</v>
      </c>
      <c r="K671" s="110">
        <v>-7.3841999999999999</v>
      </c>
      <c r="L671" s="110">
        <v>-78.898099999999999</v>
      </c>
      <c r="M671" s="111" t="s">
        <v>123</v>
      </c>
      <c r="N671" s="111">
        <v>0</v>
      </c>
      <c r="O671" s="111" t="s">
        <v>553</v>
      </c>
      <c r="P671" s="111">
        <v>0</v>
      </c>
      <c r="Q671" s="112"/>
      <c r="R671" s="111" t="s">
        <v>560</v>
      </c>
      <c r="S671" s="111" t="s">
        <v>690</v>
      </c>
      <c r="T671" s="111" t="s">
        <v>1611</v>
      </c>
      <c r="U671" s="111" t="str">
        <f>+CONCATENATE(Tabla134[[#This Row],[D]],Tabla134[[#This Row],[P]],Tabla134[[#This Row],[DI]])</f>
        <v>CAJAMARCACONTUMAZAGUZMANGO</v>
      </c>
      <c r="V671" s="111" t="s">
        <v>3920</v>
      </c>
      <c r="W671" s="111"/>
      <c r="X671" s="111"/>
    </row>
    <row r="672" spans="1:24" x14ac:dyDescent="0.3">
      <c r="A672" s="108" t="s">
        <v>548</v>
      </c>
      <c r="B672" s="109" t="s">
        <v>3922</v>
      </c>
      <c r="C672" s="109" t="s">
        <v>680</v>
      </c>
      <c r="D672" s="109" t="s">
        <v>656</v>
      </c>
      <c r="E672" s="109" t="s">
        <v>656</v>
      </c>
      <c r="F672" s="109" t="s">
        <v>3813</v>
      </c>
      <c r="G672" s="109" t="s">
        <v>3914</v>
      </c>
      <c r="H672" s="109" t="s">
        <v>3923</v>
      </c>
      <c r="I672" s="110">
        <v>3845</v>
      </c>
      <c r="J672" s="110">
        <v>486.55</v>
      </c>
      <c r="K672" s="110">
        <v>-7.4246999999999996</v>
      </c>
      <c r="L672" s="110">
        <v>-78.929199999999994</v>
      </c>
      <c r="M672" s="111" t="s">
        <v>123</v>
      </c>
      <c r="N672" s="111">
        <v>0</v>
      </c>
      <c r="O672" s="111" t="s">
        <v>553</v>
      </c>
      <c r="P672" s="111">
        <v>0</v>
      </c>
      <c r="Q672" s="112"/>
      <c r="R672" s="111" t="s">
        <v>560</v>
      </c>
      <c r="S672" s="111" t="s">
        <v>690</v>
      </c>
      <c r="T672" s="111" t="s">
        <v>1762</v>
      </c>
      <c r="U672" s="111" t="str">
        <f>+CONCATENATE(Tabla134[[#This Row],[D]],Tabla134[[#This Row],[P]],Tabla134[[#This Row],[DI]])</f>
        <v>CAJAMARCACONTUMAZASAN BENITO</v>
      </c>
      <c r="V672" s="111" t="s">
        <v>3922</v>
      </c>
      <c r="W672" s="111"/>
      <c r="X672" s="111"/>
    </row>
    <row r="673" spans="1:24" x14ac:dyDescent="0.3">
      <c r="A673" s="108" t="s">
        <v>548</v>
      </c>
      <c r="B673" s="109" t="s">
        <v>3924</v>
      </c>
      <c r="C673" s="109" t="s">
        <v>680</v>
      </c>
      <c r="D673" s="109" t="s">
        <v>656</v>
      </c>
      <c r="E673" s="109" t="s">
        <v>680</v>
      </c>
      <c r="F673" s="109" t="s">
        <v>3813</v>
      </c>
      <c r="G673" s="109" t="s">
        <v>3914</v>
      </c>
      <c r="H673" s="109" t="s">
        <v>3925</v>
      </c>
      <c r="I673" s="110">
        <v>1044</v>
      </c>
      <c r="J673" s="110">
        <v>64.53</v>
      </c>
      <c r="K673" s="110">
        <v>-7.3436000000000003</v>
      </c>
      <c r="L673" s="110">
        <v>-78.840299999999999</v>
      </c>
      <c r="M673" s="111" t="s">
        <v>123</v>
      </c>
      <c r="N673" s="111">
        <v>0</v>
      </c>
      <c r="O673" s="111" t="s">
        <v>553</v>
      </c>
      <c r="P673" s="111">
        <v>0</v>
      </c>
      <c r="Q673" s="112"/>
      <c r="R673" s="111" t="s">
        <v>560</v>
      </c>
      <c r="S673" s="111" t="s">
        <v>690</v>
      </c>
      <c r="T673" s="111" t="s">
        <v>1906</v>
      </c>
      <c r="U673" s="111" t="str">
        <f>+CONCATENATE(Tabla134[[#This Row],[D]],Tabla134[[#This Row],[P]],Tabla134[[#This Row],[DI]])</f>
        <v>CAJAMARCACONTUMAZASANTA CRUZ DE TOLEDO</v>
      </c>
      <c r="V673" s="111" t="s">
        <v>3924</v>
      </c>
      <c r="W673" s="111"/>
      <c r="X673" s="111"/>
    </row>
    <row r="674" spans="1:24" x14ac:dyDescent="0.3">
      <c r="A674" s="108" t="s">
        <v>548</v>
      </c>
      <c r="B674" s="109" t="s">
        <v>3926</v>
      </c>
      <c r="C674" s="109" t="s">
        <v>680</v>
      </c>
      <c r="D674" s="109" t="s">
        <v>656</v>
      </c>
      <c r="E674" s="109" t="s">
        <v>700</v>
      </c>
      <c r="F674" s="109" t="s">
        <v>3813</v>
      </c>
      <c r="G674" s="109" t="s">
        <v>3914</v>
      </c>
      <c r="H674" s="109" t="s">
        <v>3927</v>
      </c>
      <c r="I674" s="110">
        <v>3303</v>
      </c>
      <c r="J674" s="110">
        <v>149.69999999999999</v>
      </c>
      <c r="K674" s="110">
        <v>-7.3006000000000002</v>
      </c>
      <c r="L674" s="110">
        <v>-78.935299999999998</v>
      </c>
      <c r="M674" s="111" t="s">
        <v>123</v>
      </c>
      <c r="N674" s="111">
        <v>0</v>
      </c>
      <c r="O674" s="111" t="s">
        <v>553</v>
      </c>
      <c r="P674" s="111">
        <v>0</v>
      </c>
      <c r="Q674" s="112"/>
      <c r="R674" s="111" t="s">
        <v>560</v>
      </c>
      <c r="S674" s="111" t="s">
        <v>690</v>
      </c>
      <c r="T674" s="111" t="s">
        <v>2033</v>
      </c>
      <c r="U674" s="111" t="str">
        <f>+CONCATENATE(Tabla134[[#This Row],[D]],Tabla134[[#This Row],[P]],Tabla134[[#This Row],[DI]])</f>
        <v>CAJAMARCACONTUMAZATANTARICA</v>
      </c>
      <c r="V674" s="111" t="s">
        <v>3926</v>
      </c>
      <c r="W674" s="111"/>
      <c r="X674" s="111"/>
    </row>
    <row r="675" spans="1:24" x14ac:dyDescent="0.3">
      <c r="A675" s="108" t="s">
        <v>548</v>
      </c>
      <c r="B675" s="109" t="s">
        <v>3928</v>
      </c>
      <c r="C675" s="109" t="s">
        <v>680</v>
      </c>
      <c r="D675" s="109" t="s">
        <v>656</v>
      </c>
      <c r="E675" s="109" t="s">
        <v>719</v>
      </c>
      <c r="F675" s="109" t="s">
        <v>3813</v>
      </c>
      <c r="G675" s="109" t="s">
        <v>3914</v>
      </c>
      <c r="H675" s="109" t="s">
        <v>3929</v>
      </c>
      <c r="I675" s="110">
        <v>7907</v>
      </c>
      <c r="J675" s="110">
        <v>547.25</v>
      </c>
      <c r="K675" s="110">
        <v>-7.2535999999999996</v>
      </c>
      <c r="L675" s="110">
        <v>-79.13</v>
      </c>
      <c r="M675" s="111" t="s">
        <v>123</v>
      </c>
      <c r="N675" s="111">
        <v>0</v>
      </c>
      <c r="O675" s="111" t="s">
        <v>553</v>
      </c>
      <c r="P675" s="111">
        <v>0</v>
      </c>
      <c r="Q675" s="112"/>
      <c r="R675" s="111" t="s">
        <v>560</v>
      </c>
      <c r="S675" s="111" t="s">
        <v>690</v>
      </c>
      <c r="T675" s="111" t="s">
        <v>2136</v>
      </c>
      <c r="U675" s="111" t="str">
        <f>+CONCATENATE(Tabla134[[#This Row],[D]],Tabla134[[#This Row],[P]],Tabla134[[#This Row],[DI]])</f>
        <v>CAJAMARCACONTUMAZAYONAN</v>
      </c>
      <c r="V675" s="111" t="s">
        <v>3928</v>
      </c>
      <c r="W675" s="111"/>
      <c r="X675" s="111"/>
    </row>
    <row r="676" spans="1:24" x14ac:dyDescent="0.3">
      <c r="A676" s="108" t="s">
        <v>548</v>
      </c>
      <c r="B676" s="109" t="s">
        <v>3930</v>
      </c>
      <c r="C676" s="109" t="s">
        <v>680</v>
      </c>
      <c r="D676" s="109" t="s">
        <v>656</v>
      </c>
      <c r="E676" s="109" t="s">
        <v>841</v>
      </c>
      <c r="F676" s="109" t="s">
        <v>3813</v>
      </c>
      <c r="G676" s="109" t="s">
        <v>3914</v>
      </c>
      <c r="H676" s="109" t="s">
        <v>842</v>
      </c>
      <c r="I676" s="110" t="s">
        <v>553</v>
      </c>
      <c r="J676" s="110" t="s">
        <v>553</v>
      </c>
      <c r="K676" s="110" t="s">
        <v>553</v>
      </c>
      <c r="L676" s="110" t="s">
        <v>553</v>
      </c>
      <c r="M676" s="111" t="s">
        <v>123</v>
      </c>
      <c r="N676" s="111">
        <v>0</v>
      </c>
      <c r="O676" s="111" t="s">
        <v>553</v>
      </c>
      <c r="P676" s="111">
        <v>0</v>
      </c>
      <c r="Q676" s="112"/>
      <c r="R676" s="111" t="s">
        <v>560</v>
      </c>
      <c r="S676" s="111" t="s">
        <v>690</v>
      </c>
      <c r="T676" s="111" t="s">
        <v>843</v>
      </c>
      <c r="U676" s="111" t="str">
        <f>+CONCATENATE(Tabla134[[#This Row],[D]],Tabla134[[#This Row],[P]],Tabla134[[#This Row],[DI]])</f>
        <v>CAJAMARCACONTUMAZAMULTIDISTRITAL</v>
      </c>
      <c r="V676" s="111" t="s">
        <v>3930</v>
      </c>
      <c r="W676" s="111"/>
      <c r="X676" s="111"/>
    </row>
    <row r="677" spans="1:24" x14ac:dyDescent="0.3">
      <c r="A677" s="108" t="s">
        <v>548</v>
      </c>
      <c r="B677" s="109" t="s">
        <v>3931</v>
      </c>
      <c r="C677" s="109" t="s">
        <v>680</v>
      </c>
      <c r="D677" s="109" t="s">
        <v>680</v>
      </c>
      <c r="E677" s="109" t="s">
        <v>550</v>
      </c>
      <c r="F677" s="109" t="s">
        <v>3813</v>
      </c>
      <c r="G677" s="109" t="s">
        <v>3932</v>
      </c>
      <c r="H677" s="109" t="s">
        <v>3933</v>
      </c>
      <c r="I677" s="110">
        <v>56382</v>
      </c>
      <c r="J677" s="110">
        <v>422.27</v>
      </c>
      <c r="K677" s="110">
        <v>-6.3794000000000004</v>
      </c>
      <c r="L677" s="110">
        <v>-78.820599999999999</v>
      </c>
      <c r="M677" s="111" t="s">
        <v>123</v>
      </c>
      <c r="N677" s="111">
        <v>0</v>
      </c>
      <c r="O677" s="111" t="s">
        <v>553</v>
      </c>
      <c r="P677" s="111">
        <v>0</v>
      </c>
      <c r="Q677" s="112"/>
      <c r="R677" s="111" t="s">
        <v>560</v>
      </c>
      <c r="S677" s="111" t="s">
        <v>708</v>
      </c>
      <c r="T677" s="111" t="s">
        <v>708</v>
      </c>
      <c r="U677" s="111" t="str">
        <f>+CONCATENATE(Tabla134[[#This Row],[D]],Tabla134[[#This Row],[P]],Tabla134[[#This Row],[DI]])</f>
        <v>CAJAMARCACUTERVOCUTERVO</v>
      </c>
      <c r="V677" s="111" t="s">
        <v>3931</v>
      </c>
      <c r="W677" s="111"/>
      <c r="X677" s="111"/>
    </row>
    <row r="678" spans="1:24" x14ac:dyDescent="0.3">
      <c r="A678" s="108" t="s">
        <v>548</v>
      </c>
      <c r="B678" s="109" t="s">
        <v>3934</v>
      </c>
      <c r="C678" s="109" t="s">
        <v>680</v>
      </c>
      <c r="D678" s="109" t="s">
        <v>680</v>
      </c>
      <c r="E678" s="109" t="s">
        <v>581</v>
      </c>
      <c r="F678" s="109" t="s">
        <v>3813</v>
      </c>
      <c r="G678" s="109" t="s">
        <v>3932</v>
      </c>
      <c r="H678" s="109" t="s">
        <v>3935</v>
      </c>
      <c r="I678" s="110">
        <v>10280</v>
      </c>
      <c r="J678" s="110">
        <v>316.05</v>
      </c>
      <c r="K678" s="110">
        <v>-6.1764000000000001</v>
      </c>
      <c r="L678" s="110">
        <v>-78.904700000000005</v>
      </c>
      <c r="M678" s="111" t="s">
        <v>123</v>
      </c>
      <c r="N678" s="111">
        <v>0</v>
      </c>
      <c r="O678" s="111" t="s">
        <v>553</v>
      </c>
      <c r="P678" s="111">
        <v>0</v>
      </c>
      <c r="Q678" s="112"/>
      <c r="R678" s="111" t="s">
        <v>560</v>
      </c>
      <c r="S678" s="111" t="s">
        <v>708</v>
      </c>
      <c r="T678" s="111" t="s">
        <v>1104</v>
      </c>
      <c r="U678" s="111" t="str">
        <f>+CONCATENATE(Tabla134[[#This Row],[D]],Tabla134[[#This Row],[P]],Tabla134[[#This Row],[DI]])</f>
        <v>CAJAMARCACUTERVOCALLAYUC</v>
      </c>
      <c r="V678" s="111" t="s">
        <v>3934</v>
      </c>
      <c r="W678" s="111"/>
      <c r="X678" s="111"/>
    </row>
    <row r="679" spans="1:24" x14ac:dyDescent="0.3">
      <c r="A679" s="108" t="s">
        <v>548</v>
      </c>
      <c r="B679" s="109" t="s">
        <v>3936</v>
      </c>
      <c r="C679" s="109" t="s">
        <v>680</v>
      </c>
      <c r="D679" s="109" t="s">
        <v>680</v>
      </c>
      <c r="E679" s="109" t="s">
        <v>608</v>
      </c>
      <c r="F679" s="109" t="s">
        <v>3813</v>
      </c>
      <c r="G679" s="109" t="s">
        <v>3932</v>
      </c>
      <c r="H679" s="109" t="s">
        <v>3937</v>
      </c>
      <c r="I679" s="110">
        <v>3595</v>
      </c>
      <c r="J679" s="110">
        <v>276.95999999999998</v>
      </c>
      <c r="K679" s="110">
        <v>-5.9008000000000003</v>
      </c>
      <c r="L679" s="110">
        <v>-78.696700000000007</v>
      </c>
      <c r="M679" s="111" t="s">
        <v>123</v>
      </c>
      <c r="N679" s="111">
        <v>0</v>
      </c>
      <c r="O679" s="111" t="s">
        <v>553</v>
      </c>
      <c r="P679" s="111">
        <v>0</v>
      </c>
      <c r="Q679" s="112"/>
      <c r="R679" s="111" t="s">
        <v>560</v>
      </c>
      <c r="S679" s="111" t="s">
        <v>708</v>
      </c>
      <c r="T679" s="111" t="s">
        <v>1269</v>
      </c>
      <c r="U679" s="111" t="str">
        <f>+CONCATENATE(Tabla134[[#This Row],[D]],Tabla134[[#This Row],[P]],Tabla134[[#This Row],[DI]])</f>
        <v>CAJAMARCACUTERVOCHOROS</v>
      </c>
      <c r="V679" s="111" t="s">
        <v>3936</v>
      </c>
      <c r="W679" s="111"/>
      <c r="X679" s="111"/>
    </row>
    <row r="680" spans="1:24" x14ac:dyDescent="0.3">
      <c r="A680" s="108" t="s">
        <v>548</v>
      </c>
      <c r="B680" s="109" t="s">
        <v>3938</v>
      </c>
      <c r="C680" s="109" t="s">
        <v>680</v>
      </c>
      <c r="D680" s="109" t="s">
        <v>680</v>
      </c>
      <c r="E680" s="109" t="s">
        <v>633</v>
      </c>
      <c r="F680" s="109" t="s">
        <v>3813</v>
      </c>
      <c r="G680" s="109" t="s">
        <v>3932</v>
      </c>
      <c r="H680" s="109" t="s">
        <v>3939</v>
      </c>
      <c r="I680" s="110">
        <v>3040</v>
      </c>
      <c r="J680" s="110">
        <v>108.93</v>
      </c>
      <c r="K680" s="110">
        <v>-6.1071999999999997</v>
      </c>
      <c r="L680" s="110">
        <v>-78.572500000000005</v>
      </c>
      <c r="M680" s="111" t="s">
        <v>123</v>
      </c>
      <c r="N680" s="111">
        <v>0</v>
      </c>
      <c r="O680" s="111" t="s">
        <v>553</v>
      </c>
      <c r="P680" s="111">
        <v>0</v>
      </c>
      <c r="Q680" s="112"/>
      <c r="R680" s="111" t="s">
        <v>560</v>
      </c>
      <c r="S680" s="111" t="s">
        <v>708</v>
      </c>
      <c r="T680" s="111" t="s">
        <v>1439</v>
      </c>
      <c r="U680" s="111" t="str">
        <f>+CONCATENATE(Tabla134[[#This Row],[D]],Tabla134[[#This Row],[P]],Tabla134[[#This Row],[DI]])</f>
        <v>CAJAMARCACUTERVOCUJILLO</v>
      </c>
      <c r="V680" s="111" t="s">
        <v>3938</v>
      </c>
      <c r="W680" s="111"/>
      <c r="X680" s="111"/>
    </row>
    <row r="681" spans="1:24" x14ac:dyDescent="0.3">
      <c r="A681" s="108" t="s">
        <v>548</v>
      </c>
      <c r="B681" s="109" t="s">
        <v>3940</v>
      </c>
      <c r="C681" s="109" t="s">
        <v>680</v>
      </c>
      <c r="D681" s="109" t="s">
        <v>680</v>
      </c>
      <c r="E681" s="109" t="s">
        <v>656</v>
      </c>
      <c r="F681" s="109" t="s">
        <v>3813</v>
      </c>
      <c r="G681" s="109" t="s">
        <v>3932</v>
      </c>
      <c r="H681" s="109" t="s">
        <v>3941</v>
      </c>
      <c r="I681" s="110">
        <v>4862</v>
      </c>
      <c r="J681" s="110">
        <v>30.27</v>
      </c>
      <c r="K681" s="110">
        <v>-6.2172000000000001</v>
      </c>
      <c r="L681" s="110">
        <v>-78.554699999999997</v>
      </c>
      <c r="M681" s="111" t="s">
        <v>123</v>
      </c>
      <c r="N681" s="111">
        <v>0</v>
      </c>
      <c r="O681" s="111" t="s">
        <v>553</v>
      </c>
      <c r="P681" s="111">
        <v>0</v>
      </c>
      <c r="Q681" s="112"/>
      <c r="R681" s="111" t="s">
        <v>560</v>
      </c>
      <c r="S681" s="111" t="s">
        <v>708</v>
      </c>
      <c r="T681" s="111" t="s">
        <v>1763</v>
      </c>
      <c r="U681" s="111" t="str">
        <f>+CONCATENATE(Tabla134[[#This Row],[D]],Tabla134[[#This Row],[P]],Tabla134[[#This Row],[DI]])</f>
        <v>CAJAMARCACUTERVOLA RAMADA</v>
      </c>
      <c r="V681" s="111" t="s">
        <v>3940</v>
      </c>
      <c r="W681" s="111"/>
      <c r="X681" s="111"/>
    </row>
    <row r="682" spans="1:24" x14ac:dyDescent="0.3">
      <c r="A682" s="108" t="s">
        <v>548</v>
      </c>
      <c r="B682" s="109" t="s">
        <v>3942</v>
      </c>
      <c r="C682" s="109" t="s">
        <v>680</v>
      </c>
      <c r="D682" s="109" t="s">
        <v>680</v>
      </c>
      <c r="E682" s="109" t="s">
        <v>680</v>
      </c>
      <c r="F682" s="109" t="s">
        <v>3813</v>
      </c>
      <c r="G682" s="109" t="s">
        <v>3932</v>
      </c>
      <c r="H682" s="109" t="s">
        <v>3943</v>
      </c>
      <c r="I682" s="110">
        <v>5697</v>
      </c>
      <c r="J682" s="110">
        <v>186.04</v>
      </c>
      <c r="K682" s="110">
        <v>-6.0621999999999998</v>
      </c>
      <c r="L682" s="110">
        <v>-78.757499999999993</v>
      </c>
      <c r="M682" s="111" t="s">
        <v>123</v>
      </c>
      <c r="N682" s="111">
        <v>0</v>
      </c>
      <c r="O682" s="111" t="s">
        <v>553</v>
      </c>
      <c r="P682" s="111">
        <v>0</v>
      </c>
      <c r="Q682" s="112"/>
      <c r="R682" s="111" t="s">
        <v>560</v>
      </c>
      <c r="S682" s="111" t="s">
        <v>708</v>
      </c>
      <c r="T682" s="111" t="s">
        <v>1907</v>
      </c>
      <c r="U682" s="111" t="str">
        <f>+CONCATENATE(Tabla134[[#This Row],[D]],Tabla134[[#This Row],[P]],Tabla134[[#This Row],[DI]])</f>
        <v>CAJAMARCACUTERVOPIMPINGOS</v>
      </c>
      <c r="V682" s="111" t="s">
        <v>3942</v>
      </c>
      <c r="W682" s="111"/>
      <c r="X682" s="111"/>
    </row>
    <row r="683" spans="1:24" x14ac:dyDescent="0.3">
      <c r="A683" s="108" t="s">
        <v>548</v>
      </c>
      <c r="B683" s="109" t="s">
        <v>3944</v>
      </c>
      <c r="C683" s="109" t="s">
        <v>680</v>
      </c>
      <c r="D683" s="109" t="s">
        <v>680</v>
      </c>
      <c r="E683" s="109" t="s">
        <v>700</v>
      </c>
      <c r="F683" s="109" t="s">
        <v>3813</v>
      </c>
      <c r="G683" s="109" t="s">
        <v>3932</v>
      </c>
      <c r="H683" s="109" t="s">
        <v>3945</v>
      </c>
      <c r="I683" s="110">
        <v>17001</v>
      </c>
      <c r="J683" s="110">
        <v>697.1</v>
      </c>
      <c r="K683" s="110">
        <v>-6.2747000000000002</v>
      </c>
      <c r="L683" s="110">
        <v>-79.036900000000003</v>
      </c>
      <c r="M683" s="111" t="s">
        <v>123</v>
      </c>
      <c r="N683" s="111">
        <v>0</v>
      </c>
      <c r="O683" s="111" t="s">
        <v>553</v>
      </c>
      <c r="P683" s="111">
        <v>0</v>
      </c>
      <c r="Q683" s="112"/>
      <c r="R683" s="111" t="s">
        <v>560</v>
      </c>
      <c r="S683" s="111" t="s">
        <v>708</v>
      </c>
      <c r="T683" s="111" t="s">
        <v>2034</v>
      </c>
      <c r="U683" s="111" t="str">
        <f>+CONCATENATE(Tabla134[[#This Row],[D]],Tabla134[[#This Row],[P]],Tabla134[[#This Row],[DI]])</f>
        <v>CAJAMARCACUTERVOQUEROCOTILLO</v>
      </c>
      <c r="V683" s="111" t="s">
        <v>3944</v>
      </c>
      <c r="W683" s="111"/>
      <c r="X683" s="111"/>
    </row>
    <row r="684" spans="1:24" x14ac:dyDescent="0.3">
      <c r="A684" s="108" t="s">
        <v>548</v>
      </c>
      <c r="B684" s="109" t="s">
        <v>3946</v>
      </c>
      <c r="C684" s="109" t="s">
        <v>680</v>
      </c>
      <c r="D684" s="109" t="s">
        <v>680</v>
      </c>
      <c r="E684" s="109" t="s">
        <v>719</v>
      </c>
      <c r="F684" s="109" t="s">
        <v>3813</v>
      </c>
      <c r="G684" s="109" t="s">
        <v>3932</v>
      </c>
      <c r="H684" s="109" t="s">
        <v>3947</v>
      </c>
      <c r="I684" s="110">
        <v>5240</v>
      </c>
      <c r="J684" s="110">
        <v>133.4</v>
      </c>
      <c r="K684" s="110">
        <v>-6.2363999999999997</v>
      </c>
      <c r="L684" s="110">
        <v>-78.711100000000002</v>
      </c>
      <c r="M684" s="111" t="s">
        <v>123</v>
      </c>
      <c r="N684" s="111">
        <v>0</v>
      </c>
      <c r="O684" s="111" t="s">
        <v>553</v>
      </c>
      <c r="P684" s="111">
        <v>0</v>
      </c>
      <c r="Q684" s="112"/>
      <c r="R684" s="111" t="s">
        <v>560</v>
      </c>
      <c r="S684" s="111" t="s">
        <v>708</v>
      </c>
      <c r="T684" s="111" t="s">
        <v>2137</v>
      </c>
      <c r="U684" s="111" t="str">
        <f>+CONCATENATE(Tabla134[[#This Row],[D]],Tabla134[[#This Row],[P]],Tabla134[[#This Row],[DI]])</f>
        <v>CAJAMARCACUTERVOSAN ANDRES DE CUTERVO</v>
      </c>
      <c r="V684" s="111" t="s">
        <v>3946</v>
      </c>
      <c r="W684" s="111"/>
      <c r="X684" s="111"/>
    </row>
    <row r="685" spans="1:24" x14ac:dyDescent="0.3">
      <c r="A685" s="108" t="s">
        <v>548</v>
      </c>
      <c r="B685" s="109" t="s">
        <v>3948</v>
      </c>
      <c r="C685" s="109" t="s">
        <v>680</v>
      </c>
      <c r="D685" s="109" t="s">
        <v>680</v>
      </c>
      <c r="E685" s="109" t="s">
        <v>738</v>
      </c>
      <c r="F685" s="109" t="s">
        <v>3813</v>
      </c>
      <c r="G685" s="109" t="s">
        <v>3932</v>
      </c>
      <c r="H685" s="109" t="s">
        <v>3949</v>
      </c>
      <c r="I685" s="110">
        <v>1981</v>
      </c>
      <c r="J685" s="110">
        <v>60.87</v>
      </c>
      <c r="K685" s="110">
        <v>-6.1746999999999996</v>
      </c>
      <c r="L685" s="110">
        <v>-78.601100000000002</v>
      </c>
      <c r="M685" s="111" t="s">
        <v>123</v>
      </c>
      <c r="N685" s="111">
        <v>0</v>
      </c>
      <c r="O685" s="111" t="s">
        <v>553</v>
      </c>
      <c r="P685" s="111">
        <v>0</v>
      </c>
      <c r="Q685" s="112"/>
      <c r="R685" s="111" t="s">
        <v>560</v>
      </c>
      <c r="S685" s="111" t="s">
        <v>708</v>
      </c>
      <c r="T685" s="111" t="s">
        <v>2228</v>
      </c>
      <c r="U685" s="111" t="str">
        <f>+CONCATENATE(Tabla134[[#This Row],[D]],Tabla134[[#This Row],[P]],Tabla134[[#This Row],[DI]])</f>
        <v>CAJAMARCACUTERVOSAN JUAN DE CUTERVO</v>
      </c>
      <c r="V685" s="111" t="s">
        <v>3948</v>
      </c>
      <c r="W685" s="111"/>
      <c r="X685" s="111"/>
    </row>
    <row r="686" spans="1:24" x14ac:dyDescent="0.3">
      <c r="A686" s="108" t="s">
        <v>548</v>
      </c>
      <c r="B686" s="109" t="s">
        <v>3950</v>
      </c>
      <c r="C686" s="109" t="s">
        <v>680</v>
      </c>
      <c r="D686" s="109" t="s">
        <v>680</v>
      </c>
      <c r="E686" s="109" t="s">
        <v>753</v>
      </c>
      <c r="F686" s="109" t="s">
        <v>3813</v>
      </c>
      <c r="G686" s="109" t="s">
        <v>3932</v>
      </c>
      <c r="H686" s="109" t="s">
        <v>3951</v>
      </c>
      <c r="I686" s="110">
        <v>4042</v>
      </c>
      <c r="J686" s="110">
        <v>109.74</v>
      </c>
      <c r="K686" s="110">
        <v>-6.2956000000000003</v>
      </c>
      <c r="L686" s="110">
        <v>-78.605599999999995</v>
      </c>
      <c r="M686" s="111" t="s">
        <v>123</v>
      </c>
      <c r="N686" s="111">
        <v>0</v>
      </c>
      <c r="O686" s="111" t="s">
        <v>553</v>
      </c>
      <c r="P686" s="111">
        <v>0</v>
      </c>
      <c r="Q686" s="112"/>
      <c r="R686" s="111" t="s">
        <v>560</v>
      </c>
      <c r="S686" s="111" t="s">
        <v>708</v>
      </c>
      <c r="T686" s="111" t="s">
        <v>2308</v>
      </c>
      <c r="U686" s="111" t="str">
        <f>+CONCATENATE(Tabla134[[#This Row],[D]],Tabla134[[#This Row],[P]],Tabla134[[#This Row],[DI]])</f>
        <v>CAJAMARCACUTERVOSAN LUIS DE LUCMA</v>
      </c>
      <c r="V686" s="111" t="s">
        <v>3950</v>
      </c>
      <c r="W686" s="111"/>
      <c r="X686" s="111"/>
    </row>
    <row r="687" spans="1:24" x14ac:dyDescent="0.3">
      <c r="A687" s="108" t="s">
        <v>548</v>
      </c>
      <c r="B687" s="109" t="s">
        <v>3952</v>
      </c>
      <c r="C687" s="109" t="s">
        <v>680</v>
      </c>
      <c r="D687" s="109" t="s">
        <v>680</v>
      </c>
      <c r="E687" s="109" t="s">
        <v>765</v>
      </c>
      <c r="F687" s="109" t="s">
        <v>3813</v>
      </c>
      <c r="G687" s="109" t="s">
        <v>3932</v>
      </c>
      <c r="H687" s="109" t="s">
        <v>3953</v>
      </c>
      <c r="I687" s="110">
        <v>2889</v>
      </c>
      <c r="J687" s="110">
        <v>128</v>
      </c>
      <c r="K687" s="110">
        <v>-6.0964</v>
      </c>
      <c r="L687" s="110">
        <v>-78.854699999999994</v>
      </c>
      <c r="M687" s="111" t="s">
        <v>123</v>
      </c>
      <c r="N687" s="111">
        <v>0</v>
      </c>
      <c r="O687" s="111" t="s">
        <v>553</v>
      </c>
      <c r="P687" s="111">
        <v>0</v>
      </c>
      <c r="Q687" s="112"/>
      <c r="R687" s="111" t="s">
        <v>560</v>
      </c>
      <c r="S687" s="111" t="s">
        <v>708</v>
      </c>
      <c r="T687" s="111" t="s">
        <v>1646</v>
      </c>
      <c r="U687" s="111" t="str">
        <f>+CONCATENATE(Tabla134[[#This Row],[D]],Tabla134[[#This Row],[P]],Tabla134[[#This Row],[DI]])</f>
        <v>CAJAMARCACUTERVOSANTA CRUZ</v>
      </c>
      <c r="V687" s="111" t="s">
        <v>3952</v>
      </c>
      <c r="W687" s="111"/>
      <c r="X687" s="111"/>
    </row>
    <row r="688" spans="1:24" x14ac:dyDescent="0.3">
      <c r="A688" s="108" t="s">
        <v>548</v>
      </c>
      <c r="B688" s="109" t="s">
        <v>3954</v>
      </c>
      <c r="C688" s="109" t="s">
        <v>680</v>
      </c>
      <c r="D688" s="109" t="s">
        <v>680</v>
      </c>
      <c r="E688" s="109" t="s">
        <v>778</v>
      </c>
      <c r="F688" s="109" t="s">
        <v>3813</v>
      </c>
      <c r="G688" s="109" t="s">
        <v>3932</v>
      </c>
      <c r="H688" s="109" t="s">
        <v>3955</v>
      </c>
      <c r="I688" s="110">
        <v>5649</v>
      </c>
      <c r="J688" s="110">
        <v>103.74</v>
      </c>
      <c r="K688" s="110">
        <v>-6.2450000000000001</v>
      </c>
      <c r="L688" s="110">
        <v>-78.857799999999997</v>
      </c>
      <c r="M688" s="111" t="s">
        <v>123</v>
      </c>
      <c r="N688" s="111">
        <v>0</v>
      </c>
      <c r="O688" s="111" t="s">
        <v>553</v>
      </c>
      <c r="P688" s="111">
        <v>0</v>
      </c>
      <c r="Q688" s="112"/>
      <c r="R688" s="111" t="s">
        <v>560</v>
      </c>
      <c r="S688" s="111" t="s">
        <v>708</v>
      </c>
      <c r="T688" s="111" t="s">
        <v>2421</v>
      </c>
      <c r="U688" s="111" t="str">
        <f>+CONCATENATE(Tabla134[[#This Row],[D]],Tabla134[[#This Row],[P]],Tabla134[[#This Row],[DI]])</f>
        <v>CAJAMARCACUTERVOSANTO DOMINGO DE LA CAPILLA</v>
      </c>
      <c r="V688" s="111" t="s">
        <v>3954</v>
      </c>
      <c r="W688" s="111"/>
      <c r="X688" s="111"/>
    </row>
    <row r="689" spans="1:24" x14ac:dyDescent="0.3">
      <c r="A689" s="108" t="s">
        <v>548</v>
      </c>
      <c r="B689" s="109" t="s">
        <v>3956</v>
      </c>
      <c r="C689" s="109" t="s">
        <v>680</v>
      </c>
      <c r="D689" s="109" t="s">
        <v>680</v>
      </c>
      <c r="E689" s="109" t="s">
        <v>789</v>
      </c>
      <c r="F689" s="109" t="s">
        <v>3813</v>
      </c>
      <c r="G689" s="109" t="s">
        <v>3932</v>
      </c>
      <c r="H689" s="109" t="s">
        <v>3957</v>
      </c>
      <c r="I689" s="110">
        <v>7931</v>
      </c>
      <c r="J689" s="110">
        <v>279.61</v>
      </c>
      <c r="K689" s="110">
        <v>-6.1543999999999999</v>
      </c>
      <c r="L689" s="110">
        <v>-78.690799999999996</v>
      </c>
      <c r="M689" s="111" t="s">
        <v>123</v>
      </c>
      <c r="N689" s="111">
        <v>0</v>
      </c>
      <c r="O689" s="111" t="s">
        <v>553</v>
      </c>
      <c r="P689" s="111">
        <v>0</v>
      </c>
      <c r="Q689" s="112"/>
      <c r="R689" s="111" t="s">
        <v>560</v>
      </c>
      <c r="S689" s="111" t="s">
        <v>708</v>
      </c>
      <c r="T689" s="111" t="s">
        <v>2043</v>
      </c>
      <c r="U689" s="111" t="str">
        <f>+CONCATENATE(Tabla134[[#This Row],[D]],Tabla134[[#This Row],[P]],Tabla134[[#This Row],[DI]])</f>
        <v>CAJAMARCACUTERVOSANTO TOMAS</v>
      </c>
      <c r="V689" s="111" t="s">
        <v>3956</v>
      </c>
      <c r="W689" s="111"/>
      <c r="X689" s="111"/>
    </row>
    <row r="690" spans="1:24" x14ac:dyDescent="0.3">
      <c r="A690" s="108" t="s">
        <v>548</v>
      </c>
      <c r="B690" s="109" t="s">
        <v>3958</v>
      </c>
      <c r="C690" s="109" t="s">
        <v>680</v>
      </c>
      <c r="D690" s="109" t="s">
        <v>680</v>
      </c>
      <c r="E690" s="109" t="s">
        <v>798</v>
      </c>
      <c r="F690" s="109" t="s">
        <v>3813</v>
      </c>
      <c r="G690" s="109" t="s">
        <v>3932</v>
      </c>
      <c r="H690" s="109" t="s">
        <v>3959</v>
      </c>
      <c r="I690" s="110">
        <v>10720</v>
      </c>
      <c r="J690" s="110">
        <v>134.83000000000001</v>
      </c>
      <c r="K690" s="110">
        <v>-6.3158000000000003</v>
      </c>
      <c r="L690" s="110">
        <v>-78.701400000000007</v>
      </c>
      <c r="M690" s="111" t="s">
        <v>123</v>
      </c>
      <c r="N690" s="111">
        <v>0</v>
      </c>
      <c r="O690" s="111" t="s">
        <v>553</v>
      </c>
      <c r="P690" s="111">
        <v>0</v>
      </c>
      <c r="Q690" s="112"/>
      <c r="R690" s="111" t="s">
        <v>560</v>
      </c>
      <c r="S690" s="111" t="s">
        <v>708</v>
      </c>
      <c r="T690" s="111" t="s">
        <v>2486</v>
      </c>
      <c r="U690" s="111" t="str">
        <f>+CONCATENATE(Tabla134[[#This Row],[D]],Tabla134[[#This Row],[P]],Tabla134[[#This Row],[DI]])</f>
        <v>CAJAMARCACUTERVOSOCOTA</v>
      </c>
      <c r="V690" s="111" t="s">
        <v>3958</v>
      </c>
      <c r="W690" s="111"/>
      <c r="X690" s="111"/>
    </row>
    <row r="691" spans="1:24" x14ac:dyDescent="0.3">
      <c r="A691" s="108" t="s">
        <v>548</v>
      </c>
      <c r="B691" s="109" t="s">
        <v>3960</v>
      </c>
      <c r="C691" s="109" t="s">
        <v>680</v>
      </c>
      <c r="D691" s="109" t="s">
        <v>680</v>
      </c>
      <c r="E691" s="109" t="s">
        <v>806</v>
      </c>
      <c r="F691" s="109" t="s">
        <v>3813</v>
      </c>
      <c r="G691" s="109" t="s">
        <v>3932</v>
      </c>
      <c r="H691" s="109" t="s">
        <v>3961</v>
      </c>
      <c r="I691" s="110">
        <v>1262</v>
      </c>
      <c r="J691" s="110">
        <v>40.65</v>
      </c>
      <c r="K691" s="110">
        <v>-6.0068999999999999</v>
      </c>
      <c r="L691" s="110">
        <v>-78.699700000000007</v>
      </c>
      <c r="M691" s="111" t="s">
        <v>123</v>
      </c>
      <c r="N691" s="111">
        <v>0</v>
      </c>
      <c r="O691" s="111" t="s">
        <v>553</v>
      </c>
      <c r="P691" s="111">
        <v>0</v>
      </c>
      <c r="Q691" s="112"/>
      <c r="R691" s="111" t="s">
        <v>560</v>
      </c>
      <c r="S691" s="111" t="s">
        <v>708</v>
      </c>
      <c r="T691" s="111" t="s">
        <v>2512</v>
      </c>
      <c r="U691" s="111" t="str">
        <f>+CONCATENATE(Tabla134[[#This Row],[D]],Tabla134[[#This Row],[P]],Tabla134[[#This Row],[DI]])</f>
        <v>CAJAMARCACUTERVOTORIBIO CASANOVA</v>
      </c>
      <c r="V691" s="111" t="s">
        <v>3960</v>
      </c>
      <c r="W691" s="111"/>
      <c r="X691" s="111"/>
    </row>
    <row r="692" spans="1:24" x14ac:dyDescent="0.3">
      <c r="A692" s="108" t="s">
        <v>548</v>
      </c>
      <c r="B692" s="109" t="s">
        <v>3962</v>
      </c>
      <c r="C692" s="109" t="s">
        <v>680</v>
      </c>
      <c r="D692" s="109" t="s">
        <v>680</v>
      </c>
      <c r="E692" s="109" t="s">
        <v>841</v>
      </c>
      <c r="F692" s="109" t="s">
        <v>3813</v>
      </c>
      <c r="G692" s="109" t="s">
        <v>3932</v>
      </c>
      <c r="H692" s="109" t="s">
        <v>842</v>
      </c>
      <c r="I692" s="110" t="s">
        <v>553</v>
      </c>
      <c r="J692" s="110" t="s">
        <v>553</v>
      </c>
      <c r="K692" s="110" t="s">
        <v>553</v>
      </c>
      <c r="L692" s="110" t="s">
        <v>553</v>
      </c>
      <c r="M692" s="111" t="s">
        <v>123</v>
      </c>
      <c r="N692" s="111">
        <v>0</v>
      </c>
      <c r="O692" s="111" t="s">
        <v>553</v>
      </c>
      <c r="P692" s="111">
        <v>0</v>
      </c>
      <c r="Q692" s="112"/>
      <c r="R692" s="111" t="s">
        <v>560</v>
      </c>
      <c r="S692" s="111" t="s">
        <v>708</v>
      </c>
      <c r="T692" s="111" t="s">
        <v>843</v>
      </c>
      <c r="U692" s="111" t="str">
        <f>+CONCATENATE(Tabla134[[#This Row],[D]],Tabla134[[#This Row],[P]],Tabla134[[#This Row],[DI]])</f>
        <v>CAJAMARCACUTERVOMULTIDISTRITAL</v>
      </c>
      <c r="V692" s="111" t="s">
        <v>3962</v>
      </c>
      <c r="W692" s="111"/>
      <c r="X692" s="111"/>
    </row>
    <row r="693" spans="1:24" x14ac:dyDescent="0.3">
      <c r="A693" s="108" t="s">
        <v>548</v>
      </c>
      <c r="B693" s="109" t="s">
        <v>3963</v>
      </c>
      <c r="C693" s="109" t="s">
        <v>680</v>
      </c>
      <c r="D693" s="109" t="s">
        <v>700</v>
      </c>
      <c r="E693" s="109" t="s">
        <v>550</v>
      </c>
      <c r="F693" s="109" t="s">
        <v>3813</v>
      </c>
      <c r="G693" s="109" t="s">
        <v>3964</v>
      </c>
      <c r="H693" s="109" t="s">
        <v>3965</v>
      </c>
      <c r="I693" s="110">
        <v>82744</v>
      </c>
      <c r="J693" s="110">
        <v>451.38</v>
      </c>
      <c r="K693" s="110">
        <v>-6.6786000000000003</v>
      </c>
      <c r="L693" s="110">
        <v>-78.524199999999993</v>
      </c>
      <c r="M693" s="111" t="s">
        <v>123</v>
      </c>
      <c r="N693" s="111">
        <v>0</v>
      </c>
      <c r="O693" s="111" t="s">
        <v>553</v>
      </c>
      <c r="P693" s="111">
        <v>0</v>
      </c>
      <c r="Q693" s="112"/>
      <c r="R693" s="111" t="s">
        <v>560</v>
      </c>
      <c r="S693" s="111" t="s">
        <v>727</v>
      </c>
      <c r="T693" s="111" t="s">
        <v>1105</v>
      </c>
      <c r="U693" s="111" t="str">
        <f>+CONCATENATE(Tabla134[[#This Row],[D]],Tabla134[[#This Row],[P]],Tabla134[[#This Row],[DI]])</f>
        <v>CAJAMARCAHUALGAYOCBAMBAMARCA</v>
      </c>
      <c r="V693" s="111" t="s">
        <v>3963</v>
      </c>
      <c r="W693" s="111"/>
      <c r="X693" s="111"/>
    </row>
    <row r="694" spans="1:24" x14ac:dyDescent="0.3">
      <c r="A694" s="108" t="s">
        <v>548</v>
      </c>
      <c r="B694" s="109" t="s">
        <v>3966</v>
      </c>
      <c r="C694" s="109" t="s">
        <v>680</v>
      </c>
      <c r="D694" s="109" t="s">
        <v>700</v>
      </c>
      <c r="E694" s="109" t="s">
        <v>581</v>
      </c>
      <c r="F694" s="109" t="s">
        <v>3813</v>
      </c>
      <c r="G694" s="109" t="s">
        <v>3964</v>
      </c>
      <c r="H694" s="109" t="s">
        <v>3967</v>
      </c>
      <c r="I694" s="110">
        <v>3601</v>
      </c>
      <c r="J694" s="110">
        <v>99.6</v>
      </c>
      <c r="K694" s="110">
        <v>-6.6711</v>
      </c>
      <c r="L694" s="110">
        <v>-78.739699999999999</v>
      </c>
      <c r="M694" s="111" t="s">
        <v>123</v>
      </c>
      <c r="N694" s="111">
        <v>0</v>
      </c>
      <c r="O694" s="111" t="s">
        <v>553</v>
      </c>
      <c r="P694" s="111">
        <v>0</v>
      </c>
      <c r="Q694" s="112"/>
      <c r="R694" s="111" t="s">
        <v>560</v>
      </c>
      <c r="S694" s="111" t="s">
        <v>727</v>
      </c>
      <c r="T694" s="111" t="s">
        <v>1270</v>
      </c>
      <c r="U694" s="111" t="str">
        <f>+CONCATENATE(Tabla134[[#This Row],[D]],Tabla134[[#This Row],[P]],Tabla134[[#This Row],[DI]])</f>
        <v>CAJAMARCAHUALGAYOCCHUGUR</v>
      </c>
      <c r="V694" s="111" t="s">
        <v>3966</v>
      </c>
      <c r="W694" s="111"/>
      <c r="X694" s="111"/>
    </row>
    <row r="695" spans="1:24" x14ac:dyDescent="0.3">
      <c r="A695" s="108" t="s">
        <v>548</v>
      </c>
      <c r="B695" s="109" t="s">
        <v>3968</v>
      </c>
      <c r="C695" s="109" t="s">
        <v>680</v>
      </c>
      <c r="D695" s="109" t="s">
        <v>700</v>
      </c>
      <c r="E695" s="109" t="s">
        <v>608</v>
      </c>
      <c r="F695" s="109" t="s">
        <v>3813</v>
      </c>
      <c r="G695" s="109" t="s">
        <v>3964</v>
      </c>
      <c r="H695" s="109" t="s">
        <v>3969</v>
      </c>
      <c r="I695" s="110">
        <v>16979</v>
      </c>
      <c r="J695" s="110">
        <v>226.17</v>
      </c>
      <c r="K695" s="110">
        <v>-6.7656000000000001</v>
      </c>
      <c r="L695" s="110">
        <v>-78.611900000000006</v>
      </c>
      <c r="M695" s="111" t="s">
        <v>123</v>
      </c>
      <c r="N695" s="111">
        <v>0</v>
      </c>
      <c r="O695" s="111" t="s">
        <v>553</v>
      </c>
      <c r="P695" s="111">
        <v>0</v>
      </c>
      <c r="Q695" s="112"/>
      <c r="R695" s="111" t="s">
        <v>560</v>
      </c>
      <c r="S695" s="111" t="s">
        <v>727</v>
      </c>
      <c r="T695" s="111" t="s">
        <v>727</v>
      </c>
      <c r="U695" s="111" t="str">
        <f>+CONCATENATE(Tabla134[[#This Row],[D]],Tabla134[[#This Row],[P]],Tabla134[[#This Row],[DI]])</f>
        <v>CAJAMARCAHUALGAYOCHUALGAYOC</v>
      </c>
      <c r="V695" s="111" t="s">
        <v>3968</v>
      </c>
      <c r="W695" s="111"/>
      <c r="X695" s="111"/>
    </row>
    <row r="696" spans="1:24" x14ac:dyDescent="0.3">
      <c r="A696" s="108" t="s">
        <v>548</v>
      </c>
      <c r="B696" s="109" t="s">
        <v>3970</v>
      </c>
      <c r="C696" s="109" t="s">
        <v>680</v>
      </c>
      <c r="D696" s="109" t="s">
        <v>700</v>
      </c>
      <c r="E696" s="109" t="s">
        <v>841</v>
      </c>
      <c r="F696" s="109" t="s">
        <v>3813</v>
      </c>
      <c r="G696" s="109" t="s">
        <v>3964</v>
      </c>
      <c r="H696" s="109" t="s">
        <v>842</v>
      </c>
      <c r="I696" s="110" t="s">
        <v>553</v>
      </c>
      <c r="J696" s="110" t="s">
        <v>553</v>
      </c>
      <c r="K696" s="110" t="s">
        <v>553</v>
      </c>
      <c r="L696" s="110" t="s">
        <v>553</v>
      </c>
      <c r="M696" s="111" t="s">
        <v>123</v>
      </c>
      <c r="N696" s="111">
        <v>0</v>
      </c>
      <c r="O696" s="111" t="s">
        <v>553</v>
      </c>
      <c r="P696" s="111">
        <v>0</v>
      </c>
      <c r="Q696" s="112"/>
      <c r="R696" s="111" t="s">
        <v>560</v>
      </c>
      <c r="S696" s="111" t="s">
        <v>727</v>
      </c>
      <c r="T696" s="111" t="s">
        <v>843</v>
      </c>
      <c r="U696" s="111" t="str">
        <f>+CONCATENATE(Tabla134[[#This Row],[D]],Tabla134[[#This Row],[P]],Tabla134[[#This Row],[DI]])</f>
        <v>CAJAMARCAHUALGAYOCMULTIDISTRITAL</v>
      </c>
      <c r="V696" s="111" t="s">
        <v>3970</v>
      </c>
      <c r="W696" s="111"/>
      <c r="X696" s="111"/>
    </row>
    <row r="697" spans="1:24" x14ac:dyDescent="0.3">
      <c r="A697" s="108" t="s">
        <v>548</v>
      </c>
      <c r="B697" s="109" t="s">
        <v>3971</v>
      </c>
      <c r="C697" s="109" t="s">
        <v>680</v>
      </c>
      <c r="D697" s="109" t="s">
        <v>719</v>
      </c>
      <c r="E697" s="109" t="s">
        <v>550</v>
      </c>
      <c r="F697" s="109" t="s">
        <v>3813</v>
      </c>
      <c r="G697" s="109" t="s">
        <v>3972</v>
      </c>
      <c r="H697" s="109" t="s">
        <v>3973</v>
      </c>
      <c r="I697" s="110">
        <v>101726</v>
      </c>
      <c r="J697" s="110">
        <v>537.25</v>
      </c>
      <c r="K697" s="110">
        <v>-5.7106000000000003</v>
      </c>
      <c r="L697" s="110">
        <v>-78.811700000000002</v>
      </c>
      <c r="M697" s="111" t="s">
        <v>123</v>
      </c>
      <c r="N697" s="111">
        <v>0</v>
      </c>
      <c r="O697" s="111" t="s">
        <v>553</v>
      </c>
      <c r="P697" s="111">
        <v>0</v>
      </c>
      <c r="Q697" s="112"/>
      <c r="R697" s="111" t="s">
        <v>560</v>
      </c>
      <c r="S697" s="111" t="s">
        <v>744</v>
      </c>
      <c r="T697" s="111" t="s">
        <v>744</v>
      </c>
      <c r="U697" s="111" t="str">
        <f>+CONCATENATE(Tabla134[[#This Row],[D]],Tabla134[[#This Row],[P]],Tabla134[[#This Row],[DI]])</f>
        <v>CAJAMARCAJAENJAEN</v>
      </c>
      <c r="V697" s="111" t="s">
        <v>3971</v>
      </c>
      <c r="W697" s="111"/>
      <c r="X697" s="111"/>
    </row>
    <row r="698" spans="1:24" x14ac:dyDescent="0.3">
      <c r="A698" s="108" t="s">
        <v>548</v>
      </c>
      <c r="B698" s="109" t="s">
        <v>3974</v>
      </c>
      <c r="C698" s="109" t="s">
        <v>680</v>
      </c>
      <c r="D698" s="109" t="s">
        <v>719</v>
      </c>
      <c r="E698" s="109" t="s">
        <v>581</v>
      </c>
      <c r="F698" s="109" t="s">
        <v>3813</v>
      </c>
      <c r="G698" s="109" t="s">
        <v>3972</v>
      </c>
      <c r="H698" s="109" t="s">
        <v>3975</v>
      </c>
      <c r="I698" s="110">
        <v>15310</v>
      </c>
      <c r="J698" s="110">
        <v>870.55</v>
      </c>
      <c r="K698" s="110">
        <v>-5.6664000000000003</v>
      </c>
      <c r="L698" s="110">
        <v>-78.678600000000003</v>
      </c>
      <c r="M698" s="111" t="s">
        <v>123</v>
      </c>
      <c r="N698" s="111">
        <v>0</v>
      </c>
      <c r="O698" s="111" t="s">
        <v>553</v>
      </c>
      <c r="P698" s="111">
        <v>0</v>
      </c>
      <c r="Q698" s="112"/>
      <c r="R698" s="111" t="s">
        <v>560</v>
      </c>
      <c r="S698" s="111" t="s">
        <v>744</v>
      </c>
      <c r="T698" s="111" t="s">
        <v>603</v>
      </c>
      <c r="U698" s="111" t="str">
        <f>+CONCATENATE(Tabla134[[#This Row],[D]],Tabla134[[#This Row],[P]],Tabla134[[#This Row],[DI]])</f>
        <v>CAJAMARCAJAENBELLAVISTA</v>
      </c>
      <c r="V698" s="111" t="s">
        <v>3974</v>
      </c>
      <c r="W698" s="111"/>
      <c r="X698" s="111"/>
    </row>
    <row r="699" spans="1:24" x14ac:dyDescent="0.3">
      <c r="A699" s="108" t="s">
        <v>548</v>
      </c>
      <c r="B699" s="109" t="s">
        <v>3976</v>
      </c>
      <c r="C699" s="109" t="s">
        <v>680</v>
      </c>
      <c r="D699" s="109" t="s">
        <v>719</v>
      </c>
      <c r="E699" s="109" t="s">
        <v>608</v>
      </c>
      <c r="F699" s="109" t="s">
        <v>3813</v>
      </c>
      <c r="G699" s="109" t="s">
        <v>3972</v>
      </c>
      <c r="H699" s="109" t="s">
        <v>3977</v>
      </c>
      <c r="I699" s="110">
        <v>10232</v>
      </c>
      <c r="J699" s="110">
        <v>428.55</v>
      </c>
      <c r="K699" s="110">
        <v>-5.6458000000000004</v>
      </c>
      <c r="L699" s="110">
        <v>-79.087800000000001</v>
      </c>
      <c r="M699" s="111" t="s">
        <v>123</v>
      </c>
      <c r="N699" s="111">
        <v>0</v>
      </c>
      <c r="O699" s="111" t="s">
        <v>553</v>
      </c>
      <c r="P699" s="111">
        <v>0</v>
      </c>
      <c r="Q699" s="112"/>
      <c r="R699" s="111" t="s">
        <v>560</v>
      </c>
      <c r="S699" s="111" t="s">
        <v>744</v>
      </c>
      <c r="T699" s="111" t="s">
        <v>1271</v>
      </c>
      <c r="U699" s="111" t="str">
        <f>+CONCATENATE(Tabla134[[#This Row],[D]],Tabla134[[#This Row],[P]],Tabla134[[#This Row],[DI]])</f>
        <v>CAJAMARCAJAENCHONTALI</v>
      </c>
      <c r="V699" s="111" t="s">
        <v>3976</v>
      </c>
      <c r="W699" s="111"/>
      <c r="X699" s="111"/>
    </row>
    <row r="700" spans="1:24" x14ac:dyDescent="0.3">
      <c r="A700" s="108" t="s">
        <v>548</v>
      </c>
      <c r="B700" s="109" t="s">
        <v>3978</v>
      </c>
      <c r="C700" s="109" t="s">
        <v>680</v>
      </c>
      <c r="D700" s="109" t="s">
        <v>719</v>
      </c>
      <c r="E700" s="109" t="s">
        <v>633</v>
      </c>
      <c r="F700" s="109" t="s">
        <v>3813</v>
      </c>
      <c r="G700" s="109" t="s">
        <v>3972</v>
      </c>
      <c r="H700" s="109" t="s">
        <v>3979</v>
      </c>
      <c r="I700" s="110">
        <v>10447</v>
      </c>
      <c r="J700" s="110">
        <v>735.73</v>
      </c>
      <c r="K700" s="110">
        <v>-5.9786000000000001</v>
      </c>
      <c r="L700" s="110">
        <v>-79.068899999999999</v>
      </c>
      <c r="M700" s="111" t="s">
        <v>123</v>
      </c>
      <c r="N700" s="111">
        <v>0</v>
      </c>
      <c r="O700" s="111" t="s">
        <v>553</v>
      </c>
      <c r="P700" s="111">
        <v>0</v>
      </c>
      <c r="Q700" s="112"/>
      <c r="R700" s="111" t="s">
        <v>560</v>
      </c>
      <c r="S700" s="111" t="s">
        <v>744</v>
      </c>
      <c r="T700" s="111" t="s">
        <v>1440</v>
      </c>
      <c r="U700" s="111" t="str">
        <f>+CONCATENATE(Tabla134[[#This Row],[D]],Tabla134[[#This Row],[P]],Tabla134[[#This Row],[DI]])</f>
        <v>CAJAMARCAJAENCOLASAY</v>
      </c>
      <c r="V700" s="111" t="s">
        <v>3978</v>
      </c>
      <c r="W700" s="111"/>
      <c r="X700" s="111"/>
    </row>
    <row r="701" spans="1:24" x14ac:dyDescent="0.3">
      <c r="A701" s="108" t="s">
        <v>548</v>
      </c>
      <c r="B701" s="109" t="s">
        <v>3980</v>
      </c>
      <c r="C701" s="109" t="s">
        <v>680</v>
      </c>
      <c r="D701" s="109" t="s">
        <v>719</v>
      </c>
      <c r="E701" s="109" t="s">
        <v>656</v>
      </c>
      <c r="F701" s="109" t="s">
        <v>3813</v>
      </c>
      <c r="G701" s="109" t="s">
        <v>3972</v>
      </c>
      <c r="H701" s="109" t="s">
        <v>3981</v>
      </c>
      <c r="I701" s="110">
        <v>6956</v>
      </c>
      <c r="J701" s="110">
        <v>80.69</v>
      </c>
      <c r="K701" s="110">
        <v>-5.6132999999999997</v>
      </c>
      <c r="L701" s="110">
        <v>-78.912199999999999</v>
      </c>
      <c r="M701" s="111" t="s">
        <v>123</v>
      </c>
      <c r="N701" s="111">
        <v>0</v>
      </c>
      <c r="O701" s="111" t="s">
        <v>553</v>
      </c>
      <c r="P701" s="111">
        <v>0</v>
      </c>
      <c r="Q701" s="112"/>
      <c r="R701" s="111" t="s">
        <v>560</v>
      </c>
      <c r="S701" s="111" t="s">
        <v>744</v>
      </c>
      <c r="T701" s="111" t="s">
        <v>1612</v>
      </c>
      <c r="U701" s="111" t="str">
        <f>+CONCATENATE(Tabla134[[#This Row],[D]],Tabla134[[#This Row],[P]],Tabla134[[#This Row],[DI]])</f>
        <v>CAJAMARCAJAENHUABAL</v>
      </c>
      <c r="V701" s="111" t="s">
        <v>3980</v>
      </c>
      <c r="W701" s="111"/>
      <c r="X701" s="111"/>
    </row>
    <row r="702" spans="1:24" x14ac:dyDescent="0.3">
      <c r="A702" s="108" t="s">
        <v>548</v>
      </c>
      <c r="B702" s="109" t="s">
        <v>3982</v>
      </c>
      <c r="C702" s="109" t="s">
        <v>680</v>
      </c>
      <c r="D702" s="109" t="s">
        <v>719</v>
      </c>
      <c r="E702" s="109" t="s">
        <v>680</v>
      </c>
      <c r="F702" s="109" t="s">
        <v>3813</v>
      </c>
      <c r="G702" s="109" t="s">
        <v>3972</v>
      </c>
      <c r="H702" s="109" t="s">
        <v>3983</v>
      </c>
      <c r="I702" s="110">
        <v>4009</v>
      </c>
      <c r="J702" s="110">
        <v>60.41</v>
      </c>
      <c r="K702" s="110">
        <v>-5.6269</v>
      </c>
      <c r="L702" s="110">
        <v>-78.853300000000004</v>
      </c>
      <c r="M702" s="111" t="s">
        <v>123</v>
      </c>
      <c r="N702" s="111">
        <v>0</v>
      </c>
      <c r="O702" s="111" t="s">
        <v>553</v>
      </c>
      <c r="P702" s="111">
        <v>0</v>
      </c>
      <c r="Q702" s="112"/>
      <c r="R702" s="111" t="s">
        <v>560</v>
      </c>
      <c r="S702" s="111" t="s">
        <v>744</v>
      </c>
      <c r="T702" s="111" t="s">
        <v>1908</v>
      </c>
      <c r="U702" s="111" t="str">
        <f>+CONCATENATE(Tabla134[[#This Row],[D]],Tabla134[[#This Row],[P]],Tabla134[[#This Row],[DI]])</f>
        <v>CAJAMARCAJAENLAS PIRIAS</v>
      </c>
      <c r="V702" s="111" t="s">
        <v>3982</v>
      </c>
      <c r="W702" s="111"/>
      <c r="X702" s="111"/>
    </row>
    <row r="703" spans="1:24" x14ac:dyDescent="0.3">
      <c r="A703" s="108" t="s">
        <v>548</v>
      </c>
      <c r="B703" s="109" t="s">
        <v>3984</v>
      </c>
      <c r="C703" s="109" t="s">
        <v>680</v>
      </c>
      <c r="D703" s="109" t="s">
        <v>719</v>
      </c>
      <c r="E703" s="109" t="s">
        <v>700</v>
      </c>
      <c r="F703" s="109" t="s">
        <v>3813</v>
      </c>
      <c r="G703" s="109" t="s">
        <v>3972</v>
      </c>
      <c r="H703" s="109" t="s">
        <v>3985</v>
      </c>
      <c r="I703" s="110">
        <v>10190</v>
      </c>
      <c r="J703" s="110">
        <v>732.8</v>
      </c>
      <c r="K703" s="110">
        <v>-5.9321999999999999</v>
      </c>
      <c r="L703" s="110">
        <v>-79.228899999999996</v>
      </c>
      <c r="M703" s="111" t="s">
        <v>123</v>
      </c>
      <c r="N703" s="111">
        <v>0</v>
      </c>
      <c r="O703" s="111" t="s">
        <v>553</v>
      </c>
      <c r="P703" s="111">
        <v>0</v>
      </c>
      <c r="Q703" s="112"/>
      <c r="R703" s="111" t="s">
        <v>560</v>
      </c>
      <c r="S703" s="111" t="s">
        <v>744</v>
      </c>
      <c r="T703" s="111" t="s">
        <v>2035</v>
      </c>
      <c r="U703" s="111" t="str">
        <f>+CONCATENATE(Tabla134[[#This Row],[D]],Tabla134[[#This Row],[P]],Tabla134[[#This Row],[DI]])</f>
        <v>CAJAMARCAJAENPOMAHUACA</v>
      </c>
      <c r="V703" s="111" t="s">
        <v>3984</v>
      </c>
      <c r="W703" s="111"/>
      <c r="X703" s="111"/>
    </row>
    <row r="704" spans="1:24" x14ac:dyDescent="0.3">
      <c r="A704" s="108" t="s">
        <v>548</v>
      </c>
      <c r="B704" s="109" t="s">
        <v>3986</v>
      </c>
      <c r="C704" s="109" t="s">
        <v>680</v>
      </c>
      <c r="D704" s="109" t="s">
        <v>719</v>
      </c>
      <c r="E704" s="109" t="s">
        <v>719</v>
      </c>
      <c r="F704" s="109" t="s">
        <v>3813</v>
      </c>
      <c r="G704" s="109" t="s">
        <v>3972</v>
      </c>
      <c r="H704" s="109" t="s">
        <v>3987</v>
      </c>
      <c r="I704" s="110">
        <v>7703</v>
      </c>
      <c r="J704" s="110">
        <v>240.3</v>
      </c>
      <c r="K704" s="110">
        <v>-6.0414000000000003</v>
      </c>
      <c r="L704" s="110">
        <v>-79.128299999999996</v>
      </c>
      <c r="M704" s="111" t="s">
        <v>123</v>
      </c>
      <c r="N704" s="111">
        <v>0</v>
      </c>
      <c r="O704" s="111" t="s">
        <v>553</v>
      </c>
      <c r="P704" s="111">
        <v>0</v>
      </c>
      <c r="Q704" s="112"/>
      <c r="R704" s="111" t="s">
        <v>560</v>
      </c>
      <c r="S704" s="111" t="s">
        <v>744</v>
      </c>
      <c r="T704" s="111" t="s">
        <v>2138</v>
      </c>
      <c r="U704" s="111" t="str">
        <f>+CONCATENATE(Tabla134[[#This Row],[D]],Tabla134[[#This Row],[P]],Tabla134[[#This Row],[DI]])</f>
        <v>CAJAMARCAJAENPUCARA</v>
      </c>
      <c r="V704" s="111" t="s">
        <v>3986</v>
      </c>
      <c r="W704" s="111"/>
      <c r="X704" s="111"/>
    </row>
    <row r="705" spans="1:24" x14ac:dyDescent="0.3">
      <c r="A705" s="108" t="s">
        <v>548</v>
      </c>
      <c r="B705" s="109" t="s">
        <v>3988</v>
      </c>
      <c r="C705" s="109" t="s">
        <v>680</v>
      </c>
      <c r="D705" s="109" t="s">
        <v>719</v>
      </c>
      <c r="E705" s="109" t="s">
        <v>738</v>
      </c>
      <c r="F705" s="109" t="s">
        <v>3813</v>
      </c>
      <c r="G705" s="109" t="s">
        <v>3972</v>
      </c>
      <c r="H705" s="109" t="s">
        <v>3989</v>
      </c>
      <c r="I705" s="110">
        <v>8730</v>
      </c>
      <c r="J705" s="110">
        <v>373.89</v>
      </c>
      <c r="K705" s="110">
        <v>-5.6569000000000003</v>
      </c>
      <c r="L705" s="110">
        <v>-79.314999999999998</v>
      </c>
      <c r="M705" s="111" t="s">
        <v>123</v>
      </c>
      <c r="N705" s="111">
        <v>0</v>
      </c>
      <c r="O705" s="111" t="s">
        <v>553</v>
      </c>
      <c r="P705" s="111">
        <v>0</v>
      </c>
      <c r="Q705" s="112"/>
      <c r="R705" s="111" t="s">
        <v>560</v>
      </c>
      <c r="S705" s="111" t="s">
        <v>744</v>
      </c>
      <c r="T705" s="111" t="s">
        <v>2229</v>
      </c>
      <c r="U705" s="111" t="str">
        <f>+CONCATENATE(Tabla134[[#This Row],[D]],Tabla134[[#This Row],[P]],Tabla134[[#This Row],[DI]])</f>
        <v>CAJAMARCAJAENSALLIQUE</v>
      </c>
      <c r="V705" s="111" t="s">
        <v>3988</v>
      </c>
      <c r="W705" s="111"/>
      <c r="X705" s="111"/>
    </row>
    <row r="706" spans="1:24" x14ac:dyDescent="0.3">
      <c r="A706" s="108" t="s">
        <v>548</v>
      </c>
      <c r="B706" s="109" t="s">
        <v>3990</v>
      </c>
      <c r="C706" s="109" t="s">
        <v>680</v>
      </c>
      <c r="D706" s="109" t="s">
        <v>719</v>
      </c>
      <c r="E706" s="109" t="s">
        <v>753</v>
      </c>
      <c r="F706" s="109" t="s">
        <v>3813</v>
      </c>
      <c r="G706" s="109" t="s">
        <v>3972</v>
      </c>
      <c r="H706" s="109" t="s">
        <v>3991</v>
      </c>
      <c r="I706" s="110">
        <v>6266</v>
      </c>
      <c r="J706" s="110">
        <v>255.49</v>
      </c>
      <c r="K706" s="110">
        <v>-5.7697000000000003</v>
      </c>
      <c r="L706" s="110">
        <v>-79.313599999999994</v>
      </c>
      <c r="M706" s="111" t="s">
        <v>123</v>
      </c>
      <c r="N706" s="111">
        <v>0</v>
      </c>
      <c r="O706" s="111" t="s">
        <v>553</v>
      </c>
      <c r="P706" s="111">
        <v>0</v>
      </c>
      <c r="Q706" s="112"/>
      <c r="R706" s="111" t="s">
        <v>560</v>
      </c>
      <c r="S706" s="111" t="s">
        <v>744</v>
      </c>
      <c r="T706" s="111" t="s">
        <v>2309</v>
      </c>
      <c r="U706" s="111" t="str">
        <f>+CONCATENATE(Tabla134[[#This Row],[D]],Tabla134[[#This Row],[P]],Tabla134[[#This Row],[DI]])</f>
        <v>CAJAMARCAJAENSAN FELIPE</v>
      </c>
      <c r="V706" s="111" t="s">
        <v>3990</v>
      </c>
      <c r="W706" s="111"/>
      <c r="X706" s="111"/>
    </row>
    <row r="707" spans="1:24" x14ac:dyDescent="0.3">
      <c r="A707" s="108" t="s">
        <v>548</v>
      </c>
      <c r="B707" s="109" t="s">
        <v>3992</v>
      </c>
      <c r="C707" s="109" t="s">
        <v>680</v>
      </c>
      <c r="D707" s="109" t="s">
        <v>719</v>
      </c>
      <c r="E707" s="109" t="s">
        <v>765</v>
      </c>
      <c r="F707" s="109" t="s">
        <v>3813</v>
      </c>
      <c r="G707" s="109" t="s">
        <v>3972</v>
      </c>
      <c r="H707" s="109" t="s">
        <v>3993</v>
      </c>
      <c r="I707" s="110">
        <v>7209</v>
      </c>
      <c r="J707" s="110">
        <v>634.11</v>
      </c>
      <c r="K707" s="110">
        <v>-5.3907999999999996</v>
      </c>
      <c r="L707" s="110">
        <v>-79.053899999999999</v>
      </c>
      <c r="M707" s="111" t="s">
        <v>123</v>
      </c>
      <c r="N707" s="111">
        <v>0</v>
      </c>
      <c r="O707" s="111" t="s">
        <v>553</v>
      </c>
      <c r="P707" s="111">
        <v>0</v>
      </c>
      <c r="Q707" s="112"/>
      <c r="R707" s="111" t="s">
        <v>560</v>
      </c>
      <c r="S707" s="111" t="s">
        <v>744</v>
      </c>
      <c r="T707" s="111" t="s">
        <v>2371</v>
      </c>
      <c r="U707" s="111" t="str">
        <f>+CONCATENATE(Tabla134[[#This Row],[D]],Tabla134[[#This Row],[P]],Tabla134[[#This Row],[DI]])</f>
        <v>CAJAMARCAJAENSAN JOSE DEL ALTO</v>
      </c>
      <c r="V707" s="111" t="s">
        <v>3992</v>
      </c>
      <c r="W707" s="111"/>
      <c r="X707" s="111"/>
    </row>
    <row r="708" spans="1:24" x14ac:dyDescent="0.3">
      <c r="A708" s="108" t="s">
        <v>548</v>
      </c>
      <c r="B708" s="109" t="s">
        <v>3994</v>
      </c>
      <c r="C708" s="109" t="s">
        <v>680</v>
      </c>
      <c r="D708" s="109" t="s">
        <v>719</v>
      </c>
      <c r="E708" s="109" t="s">
        <v>778</v>
      </c>
      <c r="F708" s="109" t="s">
        <v>3813</v>
      </c>
      <c r="G708" s="109" t="s">
        <v>3972</v>
      </c>
      <c r="H708" s="109" t="s">
        <v>3995</v>
      </c>
      <c r="I708" s="110">
        <v>11363</v>
      </c>
      <c r="J708" s="110">
        <v>282.8</v>
      </c>
      <c r="K708" s="110">
        <v>-5.4358000000000004</v>
      </c>
      <c r="L708" s="110">
        <v>-78.564400000000006</v>
      </c>
      <c r="M708" s="111" t="s">
        <v>123</v>
      </c>
      <c r="N708" s="111">
        <v>0</v>
      </c>
      <c r="O708" s="111" t="s">
        <v>553</v>
      </c>
      <c r="P708" s="111">
        <v>0</v>
      </c>
      <c r="Q708" s="112"/>
      <c r="R708" s="111" t="s">
        <v>560</v>
      </c>
      <c r="S708" s="111" t="s">
        <v>744</v>
      </c>
      <c r="T708" s="111" t="s">
        <v>1701</v>
      </c>
      <c r="U708" s="111" t="str">
        <f>+CONCATENATE(Tabla134[[#This Row],[D]],Tabla134[[#This Row],[P]],Tabla134[[#This Row],[DI]])</f>
        <v>CAJAMARCAJAENSANTA ROSA</v>
      </c>
      <c r="V708" s="111" t="s">
        <v>3994</v>
      </c>
      <c r="W708" s="111"/>
      <c r="X708" s="111"/>
    </row>
    <row r="709" spans="1:24" x14ac:dyDescent="0.3">
      <c r="A709" s="108" t="s">
        <v>548</v>
      </c>
      <c r="B709" s="109" t="s">
        <v>3996</v>
      </c>
      <c r="C709" s="109" t="s">
        <v>680</v>
      </c>
      <c r="D709" s="109" t="s">
        <v>719</v>
      </c>
      <c r="E709" s="109" t="s">
        <v>841</v>
      </c>
      <c r="F709" s="109" t="s">
        <v>3813</v>
      </c>
      <c r="G709" s="109" t="s">
        <v>3972</v>
      </c>
      <c r="H709" s="109" t="s">
        <v>842</v>
      </c>
      <c r="I709" s="110" t="s">
        <v>553</v>
      </c>
      <c r="J709" s="110" t="s">
        <v>553</v>
      </c>
      <c r="K709" s="110" t="s">
        <v>553</v>
      </c>
      <c r="L709" s="110" t="s">
        <v>553</v>
      </c>
      <c r="M709" s="111" t="s">
        <v>123</v>
      </c>
      <c r="N709" s="111">
        <v>0</v>
      </c>
      <c r="O709" s="111" t="s">
        <v>553</v>
      </c>
      <c r="P709" s="111">
        <v>0</v>
      </c>
      <c r="Q709" s="112"/>
      <c r="R709" s="111" t="s">
        <v>560</v>
      </c>
      <c r="S709" s="111" t="s">
        <v>744</v>
      </c>
      <c r="T709" s="111" t="s">
        <v>843</v>
      </c>
      <c r="U709" s="111" t="str">
        <f>+CONCATENATE(Tabla134[[#This Row],[D]],Tabla134[[#This Row],[P]],Tabla134[[#This Row],[DI]])</f>
        <v>CAJAMARCAJAENMULTIDISTRITAL</v>
      </c>
      <c r="V709" s="111" t="s">
        <v>3996</v>
      </c>
      <c r="W709" s="111"/>
      <c r="X709" s="111"/>
    </row>
    <row r="710" spans="1:24" x14ac:dyDescent="0.3">
      <c r="A710" s="108" t="s">
        <v>548</v>
      </c>
      <c r="B710" s="109" t="s">
        <v>3997</v>
      </c>
      <c r="C710" s="109" t="s">
        <v>680</v>
      </c>
      <c r="D710" s="109" t="s">
        <v>738</v>
      </c>
      <c r="E710" s="109" t="s">
        <v>550</v>
      </c>
      <c r="F710" s="109" t="s">
        <v>3813</v>
      </c>
      <c r="G710" s="109" t="s">
        <v>3998</v>
      </c>
      <c r="H710" s="109" t="s">
        <v>3999</v>
      </c>
      <c r="I710" s="110">
        <v>37862</v>
      </c>
      <c r="J710" s="110">
        <v>381.88</v>
      </c>
      <c r="K710" s="110">
        <v>-5.1402999999999999</v>
      </c>
      <c r="L710" s="110">
        <v>-79.000299999999996</v>
      </c>
      <c r="M710" s="111" t="s">
        <v>123</v>
      </c>
      <c r="N710" s="111">
        <v>0</v>
      </c>
      <c r="O710" s="111" t="s">
        <v>553</v>
      </c>
      <c r="P710" s="111">
        <v>0</v>
      </c>
      <c r="Q710" s="112"/>
      <c r="R710" s="111" t="s">
        <v>560</v>
      </c>
      <c r="S710" s="111" t="s">
        <v>758</v>
      </c>
      <c r="T710" s="111" t="s">
        <v>1764</v>
      </c>
      <c r="U710" s="111" t="str">
        <f>+CONCATENATE(Tabla134[[#This Row],[D]],Tabla134[[#This Row],[P]],Tabla134[[#This Row],[DI]])</f>
        <v>CAJAMARCASAN_IGNACIOSAN IGNACIO</v>
      </c>
      <c r="V710" s="111" t="s">
        <v>3997</v>
      </c>
      <c r="W710" s="111"/>
      <c r="X710" s="111"/>
    </row>
    <row r="711" spans="1:24" x14ac:dyDescent="0.3">
      <c r="A711" s="108" t="s">
        <v>548</v>
      </c>
      <c r="B711" s="109" t="s">
        <v>4000</v>
      </c>
      <c r="C711" s="109" t="s">
        <v>680</v>
      </c>
      <c r="D711" s="109" t="s">
        <v>738</v>
      </c>
      <c r="E711" s="109" t="s">
        <v>581</v>
      </c>
      <c r="F711" s="109" t="s">
        <v>3813</v>
      </c>
      <c r="G711" s="109" t="s">
        <v>3998</v>
      </c>
      <c r="H711" s="109" t="s">
        <v>4001</v>
      </c>
      <c r="I711" s="110">
        <v>14355</v>
      </c>
      <c r="J711" s="110">
        <v>351.91</v>
      </c>
      <c r="K711" s="110">
        <v>-5.3028000000000004</v>
      </c>
      <c r="L711" s="110">
        <v>-78.898300000000006</v>
      </c>
      <c r="M711" s="111" t="s">
        <v>123</v>
      </c>
      <c r="N711" s="111">
        <v>0</v>
      </c>
      <c r="O711" s="111" t="s">
        <v>553</v>
      </c>
      <c r="P711" s="111">
        <v>0</v>
      </c>
      <c r="Q711" s="112"/>
      <c r="R711" s="111" t="s">
        <v>560</v>
      </c>
      <c r="S711" s="111" t="s">
        <v>758</v>
      </c>
      <c r="T711" s="111" t="s">
        <v>1106</v>
      </c>
      <c r="U711" s="111" t="str">
        <f>+CONCATENATE(Tabla134[[#This Row],[D]],Tabla134[[#This Row],[P]],Tabla134[[#This Row],[DI]])</f>
        <v>CAJAMARCASAN_IGNACIOCHIRINOS</v>
      </c>
      <c r="V711" s="111" t="s">
        <v>4000</v>
      </c>
      <c r="W711" s="111"/>
      <c r="X711" s="111"/>
    </row>
    <row r="712" spans="1:24" x14ac:dyDescent="0.3">
      <c r="A712" s="108" t="s">
        <v>548</v>
      </c>
      <c r="B712" s="109" t="s">
        <v>4002</v>
      </c>
      <c r="C712" s="109" t="s">
        <v>680</v>
      </c>
      <c r="D712" s="109" t="s">
        <v>738</v>
      </c>
      <c r="E712" s="109" t="s">
        <v>608</v>
      </c>
      <c r="F712" s="109" t="s">
        <v>3813</v>
      </c>
      <c r="G712" s="109" t="s">
        <v>3998</v>
      </c>
      <c r="H712" s="109" t="s">
        <v>4003</v>
      </c>
      <c r="I712" s="110">
        <v>20589</v>
      </c>
      <c r="J712" s="110">
        <v>922.35</v>
      </c>
      <c r="K712" s="110">
        <v>-5.2706</v>
      </c>
      <c r="L712" s="110">
        <v>-78.775300000000001</v>
      </c>
      <c r="M712" s="111" t="s">
        <v>123</v>
      </c>
      <c r="N712" s="111">
        <v>0</v>
      </c>
      <c r="O712" s="111" t="s">
        <v>553</v>
      </c>
      <c r="P712" s="111">
        <v>0</v>
      </c>
      <c r="Q712" s="112"/>
      <c r="R712" s="111" t="s">
        <v>560</v>
      </c>
      <c r="S712" s="111" t="s">
        <v>758</v>
      </c>
      <c r="T712" s="111" t="s">
        <v>1272</v>
      </c>
      <c r="U712" s="111" t="str">
        <f>+CONCATENATE(Tabla134[[#This Row],[D]],Tabla134[[#This Row],[P]],Tabla134[[#This Row],[DI]])</f>
        <v>CAJAMARCASAN_IGNACIOHUARANGO</v>
      </c>
      <c r="V712" s="111" t="s">
        <v>4002</v>
      </c>
      <c r="W712" s="111"/>
      <c r="X712" s="111"/>
    </row>
    <row r="713" spans="1:24" x14ac:dyDescent="0.3">
      <c r="A713" s="108" t="s">
        <v>548</v>
      </c>
      <c r="B713" s="109" t="s">
        <v>4004</v>
      </c>
      <c r="C713" s="109" t="s">
        <v>680</v>
      </c>
      <c r="D713" s="109" t="s">
        <v>738</v>
      </c>
      <c r="E713" s="109" t="s">
        <v>633</v>
      </c>
      <c r="F713" s="109" t="s">
        <v>3813</v>
      </c>
      <c r="G713" s="109" t="s">
        <v>3998</v>
      </c>
      <c r="H713" s="109" t="s">
        <v>4005</v>
      </c>
      <c r="I713" s="110">
        <v>21056</v>
      </c>
      <c r="J713" s="110">
        <v>376.09</v>
      </c>
      <c r="K713" s="110">
        <v>-5.3933</v>
      </c>
      <c r="L713" s="110">
        <v>-78.904399999999995</v>
      </c>
      <c r="M713" s="111" t="s">
        <v>123</v>
      </c>
      <c r="N713" s="111">
        <v>0</v>
      </c>
      <c r="O713" s="111" t="s">
        <v>553</v>
      </c>
      <c r="P713" s="111">
        <v>0</v>
      </c>
      <c r="Q713" s="112"/>
      <c r="R713" s="111" t="s">
        <v>560</v>
      </c>
      <c r="S713" s="111" t="s">
        <v>758</v>
      </c>
      <c r="T713" s="111" t="s">
        <v>1441</v>
      </c>
      <c r="U713" s="111" t="str">
        <f>+CONCATENATE(Tabla134[[#This Row],[D]],Tabla134[[#This Row],[P]],Tabla134[[#This Row],[DI]])</f>
        <v>CAJAMARCASAN_IGNACIOLA COIPA</v>
      </c>
      <c r="V713" s="111" t="s">
        <v>4004</v>
      </c>
      <c r="W713" s="111"/>
      <c r="X713" s="111"/>
    </row>
    <row r="714" spans="1:24" x14ac:dyDescent="0.3">
      <c r="A714" s="108" t="s">
        <v>548</v>
      </c>
      <c r="B714" s="109" t="s">
        <v>4006</v>
      </c>
      <c r="C714" s="109" t="s">
        <v>680</v>
      </c>
      <c r="D714" s="109" t="s">
        <v>738</v>
      </c>
      <c r="E714" s="109" t="s">
        <v>656</v>
      </c>
      <c r="F714" s="109" t="s">
        <v>3813</v>
      </c>
      <c r="G714" s="109" t="s">
        <v>3998</v>
      </c>
      <c r="H714" s="109" t="s">
        <v>4007</v>
      </c>
      <c r="I714" s="110">
        <v>11717</v>
      </c>
      <c r="J714" s="110">
        <v>663.51</v>
      </c>
      <c r="K714" s="110">
        <v>-5.0088999999999997</v>
      </c>
      <c r="L714" s="110">
        <v>-79.085599999999999</v>
      </c>
      <c r="M714" s="111" t="s">
        <v>123</v>
      </c>
      <c r="N714" s="111">
        <v>0</v>
      </c>
      <c r="O714" s="111" t="s">
        <v>553</v>
      </c>
      <c r="P714" s="111">
        <v>0</v>
      </c>
      <c r="Q714" s="112"/>
      <c r="R714" s="111" t="s">
        <v>560</v>
      </c>
      <c r="S714" s="111" t="s">
        <v>758</v>
      </c>
      <c r="T714" s="111" t="s">
        <v>1613</v>
      </c>
      <c r="U714" s="111" t="str">
        <f>+CONCATENATE(Tabla134[[#This Row],[D]],Tabla134[[#This Row],[P]],Tabla134[[#This Row],[DI]])</f>
        <v>CAJAMARCASAN_IGNACIONAMBALLE</v>
      </c>
      <c r="V714" s="111" t="s">
        <v>4006</v>
      </c>
      <c r="W714" s="111"/>
      <c r="X714" s="111"/>
    </row>
    <row r="715" spans="1:24" x14ac:dyDescent="0.3">
      <c r="A715" s="108" t="s">
        <v>548</v>
      </c>
      <c r="B715" s="109" t="s">
        <v>4008</v>
      </c>
      <c r="C715" s="109" t="s">
        <v>680</v>
      </c>
      <c r="D715" s="109" t="s">
        <v>738</v>
      </c>
      <c r="E715" s="109" t="s">
        <v>680</v>
      </c>
      <c r="F715" s="109" t="s">
        <v>3813</v>
      </c>
      <c r="G715" s="109" t="s">
        <v>3998</v>
      </c>
      <c r="H715" s="109" t="s">
        <v>4009</v>
      </c>
      <c r="I715" s="110">
        <v>22147</v>
      </c>
      <c r="J715" s="110">
        <v>1482.75</v>
      </c>
      <c r="K715" s="110">
        <v>-5.1025</v>
      </c>
      <c r="L715" s="110">
        <v>-78.913899999999998</v>
      </c>
      <c r="M715" s="111" t="s">
        <v>123</v>
      </c>
      <c r="N715" s="111">
        <v>0</v>
      </c>
      <c r="O715" s="111" t="s">
        <v>553</v>
      </c>
      <c r="P715" s="111">
        <v>0</v>
      </c>
      <c r="Q715" s="112"/>
      <c r="R715" s="111" t="s">
        <v>560</v>
      </c>
      <c r="S715" s="111" t="s">
        <v>758</v>
      </c>
      <c r="T715" s="111" t="s">
        <v>1909</v>
      </c>
      <c r="U715" s="111" t="str">
        <f>+CONCATENATE(Tabla134[[#This Row],[D]],Tabla134[[#This Row],[P]],Tabla134[[#This Row],[DI]])</f>
        <v>CAJAMARCASAN_IGNACIOSAN JOSE DE LOURDES</v>
      </c>
      <c r="V715" s="111" t="s">
        <v>4008</v>
      </c>
      <c r="W715" s="111"/>
      <c r="X715" s="111"/>
    </row>
    <row r="716" spans="1:24" x14ac:dyDescent="0.3">
      <c r="A716" s="108" t="s">
        <v>548</v>
      </c>
      <c r="B716" s="109" t="s">
        <v>4010</v>
      </c>
      <c r="C716" s="109" t="s">
        <v>680</v>
      </c>
      <c r="D716" s="109" t="s">
        <v>738</v>
      </c>
      <c r="E716" s="109" t="s">
        <v>700</v>
      </c>
      <c r="F716" s="109" t="s">
        <v>3813</v>
      </c>
      <c r="G716" s="109" t="s">
        <v>3998</v>
      </c>
      <c r="H716" s="109" t="s">
        <v>4011</v>
      </c>
      <c r="I716" s="110">
        <v>22002</v>
      </c>
      <c r="J716" s="110">
        <v>798.59</v>
      </c>
      <c r="K716" s="110">
        <v>-5.3163999999999998</v>
      </c>
      <c r="L716" s="110">
        <v>-79.283299999999997</v>
      </c>
      <c r="M716" s="111" t="s">
        <v>123</v>
      </c>
      <c r="N716" s="111">
        <v>0</v>
      </c>
      <c r="O716" s="111" t="s">
        <v>553</v>
      </c>
      <c r="P716" s="111">
        <v>0</v>
      </c>
      <c r="Q716" s="112"/>
      <c r="R716" s="111" t="s">
        <v>560</v>
      </c>
      <c r="S716" s="111" t="s">
        <v>758</v>
      </c>
      <c r="T716" s="111" t="s">
        <v>2036</v>
      </c>
      <c r="U716" s="111" t="str">
        <f>+CONCATENATE(Tabla134[[#This Row],[D]],Tabla134[[#This Row],[P]],Tabla134[[#This Row],[DI]])</f>
        <v>CAJAMARCASAN_IGNACIOTABACONAS</v>
      </c>
      <c r="V716" s="111" t="s">
        <v>4010</v>
      </c>
      <c r="W716" s="111"/>
      <c r="X716" s="111"/>
    </row>
    <row r="717" spans="1:24" x14ac:dyDescent="0.3">
      <c r="A717" s="108" t="s">
        <v>548</v>
      </c>
      <c r="B717" s="109" t="s">
        <v>4012</v>
      </c>
      <c r="C717" s="109" t="s">
        <v>680</v>
      </c>
      <c r="D717" s="109" t="s">
        <v>738</v>
      </c>
      <c r="E717" s="109" t="s">
        <v>841</v>
      </c>
      <c r="F717" s="109" t="s">
        <v>3813</v>
      </c>
      <c r="G717" s="109" t="s">
        <v>3998</v>
      </c>
      <c r="H717" s="109" t="s">
        <v>842</v>
      </c>
      <c r="I717" s="110" t="s">
        <v>553</v>
      </c>
      <c r="J717" s="110" t="s">
        <v>553</v>
      </c>
      <c r="K717" s="110" t="s">
        <v>553</v>
      </c>
      <c r="L717" s="110" t="s">
        <v>553</v>
      </c>
      <c r="M717" s="111" t="s">
        <v>123</v>
      </c>
      <c r="N717" s="111">
        <v>0</v>
      </c>
      <c r="O717" s="111" t="s">
        <v>553</v>
      </c>
      <c r="P717" s="111">
        <v>0</v>
      </c>
      <c r="Q717" s="112"/>
      <c r="R717" s="111" t="s">
        <v>560</v>
      </c>
      <c r="S717" s="111" t="s">
        <v>758</v>
      </c>
      <c r="T717" s="111" t="s">
        <v>843</v>
      </c>
      <c r="U717" s="111" t="str">
        <f>+CONCATENATE(Tabla134[[#This Row],[D]],Tabla134[[#This Row],[P]],Tabla134[[#This Row],[DI]])</f>
        <v>CAJAMARCASAN_IGNACIOMULTIDISTRITAL</v>
      </c>
      <c r="V717" s="111" t="s">
        <v>4012</v>
      </c>
      <c r="W717" s="111"/>
      <c r="X717" s="111"/>
    </row>
    <row r="718" spans="1:24" x14ac:dyDescent="0.3">
      <c r="A718" s="108" t="s">
        <v>548</v>
      </c>
      <c r="B718" s="109" t="s">
        <v>4013</v>
      </c>
      <c r="C718" s="109" t="s">
        <v>680</v>
      </c>
      <c r="D718" s="109" t="s">
        <v>753</v>
      </c>
      <c r="E718" s="109" t="s">
        <v>550</v>
      </c>
      <c r="F718" s="109" t="s">
        <v>3813</v>
      </c>
      <c r="G718" s="109" t="s">
        <v>4014</v>
      </c>
      <c r="H718" s="109" t="s">
        <v>4015</v>
      </c>
      <c r="I718" s="110">
        <v>21549</v>
      </c>
      <c r="J718" s="110">
        <v>238.74</v>
      </c>
      <c r="K718" s="110">
        <v>-7.3361000000000001</v>
      </c>
      <c r="L718" s="110">
        <v>-78.172799999999995</v>
      </c>
      <c r="M718" s="111" t="s">
        <v>123</v>
      </c>
      <c r="N718" s="111">
        <v>0</v>
      </c>
      <c r="O718" s="111" t="s">
        <v>553</v>
      </c>
      <c r="P718" s="111">
        <v>0</v>
      </c>
      <c r="Q718" s="112"/>
      <c r="R718" s="111" t="s">
        <v>560</v>
      </c>
      <c r="S718" s="111" t="s">
        <v>770</v>
      </c>
      <c r="T718" s="111" t="s">
        <v>2037</v>
      </c>
      <c r="U718" s="111" t="str">
        <f>+CONCATENATE(Tabla134[[#This Row],[D]],Tabla134[[#This Row],[P]],Tabla134[[#This Row],[DI]])</f>
        <v>CAJAMARCASAN_MARCOSPEDRO GALVEZ</v>
      </c>
      <c r="V718" s="111" t="s">
        <v>4013</v>
      </c>
      <c r="W718" s="111"/>
      <c r="X718" s="111"/>
    </row>
    <row r="719" spans="1:24" x14ac:dyDescent="0.3">
      <c r="A719" s="108" t="s">
        <v>548</v>
      </c>
      <c r="B719" s="109" t="s">
        <v>4016</v>
      </c>
      <c r="C719" s="109" t="s">
        <v>680</v>
      </c>
      <c r="D719" s="109" t="s">
        <v>753</v>
      </c>
      <c r="E719" s="109" t="s">
        <v>581</v>
      </c>
      <c r="F719" s="109" t="s">
        <v>3813</v>
      </c>
      <c r="G719" s="109" t="s">
        <v>4014</v>
      </c>
      <c r="H719" s="109" t="s">
        <v>4017</v>
      </c>
      <c r="I719" s="110">
        <v>3337</v>
      </c>
      <c r="J719" s="110">
        <v>61.8</v>
      </c>
      <c r="K719" s="110">
        <v>-7.3857999999999997</v>
      </c>
      <c r="L719" s="110">
        <v>-78.126400000000004</v>
      </c>
      <c r="M719" s="111" t="s">
        <v>123</v>
      </c>
      <c r="N719" s="111">
        <v>0</v>
      </c>
      <c r="O719" s="111" t="s">
        <v>553</v>
      </c>
      <c r="P719" s="111">
        <v>0</v>
      </c>
      <c r="Q719" s="112"/>
      <c r="R719" s="111" t="s">
        <v>560</v>
      </c>
      <c r="S719" s="111" t="s">
        <v>770</v>
      </c>
      <c r="T719" s="111" t="s">
        <v>1107</v>
      </c>
      <c r="U719" s="111" t="str">
        <f>+CONCATENATE(Tabla134[[#This Row],[D]],Tabla134[[#This Row],[P]],Tabla134[[#This Row],[DI]])</f>
        <v>CAJAMARCASAN_MARCOSCHANCAY</v>
      </c>
      <c r="V719" s="111" t="s">
        <v>4016</v>
      </c>
      <c r="W719" s="111"/>
      <c r="X719" s="111"/>
    </row>
    <row r="720" spans="1:24" x14ac:dyDescent="0.3">
      <c r="A720" s="108" t="s">
        <v>548</v>
      </c>
      <c r="B720" s="109" t="s">
        <v>4018</v>
      </c>
      <c r="C720" s="109" t="s">
        <v>680</v>
      </c>
      <c r="D720" s="109" t="s">
        <v>753</v>
      </c>
      <c r="E720" s="109" t="s">
        <v>608</v>
      </c>
      <c r="F720" s="109" t="s">
        <v>3813</v>
      </c>
      <c r="G720" s="109" t="s">
        <v>4014</v>
      </c>
      <c r="H720" s="109" t="s">
        <v>4019</v>
      </c>
      <c r="I720" s="110">
        <v>2288</v>
      </c>
      <c r="J720" s="110">
        <v>63.13</v>
      </c>
      <c r="K720" s="110">
        <v>-7.4635999999999996</v>
      </c>
      <c r="L720" s="110">
        <v>-78.1297</v>
      </c>
      <c r="M720" s="111" t="s">
        <v>123</v>
      </c>
      <c r="N720" s="111">
        <v>0</v>
      </c>
      <c r="O720" s="111" t="s">
        <v>553</v>
      </c>
      <c r="P720" s="111">
        <v>0</v>
      </c>
      <c r="Q720" s="112"/>
      <c r="R720" s="111" t="s">
        <v>560</v>
      </c>
      <c r="S720" s="111" t="s">
        <v>770</v>
      </c>
      <c r="T720" s="111" t="s">
        <v>1273</v>
      </c>
      <c r="U720" s="111" t="str">
        <f>+CONCATENATE(Tabla134[[#This Row],[D]],Tabla134[[#This Row],[P]],Tabla134[[#This Row],[DI]])</f>
        <v>CAJAMARCASAN_MARCOSEDUARDO VILLANUEVA</v>
      </c>
      <c r="V720" s="111" t="s">
        <v>4018</v>
      </c>
      <c r="W720" s="111"/>
      <c r="X720" s="111"/>
    </row>
    <row r="721" spans="1:24" x14ac:dyDescent="0.3">
      <c r="A721" s="108" t="s">
        <v>548</v>
      </c>
      <c r="B721" s="109" t="s">
        <v>4020</v>
      </c>
      <c r="C721" s="109" t="s">
        <v>680</v>
      </c>
      <c r="D721" s="109" t="s">
        <v>753</v>
      </c>
      <c r="E721" s="109" t="s">
        <v>633</v>
      </c>
      <c r="F721" s="109" t="s">
        <v>3813</v>
      </c>
      <c r="G721" s="109" t="s">
        <v>4014</v>
      </c>
      <c r="H721" s="109" t="s">
        <v>4021</v>
      </c>
      <c r="I721" s="110">
        <v>6666</v>
      </c>
      <c r="J721" s="110">
        <v>212.81</v>
      </c>
      <c r="K721" s="110">
        <v>-7.2725</v>
      </c>
      <c r="L721" s="110">
        <v>-78.159400000000005</v>
      </c>
      <c r="M721" s="111" t="s">
        <v>123</v>
      </c>
      <c r="N721" s="111">
        <v>0</v>
      </c>
      <c r="O721" s="111" t="s">
        <v>553</v>
      </c>
      <c r="P721" s="111">
        <v>0</v>
      </c>
      <c r="Q721" s="112"/>
      <c r="R721" s="111" t="s">
        <v>560</v>
      </c>
      <c r="S721" s="111" t="s">
        <v>770</v>
      </c>
      <c r="T721" s="111" t="s">
        <v>1442</v>
      </c>
      <c r="U721" s="111" t="str">
        <f>+CONCATENATE(Tabla134[[#This Row],[D]],Tabla134[[#This Row],[P]],Tabla134[[#This Row],[DI]])</f>
        <v>CAJAMARCASAN_MARCOSGREGORIO PITA</v>
      </c>
      <c r="V721" s="111" t="s">
        <v>4020</v>
      </c>
      <c r="W721" s="111"/>
      <c r="X721" s="111"/>
    </row>
    <row r="722" spans="1:24" x14ac:dyDescent="0.3">
      <c r="A722" s="108" t="s">
        <v>548</v>
      </c>
      <c r="B722" s="109" t="s">
        <v>4022</v>
      </c>
      <c r="C722" s="109" t="s">
        <v>680</v>
      </c>
      <c r="D722" s="109" t="s">
        <v>753</v>
      </c>
      <c r="E722" s="109" t="s">
        <v>656</v>
      </c>
      <c r="F722" s="109" t="s">
        <v>3813</v>
      </c>
      <c r="G722" s="109" t="s">
        <v>4014</v>
      </c>
      <c r="H722" s="109" t="s">
        <v>4023</v>
      </c>
      <c r="I722" s="110">
        <v>1624</v>
      </c>
      <c r="J722" s="110">
        <v>76.11</v>
      </c>
      <c r="K722" s="110">
        <v>-7.3669000000000002</v>
      </c>
      <c r="L722" s="110">
        <v>-78.128299999999996</v>
      </c>
      <c r="M722" s="111" t="s">
        <v>123</v>
      </c>
      <c r="N722" s="111">
        <v>0</v>
      </c>
      <c r="O722" s="111" t="s">
        <v>553</v>
      </c>
      <c r="P722" s="111">
        <v>0</v>
      </c>
      <c r="Q722" s="112"/>
      <c r="R722" s="111" t="s">
        <v>560</v>
      </c>
      <c r="S722" s="111" t="s">
        <v>770</v>
      </c>
      <c r="T722" s="111" t="s">
        <v>1614</v>
      </c>
      <c r="U722" s="111" t="str">
        <f>+CONCATENATE(Tabla134[[#This Row],[D]],Tabla134[[#This Row],[P]],Tabla134[[#This Row],[DI]])</f>
        <v>CAJAMARCASAN_MARCOSICHOCAN</v>
      </c>
      <c r="V722" s="111" t="s">
        <v>4022</v>
      </c>
      <c r="W722" s="111"/>
      <c r="X722" s="111"/>
    </row>
    <row r="723" spans="1:24" x14ac:dyDescent="0.3">
      <c r="A723" s="108" t="s">
        <v>548</v>
      </c>
      <c r="B723" s="109" t="s">
        <v>4024</v>
      </c>
      <c r="C723" s="109" t="s">
        <v>680</v>
      </c>
      <c r="D723" s="109" t="s">
        <v>753</v>
      </c>
      <c r="E723" s="109" t="s">
        <v>680</v>
      </c>
      <c r="F723" s="109" t="s">
        <v>3813</v>
      </c>
      <c r="G723" s="109" t="s">
        <v>4014</v>
      </c>
      <c r="H723" s="109" t="s">
        <v>4025</v>
      </c>
      <c r="I723" s="110">
        <v>3961</v>
      </c>
      <c r="J723" s="110">
        <v>115.42</v>
      </c>
      <c r="K723" s="110">
        <v>-7.3472</v>
      </c>
      <c r="L723" s="110">
        <v>-78.046700000000001</v>
      </c>
      <c r="M723" s="111" t="s">
        <v>123</v>
      </c>
      <c r="N723" s="111">
        <v>0</v>
      </c>
      <c r="O723" s="111" t="s">
        <v>553</v>
      </c>
      <c r="P723" s="111">
        <v>0</v>
      </c>
      <c r="Q723" s="112"/>
      <c r="R723" s="111" t="s">
        <v>560</v>
      </c>
      <c r="S723" s="111" t="s">
        <v>770</v>
      </c>
      <c r="T723" s="111" t="s">
        <v>1765</v>
      </c>
      <c r="U723" s="111" t="str">
        <f>+CONCATENATE(Tabla134[[#This Row],[D]],Tabla134[[#This Row],[P]],Tabla134[[#This Row],[DI]])</f>
        <v>CAJAMARCASAN_MARCOSJOSE MANUEL QUIROZ</v>
      </c>
      <c r="V723" s="111" t="s">
        <v>4024</v>
      </c>
      <c r="W723" s="111"/>
      <c r="X723" s="111"/>
    </row>
    <row r="724" spans="1:24" x14ac:dyDescent="0.3">
      <c r="A724" s="108" t="s">
        <v>548</v>
      </c>
      <c r="B724" s="109" t="s">
        <v>4026</v>
      </c>
      <c r="C724" s="109" t="s">
        <v>680</v>
      </c>
      <c r="D724" s="109" t="s">
        <v>753</v>
      </c>
      <c r="E724" s="109" t="s">
        <v>700</v>
      </c>
      <c r="F724" s="109" t="s">
        <v>3813</v>
      </c>
      <c r="G724" s="109" t="s">
        <v>4014</v>
      </c>
      <c r="H724" s="109" t="s">
        <v>4027</v>
      </c>
      <c r="I724" s="110">
        <v>15303</v>
      </c>
      <c r="J724" s="110">
        <v>594.30999999999995</v>
      </c>
      <c r="K724" s="110">
        <v>-7.2832999999999997</v>
      </c>
      <c r="L724" s="110">
        <v>-78.0167</v>
      </c>
      <c r="M724" s="111" t="s">
        <v>123</v>
      </c>
      <c r="N724" s="111">
        <v>0</v>
      </c>
      <c r="O724" s="111" t="s">
        <v>553</v>
      </c>
      <c r="P724" s="111">
        <v>0</v>
      </c>
      <c r="Q724" s="112"/>
      <c r="R724" s="111" t="s">
        <v>560</v>
      </c>
      <c r="S724" s="111" t="s">
        <v>770</v>
      </c>
      <c r="T724" s="111" t="s">
        <v>1910</v>
      </c>
      <c r="U724" s="111" t="str">
        <f>+CONCATENATE(Tabla134[[#This Row],[D]],Tabla134[[#This Row],[P]],Tabla134[[#This Row],[DI]])</f>
        <v>CAJAMARCASAN_MARCOSJOSE SABOGAL</v>
      </c>
      <c r="V724" s="111" t="s">
        <v>4026</v>
      </c>
      <c r="W724" s="111"/>
      <c r="X724" s="111"/>
    </row>
    <row r="725" spans="1:24" x14ac:dyDescent="0.3">
      <c r="A725" s="108" t="s">
        <v>548</v>
      </c>
      <c r="B725" s="109" t="s">
        <v>4028</v>
      </c>
      <c r="C725" s="109" t="s">
        <v>680</v>
      </c>
      <c r="D725" s="109" t="s">
        <v>753</v>
      </c>
      <c r="E725" s="109" t="s">
        <v>841</v>
      </c>
      <c r="F725" s="109" t="s">
        <v>3813</v>
      </c>
      <c r="G725" s="109" t="s">
        <v>4014</v>
      </c>
      <c r="H725" s="109" t="s">
        <v>842</v>
      </c>
      <c r="I725" s="110" t="s">
        <v>553</v>
      </c>
      <c r="J725" s="110" t="s">
        <v>553</v>
      </c>
      <c r="K725" s="110" t="s">
        <v>553</v>
      </c>
      <c r="L725" s="110" t="s">
        <v>553</v>
      </c>
      <c r="M725" s="111" t="s">
        <v>123</v>
      </c>
      <c r="N725" s="111">
        <v>0</v>
      </c>
      <c r="O725" s="111" t="s">
        <v>553</v>
      </c>
      <c r="P725" s="111">
        <v>0</v>
      </c>
      <c r="Q725" s="112"/>
      <c r="R725" s="111" t="s">
        <v>560</v>
      </c>
      <c r="S725" s="111" t="s">
        <v>770</v>
      </c>
      <c r="T725" s="111" t="s">
        <v>843</v>
      </c>
      <c r="U725" s="111" t="str">
        <f>+CONCATENATE(Tabla134[[#This Row],[D]],Tabla134[[#This Row],[P]],Tabla134[[#This Row],[DI]])</f>
        <v>CAJAMARCASAN_MARCOSMULTIDISTRITAL</v>
      </c>
      <c r="V725" s="111" t="s">
        <v>4028</v>
      </c>
      <c r="W725" s="111"/>
      <c r="X725" s="111"/>
    </row>
    <row r="726" spans="1:24" x14ac:dyDescent="0.3">
      <c r="A726" s="108" t="s">
        <v>548</v>
      </c>
      <c r="B726" s="109" t="s">
        <v>4029</v>
      </c>
      <c r="C726" s="109" t="s">
        <v>680</v>
      </c>
      <c r="D726" s="109" t="s">
        <v>765</v>
      </c>
      <c r="E726" s="109" t="s">
        <v>550</v>
      </c>
      <c r="F726" s="109" t="s">
        <v>3813</v>
      </c>
      <c r="G726" s="109" t="s">
        <v>4030</v>
      </c>
      <c r="H726" s="109" t="s">
        <v>3638</v>
      </c>
      <c r="I726" s="110">
        <v>15894</v>
      </c>
      <c r="J726" s="110">
        <v>368.26</v>
      </c>
      <c r="K726" s="110">
        <v>-6.9996999999999998</v>
      </c>
      <c r="L726" s="110">
        <v>-78.8536</v>
      </c>
      <c r="M726" s="111" t="s">
        <v>123</v>
      </c>
      <c r="N726" s="111">
        <v>0</v>
      </c>
      <c r="O726" s="111" t="s">
        <v>553</v>
      </c>
      <c r="P726" s="111">
        <v>0</v>
      </c>
      <c r="Q726" s="112"/>
      <c r="R726" s="111" t="s">
        <v>560</v>
      </c>
      <c r="S726" s="111" t="s">
        <v>783</v>
      </c>
      <c r="T726" s="111" t="s">
        <v>1849</v>
      </c>
      <c r="U726" s="111" t="str">
        <f>+CONCATENATE(Tabla134[[#This Row],[D]],Tabla134[[#This Row],[P]],Tabla134[[#This Row],[DI]])</f>
        <v>CAJAMARCASAN_MIGUELSAN MIGUEL</v>
      </c>
      <c r="V726" s="111" t="s">
        <v>4029</v>
      </c>
      <c r="W726" s="111"/>
      <c r="X726" s="111"/>
    </row>
    <row r="727" spans="1:24" x14ac:dyDescent="0.3">
      <c r="A727" s="108" t="s">
        <v>548</v>
      </c>
      <c r="B727" s="109" t="s">
        <v>4031</v>
      </c>
      <c r="C727" s="109" t="s">
        <v>680</v>
      </c>
      <c r="D727" s="109" t="s">
        <v>765</v>
      </c>
      <c r="E727" s="109" t="s">
        <v>581</v>
      </c>
      <c r="F727" s="109" t="s">
        <v>3813</v>
      </c>
      <c r="G727" s="109" t="s">
        <v>4030</v>
      </c>
      <c r="H727" s="109" t="s">
        <v>4032</v>
      </c>
      <c r="I727" s="110">
        <v>1462</v>
      </c>
      <c r="J727" s="110">
        <v>78.97</v>
      </c>
      <c r="K727" s="110">
        <v>-6.9771999999999998</v>
      </c>
      <c r="L727" s="110">
        <v>-79.178899999999999</v>
      </c>
      <c r="M727" s="111" t="s">
        <v>123</v>
      </c>
      <c r="N727" s="111">
        <v>0</v>
      </c>
      <c r="O727" s="111" t="s">
        <v>553</v>
      </c>
      <c r="P727" s="111">
        <v>0</v>
      </c>
      <c r="Q727" s="112"/>
      <c r="R727" s="111" t="s">
        <v>560</v>
      </c>
      <c r="S727" s="111" t="s">
        <v>783</v>
      </c>
      <c r="T727" s="111" t="s">
        <v>620</v>
      </c>
      <c r="U727" s="111" t="str">
        <f>+CONCATENATE(Tabla134[[#This Row],[D]],Tabla134[[#This Row],[P]],Tabla134[[#This Row],[DI]])</f>
        <v>CAJAMARCASAN_MIGUELBOLIVAR</v>
      </c>
      <c r="V727" s="111" t="s">
        <v>4031</v>
      </c>
      <c r="W727" s="111"/>
      <c r="X727" s="111"/>
    </row>
    <row r="728" spans="1:24" x14ac:dyDescent="0.3">
      <c r="A728" s="108" t="s">
        <v>548</v>
      </c>
      <c r="B728" s="109" t="s">
        <v>4033</v>
      </c>
      <c r="C728" s="109" t="s">
        <v>680</v>
      </c>
      <c r="D728" s="109" t="s">
        <v>765</v>
      </c>
      <c r="E728" s="109" t="s">
        <v>608</v>
      </c>
      <c r="F728" s="109" t="s">
        <v>3813</v>
      </c>
      <c r="G728" s="109" t="s">
        <v>4030</v>
      </c>
      <c r="H728" s="109" t="s">
        <v>4034</v>
      </c>
      <c r="I728" s="110">
        <v>4425</v>
      </c>
      <c r="J728" s="110">
        <v>339</v>
      </c>
      <c r="K728" s="110">
        <v>-6.9797000000000002</v>
      </c>
      <c r="L728" s="110">
        <v>-78.852199999999996</v>
      </c>
      <c r="M728" s="111" t="s">
        <v>123</v>
      </c>
      <c r="N728" s="111">
        <v>0</v>
      </c>
      <c r="O728" s="111" t="s">
        <v>553</v>
      </c>
      <c r="P728" s="111">
        <v>0</v>
      </c>
      <c r="Q728" s="112"/>
      <c r="R728" s="111" t="s">
        <v>560</v>
      </c>
      <c r="S728" s="111" t="s">
        <v>783</v>
      </c>
      <c r="T728" s="111" t="s">
        <v>1274</v>
      </c>
      <c r="U728" s="111" t="str">
        <f>+CONCATENATE(Tabla134[[#This Row],[D]],Tabla134[[#This Row],[P]],Tabla134[[#This Row],[DI]])</f>
        <v>CAJAMARCASAN_MIGUELCALQUIS</v>
      </c>
      <c r="V728" s="111" t="s">
        <v>4033</v>
      </c>
      <c r="W728" s="111"/>
      <c r="X728" s="111"/>
    </row>
    <row r="729" spans="1:24" x14ac:dyDescent="0.3">
      <c r="A729" s="108" t="s">
        <v>548</v>
      </c>
      <c r="B729" s="109" t="s">
        <v>4035</v>
      </c>
      <c r="C729" s="109" t="s">
        <v>680</v>
      </c>
      <c r="D729" s="109" t="s">
        <v>765</v>
      </c>
      <c r="E729" s="109" t="s">
        <v>633</v>
      </c>
      <c r="F729" s="109" t="s">
        <v>3813</v>
      </c>
      <c r="G729" s="109" t="s">
        <v>4030</v>
      </c>
      <c r="H729" s="109" t="s">
        <v>4036</v>
      </c>
      <c r="I729" s="110">
        <v>3495</v>
      </c>
      <c r="J729" s="110">
        <v>197.31</v>
      </c>
      <c r="K729" s="110">
        <v>-6.7994000000000003</v>
      </c>
      <c r="L729" s="110">
        <v>-78.790599999999998</v>
      </c>
      <c r="M729" s="111" t="s">
        <v>123</v>
      </c>
      <c r="N729" s="111">
        <v>0</v>
      </c>
      <c r="O729" s="111" t="s">
        <v>553</v>
      </c>
      <c r="P729" s="111">
        <v>0</v>
      </c>
      <c r="Q729" s="112"/>
      <c r="R729" s="111" t="s">
        <v>560</v>
      </c>
      <c r="S729" s="111" t="s">
        <v>783</v>
      </c>
      <c r="T729" s="111" t="s">
        <v>1443</v>
      </c>
      <c r="U729" s="111" t="str">
        <f>+CONCATENATE(Tabla134[[#This Row],[D]],Tabla134[[#This Row],[P]],Tabla134[[#This Row],[DI]])</f>
        <v>CAJAMARCASAN_MIGUELCATILLUC</v>
      </c>
      <c r="V729" s="111" t="s">
        <v>4035</v>
      </c>
      <c r="W729" s="111"/>
      <c r="X729" s="111"/>
    </row>
    <row r="730" spans="1:24" x14ac:dyDescent="0.3">
      <c r="A730" s="108" t="s">
        <v>548</v>
      </c>
      <c r="B730" s="109" t="s">
        <v>4037</v>
      </c>
      <c r="C730" s="109" t="s">
        <v>680</v>
      </c>
      <c r="D730" s="109" t="s">
        <v>765</v>
      </c>
      <c r="E730" s="109" t="s">
        <v>656</v>
      </c>
      <c r="F730" s="109" t="s">
        <v>3813</v>
      </c>
      <c r="G730" s="109" t="s">
        <v>4030</v>
      </c>
      <c r="H730" s="109" t="s">
        <v>4038</v>
      </c>
      <c r="I730" s="110">
        <v>1300</v>
      </c>
      <c r="J730" s="110">
        <v>71.44</v>
      </c>
      <c r="K730" s="110">
        <v>-7.0339</v>
      </c>
      <c r="L730" s="110">
        <v>-79.011099999999999</v>
      </c>
      <c r="M730" s="111" t="s">
        <v>123</v>
      </c>
      <c r="N730" s="111">
        <v>0</v>
      </c>
      <c r="O730" s="111" t="s">
        <v>553</v>
      </c>
      <c r="P730" s="111">
        <v>0</v>
      </c>
      <c r="Q730" s="112"/>
      <c r="R730" s="111" t="s">
        <v>560</v>
      </c>
      <c r="S730" s="111" t="s">
        <v>783</v>
      </c>
      <c r="T730" s="111" t="s">
        <v>1615</v>
      </c>
      <c r="U730" s="111" t="str">
        <f>+CONCATENATE(Tabla134[[#This Row],[D]],Tabla134[[#This Row],[P]],Tabla134[[#This Row],[DI]])</f>
        <v>CAJAMARCASAN_MIGUELEL PRADO</v>
      </c>
      <c r="V730" s="111" t="s">
        <v>4037</v>
      </c>
      <c r="W730" s="111"/>
      <c r="X730" s="111"/>
    </row>
    <row r="731" spans="1:24" x14ac:dyDescent="0.3">
      <c r="A731" s="108" t="s">
        <v>548</v>
      </c>
      <c r="B731" s="109" t="s">
        <v>4039</v>
      </c>
      <c r="C731" s="109" t="s">
        <v>680</v>
      </c>
      <c r="D731" s="109" t="s">
        <v>765</v>
      </c>
      <c r="E731" s="109" t="s">
        <v>680</v>
      </c>
      <c r="F731" s="109" t="s">
        <v>3813</v>
      </c>
      <c r="G731" s="109" t="s">
        <v>4030</v>
      </c>
      <c r="H731" s="109" t="s">
        <v>4040</v>
      </c>
      <c r="I731" s="110">
        <v>2157</v>
      </c>
      <c r="J731" s="110">
        <v>61.33</v>
      </c>
      <c r="K731" s="110">
        <v>-6.8682999999999996</v>
      </c>
      <c r="L731" s="110">
        <v>-79.123099999999994</v>
      </c>
      <c r="M731" s="111" t="s">
        <v>123</v>
      </c>
      <c r="N731" s="111">
        <v>0</v>
      </c>
      <c r="O731" s="111" t="s">
        <v>553</v>
      </c>
      <c r="P731" s="111">
        <v>0</v>
      </c>
      <c r="Q731" s="112"/>
      <c r="R731" s="111" t="s">
        <v>560</v>
      </c>
      <c r="S731" s="111" t="s">
        <v>783</v>
      </c>
      <c r="T731" s="111" t="s">
        <v>1766</v>
      </c>
      <c r="U731" s="111" t="str">
        <f>+CONCATENATE(Tabla134[[#This Row],[D]],Tabla134[[#This Row],[P]],Tabla134[[#This Row],[DI]])</f>
        <v>CAJAMARCASAN_MIGUELLA FLORIDA</v>
      </c>
      <c r="V731" s="111" t="s">
        <v>4039</v>
      </c>
      <c r="W731" s="111"/>
      <c r="X731" s="111"/>
    </row>
    <row r="732" spans="1:24" x14ac:dyDescent="0.3">
      <c r="A732" s="108" t="s">
        <v>548</v>
      </c>
      <c r="B732" s="109" t="s">
        <v>4041</v>
      </c>
      <c r="C732" s="109" t="s">
        <v>680</v>
      </c>
      <c r="D732" s="109" t="s">
        <v>765</v>
      </c>
      <c r="E732" s="109" t="s">
        <v>700</v>
      </c>
      <c r="F732" s="109" t="s">
        <v>3813</v>
      </c>
      <c r="G732" s="109" t="s">
        <v>4030</v>
      </c>
      <c r="H732" s="109" t="s">
        <v>4042</v>
      </c>
      <c r="I732" s="110">
        <v>6086</v>
      </c>
      <c r="J732" s="110">
        <v>132.68</v>
      </c>
      <c r="K732" s="110">
        <v>-6.9786000000000001</v>
      </c>
      <c r="L732" s="110">
        <v>-78.807199999999995</v>
      </c>
      <c r="M732" s="111" t="s">
        <v>123</v>
      </c>
      <c r="N732" s="111">
        <v>0</v>
      </c>
      <c r="O732" s="111" t="s">
        <v>553</v>
      </c>
      <c r="P732" s="111">
        <v>0</v>
      </c>
      <c r="Q732" s="112"/>
      <c r="R732" s="111" t="s">
        <v>560</v>
      </c>
      <c r="S732" s="111" t="s">
        <v>783</v>
      </c>
      <c r="T732" s="111" t="s">
        <v>1911</v>
      </c>
      <c r="U732" s="111" t="str">
        <f>+CONCATENATE(Tabla134[[#This Row],[D]],Tabla134[[#This Row],[P]],Tabla134[[#This Row],[DI]])</f>
        <v>CAJAMARCASAN_MIGUELLLAPA</v>
      </c>
      <c r="V732" s="111" t="s">
        <v>4041</v>
      </c>
      <c r="W732" s="111"/>
      <c r="X732" s="111"/>
    </row>
    <row r="733" spans="1:24" x14ac:dyDescent="0.3">
      <c r="A733" s="108" t="s">
        <v>548</v>
      </c>
      <c r="B733" s="109" t="s">
        <v>4043</v>
      </c>
      <c r="C733" s="109" t="s">
        <v>680</v>
      </c>
      <c r="D733" s="109" t="s">
        <v>765</v>
      </c>
      <c r="E733" s="109" t="s">
        <v>719</v>
      </c>
      <c r="F733" s="109" t="s">
        <v>3813</v>
      </c>
      <c r="G733" s="109" t="s">
        <v>4030</v>
      </c>
      <c r="H733" s="109" t="s">
        <v>4044</v>
      </c>
      <c r="I733" s="110">
        <v>1550</v>
      </c>
      <c r="J733" s="110">
        <v>358.94</v>
      </c>
      <c r="K733" s="110">
        <v>-6.9583000000000004</v>
      </c>
      <c r="L733" s="110">
        <v>-79.241900000000001</v>
      </c>
      <c r="M733" s="111" t="s">
        <v>123</v>
      </c>
      <c r="N733" s="111">
        <v>0</v>
      </c>
      <c r="O733" s="111" t="s">
        <v>553</v>
      </c>
      <c r="P733" s="111">
        <v>0</v>
      </c>
      <c r="Q733" s="112"/>
      <c r="R733" s="111" t="s">
        <v>560</v>
      </c>
      <c r="S733" s="111" t="s">
        <v>783</v>
      </c>
      <c r="T733" s="111" t="s">
        <v>2038</v>
      </c>
      <c r="U733" s="111" t="str">
        <f>+CONCATENATE(Tabla134[[#This Row],[D]],Tabla134[[#This Row],[P]],Tabla134[[#This Row],[DI]])</f>
        <v>CAJAMARCASAN_MIGUELNANCHOC</v>
      </c>
      <c r="V733" s="111" t="s">
        <v>4043</v>
      </c>
      <c r="W733" s="111"/>
      <c r="X733" s="111"/>
    </row>
    <row r="734" spans="1:24" x14ac:dyDescent="0.3">
      <c r="A734" s="108" t="s">
        <v>548</v>
      </c>
      <c r="B734" s="109" t="s">
        <v>4045</v>
      </c>
      <c r="C734" s="109" t="s">
        <v>680</v>
      </c>
      <c r="D734" s="109" t="s">
        <v>765</v>
      </c>
      <c r="E734" s="109" t="s">
        <v>738</v>
      </c>
      <c r="F734" s="109" t="s">
        <v>3813</v>
      </c>
      <c r="G734" s="109" t="s">
        <v>4030</v>
      </c>
      <c r="H734" s="109" t="s">
        <v>4046</v>
      </c>
      <c r="I734" s="110">
        <v>4001</v>
      </c>
      <c r="J734" s="110">
        <v>158.88</v>
      </c>
      <c r="K734" s="110">
        <v>-6.9272</v>
      </c>
      <c r="L734" s="110">
        <v>-79.128299999999996</v>
      </c>
      <c r="M734" s="111" t="s">
        <v>123</v>
      </c>
      <c r="N734" s="111">
        <v>0</v>
      </c>
      <c r="O734" s="111" t="s">
        <v>553</v>
      </c>
      <c r="P734" s="111">
        <v>0</v>
      </c>
      <c r="Q734" s="112"/>
      <c r="R734" s="111" t="s">
        <v>560</v>
      </c>
      <c r="S734" s="111" t="s">
        <v>783</v>
      </c>
      <c r="T734" s="111" t="s">
        <v>2139</v>
      </c>
      <c r="U734" s="111" t="str">
        <f>+CONCATENATE(Tabla134[[#This Row],[D]],Tabla134[[#This Row],[P]],Tabla134[[#This Row],[DI]])</f>
        <v>CAJAMARCASAN_MIGUELNIEPOS</v>
      </c>
      <c r="V734" s="111" t="s">
        <v>4045</v>
      </c>
      <c r="W734" s="111"/>
      <c r="X734" s="111"/>
    </row>
    <row r="735" spans="1:24" x14ac:dyDescent="0.3">
      <c r="A735" s="108" t="s">
        <v>548</v>
      </c>
      <c r="B735" s="109" t="s">
        <v>4047</v>
      </c>
      <c r="C735" s="109" t="s">
        <v>680</v>
      </c>
      <c r="D735" s="109" t="s">
        <v>765</v>
      </c>
      <c r="E735" s="109" t="s">
        <v>753</v>
      </c>
      <c r="F735" s="109" t="s">
        <v>3813</v>
      </c>
      <c r="G735" s="109" t="s">
        <v>4030</v>
      </c>
      <c r="H735" s="109" t="s">
        <v>4048</v>
      </c>
      <c r="I735" s="110">
        <v>2263</v>
      </c>
      <c r="J735" s="110">
        <v>308.05</v>
      </c>
      <c r="K735" s="110">
        <v>-7.0575000000000001</v>
      </c>
      <c r="L735" s="110">
        <v>-79.095600000000005</v>
      </c>
      <c r="M735" s="111" t="s">
        <v>123</v>
      </c>
      <c r="N735" s="111">
        <v>0</v>
      </c>
      <c r="O735" s="111" t="s">
        <v>553</v>
      </c>
      <c r="P735" s="111">
        <v>0</v>
      </c>
      <c r="Q735" s="112"/>
      <c r="R735" s="111" t="s">
        <v>560</v>
      </c>
      <c r="S735" s="111" t="s">
        <v>783</v>
      </c>
      <c r="T735" s="111" t="s">
        <v>2230</v>
      </c>
      <c r="U735" s="111" t="str">
        <f>+CONCATENATE(Tabla134[[#This Row],[D]],Tabla134[[#This Row],[P]],Tabla134[[#This Row],[DI]])</f>
        <v>CAJAMARCASAN_MIGUELSAN GREGORIO</v>
      </c>
      <c r="V735" s="111" t="s">
        <v>4047</v>
      </c>
      <c r="W735" s="111"/>
      <c r="X735" s="111"/>
    </row>
    <row r="736" spans="1:24" x14ac:dyDescent="0.3">
      <c r="A736" s="108" t="s">
        <v>548</v>
      </c>
      <c r="B736" s="109" t="s">
        <v>4049</v>
      </c>
      <c r="C736" s="109" t="s">
        <v>680</v>
      </c>
      <c r="D736" s="109" t="s">
        <v>765</v>
      </c>
      <c r="E736" s="109" t="s">
        <v>765</v>
      </c>
      <c r="F736" s="109" t="s">
        <v>3813</v>
      </c>
      <c r="G736" s="109" t="s">
        <v>4030</v>
      </c>
      <c r="H736" s="109" t="s">
        <v>4050</v>
      </c>
      <c r="I736" s="110">
        <v>4449</v>
      </c>
      <c r="J736" s="110">
        <v>131.62</v>
      </c>
      <c r="K736" s="110">
        <v>-6.9778000000000002</v>
      </c>
      <c r="L736" s="110">
        <v>-78.775000000000006</v>
      </c>
      <c r="M736" s="111" t="s">
        <v>123</v>
      </c>
      <c r="N736" s="111">
        <v>0</v>
      </c>
      <c r="O736" s="111" t="s">
        <v>553</v>
      </c>
      <c r="P736" s="111">
        <v>0</v>
      </c>
      <c r="Q736" s="112"/>
      <c r="R736" s="111" t="s">
        <v>560</v>
      </c>
      <c r="S736" s="111" t="s">
        <v>783</v>
      </c>
      <c r="T736" s="111" t="s">
        <v>2372</v>
      </c>
      <c r="U736" s="111" t="str">
        <f>+CONCATENATE(Tabla134[[#This Row],[D]],Tabla134[[#This Row],[P]],Tabla134[[#This Row],[DI]])</f>
        <v>CAJAMARCASAN_MIGUELSAN SILVESTRE DE COCHAN</v>
      </c>
      <c r="V736" s="111" t="s">
        <v>4049</v>
      </c>
      <c r="W736" s="111"/>
      <c r="X736" s="111"/>
    </row>
    <row r="737" spans="1:24" x14ac:dyDescent="0.3">
      <c r="A737" s="108" t="s">
        <v>548</v>
      </c>
      <c r="B737" s="109" t="s">
        <v>4051</v>
      </c>
      <c r="C737" s="109" t="s">
        <v>680</v>
      </c>
      <c r="D737" s="109" t="s">
        <v>765</v>
      </c>
      <c r="E737" s="109" t="s">
        <v>778</v>
      </c>
      <c r="F737" s="109" t="s">
        <v>3813</v>
      </c>
      <c r="G737" s="109" t="s">
        <v>4030</v>
      </c>
      <c r="H737" s="109" t="s">
        <v>4052</v>
      </c>
      <c r="I737" s="110">
        <v>4900</v>
      </c>
      <c r="J737" s="110">
        <v>163.89</v>
      </c>
      <c r="K737" s="110">
        <v>-6.7630999999999997</v>
      </c>
      <c r="L737" s="110">
        <v>-78.823599999999999</v>
      </c>
      <c r="M737" s="111" t="s">
        <v>123</v>
      </c>
      <c r="N737" s="111">
        <v>0</v>
      </c>
      <c r="O737" s="111" t="s">
        <v>553</v>
      </c>
      <c r="P737" s="111">
        <v>0</v>
      </c>
      <c r="Q737" s="112"/>
      <c r="R737" s="111" t="s">
        <v>560</v>
      </c>
      <c r="S737" s="111" t="s">
        <v>783</v>
      </c>
      <c r="T737" s="111" t="s">
        <v>2422</v>
      </c>
      <c r="U737" s="111" t="str">
        <f>+CONCATENATE(Tabla134[[#This Row],[D]],Tabla134[[#This Row],[P]],Tabla134[[#This Row],[DI]])</f>
        <v>CAJAMARCASAN_MIGUELTONGOD</v>
      </c>
      <c r="V737" s="111" t="s">
        <v>4051</v>
      </c>
      <c r="W737" s="111"/>
      <c r="X737" s="111"/>
    </row>
    <row r="738" spans="1:24" x14ac:dyDescent="0.3">
      <c r="A738" s="108" t="s">
        <v>548</v>
      </c>
      <c r="B738" s="109" t="s">
        <v>4053</v>
      </c>
      <c r="C738" s="109" t="s">
        <v>680</v>
      </c>
      <c r="D738" s="109" t="s">
        <v>765</v>
      </c>
      <c r="E738" s="109" t="s">
        <v>789</v>
      </c>
      <c r="F738" s="109" t="s">
        <v>3813</v>
      </c>
      <c r="G738" s="109" t="s">
        <v>4030</v>
      </c>
      <c r="H738" s="109" t="s">
        <v>4054</v>
      </c>
      <c r="I738" s="110">
        <v>3577</v>
      </c>
      <c r="J738" s="110">
        <v>171.71</v>
      </c>
      <c r="K738" s="110">
        <v>-7.0446999999999997</v>
      </c>
      <c r="L738" s="110">
        <v>-79.06</v>
      </c>
      <c r="M738" s="111" t="s">
        <v>123</v>
      </c>
      <c r="N738" s="111">
        <v>0</v>
      </c>
      <c r="O738" s="111" t="s">
        <v>553</v>
      </c>
      <c r="P738" s="111">
        <v>0</v>
      </c>
      <c r="Q738" s="112"/>
      <c r="R738" s="111" t="s">
        <v>560</v>
      </c>
      <c r="S738" s="111" t="s">
        <v>783</v>
      </c>
      <c r="T738" s="111" t="s">
        <v>2456</v>
      </c>
      <c r="U738" s="111" t="str">
        <f>+CONCATENATE(Tabla134[[#This Row],[D]],Tabla134[[#This Row],[P]],Tabla134[[#This Row],[DI]])</f>
        <v>CAJAMARCASAN_MIGUELUNION AGUA BLANCA</v>
      </c>
      <c r="V738" s="111" t="s">
        <v>4053</v>
      </c>
      <c r="W738" s="111"/>
      <c r="X738" s="111"/>
    </row>
    <row r="739" spans="1:24" x14ac:dyDescent="0.3">
      <c r="A739" s="108" t="s">
        <v>548</v>
      </c>
      <c r="B739" s="109" t="s">
        <v>4055</v>
      </c>
      <c r="C739" s="109" t="s">
        <v>680</v>
      </c>
      <c r="D739" s="109" t="s">
        <v>765</v>
      </c>
      <c r="E739" s="109" t="s">
        <v>841</v>
      </c>
      <c r="F739" s="109" t="s">
        <v>3813</v>
      </c>
      <c r="G739" s="109" t="s">
        <v>4030</v>
      </c>
      <c r="H739" s="109" t="s">
        <v>842</v>
      </c>
      <c r="I739" s="110" t="s">
        <v>553</v>
      </c>
      <c r="J739" s="110" t="s">
        <v>553</v>
      </c>
      <c r="K739" s="110" t="s">
        <v>553</v>
      </c>
      <c r="L739" s="110" t="s">
        <v>553</v>
      </c>
      <c r="M739" s="111" t="s">
        <v>123</v>
      </c>
      <c r="N739" s="111">
        <v>0</v>
      </c>
      <c r="O739" s="111" t="s">
        <v>553</v>
      </c>
      <c r="P739" s="111">
        <v>0</v>
      </c>
      <c r="Q739" s="112"/>
      <c r="R739" s="111" t="s">
        <v>560</v>
      </c>
      <c r="S739" s="111" t="s">
        <v>783</v>
      </c>
      <c r="T739" s="111" t="s">
        <v>843</v>
      </c>
      <c r="U739" s="111" t="str">
        <f>+CONCATENATE(Tabla134[[#This Row],[D]],Tabla134[[#This Row],[P]],Tabla134[[#This Row],[DI]])</f>
        <v>CAJAMARCASAN_MIGUELMULTIDISTRITAL</v>
      </c>
      <c r="V739" s="111" t="s">
        <v>4055</v>
      </c>
      <c r="W739" s="111"/>
      <c r="X739" s="111"/>
    </row>
    <row r="740" spans="1:24" x14ac:dyDescent="0.3">
      <c r="A740" s="108" t="s">
        <v>548</v>
      </c>
      <c r="B740" s="109" t="s">
        <v>4056</v>
      </c>
      <c r="C740" s="109" t="s">
        <v>680</v>
      </c>
      <c r="D740" s="109" t="s">
        <v>778</v>
      </c>
      <c r="E740" s="109" t="s">
        <v>550</v>
      </c>
      <c r="F740" s="109" t="s">
        <v>3813</v>
      </c>
      <c r="G740" s="109" t="s">
        <v>4057</v>
      </c>
      <c r="H740" s="109" t="s">
        <v>4058</v>
      </c>
      <c r="I740" s="110">
        <v>13586</v>
      </c>
      <c r="J740" s="110">
        <v>197.92</v>
      </c>
      <c r="K740" s="110">
        <v>-7.1181000000000001</v>
      </c>
      <c r="L740" s="110">
        <v>-78.823099999999997</v>
      </c>
      <c r="M740" s="111" t="s">
        <v>123</v>
      </c>
      <c r="N740" s="111">
        <v>0</v>
      </c>
      <c r="O740" s="111" t="s">
        <v>553</v>
      </c>
      <c r="P740" s="111">
        <v>0</v>
      </c>
      <c r="Q740" s="112"/>
      <c r="R740" s="111" t="s">
        <v>560</v>
      </c>
      <c r="S740" s="111" t="s">
        <v>793</v>
      </c>
      <c r="T740" s="111" t="s">
        <v>1444</v>
      </c>
      <c r="U740" s="111" t="str">
        <f>+CONCATENATE(Tabla134[[#This Row],[D]],Tabla134[[#This Row],[P]],Tabla134[[#This Row],[DI]])</f>
        <v>CAJAMARCASAN_PABLOSAN PABLO</v>
      </c>
      <c r="V740" s="111" t="s">
        <v>4056</v>
      </c>
      <c r="W740" s="111"/>
      <c r="X740" s="111"/>
    </row>
    <row r="741" spans="1:24" x14ac:dyDescent="0.3">
      <c r="A741" s="108" t="s">
        <v>548</v>
      </c>
      <c r="B741" s="109" t="s">
        <v>4059</v>
      </c>
      <c r="C741" s="109" t="s">
        <v>680</v>
      </c>
      <c r="D741" s="109" t="s">
        <v>778</v>
      </c>
      <c r="E741" s="109" t="s">
        <v>581</v>
      </c>
      <c r="F741" s="109" t="s">
        <v>3813</v>
      </c>
      <c r="G741" s="109" t="s">
        <v>4057</v>
      </c>
      <c r="H741" s="109" t="s">
        <v>4060</v>
      </c>
      <c r="I741" s="110">
        <v>4830</v>
      </c>
      <c r="J741" s="110">
        <v>167.12</v>
      </c>
      <c r="K741" s="110">
        <v>-7.1680999999999999</v>
      </c>
      <c r="L741" s="110">
        <v>-78.831100000000006</v>
      </c>
      <c r="M741" s="111" t="s">
        <v>123</v>
      </c>
      <c r="N741" s="111">
        <v>0</v>
      </c>
      <c r="O741" s="111" t="s">
        <v>553</v>
      </c>
      <c r="P741" s="111">
        <v>0</v>
      </c>
      <c r="Q741" s="112"/>
      <c r="R741" s="111" t="s">
        <v>560</v>
      </c>
      <c r="S741" s="111" t="s">
        <v>793</v>
      </c>
      <c r="T741" s="111" t="s">
        <v>1108</v>
      </c>
      <c r="U741" s="111" t="str">
        <f>+CONCATENATE(Tabla134[[#This Row],[D]],Tabla134[[#This Row],[P]],Tabla134[[#This Row],[DI]])</f>
        <v>CAJAMARCASAN_PABLOSAN BERNARDINO</v>
      </c>
      <c r="V741" s="111" t="s">
        <v>4059</v>
      </c>
      <c r="W741" s="111"/>
      <c r="X741" s="111"/>
    </row>
    <row r="742" spans="1:24" x14ac:dyDescent="0.3">
      <c r="A742" s="108" t="s">
        <v>548</v>
      </c>
      <c r="B742" s="109" t="s">
        <v>4061</v>
      </c>
      <c r="C742" s="109" t="s">
        <v>680</v>
      </c>
      <c r="D742" s="109" t="s">
        <v>778</v>
      </c>
      <c r="E742" s="109" t="s">
        <v>608</v>
      </c>
      <c r="F742" s="109" t="s">
        <v>3813</v>
      </c>
      <c r="G742" s="109" t="s">
        <v>4057</v>
      </c>
      <c r="H742" s="109" t="s">
        <v>4062</v>
      </c>
      <c r="I742" s="110">
        <v>1255</v>
      </c>
      <c r="J742" s="110">
        <v>42.88</v>
      </c>
      <c r="K742" s="110">
        <v>-7.1582999999999997</v>
      </c>
      <c r="L742" s="110">
        <v>-78.87</v>
      </c>
      <c r="M742" s="111" t="s">
        <v>123</v>
      </c>
      <c r="N742" s="111">
        <v>0</v>
      </c>
      <c r="O742" s="111" t="s">
        <v>553</v>
      </c>
      <c r="P742" s="111">
        <v>0</v>
      </c>
      <c r="Q742" s="112"/>
      <c r="R742" s="111" t="s">
        <v>560</v>
      </c>
      <c r="S742" s="111" t="s">
        <v>793</v>
      </c>
      <c r="T742" s="111" t="s">
        <v>1233</v>
      </c>
      <c r="U742" s="111" t="str">
        <f>+CONCATENATE(Tabla134[[#This Row],[D]],Tabla134[[#This Row],[P]],Tabla134[[#This Row],[DI]])</f>
        <v>CAJAMARCASAN_PABLOSAN LUIS</v>
      </c>
      <c r="V742" s="111" t="s">
        <v>4061</v>
      </c>
      <c r="W742" s="111"/>
      <c r="X742" s="111"/>
    </row>
    <row r="743" spans="1:24" x14ac:dyDescent="0.3">
      <c r="A743" s="108" t="s">
        <v>548</v>
      </c>
      <c r="B743" s="109" t="s">
        <v>4063</v>
      </c>
      <c r="C743" s="109" t="s">
        <v>680</v>
      </c>
      <c r="D743" s="109" t="s">
        <v>778</v>
      </c>
      <c r="E743" s="109" t="s">
        <v>633</v>
      </c>
      <c r="F743" s="109" t="s">
        <v>3813</v>
      </c>
      <c r="G743" s="109" t="s">
        <v>4057</v>
      </c>
      <c r="H743" s="109" t="s">
        <v>4064</v>
      </c>
      <c r="I743" s="110">
        <v>3590</v>
      </c>
      <c r="J743" s="110">
        <v>264.37</v>
      </c>
      <c r="K743" s="110">
        <v>-7.0202999999999998</v>
      </c>
      <c r="L743" s="110">
        <v>-78.740300000000005</v>
      </c>
      <c r="M743" s="111" t="s">
        <v>123</v>
      </c>
      <c r="N743" s="111">
        <v>0</v>
      </c>
      <c r="O743" s="111" t="s">
        <v>553</v>
      </c>
      <c r="P743" s="111">
        <v>0</v>
      </c>
      <c r="Q743" s="112"/>
      <c r="R743" s="111" t="s">
        <v>560</v>
      </c>
      <c r="S743" s="111" t="s">
        <v>793</v>
      </c>
      <c r="T743" s="111" t="s">
        <v>1616</v>
      </c>
      <c r="U743" s="111" t="str">
        <f>+CONCATENATE(Tabla134[[#This Row],[D]],Tabla134[[#This Row],[P]],Tabla134[[#This Row],[DI]])</f>
        <v>CAJAMARCASAN_PABLOTUMBADEN</v>
      </c>
      <c r="V743" s="111" t="s">
        <v>4063</v>
      </c>
      <c r="W743" s="111"/>
      <c r="X743" s="111"/>
    </row>
    <row r="744" spans="1:24" x14ac:dyDescent="0.3">
      <c r="A744" s="108" t="s">
        <v>548</v>
      </c>
      <c r="B744" s="109" t="s">
        <v>4065</v>
      </c>
      <c r="C744" s="109" t="s">
        <v>680</v>
      </c>
      <c r="D744" s="109" t="s">
        <v>778</v>
      </c>
      <c r="E744" s="109" t="s">
        <v>841</v>
      </c>
      <c r="F744" s="109" t="s">
        <v>3813</v>
      </c>
      <c r="G744" s="109" t="s">
        <v>4057</v>
      </c>
      <c r="H744" s="109" t="s">
        <v>842</v>
      </c>
      <c r="I744" s="110" t="s">
        <v>553</v>
      </c>
      <c r="J744" s="110" t="s">
        <v>553</v>
      </c>
      <c r="K744" s="110" t="s">
        <v>553</v>
      </c>
      <c r="L744" s="110" t="s">
        <v>553</v>
      </c>
      <c r="M744" s="111" t="s">
        <v>123</v>
      </c>
      <c r="N744" s="111">
        <v>0</v>
      </c>
      <c r="O744" s="111" t="s">
        <v>553</v>
      </c>
      <c r="P744" s="111">
        <v>0</v>
      </c>
      <c r="Q744" s="112"/>
      <c r="R744" s="111" t="s">
        <v>560</v>
      </c>
      <c r="S744" s="111" t="s">
        <v>793</v>
      </c>
      <c r="T744" s="111" t="s">
        <v>843</v>
      </c>
      <c r="U744" s="111" t="str">
        <f>+CONCATENATE(Tabla134[[#This Row],[D]],Tabla134[[#This Row],[P]],Tabla134[[#This Row],[DI]])</f>
        <v>CAJAMARCASAN_PABLOMULTIDISTRITAL</v>
      </c>
      <c r="V744" s="111" t="s">
        <v>4065</v>
      </c>
      <c r="W744" s="111"/>
      <c r="X744" s="111"/>
    </row>
    <row r="745" spans="1:24" x14ac:dyDescent="0.3">
      <c r="A745" s="108" t="s">
        <v>548</v>
      </c>
      <c r="B745" s="109" t="s">
        <v>4066</v>
      </c>
      <c r="C745" s="109" t="s">
        <v>680</v>
      </c>
      <c r="D745" s="109" t="s">
        <v>789</v>
      </c>
      <c r="E745" s="109" t="s">
        <v>550</v>
      </c>
      <c r="F745" s="109" t="s">
        <v>3813</v>
      </c>
      <c r="G745" s="109" t="s">
        <v>4067</v>
      </c>
      <c r="H745" s="109" t="s">
        <v>4068</v>
      </c>
      <c r="I745" s="110">
        <v>12431</v>
      </c>
      <c r="J745" s="110">
        <v>102.51</v>
      </c>
      <c r="K745" s="110">
        <v>-6.6266999999999996</v>
      </c>
      <c r="L745" s="110">
        <v>-78.946399999999997</v>
      </c>
      <c r="M745" s="111" t="s">
        <v>123</v>
      </c>
      <c r="N745" s="111">
        <v>0</v>
      </c>
      <c r="O745" s="111" t="s">
        <v>553</v>
      </c>
      <c r="P745" s="111">
        <v>0</v>
      </c>
      <c r="Q745" s="112"/>
      <c r="R745" s="111" t="s">
        <v>560</v>
      </c>
      <c r="S745" s="111" t="s">
        <v>802</v>
      </c>
      <c r="T745" s="111" t="s">
        <v>1646</v>
      </c>
      <c r="U745" s="111" t="str">
        <f>+CONCATENATE(Tabla134[[#This Row],[D]],Tabla134[[#This Row],[P]],Tabla134[[#This Row],[DI]])</f>
        <v>CAJAMARCASANTA_CRUZSANTA CRUZ</v>
      </c>
      <c r="V745" s="111" t="s">
        <v>4066</v>
      </c>
      <c r="W745" s="111"/>
      <c r="X745" s="111"/>
    </row>
    <row r="746" spans="1:24" x14ac:dyDescent="0.3">
      <c r="A746" s="108" t="s">
        <v>548</v>
      </c>
      <c r="B746" s="109" t="s">
        <v>4069</v>
      </c>
      <c r="C746" s="109" t="s">
        <v>680</v>
      </c>
      <c r="D746" s="109" t="s">
        <v>789</v>
      </c>
      <c r="E746" s="109" t="s">
        <v>581</v>
      </c>
      <c r="F746" s="109" t="s">
        <v>3813</v>
      </c>
      <c r="G746" s="109" t="s">
        <v>4067</v>
      </c>
      <c r="H746" s="109" t="s">
        <v>4070</v>
      </c>
      <c r="I746" s="110">
        <v>1494</v>
      </c>
      <c r="J746" s="110">
        <v>7.61</v>
      </c>
      <c r="K746" s="110">
        <v>-6.6627999999999998</v>
      </c>
      <c r="L746" s="110">
        <v>-78.819400000000002</v>
      </c>
      <c r="M746" s="111" t="s">
        <v>123</v>
      </c>
      <c r="N746" s="111">
        <v>0</v>
      </c>
      <c r="O746" s="111" t="s">
        <v>553</v>
      </c>
      <c r="P746" s="111">
        <v>0</v>
      </c>
      <c r="Q746" s="112"/>
      <c r="R746" s="111" t="s">
        <v>560</v>
      </c>
      <c r="S746" s="111" t="s">
        <v>802</v>
      </c>
      <c r="T746" s="111" t="s">
        <v>1109</v>
      </c>
      <c r="U746" s="111" t="str">
        <f>+CONCATENATE(Tabla134[[#This Row],[D]],Tabla134[[#This Row],[P]],Tabla134[[#This Row],[DI]])</f>
        <v>CAJAMARCASANTA_CRUZANDABAMBA</v>
      </c>
      <c r="V746" s="111" t="s">
        <v>4069</v>
      </c>
      <c r="W746" s="111"/>
      <c r="X746" s="111"/>
    </row>
    <row r="747" spans="1:24" x14ac:dyDescent="0.3">
      <c r="A747" s="108" t="s">
        <v>548</v>
      </c>
      <c r="B747" s="109" t="s">
        <v>4071</v>
      </c>
      <c r="C747" s="109" t="s">
        <v>680</v>
      </c>
      <c r="D747" s="109" t="s">
        <v>789</v>
      </c>
      <c r="E747" s="109" t="s">
        <v>608</v>
      </c>
      <c r="F747" s="109" t="s">
        <v>3813</v>
      </c>
      <c r="G747" s="109" t="s">
        <v>4067</v>
      </c>
      <c r="H747" s="109" t="s">
        <v>4072</v>
      </c>
      <c r="I747" s="110">
        <v>10048</v>
      </c>
      <c r="J747" s="110">
        <v>609.16</v>
      </c>
      <c r="K747" s="110">
        <v>-6.6753</v>
      </c>
      <c r="L747" s="110">
        <v>-79.032499999999999</v>
      </c>
      <c r="M747" s="111" t="s">
        <v>123</v>
      </c>
      <c r="N747" s="111">
        <v>0</v>
      </c>
      <c r="O747" s="111" t="s">
        <v>553</v>
      </c>
      <c r="P747" s="111">
        <v>0</v>
      </c>
      <c r="Q747" s="112"/>
      <c r="R747" s="111" t="s">
        <v>560</v>
      </c>
      <c r="S747" s="111" t="s">
        <v>802</v>
      </c>
      <c r="T747" s="111" t="s">
        <v>1275</v>
      </c>
      <c r="U747" s="111" t="str">
        <f>+CONCATENATE(Tabla134[[#This Row],[D]],Tabla134[[#This Row],[P]],Tabla134[[#This Row],[DI]])</f>
        <v>CAJAMARCASANTA_CRUZCATACHE</v>
      </c>
      <c r="V747" s="111" t="s">
        <v>4071</v>
      </c>
      <c r="W747" s="111"/>
      <c r="X747" s="111"/>
    </row>
    <row r="748" spans="1:24" x14ac:dyDescent="0.3">
      <c r="A748" s="108" t="s">
        <v>548</v>
      </c>
      <c r="B748" s="109" t="s">
        <v>4073</v>
      </c>
      <c r="C748" s="109" t="s">
        <v>680</v>
      </c>
      <c r="D748" s="109" t="s">
        <v>789</v>
      </c>
      <c r="E748" s="109" t="s">
        <v>633</v>
      </c>
      <c r="F748" s="109" t="s">
        <v>3813</v>
      </c>
      <c r="G748" s="109" t="s">
        <v>4067</v>
      </c>
      <c r="H748" s="109" t="s">
        <v>4074</v>
      </c>
      <c r="I748" s="110">
        <v>3899</v>
      </c>
      <c r="J748" s="110">
        <v>120.04</v>
      </c>
      <c r="K748" s="110">
        <v>-6.5763999999999996</v>
      </c>
      <c r="L748" s="110">
        <v>-78.868099999999998</v>
      </c>
      <c r="M748" s="111" t="s">
        <v>123</v>
      </c>
      <c r="N748" s="111">
        <v>0</v>
      </c>
      <c r="O748" s="111" t="s">
        <v>553</v>
      </c>
      <c r="P748" s="111">
        <v>0</v>
      </c>
      <c r="Q748" s="112"/>
      <c r="R748" s="111" t="s">
        <v>560</v>
      </c>
      <c r="S748" s="111" t="s">
        <v>802</v>
      </c>
      <c r="T748" s="111" t="s">
        <v>1445</v>
      </c>
      <c r="U748" s="111" t="str">
        <f>+CONCATENATE(Tabla134[[#This Row],[D]],Tabla134[[#This Row],[P]],Tabla134[[#This Row],[DI]])</f>
        <v>CAJAMARCASANTA_CRUZCHANCAYBAÑOS</v>
      </c>
      <c r="V748" s="111" t="s">
        <v>4073</v>
      </c>
      <c r="W748" s="111"/>
      <c r="X748" s="111"/>
    </row>
    <row r="749" spans="1:24" x14ac:dyDescent="0.3">
      <c r="A749" s="108" t="s">
        <v>548</v>
      </c>
      <c r="B749" s="109" t="s">
        <v>4075</v>
      </c>
      <c r="C749" s="109" t="s">
        <v>680</v>
      </c>
      <c r="D749" s="109" t="s">
        <v>789</v>
      </c>
      <c r="E749" s="109" t="s">
        <v>656</v>
      </c>
      <c r="F749" s="109" t="s">
        <v>3813</v>
      </c>
      <c r="G749" s="109" t="s">
        <v>4067</v>
      </c>
      <c r="H749" s="109" t="s">
        <v>4076</v>
      </c>
      <c r="I749" s="110">
        <v>2560</v>
      </c>
      <c r="J749" s="110">
        <v>59.7</v>
      </c>
      <c r="K749" s="110">
        <v>-6.5930999999999997</v>
      </c>
      <c r="L749" s="110">
        <v>-78.894999999999996</v>
      </c>
      <c r="M749" s="111" t="s">
        <v>123</v>
      </c>
      <c r="N749" s="111">
        <v>0</v>
      </c>
      <c r="O749" s="111" t="s">
        <v>553</v>
      </c>
      <c r="P749" s="111">
        <v>0</v>
      </c>
      <c r="Q749" s="112"/>
      <c r="R749" s="111" t="s">
        <v>560</v>
      </c>
      <c r="S749" s="111" t="s">
        <v>802</v>
      </c>
      <c r="T749" s="111" t="s">
        <v>1617</v>
      </c>
      <c r="U749" s="111" t="str">
        <f>+CONCATENATE(Tabla134[[#This Row],[D]],Tabla134[[#This Row],[P]],Tabla134[[#This Row],[DI]])</f>
        <v>CAJAMARCASANTA_CRUZLA ESPERANZA</v>
      </c>
      <c r="V749" s="111" t="s">
        <v>4075</v>
      </c>
      <c r="W749" s="111"/>
      <c r="X749" s="111"/>
    </row>
    <row r="750" spans="1:24" x14ac:dyDescent="0.3">
      <c r="A750" s="108" t="s">
        <v>548</v>
      </c>
      <c r="B750" s="109" t="s">
        <v>4077</v>
      </c>
      <c r="C750" s="109" t="s">
        <v>680</v>
      </c>
      <c r="D750" s="109" t="s">
        <v>789</v>
      </c>
      <c r="E750" s="109" t="s">
        <v>680</v>
      </c>
      <c r="F750" s="109" t="s">
        <v>3813</v>
      </c>
      <c r="G750" s="109" t="s">
        <v>4067</v>
      </c>
      <c r="H750" s="109" t="s">
        <v>4078</v>
      </c>
      <c r="I750" s="110">
        <v>2759</v>
      </c>
      <c r="J750" s="110">
        <v>60.04</v>
      </c>
      <c r="K750" s="110">
        <v>-6.6497000000000002</v>
      </c>
      <c r="L750" s="110">
        <v>-78.789400000000001</v>
      </c>
      <c r="M750" s="111" t="s">
        <v>123</v>
      </c>
      <c r="N750" s="111">
        <v>0</v>
      </c>
      <c r="O750" s="111" t="s">
        <v>553</v>
      </c>
      <c r="P750" s="111">
        <v>0</v>
      </c>
      <c r="Q750" s="112"/>
      <c r="R750" s="111" t="s">
        <v>560</v>
      </c>
      <c r="S750" s="111" t="s">
        <v>802</v>
      </c>
      <c r="T750" s="111" t="s">
        <v>1767</v>
      </c>
      <c r="U750" s="111" t="str">
        <f>+CONCATENATE(Tabla134[[#This Row],[D]],Tabla134[[#This Row],[P]],Tabla134[[#This Row],[DI]])</f>
        <v>CAJAMARCASANTA_CRUZNINABAMBA</v>
      </c>
      <c r="V750" s="111" t="s">
        <v>4077</v>
      </c>
      <c r="W750" s="111"/>
      <c r="X750" s="111"/>
    </row>
    <row r="751" spans="1:24" x14ac:dyDescent="0.3">
      <c r="A751" s="108" t="s">
        <v>548</v>
      </c>
      <c r="B751" s="109" t="s">
        <v>4079</v>
      </c>
      <c r="C751" s="109" t="s">
        <v>680</v>
      </c>
      <c r="D751" s="109" t="s">
        <v>789</v>
      </c>
      <c r="E751" s="109" t="s">
        <v>700</v>
      </c>
      <c r="F751" s="109" t="s">
        <v>3813</v>
      </c>
      <c r="G751" s="109" t="s">
        <v>4067</v>
      </c>
      <c r="H751" s="109" t="s">
        <v>4080</v>
      </c>
      <c r="I751" s="110">
        <v>4438</v>
      </c>
      <c r="J751" s="110">
        <v>155.66999999999999</v>
      </c>
      <c r="K751" s="110">
        <v>-6.7397</v>
      </c>
      <c r="L751" s="110">
        <v>-78.923100000000005</v>
      </c>
      <c r="M751" s="111" t="s">
        <v>123</v>
      </c>
      <c r="N751" s="111">
        <v>0</v>
      </c>
      <c r="O751" s="111" t="s">
        <v>553</v>
      </c>
      <c r="P751" s="111">
        <v>0</v>
      </c>
      <c r="Q751" s="112"/>
      <c r="R751" s="111" t="s">
        <v>560</v>
      </c>
      <c r="S751" s="111" t="s">
        <v>802</v>
      </c>
      <c r="T751" s="111" t="s">
        <v>1912</v>
      </c>
      <c r="U751" s="111" t="str">
        <f>+CONCATENATE(Tabla134[[#This Row],[D]],Tabla134[[#This Row],[P]],Tabla134[[#This Row],[DI]])</f>
        <v>CAJAMARCASANTA_CRUZPULAN</v>
      </c>
      <c r="V751" s="111" t="s">
        <v>4079</v>
      </c>
      <c r="W751" s="111"/>
      <c r="X751" s="111"/>
    </row>
    <row r="752" spans="1:24" x14ac:dyDescent="0.3">
      <c r="A752" s="108" t="s">
        <v>548</v>
      </c>
      <c r="B752" s="109" t="s">
        <v>4081</v>
      </c>
      <c r="C752" s="109" t="s">
        <v>680</v>
      </c>
      <c r="D752" s="109" t="s">
        <v>789</v>
      </c>
      <c r="E752" s="109" t="s">
        <v>719</v>
      </c>
      <c r="F752" s="109" t="s">
        <v>3813</v>
      </c>
      <c r="G752" s="109" t="s">
        <v>4067</v>
      </c>
      <c r="H752" s="109" t="s">
        <v>4082</v>
      </c>
      <c r="I752" s="110">
        <v>1848</v>
      </c>
      <c r="J752" s="110">
        <v>31.58</v>
      </c>
      <c r="K752" s="110">
        <v>-6.6928000000000001</v>
      </c>
      <c r="L752" s="110">
        <v>-78.918300000000002</v>
      </c>
      <c r="M752" s="111" t="s">
        <v>123</v>
      </c>
      <c r="N752" s="111">
        <v>0</v>
      </c>
      <c r="O752" s="111" t="s">
        <v>553</v>
      </c>
      <c r="P752" s="111">
        <v>0</v>
      </c>
      <c r="Q752" s="112"/>
      <c r="R752" s="111" t="s">
        <v>560</v>
      </c>
      <c r="S752" s="111" t="s">
        <v>802</v>
      </c>
      <c r="T752" s="111" t="s">
        <v>2140</v>
      </c>
      <c r="U752" s="111" t="str">
        <f>+CONCATENATE(Tabla134[[#This Row],[D]],Tabla134[[#This Row],[P]],Tabla134[[#This Row],[DI]])</f>
        <v>CAJAMARCASANTA_CRUZSAUCEPAMPA</v>
      </c>
      <c r="V752" s="111" t="s">
        <v>4081</v>
      </c>
      <c r="W752" s="111"/>
      <c r="X752" s="111"/>
    </row>
    <row r="753" spans="1:24" x14ac:dyDescent="0.3">
      <c r="A753" s="108" t="s">
        <v>548</v>
      </c>
      <c r="B753" s="109" t="s">
        <v>4083</v>
      </c>
      <c r="C753" s="109" t="s">
        <v>680</v>
      </c>
      <c r="D753" s="109" t="s">
        <v>789</v>
      </c>
      <c r="E753" s="109" t="s">
        <v>738</v>
      </c>
      <c r="F753" s="109" t="s">
        <v>3813</v>
      </c>
      <c r="G753" s="109" t="s">
        <v>4067</v>
      </c>
      <c r="H753" s="109" t="s">
        <v>4084</v>
      </c>
      <c r="I753" s="110">
        <v>571</v>
      </c>
      <c r="J753" s="110">
        <v>192.87</v>
      </c>
      <c r="K753" s="110">
        <v>-6.5636000000000001</v>
      </c>
      <c r="L753" s="110">
        <v>-79.051400000000001</v>
      </c>
      <c r="M753" s="111" t="s">
        <v>123</v>
      </c>
      <c r="N753" s="111">
        <v>0</v>
      </c>
      <c r="O753" s="111" t="s">
        <v>553</v>
      </c>
      <c r="P753" s="111">
        <v>0</v>
      </c>
      <c r="Q753" s="112"/>
      <c r="R753" s="111" t="s">
        <v>560</v>
      </c>
      <c r="S753" s="111" t="s">
        <v>802</v>
      </c>
      <c r="T753" s="111" t="s">
        <v>2231</v>
      </c>
      <c r="U753" s="111" t="str">
        <f>+CONCATENATE(Tabla134[[#This Row],[D]],Tabla134[[#This Row],[P]],Tabla134[[#This Row],[DI]])</f>
        <v>CAJAMARCASANTA_CRUZSEXI</v>
      </c>
      <c r="V753" s="111" t="s">
        <v>4083</v>
      </c>
      <c r="W753" s="111"/>
      <c r="X753" s="111"/>
    </row>
    <row r="754" spans="1:24" x14ac:dyDescent="0.3">
      <c r="A754" s="108" t="s">
        <v>548</v>
      </c>
      <c r="B754" s="109" t="s">
        <v>4085</v>
      </c>
      <c r="C754" s="109" t="s">
        <v>680</v>
      </c>
      <c r="D754" s="109" t="s">
        <v>789</v>
      </c>
      <c r="E754" s="109" t="s">
        <v>753</v>
      </c>
      <c r="F754" s="109" t="s">
        <v>3813</v>
      </c>
      <c r="G754" s="109" t="s">
        <v>4067</v>
      </c>
      <c r="H754" s="109" t="s">
        <v>4086</v>
      </c>
      <c r="I754" s="110">
        <v>1606</v>
      </c>
      <c r="J754" s="110">
        <v>43.38</v>
      </c>
      <c r="K754" s="110">
        <v>-6.6063999999999998</v>
      </c>
      <c r="L754" s="110">
        <v>-78.797200000000004</v>
      </c>
      <c r="M754" s="111" t="s">
        <v>123</v>
      </c>
      <c r="N754" s="111">
        <v>0</v>
      </c>
      <c r="O754" s="111" t="s">
        <v>553</v>
      </c>
      <c r="P754" s="111">
        <v>0</v>
      </c>
      <c r="Q754" s="112"/>
      <c r="R754" s="111" t="s">
        <v>560</v>
      </c>
      <c r="S754" s="111" t="s">
        <v>802</v>
      </c>
      <c r="T754" s="111" t="s">
        <v>2310</v>
      </c>
      <c r="U754" s="111" t="str">
        <f>+CONCATENATE(Tabla134[[#This Row],[D]],Tabla134[[#This Row],[P]],Tabla134[[#This Row],[DI]])</f>
        <v>CAJAMARCASANTA_CRUZUTICYACU</v>
      </c>
      <c r="V754" s="111" t="s">
        <v>4085</v>
      </c>
      <c r="W754" s="111"/>
      <c r="X754" s="111"/>
    </row>
    <row r="755" spans="1:24" x14ac:dyDescent="0.3">
      <c r="A755" s="108" t="s">
        <v>548</v>
      </c>
      <c r="B755" s="109" t="s">
        <v>4087</v>
      </c>
      <c r="C755" s="109" t="s">
        <v>680</v>
      </c>
      <c r="D755" s="109" t="s">
        <v>789</v>
      </c>
      <c r="E755" s="109" t="s">
        <v>765</v>
      </c>
      <c r="F755" s="109" t="s">
        <v>3813</v>
      </c>
      <c r="G755" s="109" t="s">
        <v>4067</v>
      </c>
      <c r="H755" s="109" t="s">
        <v>4088</v>
      </c>
      <c r="I755" s="110">
        <v>3610</v>
      </c>
      <c r="J755" s="110">
        <v>35.369999999999997</v>
      </c>
      <c r="K755" s="110">
        <v>-6.6783000000000001</v>
      </c>
      <c r="L755" s="110">
        <v>-78.819999999999993</v>
      </c>
      <c r="M755" s="111" t="s">
        <v>123</v>
      </c>
      <c r="N755" s="111">
        <v>0</v>
      </c>
      <c r="O755" s="111" t="s">
        <v>553</v>
      </c>
      <c r="P755" s="111">
        <v>0</v>
      </c>
      <c r="Q755" s="112"/>
      <c r="R755" s="111" t="s">
        <v>560</v>
      </c>
      <c r="S755" s="111" t="s">
        <v>802</v>
      </c>
      <c r="T755" s="111" t="s">
        <v>2373</v>
      </c>
      <c r="U755" s="111" t="str">
        <f>+CONCATENATE(Tabla134[[#This Row],[D]],Tabla134[[#This Row],[P]],Tabla134[[#This Row],[DI]])</f>
        <v>CAJAMARCASANTA_CRUZYAUYUCAN</v>
      </c>
      <c r="V755" s="111" t="s">
        <v>4087</v>
      </c>
      <c r="W755" s="111"/>
      <c r="X755" s="111"/>
    </row>
    <row r="756" spans="1:24" x14ac:dyDescent="0.3">
      <c r="A756" s="108" t="s">
        <v>548</v>
      </c>
      <c r="B756" s="109" t="s">
        <v>4089</v>
      </c>
      <c r="C756" s="109" t="s">
        <v>680</v>
      </c>
      <c r="D756" s="109" t="s">
        <v>789</v>
      </c>
      <c r="E756" s="109" t="s">
        <v>841</v>
      </c>
      <c r="F756" s="109" t="s">
        <v>3813</v>
      </c>
      <c r="G756" s="109" t="s">
        <v>4067</v>
      </c>
      <c r="H756" s="109" t="s">
        <v>842</v>
      </c>
      <c r="I756" s="110" t="s">
        <v>553</v>
      </c>
      <c r="J756" s="110" t="s">
        <v>553</v>
      </c>
      <c r="K756" s="110" t="s">
        <v>553</v>
      </c>
      <c r="L756" s="110" t="s">
        <v>553</v>
      </c>
      <c r="M756" s="111" t="s">
        <v>123</v>
      </c>
      <c r="N756" s="111">
        <v>0</v>
      </c>
      <c r="O756" s="111" t="s">
        <v>553</v>
      </c>
      <c r="P756" s="111">
        <v>0</v>
      </c>
      <c r="Q756" s="112"/>
      <c r="R756" s="111" t="s">
        <v>560</v>
      </c>
      <c r="S756" s="111" t="s">
        <v>802</v>
      </c>
      <c r="T756" s="111" t="s">
        <v>843</v>
      </c>
      <c r="U756" s="111" t="str">
        <f>+CONCATENATE(Tabla134[[#This Row],[D]],Tabla134[[#This Row],[P]],Tabla134[[#This Row],[DI]])</f>
        <v>CAJAMARCASANTA_CRUZMULTIDISTRITAL</v>
      </c>
      <c r="V756" s="111" t="s">
        <v>4089</v>
      </c>
      <c r="W756" s="111"/>
      <c r="X756" s="111"/>
    </row>
    <row r="757" spans="1:24" x14ac:dyDescent="0.3">
      <c r="A757" s="108" t="s">
        <v>548</v>
      </c>
      <c r="B757" s="109" t="s">
        <v>4090</v>
      </c>
      <c r="C757" s="109" t="s">
        <v>700</v>
      </c>
      <c r="D757" s="109" t="s">
        <v>550</v>
      </c>
      <c r="E757" s="109" t="s">
        <v>550</v>
      </c>
      <c r="F757" s="109" t="s">
        <v>4091</v>
      </c>
      <c r="G757" s="109" t="s">
        <v>4092</v>
      </c>
      <c r="H757" s="109" t="s">
        <v>4093</v>
      </c>
      <c r="I757" s="110">
        <v>410795</v>
      </c>
      <c r="J757" s="110">
        <v>45.65</v>
      </c>
      <c r="K757" s="110">
        <v>-12.0603</v>
      </c>
      <c r="L757" s="110">
        <v>-77.149199999999993</v>
      </c>
      <c r="M757" s="111" t="s">
        <v>123</v>
      </c>
      <c r="N757" s="111">
        <v>0</v>
      </c>
      <c r="O757" s="111" t="s">
        <v>553</v>
      </c>
      <c r="P757" s="111">
        <v>0</v>
      </c>
      <c r="Q757" s="112"/>
      <c r="R757" s="111" t="s">
        <v>4094</v>
      </c>
      <c r="S757" s="111" t="s">
        <v>4094</v>
      </c>
      <c r="T757" s="111" t="s">
        <v>574</v>
      </c>
      <c r="U757" s="111" t="str">
        <f>+CONCATENATE(Tabla134[[#This Row],[D]],Tabla134[[#This Row],[P]],Tabla134[[#This Row],[DI]])</f>
        <v>PROV.CONSTITUCIONAL_DEL_CALLAOPROV.CONSTITUCIONAL_DEL_CALLAOCALLAO</v>
      </c>
      <c r="V757" s="111" t="s">
        <v>4090</v>
      </c>
      <c r="W757" s="111"/>
      <c r="X757" s="111"/>
    </row>
    <row r="758" spans="1:24" x14ac:dyDescent="0.3">
      <c r="A758" s="108" t="s">
        <v>548</v>
      </c>
      <c r="B758" s="109" t="s">
        <v>4095</v>
      </c>
      <c r="C758" s="109" t="s">
        <v>700</v>
      </c>
      <c r="D758" s="109" t="s">
        <v>550</v>
      </c>
      <c r="E758" s="109" t="s">
        <v>581</v>
      </c>
      <c r="F758" s="109" t="s">
        <v>4091</v>
      </c>
      <c r="G758" s="109" t="s">
        <v>4092</v>
      </c>
      <c r="H758" s="109" t="s">
        <v>3975</v>
      </c>
      <c r="I758" s="110">
        <v>72625</v>
      </c>
      <c r="J758" s="110">
        <v>4.5599999999999996</v>
      </c>
      <c r="K758" s="110">
        <v>-12.0625</v>
      </c>
      <c r="L758" s="110">
        <v>-77.131699999999995</v>
      </c>
      <c r="M758" s="111" t="s">
        <v>123</v>
      </c>
      <c r="N758" s="111">
        <v>0</v>
      </c>
      <c r="O758" s="111" t="s">
        <v>553</v>
      </c>
      <c r="P758" s="111">
        <v>0</v>
      </c>
      <c r="Q758" s="112"/>
      <c r="R758" s="111" t="s">
        <v>4094</v>
      </c>
      <c r="S758" s="111" t="s">
        <v>4094</v>
      </c>
      <c r="T758" s="111" t="s">
        <v>603</v>
      </c>
      <c r="U758" s="111" t="str">
        <f>+CONCATENATE(Tabla134[[#This Row],[D]],Tabla134[[#This Row],[P]],Tabla134[[#This Row],[DI]])</f>
        <v>PROV.CONSTITUCIONAL_DEL_CALLAOPROV.CONSTITUCIONAL_DEL_CALLAOBELLAVISTA</v>
      </c>
      <c r="V758" s="111" t="s">
        <v>4095</v>
      </c>
      <c r="W758" s="111"/>
      <c r="X758" s="111"/>
    </row>
    <row r="759" spans="1:24" x14ac:dyDescent="0.3">
      <c r="A759" s="108" t="s">
        <v>548</v>
      </c>
      <c r="B759" s="109" t="s">
        <v>4096</v>
      </c>
      <c r="C759" s="109" t="s">
        <v>700</v>
      </c>
      <c r="D759" s="109" t="s">
        <v>550</v>
      </c>
      <c r="E759" s="109" t="s">
        <v>608</v>
      </c>
      <c r="F759" s="109" t="s">
        <v>4091</v>
      </c>
      <c r="G759" s="109" t="s">
        <v>4092</v>
      </c>
      <c r="H759" s="109" t="s">
        <v>4097</v>
      </c>
      <c r="I759" s="110">
        <v>40833</v>
      </c>
      <c r="J759" s="110">
        <v>2.12</v>
      </c>
      <c r="K759" s="110">
        <v>-12.046099999999999</v>
      </c>
      <c r="L759" s="110">
        <v>-77.096900000000005</v>
      </c>
      <c r="M759" s="111" t="s">
        <v>123</v>
      </c>
      <c r="N759" s="111">
        <v>0</v>
      </c>
      <c r="O759" s="111" t="s">
        <v>553</v>
      </c>
      <c r="P759" s="111">
        <v>0</v>
      </c>
      <c r="Q759" s="112"/>
      <c r="R759" s="111" t="s">
        <v>4094</v>
      </c>
      <c r="S759" s="111" t="s">
        <v>4094</v>
      </c>
      <c r="T759" s="111" t="s">
        <v>1530</v>
      </c>
      <c r="U759" s="111" t="str">
        <f>+CONCATENATE(Tabla134[[#This Row],[D]],Tabla134[[#This Row],[P]],Tabla134[[#This Row],[DI]])</f>
        <v>PROV.CONSTITUCIONAL_DEL_CALLAOPROV.CONSTITUCIONAL_DEL_CALLAOCARMEN DE LA LEGUA REYNOSO</v>
      </c>
      <c r="V759" s="111" t="s">
        <v>4096</v>
      </c>
      <c r="W759" s="111"/>
      <c r="X759" s="111"/>
    </row>
    <row r="760" spans="1:24" x14ac:dyDescent="0.3">
      <c r="A760" s="108" t="s">
        <v>548</v>
      </c>
      <c r="B760" s="109" t="s">
        <v>4098</v>
      </c>
      <c r="C760" s="109" t="s">
        <v>700</v>
      </c>
      <c r="D760" s="109" t="s">
        <v>550</v>
      </c>
      <c r="E760" s="109" t="s">
        <v>633</v>
      </c>
      <c r="F760" s="109" t="s">
        <v>4091</v>
      </c>
      <c r="G760" s="109" t="s">
        <v>4092</v>
      </c>
      <c r="H760" s="109" t="s">
        <v>4099</v>
      </c>
      <c r="I760" s="110">
        <v>60011</v>
      </c>
      <c r="J760" s="110">
        <v>2.75</v>
      </c>
      <c r="K760" s="110">
        <v>-12.071099999999999</v>
      </c>
      <c r="L760" s="110">
        <v>-77.121099999999998</v>
      </c>
      <c r="M760" s="111" t="s">
        <v>123</v>
      </c>
      <c r="N760" s="111">
        <v>0</v>
      </c>
      <c r="O760" s="111" t="s">
        <v>553</v>
      </c>
      <c r="P760" s="111">
        <v>0</v>
      </c>
      <c r="Q760" s="112"/>
      <c r="R760" s="111" t="s">
        <v>4094</v>
      </c>
      <c r="S760" s="111" t="s">
        <v>4094</v>
      </c>
      <c r="T760" s="111" t="s">
        <v>1688</v>
      </c>
      <c r="U760" s="111" t="str">
        <f>+CONCATENATE(Tabla134[[#This Row],[D]],Tabla134[[#This Row],[P]],Tabla134[[#This Row],[DI]])</f>
        <v>PROV.CONSTITUCIONAL_DEL_CALLAOPROV.CONSTITUCIONAL_DEL_CALLAOLA PERLA</v>
      </c>
      <c r="V760" s="111" t="s">
        <v>4098</v>
      </c>
      <c r="W760" s="111"/>
      <c r="X760" s="111"/>
    </row>
    <row r="761" spans="1:24" x14ac:dyDescent="0.3">
      <c r="A761" s="108" t="s">
        <v>548</v>
      </c>
      <c r="B761" s="109" t="s">
        <v>4100</v>
      </c>
      <c r="C761" s="109" t="s">
        <v>700</v>
      </c>
      <c r="D761" s="109" t="s">
        <v>550</v>
      </c>
      <c r="E761" s="109" t="s">
        <v>656</v>
      </c>
      <c r="F761" s="109" t="s">
        <v>4091</v>
      </c>
      <c r="G761" s="109" t="s">
        <v>4092</v>
      </c>
      <c r="H761" s="109" t="s">
        <v>4101</v>
      </c>
      <c r="I761" s="110">
        <v>3184</v>
      </c>
      <c r="J761" s="110">
        <v>18.38</v>
      </c>
      <c r="K761" s="110">
        <v>-12.0717</v>
      </c>
      <c r="L761" s="110">
        <v>-77.169200000000004</v>
      </c>
      <c r="M761" s="111" t="s">
        <v>123</v>
      </c>
      <c r="N761" s="111">
        <v>0</v>
      </c>
      <c r="O761" s="111" t="s">
        <v>553</v>
      </c>
      <c r="P761" s="111">
        <v>0</v>
      </c>
      <c r="Q761" s="112"/>
      <c r="R761" s="111" t="s">
        <v>4094</v>
      </c>
      <c r="S761" s="111" t="s">
        <v>4094</v>
      </c>
      <c r="T761" s="111" t="s">
        <v>1841</v>
      </c>
      <c r="U761" s="111" t="str">
        <f>+CONCATENATE(Tabla134[[#This Row],[D]],Tabla134[[#This Row],[P]],Tabla134[[#This Row],[DI]])</f>
        <v>PROV.CONSTITUCIONAL_DEL_CALLAOPROV.CONSTITUCIONAL_DEL_CALLAOLA PUNTA</v>
      </c>
      <c r="V761" s="111" t="s">
        <v>4100</v>
      </c>
      <c r="W761" s="111"/>
      <c r="X761" s="111"/>
    </row>
    <row r="762" spans="1:24" x14ac:dyDescent="0.3">
      <c r="A762" s="108" t="s">
        <v>548</v>
      </c>
      <c r="B762" s="109" t="s">
        <v>4102</v>
      </c>
      <c r="C762" s="109" t="s">
        <v>700</v>
      </c>
      <c r="D762" s="109" t="s">
        <v>550</v>
      </c>
      <c r="E762" s="109" t="s">
        <v>680</v>
      </c>
      <c r="F762" s="109" t="s">
        <v>4091</v>
      </c>
      <c r="G762" s="109" t="s">
        <v>4092</v>
      </c>
      <c r="H762" s="109" t="s">
        <v>4103</v>
      </c>
      <c r="I762" s="110">
        <v>402038</v>
      </c>
      <c r="J762" s="110">
        <v>69.930000000000007</v>
      </c>
      <c r="K762" s="110">
        <v>-11.898899999999999</v>
      </c>
      <c r="L762" s="110">
        <v>-77.142200000000003</v>
      </c>
      <c r="M762" s="111" t="s">
        <v>123</v>
      </c>
      <c r="N762" s="111">
        <v>0</v>
      </c>
      <c r="O762" s="111" t="s">
        <v>553</v>
      </c>
      <c r="P762" s="111">
        <v>0</v>
      </c>
      <c r="Q762" s="112"/>
      <c r="R762" s="111" t="s">
        <v>4094</v>
      </c>
      <c r="S762" s="111" t="s">
        <v>4094</v>
      </c>
      <c r="T762" s="111" t="s">
        <v>2091</v>
      </c>
      <c r="U762" s="111" t="str">
        <f>+CONCATENATE(Tabla134[[#This Row],[D]],Tabla134[[#This Row],[P]],Tabla134[[#This Row],[DI]])</f>
        <v>PROV.CONSTITUCIONAL_DEL_CALLAOPROV.CONSTITUCIONAL_DEL_CALLAOVENTANILLA</v>
      </c>
      <c r="V762" s="111" t="s">
        <v>4102</v>
      </c>
      <c r="W762" s="111"/>
      <c r="X762" s="111"/>
    </row>
    <row r="763" spans="1:24" x14ac:dyDescent="0.3">
      <c r="A763" s="108" t="s">
        <v>548</v>
      </c>
      <c r="B763" s="109" t="s">
        <v>4104</v>
      </c>
      <c r="C763" s="109" t="s">
        <v>700</v>
      </c>
      <c r="D763" s="109" t="s">
        <v>550</v>
      </c>
      <c r="E763" s="109" t="s">
        <v>700</v>
      </c>
      <c r="F763" s="109" t="s">
        <v>4091</v>
      </c>
      <c r="G763" s="109" t="s">
        <v>4092</v>
      </c>
      <c r="H763" s="109" t="s">
        <v>4105</v>
      </c>
      <c r="I763" s="110">
        <v>63542</v>
      </c>
      <c r="J763" s="110">
        <v>2.52</v>
      </c>
      <c r="K763" s="110">
        <v>-11.855</v>
      </c>
      <c r="L763" s="110">
        <v>-77.125</v>
      </c>
      <c r="M763" s="111" t="s">
        <v>123</v>
      </c>
      <c r="N763" s="111">
        <v>0</v>
      </c>
      <c r="O763" s="111" t="s">
        <v>553</v>
      </c>
      <c r="P763" s="111">
        <v>0</v>
      </c>
      <c r="Q763" s="112"/>
      <c r="R763" s="111" t="s">
        <v>4094</v>
      </c>
      <c r="S763" s="111" t="s">
        <v>4094</v>
      </c>
      <c r="T763" s="111" t="s">
        <v>1977</v>
      </c>
      <c r="U763" s="111" t="str">
        <f>+CONCATENATE(Tabla134[[#This Row],[D]],Tabla134[[#This Row],[P]],Tabla134[[#This Row],[DI]])</f>
        <v>PROV.CONSTITUCIONAL_DEL_CALLAOPROV.CONSTITUCIONAL_DEL_CALLAOMI PERU</v>
      </c>
      <c r="V763" s="111" t="s">
        <v>4104</v>
      </c>
      <c r="W763" s="111"/>
      <c r="X763" s="111"/>
    </row>
    <row r="764" spans="1:24" x14ac:dyDescent="0.3">
      <c r="A764" s="108" t="s">
        <v>548</v>
      </c>
      <c r="B764" s="109" t="s">
        <v>4106</v>
      </c>
      <c r="C764" s="109" t="s">
        <v>700</v>
      </c>
      <c r="D764" s="109" t="s">
        <v>550</v>
      </c>
      <c r="E764" s="109" t="s">
        <v>841</v>
      </c>
      <c r="F764" s="109" t="s">
        <v>4091</v>
      </c>
      <c r="G764" s="109" t="s">
        <v>4092</v>
      </c>
      <c r="H764" s="109" t="s">
        <v>842</v>
      </c>
      <c r="I764" s="110" t="s">
        <v>553</v>
      </c>
      <c r="J764" s="110" t="s">
        <v>553</v>
      </c>
      <c r="K764" s="110" t="s">
        <v>553</v>
      </c>
      <c r="L764" s="110" t="s">
        <v>553</v>
      </c>
      <c r="M764" s="111" t="s">
        <v>123</v>
      </c>
      <c r="N764" s="111">
        <v>0</v>
      </c>
      <c r="O764" s="111" t="s">
        <v>553</v>
      </c>
      <c r="P764" s="111">
        <v>0</v>
      </c>
      <c r="Q764" s="112"/>
      <c r="R764" s="111" t="s">
        <v>4094</v>
      </c>
      <c r="S764" s="111" t="s">
        <v>4094</v>
      </c>
      <c r="T764" s="111" t="s">
        <v>843</v>
      </c>
      <c r="U764" s="111" t="str">
        <f>+CONCATENATE(Tabla134[[#This Row],[D]],Tabla134[[#This Row],[P]],Tabla134[[#This Row],[DI]])</f>
        <v>PROV.CONSTITUCIONAL_DEL_CALLAOPROV.CONSTITUCIONAL_DEL_CALLAOMULTIDISTRITAL</v>
      </c>
      <c r="V764" s="111" t="s">
        <v>4106</v>
      </c>
      <c r="W764" s="111"/>
      <c r="X764" s="111"/>
    </row>
    <row r="765" spans="1:24" x14ac:dyDescent="0.3">
      <c r="A765" s="108" t="s">
        <v>548</v>
      </c>
      <c r="B765" s="109" t="s">
        <v>4107</v>
      </c>
      <c r="C765" s="109" t="s">
        <v>719</v>
      </c>
      <c r="D765" s="109" t="s">
        <v>550</v>
      </c>
      <c r="E765" s="109" t="s">
        <v>550</v>
      </c>
      <c r="F765" s="109" t="s">
        <v>4108</v>
      </c>
      <c r="G765" s="109" t="s">
        <v>4109</v>
      </c>
      <c r="H765" s="109" t="s">
        <v>4109</v>
      </c>
      <c r="I765" s="110">
        <v>121667</v>
      </c>
      <c r="J765" s="110">
        <v>116.22</v>
      </c>
      <c r="K765" s="110">
        <v>-13.5153</v>
      </c>
      <c r="L765" s="110">
        <v>-71.98</v>
      </c>
      <c r="M765" s="111" t="s">
        <v>123</v>
      </c>
      <c r="N765" s="111">
        <v>0</v>
      </c>
      <c r="O765" s="111" t="s">
        <v>553</v>
      </c>
      <c r="P765" s="111">
        <v>0</v>
      </c>
      <c r="Q765" s="112"/>
      <c r="R765" s="111" t="s">
        <v>561</v>
      </c>
      <c r="S765" s="111" t="s">
        <v>561</v>
      </c>
      <c r="T765" s="111" t="s">
        <v>561</v>
      </c>
      <c r="U765" s="111" t="str">
        <f>+CONCATENATE(Tabla134[[#This Row],[D]],Tabla134[[#This Row],[P]],Tabla134[[#This Row],[DI]])</f>
        <v>CUSCOCUSCOCUSCO</v>
      </c>
      <c r="V765" s="111" t="s">
        <v>4107</v>
      </c>
      <c r="W765" s="111"/>
      <c r="X765" s="111"/>
    </row>
    <row r="766" spans="1:24" x14ac:dyDescent="0.3">
      <c r="A766" s="108" t="s">
        <v>548</v>
      </c>
      <c r="B766" s="109" t="s">
        <v>4110</v>
      </c>
      <c r="C766" s="109" t="s">
        <v>719</v>
      </c>
      <c r="D766" s="109" t="s">
        <v>550</v>
      </c>
      <c r="E766" s="109" t="s">
        <v>581</v>
      </c>
      <c r="F766" s="109" t="s">
        <v>4108</v>
      </c>
      <c r="G766" s="109" t="s">
        <v>4109</v>
      </c>
      <c r="H766" s="109" t="s">
        <v>4111</v>
      </c>
      <c r="I766" s="110">
        <v>2483</v>
      </c>
      <c r="J766" s="110">
        <v>188.56</v>
      </c>
      <c r="K766" s="110">
        <v>-13.584199999999999</v>
      </c>
      <c r="L766" s="110">
        <v>-72.059399999999997</v>
      </c>
      <c r="M766" s="111" t="s">
        <v>123</v>
      </c>
      <c r="N766" s="111">
        <v>0</v>
      </c>
      <c r="O766" s="111" t="s">
        <v>553</v>
      </c>
      <c r="P766" s="111">
        <v>0</v>
      </c>
      <c r="Q766" s="112"/>
      <c r="R766" s="111" t="s">
        <v>561</v>
      </c>
      <c r="S766" s="111" t="s">
        <v>561</v>
      </c>
      <c r="T766" s="111" t="s">
        <v>1114</v>
      </c>
      <c r="U766" s="111" t="str">
        <f>+CONCATENATE(Tabla134[[#This Row],[D]],Tabla134[[#This Row],[P]],Tabla134[[#This Row],[DI]])</f>
        <v>CUSCOCUSCOCCORCA</v>
      </c>
      <c r="V766" s="111" t="s">
        <v>4110</v>
      </c>
      <c r="W766" s="111"/>
      <c r="X766" s="111"/>
    </row>
    <row r="767" spans="1:24" x14ac:dyDescent="0.3">
      <c r="A767" s="108" t="s">
        <v>548</v>
      </c>
      <c r="B767" s="109" t="s">
        <v>4112</v>
      </c>
      <c r="C767" s="109" t="s">
        <v>719</v>
      </c>
      <c r="D767" s="109" t="s">
        <v>550</v>
      </c>
      <c r="E767" s="109" t="s">
        <v>608</v>
      </c>
      <c r="F767" s="109" t="s">
        <v>4108</v>
      </c>
      <c r="G767" s="109" t="s">
        <v>4109</v>
      </c>
      <c r="H767" s="109" t="s">
        <v>4113</v>
      </c>
      <c r="I767" s="110">
        <v>8020</v>
      </c>
      <c r="J767" s="110">
        <v>14.96</v>
      </c>
      <c r="K767" s="110">
        <v>-13.4969</v>
      </c>
      <c r="L767" s="110">
        <v>-72.042500000000004</v>
      </c>
      <c r="M767" s="111" t="s">
        <v>123</v>
      </c>
      <c r="N767" s="111">
        <v>0</v>
      </c>
      <c r="O767" s="111" t="s">
        <v>553</v>
      </c>
      <c r="P767" s="111">
        <v>0</v>
      </c>
      <c r="Q767" s="112"/>
      <c r="R767" s="111" t="s">
        <v>561</v>
      </c>
      <c r="S767" s="111" t="s">
        <v>561</v>
      </c>
      <c r="T767" s="111" t="s">
        <v>1452</v>
      </c>
      <c r="U767" s="111" t="str">
        <f>+CONCATENATE(Tabla134[[#This Row],[D]],Tabla134[[#This Row],[P]],Tabla134[[#This Row],[DI]])</f>
        <v>CUSCOCUSCOPOROY</v>
      </c>
      <c r="V767" s="111" t="s">
        <v>4112</v>
      </c>
      <c r="W767" s="111"/>
      <c r="X767" s="111"/>
    </row>
    <row r="768" spans="1:24" x14ac:dyDescent="0.3">
      <c r="A768" s="108" t="s">
        <v>548</v>
      </c>
      <c r="B768" s="109" t="s">
        <v>4114</v>
      </c>
      <c r="C768" s="109" t="s">
        <v>719</v>
      </c>
      <c r="D768" s="109" t="s">
        <v>550</v>
      </c>
      <c r="E768" s="109" t="s">
        <v>633</v>
      </c>
      <c r="F768" s="109" t="s">
        <v>4108</v>
      </c>
      <c r="G768" s="109" t="s">
        <v>4109</v>
      </c>
      <c r="H768" s="109" t="s">
        <v>4115</v>
      </c>
      <c r="I768" s="110">
        <v>48224</v>
      </c>
      <c r="J768" s="110">
        <v>103.34</v>
      </c>
      <c r="K768" s="110">
        <v>-13.543900000000001</v>
      </c>
      <c r="L768" s="110">
        <v>-71.887200000000007</v>
      </c>
      <c r="M768" s="111" t="s">
        <v>123</v>
      </c>
      <c r="N768" s="111">
        <v>0</v>
      </c>
      <c r="O768" s="111" t="s">
        <v>553</v>
      </c>
      <c r="P768" s="111">
        <v>0</v>
      </c>
      <c r="Q768" s="112"/>
      <c r="R768" s="111" t="s">
        <v>561</v>
      </c>
      <c r="S768" s="111" t="s">
        <v>561</v>
      </c>
      <c r="T768" s="111" t="s">
        <v>1624</v>
      </c>
      <c r="U768" s="111" t="str">
        <f>+CONCATENATE(Tabla134[[#This Row],[D]],Tabla134[[#This Row],[P]],Tabla134[[#This Row],[DI]])</f>
        <v>CUSCOCUSCOSAN JERONIMO</v>
      </c>
      <c r="V768" s="111" t="s">
        <v>4114</v>
      </c>
      <c r="W768" s="111"/>
      <c r="X768" s="111"/>
    </row>
    <row r="769" spans="1:24" x14ac:dyDescent="0.3">
      <c r="A769" s="108" t="s">
        <v>548</v>
      </c>
      <c r="B769" s="109" t="s">
        <v>4116</v>
      </c>
      <c r="C769" s="109" t="s">
        <v>719</v>
      </c>
      <c r="D769" s="109" t="s">
        <v>550</v>
      </c>
      <c r="E769" s="109" t="s">
        <v>656</v>
      </c>
      <c r="F769" s="109" t="s">
        <v>4108</v>
      </c>
      <c r="G769" s="109" t="s">
        <v>4109</v>
      </c>
      <c r="H769" s="109" t="s">
        <v>4117</v>
      </c>
      <c r="I769" s="110">
        <v>118312</v>
      </c>
      <c r="J769" s="110">
        <v>89.44</v>
      </c>
      <c r="K769" s="110">
        <v>-13.5311</v>
      </c>
      <c r="L769" s="110">
        <v>-71.933300000000003</v>
      </c>
      <c r="M769" s="111" t="s">
        <v>123</v>
      </c>
      <c r="N769" s="111">
        <v>0</v>
      </c>
      <c r="O769" s="111" t="s">
        <v>553</v>
      </c>
      <c r="P769" s="111">
        <v>0</v>
      </c>
      <c r="Q769" s="112"/>
      <c r="R769" s="111" t="s">
        <v>561</v>
      </c>
      <c r="S769" s="111" t="s">
        <v>561</v>
      </c>
      <c r="T769" s="111" t="s">
        <v>1772</v>
      </c>
      <c r="U769" s="111" t="str">
        <f>+CONCATENATE(Tabla134[[#This Row],[D]],Tabla134[[#This Row],[P]],Tabla134[[#This Row],[DI]])</f>
        <v>CUSCOCUSCOSAN SEBASTIAN</v>
      </c>
      <c r="V769" s="111" t="s">
        <v>4116</v>
      </c>
      <c r="W769" s="111"/>
      <c r="X769" s="111"/>
    </row>
    <row r="770" spans="1:24" x14ac:dyDescent="0.3">
      <c r="A770" s="108" t="s">
        <v>548</v>
      </c>
      <c r="B770" s="109" t="s">
        <v>4118</v>
      </c>
      <c r="C770" s="109" t="s">
        <v>719</v>
      </c>
      <c r="D770" s="109" t="s">
        <v>550</v>
      </c>
      <c r="E770" s="109" t="s">
        <v>680</v>
      </c>
      <c r="F770" s="109" t="s">
        <v>4108</v>
      </c>
      <c r="G770" s="109" t="s">
        <v>4109</v>
      </c>
      <c r="H770" s="109" t="s">
        <v>4119</v>
      </c>
      <c r="I770" s="110">
        <v>91838</v>
      </c>
      <c r="J770" s="110">
        <v>69.72</v>
      </c>
      <c r="K770" s="110">
        <v>-13.527200000000001</v>
      </c>
      <c r="L770" s="110">
        <v>-71.984200000000001</v>
      </c>
      <c r="M770" s="111" t="s">
        <v>123</v>
      </c>
      <c r="N770" s="111">
        <v>0</v>
      </c>
      <c r="O770" s="111" t="s">
        <v>553</v>
      </c>
      <c r="P770" s="111">
        <v>0</v>
      </c>
      <c r="Q770" s="112"/>
      <c r="R770" s="111" t="s">
        <v>561</v>
      </c>
      <c r="S770" s="111" t="s">
        <v>561</v>
      </c>
      <c r="T770" s="111" t="s">
        <v>1919</v>
      </c>
      <c r="U770" s="111" t="str">
        <f>+CONCATENATE(Tabla134[[#This Row],[D]],Tabla134[[#This Row],[P]],Tabla134[[#This Row],[DI]])</f>
        <v>CUSCOCUSCOSANTIAGO</v>
      </c>
      <c r="V770" s="111" t="s">
        <v>4118</v>
      </c>
      <c r="W770" s="111"/>
      <c r="X770" s="111"/>
    </row>
    <row r="771" spans="1:24" x14ac:dyDescent="0.3">
      <c r="A771" s="108" t="s">
        <v>548</v>
      </c>
      <c r="B771" s="109" t="s">
        <v>4120</v>
      </c>
      <c r="C771" s="109" t="s">
        <v>719</v>
      </c>
      <c r="D771" s="109" t="s">
        <v>550</v>
      </c>
      <c r="E771" s="109" t="s">
        <v>700</v>
      </c>
      <c r="F771" s="109" t="s">
        <v>4108</v>
      </c>
      <c r="G771" s="109" t="s">
        <v>4109</v>
      </c>
      <c r="H771" s="109" t="s">
        <v>4121</v>
      </c>
      <c r="I771" s="110">
        <v>5599</v>
      </c>
      <c r="J771" s="110">
        <v>28.38</v>
      </c>
      <c r="K771" s="110">
        <v>-13.5703</v>
      </c>
      <c r="L771" s="110">
        <v>-71.826400000000007</v>
      </c>
      <c r="M771" s="111" t="s">
        <v>123</v>
      </c>
      <c r="N771" s="111">
        <v>0</v>
      </c>
      <c r="O771" s="111" t="s">
        <v>553</v>
      </c>
      <c r="P771" s="111">
        <v>0</v>
      </c>
      <c r="Q771" s="112"/>
      <c r="R771" s="111" t="s">
        <v>561</v>
      </c>
      <c r="S771" s="111" t="s">
        <v>561</v>
      </c>
      <c r="T771" s="111" t="s">
        <v>2044</v>
      </c>
      <c r="U771" s="111" t="str">
        <f>+CONCATENATE(Tabla134[[#This Row],[D]],Tabla134[[#This Row],[P]],Tabla134[[#This Row],[DI]])</f>
        <v>CUSCOCUSCOSAYLLA</v>
      </c>
      <c r="V771" s="111" t="s">
        <v>4120</v>
      </c>
      <c r="W771" s="111"/>
      <c r="X771" s="111"/>
    </row>
    <row r="772" spans="1:24" x14ac:dyDescent="0.3">
      <c r="A772" s="108" t="s">
        <v>548</v>
      </c>
      <c r="B772" s="109" t="s">
        <v>4122</v>
      </c>
      <c r="C772" s="109" t="s">
        <v>719</v>
      </c>
      <c r="D772" s="109" t="s">
        <v>550</v>
      </c>
      <c r="E772" s="109" t="s">
        <v>719</v>
      </c>
      <c r="F772" s="109" t="s">
        <v>4108</v>
      </c>
      <c r="G772" s="109" t="s">
        <v>4109</v>
      </c>
      <c r="H772" s="109" t="s">
        <v>4123</v>
      </c>
      <c r="I772" s="110">
        <v>65188</v>
      </c>
      <c r="J772" s="110">
        <v>6.38</v>
      </c>
      <c r="K772" s="110">
        <v>-13.5253</v>
      </c>
      <c r="L772" s="110">
        <v>-71.965599999999995</v>
      </c>
      <c r="M772" s="111" t="s">
        <v>123</v>
      </c>
      <c r="N772" s="111">
        <v>0</v>
      </c>
      <c r="O772" s="111" t="s">
        <v>553</v>
      </c>
      <c r="P772" s="111">
        <v>0</v>
      </c>
      <c r="Q772" s="112"/>
      <c r="R772" s="111" t="s">
        <v>561</v>
      </c>
      <c r="S772" s="111" t="s">
        <v>561</v>
      </c>
      <c r="T772" s="111" t="s">
        <v>2146</v>
      </c>
      <c r="U772" s="111" t="str">
        <f>+CONCATENATE(Tabla134[[#This Row],[D]],Tabla134[[#This Row],[P]],Tabla134[[#This Row],[DI]])</f>
        <v>CUSCOCUSCOWANCHAQ</v>
      </c>
      <c r="V772" s="111" t="s">
        <v>4122</v>
      </c>
      <c r="W772" s="111"/>
      <c r="X772" s="111"/>
    </row>
    <row r="773" spans="1:24" x14ac:dyDescent="0.3">
      <c r="A773" s="108" t="s">
        <v>548</v>
      </c>
      <c r="B773" s="109" t="s">
        <v>4124</v>
      </c>
      <c r="C773" s="109" t="s">
        <v>719</v>
      </c>
      <c r="D773" s="109" t="s">
        <v>550</v>
      </c>
      <c r="E773" s="109" t="s">
        <v>841</v>
      </c>
      <c r="F773" s="109" t="s">
        <v>4108</v>
      </c>
      <c r="G773" s="109" t="s">
        <v>4109</v>
      </c>
      <c r="H773" s="109" t="s">
        <v>842</v>
      </c>
      <c r="I773" s="110" t="s">
        <v>553</v>
      </c>
      <c r="J773" s="110" t="s">
        <v>553</v>
      </c>
      <c r="K773" s="110" t="s">
        <v>553</v>
      </c>
      <c r="L773" s="110" t="s">
        <v>553</v>
      </c>
      <c r="M773" s="111" t="s">
        <v>123</v>
      </c>
      <c r="N773" s="111">
        <v>0</v>
      </c>
      <c r="O773" s="111" t="s">
        <v>553</v>
      </c>
      <c r="P773" s="111">
        <v>0</v>
      </c>
      <c r="Q773" s="112"/>
      <c r="R773" s="111" t="s">
        <v>561</v>
      </c>
      <c r="S773" s="111" t="s">
        <v>561</v>
      </c>
      <c r="T773" s="111" t="s">
        <v>843</v>
      </c>
      <c r="U773" s="111" t="str">
        <f>+CONCATENATE(Tabla134[[#This Row],[D]],Tabla134[[#This Row],[P]],Tabla134[[#This Row],[DI]])</f>
        <v>CUSCOCUSCOMULTIDISTRITAL</v>
      </c>
      <c r="V773" s="111" t="s">
        <v>4124</v>
      </c>
      <c r="W773" s="111"/>
      <c r="X773" s="111"/>
    </row>
    <row r="774" spans="1:24" x14ac:dyDescent="0.3">
      <c r="A774" s="108" t="s">
        <v>548</v>
      </c>
      <c r="B774" s="109" t="s">
        <v>4125</v>
      </c>
      <c r="C774" s="109" t="s">
        <v>719</v>
      </c>
      <c r="D774" s="109" t="s">
        <v>581</v>
      </c>
      <c r="E774" s="109" t="s">
        <v>550</v>
      </c>
      <c r="F774" s="109" t="s">
        <v>4108</v>
      </c>
      <c r="G774" s="109" t="s">
        <v>4126</v>
      </c>
      <c r="H774" s="109" t="s">
        <v>4127</v>
      </c>
      <c r="I774" s="110">
        <v>5627</v>
      </c>
      <c r="J774" s="110">
        <v>141.27000000000001</v>
      </c>
      <c r="K774" s="110">
        <v>-13.918900000000001</v>
      </c>
      <c r="L774" s="110">
        <v>-71.685000000000002</v>
      </c>
      <c r="M774" s="111" t="s">
        <v>123</v>
      </c>
      <c r="N774" s="111">
        <v>0</v>
      </c>
      <c r="O774" s="111" t="s">
        <v>553</v>
      </c>
      <c r="P774" s="111">
        <v>0</v>
      </c>
      <c r="Q774" s="112"/>
      <c r="R774" s="111" t="s">
        <v>561</v>
      </c>
      <c r="S774" s="111" t="s">
        <v>589</v>
      </c>
      <c r="T774" s="111" t="s">
        <v>589</v>
      </c>
      <c r="U774" s="111" t="str">
        <f>+CONCATENATE(Tabla134[[#This Row],[D]],Tabla134[[#This Row],[P]],Tabla134[[#This Row],[DI]])</f>
        <v>CUSCOACOMAYOACOMAYO</v>
      </c>
      <c r="V774" s="111" t="s">
        <v>4125</v>
      </c>
      <c r="W774" s="111"/>
      <c r="X774" s="111"/>
    </row>
    <row r="775" spans="1:24" x14ac:dyDescent="0.3">
      <c r="A775" s="108" t="s">
        <v>548</v>
      </c>
      <c r="B775" s="109" t="s">
        <v>4128</v>
      </c>
      <c r="C775" s="109" t="s">
        <v>719</v>
      </c>
      <c r="D775" s="109" t="s">
        <v>581</v>
      </c>
      <c r="E775" s="109" t="s">
        <v>581</v>
      </c>
      <c r="F775" s="109" t="s">
        <v>4108</v>
      </c>
      <c r="G775" s="109" t="s">
        <v>4126</v>
      </c>
      <c r="H775" s="109" t="s">
        <v>4129</v>
      </c>
      <c r="I775" s="110">
        <v>2336</v>
      </c>
      <c r="J775" s="110">
        <v>91.72</v>
      </c>
      <c r="K775" s="110">
        <v>-14.0581</v>
      </c>
      <c r="L775" s="110">
        <v>-71.493099999999998</v>
      </c>
      <c r="M775" s="111" t="s">
        <v>123</v>
      </c>
      <c r="N775" s="111">
        <v>0</v>
      </c>
      <c r="O775" s="111" t="s">
        <v>553</v>
      </c>
      <c r="P775" s="111">
        <v>0</v>
      </c>
      <c r="Q775" s="112"/>
      <c r="R775" s="111" t="s">
        <v>561</v>
      </c>
      <c r="S775" s="111" t="s">
        <v>589</v>
      </c>
      <c r="T775" s="111" t="s">
        <v>1276</v>
      </c>
      <c r="U775" s="111" t="str">
        <f>+CONCATENATE(Tabla134[[#This Row],[D]],Tabla134[[#This Row],[P]],Tabla134[[#This Row],[DI]])</f>
        <v>CUSCOACOMAYOACOPIA</v>
      </c>
      <c r="V775" s="111" t="s">
        <v>4128</v>
      </c>
      <c r="W775" s="111"/>
      <c r="X775" s="111"/>
    </row>
    <row r="776" spans="1:24" x14ac:dyDescent="0.3">
      <c r="A776" s="108" t="s">
        <v>548</v>
      </c>
      <c r="B776" s="109" t="s">
        <v>4130</v>
      </c>
      <c r="C776" s="109" t="s">
        <v>719</v>
      </c>
      <c r="D776" s="109" t="s">
        <v>581</v>
      </c>
      <c r="E776" s="109" t="s">
        <v>608</v>
      </c>
      <c r="F776" s="109" t="s">
        <v>4108</v>
      </c>
      <c r="G776" s="109" t="s">
        <v>4126</v>
      </c>
      <c r="H776" s="109" t="s">
        <v>4131</v>
      </c>
      <c r="I776" s="110">
        <v>2286</v>
      </c>
      <c r="J776" s="110">
        <v>137.55000000000001</v>
      </c>
      <c r="K776" s="110">
        <v>-13.9506</v>
      </c>
      <c r="L776" s="110">
        <v>-71.738299999999995</v>
      </c>
      <c r="M776" s="111" t="s">
        <v>123</v>
      </c>
      <c r="N776" s="111">
        <v>0</v>
      </c>
      <c r="O776" s="111" t="s">
        <v>553</v>
      </c>
      <c r="P776" s="111">
        <v>0</v>
      </c>
      <c r="Q776" s="112"/>
      <c r="R776" s="111" t="s">
        <v>561</v>
      </c>
      <c r="S776" s="111" t="s">
        <v>589</v>
      </c>
      <c r="T776" s="111" t="s">
        <v>1446</v>
      </c>
      <c r="U776" s="111" t="str">
        <f>+CONCATENATE(Tabla134[[#This Row],[D]],Tabla134[[#This Row],[P]],Tabla134[[#This Row],[DI]])</f>
        <v>CUSCOACOMAYOACOS</v>
      </c>
      <c r="V776" s="111" t="s">
        <v>4130</v>
      </c>
      <c r="W776" s="111"/>
      <c r="X776" s="111"/>
    </row>
    <row r="777" spans="1:24" x14ac:dyDescent="0.3">
      <c r="A777" s="108" t="s">
        <v>548</v>
      </c>
      <c r="B777" s="109" t="s">
        <v>4132</v>
      </c>
      <c r="C777" s="109" t="s">
        <v>719</v>
      </c>
      <c r="D777" s="109" t="s">
        <v>581</v>
      </c>
      <c r="E777" s="109" t="s">
        <v>633</v>
      </c>
      <c r="F777" s="109" t="s">
        <v>4108</v>
      </c>
      <c r="G777" s="109" t="s">
        <v>4126</v>
      </c>
      <c r="H777" s="109" t="s">
        <v>4133</v>
      </c>
      <c r="I777" s="110">
        <v>2321</v>
      </c>
      <c r="J777" s="110">
        <v>43.61</v>
      </c>
      <c r="K777" s="110">
        <v>-14.1203</v>
      </c>
      <c r="L777" s="110">
        <v>-71.473299999999995</v>
      </c>
      <c r="M777" s="111" t="s">
        <v>123</v>
      </c>
      <c r="N777" s="111">
        <v>0</v>
      </c>
      <c r="O777" s="111" t="s">
        <v>553</v>
      </c>
      <c r="P777" s="111">
        <v>0</v>
      </c>
      <c r="Q777" s="112"/>
      <c r="R777" s="111" t="s">
        <v>561</v>
      </c>
      <c r="S777" s="111" t="s">
        <v>589</v>
      </c>
      <c r="T777" s="111" t="s">
        <v>1618</v>
      </c>
      <c r="U777" s="111" t="str">
        <f>+CONCATENATE(Tabla134[[#This Row],[D]],Tabla134[[#This Row],[P]],Tabla134[[#This Row],[DI]])</f>
        <v>CUSCOACOMAYOMOSOC LLACTA</v>
      </c>
      <c r="V777" s="111" t="s">
        <v>4132</v>
      </c>
      <c r="W777" s="111"/>
      <c r="X777" s="111"/>
    </row>
    <row r="778" spans="1:24" x14ac:dyDescent="0.3">
      <c r="A778" s="108" t="s">
        <v>548</v>
      </c>
      <c r="B778" s="109" t="s">
        <v>4134</v>
      </c>
      <c r="C778" s="109" t="s">
        <v>719</v>
      </c>
      <c r="D778" s="109" t="s">
        <v>581</v>
      </c>
      <c r="E778" s="109" t="s">
        <v>656</v>
      </c>
      <c r="F778" s="109" t="s">
        <v>4108</v>
      </c>
      <c r="G778" s="109" t="s">
        <v>4126</v>
      </c>
      <c r="H778" s="109" t="s">
        <v>4135</v>
      </c>
      <c r="I778" s="110">
        <v>9092</v>
      </c>
      <c r="J778" s="110">
        <v>275.56</v>
      </c>
      <c r="K778" s="110">
        <v>-14.035</v>
      </c>
      <c r="L778" s="110">
        <v>-71.571399999999997</v>
      </c>
      <c r="M778" s="111" t="s">
        <v>123</v>
      </c>
      <c r="N778" s="111">
        <v>0</v>
      </c>
      <c r="O778" s="111" t="s">
        <v>553</v>
      </c>
      <c r="P778" s="111">
        <v>0</v>
      </c>
      <c r="Q778" s="112"/>
      <c r="R778" s="111" t="s">
        <v>561</v>
      </c>
      <c r="S778" s="111" t="s">
        <v>589</v>
      </c>
      <c r="T778" s="111" t="s">
        <v>1768</v>
      </c>
      <c r="U778" s="111" t="str">
        <f>+CONCATENATE(Tabla134[[#This Row],[D]],Tabla134[[#This Row],[P]],Tabla134[[#This Row],[DI]])</f>
        <v>CUSCOACOMAYOPOMACANCHI</v>
      </c>
      <c r="V778" s="111" t="s">
        <v>4134</v>
      </c>
      <c r="W778" s="111"/>
      <c r="X778" s="111"/>
    </row>
    <row r="779" spans="1:24" x14ac:dyDescent="0.3">
      <c r="A779" s="108" t="s">
        <v>548</v>
      </c>
      <c r="B779" s="109" t="s">
        <v>4136</v>
      </c>
      <c r="C779" s="109" t="s">
        <v>719</v>
      </c>
      <c r="D779" s="109" t="s">
        <v>581</v>
      </c>
      <c r="E779" s="109" t="s">
        <v>680</v>
      </c>
      <c r="F779" s="109" t="s">
        <v>4108</v>
      </c>
      <c r="G779" s="109" t="s">
        <v>4126</v>
      </c>
      <c r="H779" s="109" t="s">
        <v>4137</v>
      </c>
      <c r="I779" s="110">
        <v>2281</v>
      </c>
      <c r="J779" s="110">
        <v>180.22</v>
      </c>
      <c r="K779" s="110">
        <v>-13.778600000000001</v>
      </c>
      <c r="L779" s="110">
        <v>-71.782200000000003</v>
      </c>
      <c r="M779" s="111" t="s">
        <v>123</v>
      </c>
      <c r="N779" s="111">
        <v>0</v>
      </c>
      <c r="O779" s="111" t="s">
        <v>553</v>
      </c>
      <c r="P779" s="111">
        <v>0</v>
      </c>
      <c r="Q779" s="112"/>
      <c r="R779" s="111" t="s">
        <v>561</v>
      </c>
      <c r="S779" s="111" t="s">
        <v>589</v>
      </c>
      <c r="T779" s="111" t="s">
        <v>1913</v>
      </c>
      <c r="U779" s="111" t="str">
        <f>+CONCATENATE(Tabla134[[#This Row],[D]],Tabla134[[#This Row],[P]],Tabla134[[#This Row],[DI]])</f>
        <v>CUSCOACOMAYORONDOCAN</v>
      </c>
      <c r="V779" s="111" t="s">
        <v>4136</v>
      </c>
      <c r="W779" s="111"/>
      <c r="X779" s="111"/>
    </row>
    <row r="780" spans="1:24" x14ac:dyDescent="0.3">
      <c r="A780" s="108" t="s">
        <v>548</v>
      </c>
      <c r="B780" s="109" t="s">
        <v>4138</v>
      </c>
      <c r="C780" s="109" t="s">
        <v>719</v>
      </c>
      <c r="D780" s="109" t="s">
        <v>581</v>
      </c>
      <c r="E780" s="109" t="s">
        <v>700</v>
      </c>
      <c r="F780" s="109" t="s">
        <v>4108</v>
      </c>
      <c r="G780" s="109" t="s">
        <v>4126</v>
      </c>
      <c r="H780" s="109" t="s">
        <v>4139</v>
      </c>
      <c r="I780" s="110">
        <v>3733</v>
      </c>
      <c r="J780" s="110">
        <v>78.290000000000006</v>
      </c>
      <c r="K780" s="110">
        <v>-13.9475</v>
      </c>
      <c r="L780" s="110">
        <v>-71.603099999999998</v>
      </c>
      <c r="M780" s="111" t="s">
        <v>123</v>
      </c>
      <c r="N780" s="111">
        <v>0</v>
      </c>
      <c r="O780" s="111" t="s">
        <v>553</v>
      </c>
      <c r="P780" s="111">
        <v>0</v>
      </c>
      <c r="Q780" s="112"/>
      <c r="R780" s="111" t="s">
        <v>561</v>
      </c>
      <c r="S780" s="111" t="s">
        <v>589</v>
      </c>
      <c r="T780" s="111" t="s">
        <v>2039</v>
      </c>
      <c r="U780" s="111" t="str">
        <f>+CONCATENATE(Tabla134[[#This Row],[D]],Tabla134[[#This Row],[P]],Tabla134[[#This Row],[DI]])</f>
        <v>CUSCOACOMAYOSANGARARA</v>
      </c>
      <c r="V780" s="111" t="s">
        <v>4138</v>
      </c>
      <c r="W780" s="111"/>
      <c r="X780" s="111"/>
    </row>
    <row r="781" spans="1:24" x14ac:dyDescent="0.3">
      <c r="A781" s="108" t="s">
        <v>548</v>
      </c>
      <c r="B781" s="109" t="s">
        <v>4140</v>
      </c>
      <c r="C781" s="109" t="s">
        <v>719</v>
      </c>
      <c r="D781" s="109" t="s">
        <v>581</v>
      </c>
      <c r="E781" s="109" t="s">
        <v>841</v>
      </c>
      <c r="F781" s="109" t="s">
        <v>4108</v>
      </c>
      <c r="G781" s="109" t="s">
        <v>4126</v>
      </c>
      <c r="H781" s="109" t="s">
        <v>842</v>
      </c>
      <c r="I781" s="110" t="s">
        <v>553</v>
      </c>
      <c r="J781" s="110" t="s">
        <v>553</v>
      </c>
      <c r="K781" s="110" t="s">
        <v>553</v>
      </c>
      <c r="L781" s="110" t="s">
        <v>553</v>
      </c>
      <c r="M781" s="111" t="s">
        <v>123</v>
      </c>
      <c r="N781" s="111">
        <v>0</v>
      </c>
      <c r="O781" s="111" t="s">
        <v>553</v>
      </c>
      <c r="P781" s="111">
        <v>0</v>
      </c>
      <c r="Q781" s="112"/>
      <c r="R781" s="111" t="s">
        <v>561</v>
      </c>
      <c r="S781" s="111" t="s">
        <v>589</v>
      </c>
      <c r="T781" s="111" t="s">
        <v>843</v>
      </c>
      <c r="U781" s="111" t="str">
        <f>+CONCATENATE(Tabla134[[#This Row],[D]],Tabla134[[#This Row],[P]],Tabla134[[#This Row],[DI]])</f>
        <v>CUSCOACOMAYOMULTIDISTRITAL</v>
      </c>
      <c r="V781" s="111" t="s">
        <v>4140</v>
      </c>
      <c r="W781" s="111"/>
      <c r="X781" s="111"/>
    </row>
    <row r="782" spans="1:24" x14ac:dyDescent="0.3">
      <c r="A782" s="108" t="s">
        <v>548</v>
      </c>
      <c r="B782" s="109" t="s">
        <v>4141</v>
      </c>
      <c r="C782" s="109" t="s">
        <v>719</v>
      </c>
      <c r="D782" s="109" t="s">
        <v>608</v>
      </c>
      <c r="E782" s="109" t="s">
        <v>550</v>
      </c>
      <c r="F782" s="109" t="s">
        <v>4108</v>
      </c>
      <c r="G782" s="109" t="s">
        <v>4142</v>
      </c>
      <c r="H782" s="109" t="s">
        <v>4143</v>
      </c>
      <c r="I782" s="110">
        <v>16833</v>
      </c>
      <c r="J782" s="110">
        <v>202.58</v>
      </c>
      <c r="K782" s="110">
        <v>-13.4636</v>
      </c>
      <c r="L782" s="110">
        <v>-72.146900000000002</v>
      </c>
      <c r="M782" s="111" t="s">
        <v>123</v>
      </c>
      <c r="N782" s="111">
        <v>0</v>
      </c>
      <c r="O782" s="111" t="s">
        <v>553</v>
      </c>
      <c r="P782" s="111">
        <v>0</v>
      </c>
      <c r="Q782" s="112"/>
      <c r="R782" s="111" t="s">
        <v>561</v>
      </c>
      <c r="S782" s="111" t="s">
        <v>616</v>
      </c>
      <c r="T782" s="111" t="s">
        <v>616</v>
      </c>
      <c r="U782" s="111" t="str">
        <f>+CONCATENATE(Tabla134[[#This Row],[D]],Tabla134[[#This Row],[P]],Tabla134[[#This Row],[DI]])</f>
        <v>CUSCOANTAANTA</v>
      </c>
      <c r="V782" s="111" t="s">
        <v>4141</v>
      </c>
      <c r="W782" s="111"/>
      <c r="X782" s="111"/>
    </row>
    <row r="783" spans="1:24" x14ac:dyDescent="0.3">
      <c r="A783" s="108" t="s">
        <v>548</v>
      </c>
      <c r="B783" s="109" t="s">
        <v>4144</v>
      </c>
      <c r="C783" s="109" t="s">
        <v>719</v>
      </c>
      <c r="D783" s="109" t="s">
        <v>608</v>
      </c>
      <c r="E783" s="109" t="s">
        <v>581</v>
      </c>
      <c r="F783" s="109" t="s">
        <v>4108</v>
      </c>
      <c r="G783" s="109" t="s">
        <v>4142</v>
      </c>
      <c r="H783" s="109" t="s">
        <v>4145</v>
      </c>
      <c r="I783" s="110">
        <v>7015</v>
      </c>
      <c r="J783" s="110">
        <v>123.58</v>
      </c>
      <c r="K783" s="110">
        <v>-13.4575</v>
      </c>
      <c r="L783" s="110">
        <v>-72.294399999999996</v>
      </c>
      <c r="M783" s="111" t="s">
        <v>123</v>
      </c>
      <c r="N783" s="111">
        <v>0</v>
      </c>
      <c r="O783" s="111" t="s">
        <v>553</v>
      </c>
      <c r="P783" s="111">
        <v>0</v>
      </c>
      <c r="Q783" s="112"/>
      <c r="R783" s="111" t="s">
        <v>561</v>
      </c>
      <c r="S783" s="111" t="s">
        <v>616</v>
      </c>
      <c r="T783" s="111" t="s">
        <v>1110</v>
      </c>
      <c r="U783" s="111" t="str">
        <f>+CONCATENATE(Tabla134[[#This Row],[D]],Tabla134[[#This Row],[P]],Tabla134[[#This Row],[DI]])</f>
        <v>CUSCOANTAANCAHUASI</v>
      </c>
      <c r="V783" s="111" t="s">
        <v>4144</v>
      </c>
      <c r="W783" s="111"/>
      <c r="X783" s="111"/>
    </row>
    <row r="784" spans="1:24" x14ac:dyDescent="0.3">
      <c r="A784" s="108" t="s">
        <v>548</v>
      </c>
      <c r="B784" s="109" t="s">
        <v>4146</v>
      </c>
      <c r="C784" s="109" t="s">
        <v>719</v>
      </c>
      <c r="D784" s="109" t="s">
        <v>608</v>
      </c>
      <c r="E784" s="109" t="s">
        <v>608</v>
      </c>
      <c r="F784" s="109" t="s">
        <v>4108</v>
      </c>
      <c r="G784" s="109" t="s">
        <v>4142</v>
      </c>
      <c r="H784" s="109" t="s">
        <v>4147</v>
      </c>
      <c r="I784" s="110">
        <v>2274</v>
      </c>
      <c r="J784" s="110">
        <v>43.28</v>
      </c>
      <c r="K784" s="110">
        <v>-13.477499999999999</v>
      </c>
      <c r="L784" s="110">
        <v>-72.072800000000001</v>
      </c>
      <c r="M784" s="111" t="s">
        <v>123</v>
      </c>
      <c r="N784" s="111">
        <v>0</v>
      </c>
      <c r="O784" s="111" t="s">
        <v>553</v>
      </c>
      <c r="P784" s="111">
        <v>0</v>
      </c>
      <c r="Q784" s="112"/>
      <c r="R784" s="111" t="s">
        <v>561</v>
      </c>
      <c r="S784" s="111" t="s">
        <v>616</v>
      </c>
      <c r="T784" s="111" t="s">
        <v>1447</v>
      </c>
      <c r="U784" s="111" t="str">
        <f>+CONCATENATE(Tabla134[[#This Row],[D]],Tabla134[[#This Row],[P]],Tabla134[[#This Row],[DI]])</f>
        <v>CUSCOANTACACHIMAYO</v>
      </c>
      <c r="V784" s="111" t="s">
        <v>4146</v>
      </c>
      <c r="W784" s="111"/>
      <c r="X784" s="111"/>
    </row>
    <row r="785" spans="1:24" x14ac:dyDescent="0.3">
      <c r="A785" s="108" t="s">
        <v>548</v>
      </c>
      <c r="B785" s="109" t="s">
        <v>4148</v>
      </c>
      <c r="C785" s="109" t="s">
        <v>719</v>
      </c>
      <c r="D785" s="109" t="s">
        <v>608</v>
      </c>
      <c r="E785" s="109" t="s">
        <v>633</v>
      </c>
      <c r="F785" s="109" t="s">
        <v>4108</v>
      </c>
      <c r="G785" s="109" t="s">
        <v>4142</v>
      </c>
      <c r="H785" s="109" t="s">
        <v>4149</v>
      </c>
      <c r="I785" s="110">
        <v>4434</v>
      </c>
      <c r="J785" s="110">
        <v>390.58</v>
      </c>
      <c r="K785" s="110">
        <v>-13.6294</v>
      </c>
      <c r="L785" s="110">
        <v>-72.233900000000006</v>
      </c>
      <c r="M785" s="111" t="s">
        <v>123</v>
      </c>
      <c r="N785" s="111">
        <v>0</v>
      </c>
      <c r="O785" s="111" t="s">
        <v>553</v>
      </c>
      <c r="P785" s="111">
        <v>0</v>
      </c>
      <c r="Q785" s="112"/>
      <c r="R785" s="111" t="s">
        <v>561</v>
      </c>
      <c r="S785" s="111" t="s">
        <v>616</v>
      </c>
      <c r="T785" s="111" t="s">
        <v>1619</v>
      </c>
      <c r="U785" s="111" t="str">
        <f>+CONCATENATE(Tabla134[[#This Row],[D]],Tabla134[[#This Row],[P]],Tabla134[[#This Row],[DI]])</f>
        <v>CUSCOANTACHINCHAYPUJIO</v>
      </c>
      <c r="V785" s="111" t="s">
        <v>4148</v>
      </c>
      <c r="W785" s="111"/>
      <c r="X785" s="111"/>
    </row>
    <row r="786" spans="1:24" x14ac:dyDescent="0.3">
      <c r="A786" s="108" t="s">
        <v>548</v>
      </c>
      <c r="B786" s="109" t="s">
        <v>4150</v>
      </c>
      <c r="C786" s="109" t="s">
        <v>719</v>
      </c>
      <c r="D786" s="109" t="s">
        <v>608</v>
      </c>
      <c r="E786" s="109" t="s">
        <v>656</v>
      </c>
      <c r="F786" s="109" t="s">
        <v>4108</v>
      </c>
      <c r="G786" s="109" t="s">
        <v>4142</v>
      </c>
      <c r="H786" s="109" t="s">
        <v>4151</v>
      </c>
      <c r="I786" s="110">
        <v>5875</v>
      </c>
      <c r="J786" s="110">
        <v>228.62</v>
      </c>
      <c r="K786" s="110">
        <v>-13.4131</v>
      </c>
      <c r="L786" s="110">
        <v>-72.208600000000004</v>
      </c>
      <c r="M786" s="111" t="s">
        <v>123</v>
      </c>
      <c r="N786" s="111">
        <v>0</v>
      </c>
      <c r="O786" s="111" t="s">
        <v>553</v>
      </c>
      <c r="P786" s="111">
        <v>0</v>
      </c>
      <c r="Q786" s="112"/>
      <c r="R786" s="111" t="s">
        <v>561</v>
      </c>
      <c r="S786" s="111" t="s">
        <v>616</v>
      </c>
      <c r="T786" s="111" t="s">
        <v>1769</v>
      </c>
      <c r="U786" s="111" t="str">
        <f>+CONCATENATE(Tabla134[[#This Row],[D]],Tabla134[[#This Row],[P]],Tabla134[[#This Row],[DI]])</f>
        <v>CUSCOANTAHUAROCONDO</v>
      </c>
      <c r="V786" s="111" t="s">
        <v>4150</v>
      </c>
      <c r="W786" s="111"/>
      <c r="X786" s="111"/>
    </row>
    <row r="787" spans="1:24" x14ac:dyDescent="0.3">
      <c r="A787" s="108" t="s">
        <v>548</v>
      </c>
      <c r="B787" s="109" t="s">
        <v>4152</v>
      </c>
      <c r="C787" s="109" t="s">
        <v>719</v>
      </c>
      <c r="D787" s="109" t="s">
        <v>608</v>
      </c>
      <c r="E787" s="109" t="s">
        <v>680</v>
      </c>
      <c r="F787" s="109" t="s">
        <v>4108</v>
      </c>
      <c r="G787" s="109" t="s">
        <v>4142</v>
      </c>
      <c r="H787" s="109" t="s">
        <v>4153</v>
      </c>
      <c r="I787" s="110">
        <v>9813</v>
      </c>
      <c r="J787" s="110">
        <v>512.91999999999996</v>
      </c>
      <c r="K787" s="110">
        <v>-13.4808</v>
      </c>
      <c r="L787" s="110">
        <v>-72.445800000000006</v>
      </c>
      <c r="M787" s="111" t="s">
        <v>123</v>
      </c>
      <c r="N787" s="111">
        <v>0</v>
      </c>
      <c r="O787" s="111" t="s">
        <v>553</v>
      </c>
      <c r="P787" s="111">
        <v>0</v>
      </c>
      <c r="Q787" s="112"/>
      <c r="R787" s="111" t="s">
        <v>561</v>
      </c>
      <c r="S787" s="111" t="s">
        <v>616</v>
      </c>
      <c r="T787" s="111" t="s">
        <v>1914</v>
      </c>
      <c r="U787" s="111" t="str">
        <f>+CONCATENATE(Tabla134[[#This Row],[D]],Tabla134[[#This Row],[P]],Tabla134[[#This Row],[DI]])</f>
        <v>CUSCOANTALIMATAMBO</v>
      </c>
      <c r="V787" s="111" t="s">
        <v>4152</v>
      </c>
      <c r="W787" s="111"/>
      <c r="X787" s="111"/>
    </row>
    <row r="788" spans="1:24" x14ac:dyDescent="0.3">
      <c r="A788" s="108" t="s">
        <v>548</v>
      </c>
      <c r="B788" s="109" t="s">
        <v>4154</v>
      </c>
      <c r="C788" s="109" t="s">
        <v>719</v>
      </c>
      <c r="D788" s="109" t="s">
        <v>608</v>
      </c>
      <c r="E788" s="109" t="s">
        <v>700</v>
      </c>
      <c r="F788" s="109" t="s">
        <v>4108</v>
      </c>
      <c r="G788" s="109" t="s">
        <v>4142</v>
      </c>
      <c r="H788" s="109" t="s">
        <v>4155</v>
      </c>
      <c r="I788" s="110">
        <v>2674</v>
      </c>
      <c r="J788" s="110">
        <v>284.48</v>
      </c>
      <c r="K788" s="110">
        <v>-13.5078</v>
      </c>
      <c r="L788" s="110">
        <v>-72.535300000000007</v>
      </c>
      <c r="M788" s="111" t="s">
        <v>123</v>
      </c>
      <c r="N788" s="111">
        <v>0</v>
      </c>
      <c r="O788" s="111" t="s">
        <v>553</v>
      </c>
      <c r="P788" s="111">
        <v>0</v>
      </c>
      <c r="Q788" s="112"/>
      <c r="R788" s="111" t="s">
        <v>561</v>
      </c>
      <c r="S788" s="111" t="s">
        <v>616</v>
      </c>
      <c r="T788" s="111" t="s">
        <v>1661</v>
      </c>
      <c r="U788" s="111" t="str">
        <f>+CONCATENATE(Tabla134[[#This Row],[D]],Tabla134[[#This Row],[P]],Tabla134[[#This Row],[DI]])</f>
        <v>CUSCOANTAMOLLEPATA</v>
      </c>
      <c r="V788" s="111" t="s">
        <v>4154</v>
      </c>
      <c r="W788" s="111"/>
      <c r="X788" s="111"/>
    </row>
    <row r="789" spans="1:24" x14ac:dyDescent="0.3">
      <c r="A789" s="108" t="s">
        <v>548</v>
      </c>
      <c r="B789" s="109" t="s">
        <v>4156</v>
      </c>
      <c r="C789" s="109" t="s">
        <v>719</v>
      </c>
      <c r="D789" s="109" t="s">
        <v>608</v>
      </c>
      <c r="E789" s="109" t="s">
        <v>719</v>
      </c>
      <c r="F789" s="109" t="s">
        <v>4108</v>
      </c>
      <c r="G789" s="109" t="s">
        <v>4142</v>
      </c>
      <c r="H789" s="109" t="s">
        <v>4157</v>
      </c>
      <c r="I789" s="110">
        <v>4242</v>
      </c>
      <c r="J789" s="110">
        <v>37.75</v>
      </c>
      <c r="K789" s="110">
        <v>-13.4803</v>
      </c>
      <c r="L789" s="110">
        <v>-72.111900000000006</v>
      </c>
      <c r="M789" s="111" t="s">
        <v>123</v>
      </c>
      <c r="N789" s="111">
        <v>0</v>
      </c>
      <c r="O789" s="111" t="s">
        <v>553</v>
      </c>
      <c r="P789" s="111">
        <v>0</v>
      </c>
      <c r="Q789" s="112"/>
      <c r="R789" s="111" t="s">
        <v>561</v>
      </c>
      <c r="S789" s="111" t="s">
        <v>616</v>
      </c>
      <c r="T789" s="111" t="s">
        <v>2141</v>
      </c>
      <c r="U789" s="111" t="str">
        <f>+CONCATENATE(Tabla134[[#This Row],[D]],Tabla134[[#This Row],[P]],Tabla134[[#This Row],[DI]])</f>
        <v>CUSCOANTAPUCYURA</v>
      </c>
      <c r="V789" s="111" t="s">
        <v>4156</v>
      </c>
      <c r="W789" s="111"/>
      <c r="X789" s="111"/>
    </row>
    <row r="790" spans="1:24" x14ac:dyDescent="0.3">
      <c r="A790" s="108" t="s">
        <v>548</v>
      </c>
      <c r="B790" s="109" t="s">
        <v>4158</v>
      </c>
      <c r="C790" s="109" t="s">
        <v>719</v>
      </c>
      <c r="D790" s="109" t="s">
        <v>608</v>
      </c>
      <c r="E790" s="109" t="s">
        <v>738</v>
      </c>
      <c r="F790" s="109" t="s">
        <v>4108</v>
      </c>
      <c r="G790" s="109" t="s">
        <v>4142</v>
      </c>
      <c r="H790" s="109" t="s">
        <v>4159</v>
      </c>
      <c r="I790" s="110">
        <v>3714</v>
      </c>
      <c r="J790" s="110">
        <v>52.33</v>
      </c>
      <c r="K790" s="110">
        <v>-13.4556</v>
      </c>
      <c r="L790" s="110">
        <v>-72.255799999999994</v>
      </c>
      <c r="M790" s="111" t="s">
        <v>123</v>
      </c>
      <c r="N790" s="111">
        <v>0</v>
      </c>
      <c r="O790" s="111" t="s">
        <v>553</v>
      </c>
      <c r="P790" s="111">
        <v>0</v>
      </c>
      <c r="Q790" s="112"/>
      <c r="R790" s="111" t="s">
        <v>561</v>
      </c>
      <c r="S790" s="111" t="s">
        <v>616</v>
      </c>
      <c r="T790" s="111" t="s">
        <v>2232</v>
      </c>
      <c r="U790" s="111" t="str">
        <f>+CONCATENATE(Tabla134[[#This Row],[D]],Tabla134[[#This Row],[P]],Tabla134[[#This Row],[DI]])</f>
        <v>CUSCOANTAZURITE</v>
      </c>
      <c r="V790" s="111" t="s">
        <v>4158</v>
      </c>
      <c r="W790" s="111"/>
      <c r="X790" s="111"/>
    </row>
    <row r="791" spans="1:24" x14ac:dyDescent="0.3">
      <c r="A791" s="108" t="s">
        <v>548</v>
      </c>
      <c r="B791" s="109" t="s">
        <v>4160</v>
      </c>
      <c r="C791" s="109" t="s">
        <v>719</v>
      </c>
      <c r="D791" s="109" t="s">
        <v>608</v>
      </c>
      <c r="E791" s="109" t="s">
        <v>841</v>
      </c>
      <c r="F791" s="109" t="s">
        <v>4108</v>
      </c>
      <c r="G791" s="109" t="s">
        <v>4142</v>
      </c>
      <c r="H791" s="109" t="s">
        <v>842</v>
      </c>
      <c r="I791" s="110" t="s">
        <v>553</v>
      </c>
      <c r="J791" s="110" t="s">
        <v>553</v>
      </c>
      <c r="K791" s="110" t="s">
        <v>553</v>
      </c>
      <c r="L791" s="110" t="s">
        <v>553</v>
      </c>
      <c r="M791" s="111" t="s">
        <v>123</v>
      </c>
      <c r="N791" s="111">
        <v>0</v>
      </c>
      <c r="O791" s="111" t="s">
        <v>553</v>
      </c>
      <c r="P791" s="111">
        <v>0</v>
      </c>
      <c r="Q791" s="112"/>
      <c r="R791" s="111" t="s">
        <v>561</v>
      </c>
      <c r="S791" s="111" t="s">
        <v>616</v>
      </c>
      <c r="T791" s="111" t="s">
        <v>843</v>
      </c>
      <c r="U791" s="111" t="str">
        <f>+CONCATENATE(Tabla134[[#This Row],[D]],Tabla134[[#This Row],[P]],Tabla134[[#This Row],[DI]])</f>
        <v>CUSCOANTAMULTIDISTRITAL</v>
      </c>
      <c r="V791" s="111" t="s">
        <v>4160</v>
      </c>
      <c r="W791" s="111"/>
      <c r="X791" s="111"/>
    </row>
    <row r="792" spans="1:24" x14ac:dyDescent="0.3">
      <c r="A792" s="108" t="s">
        <v>548</v>
      </c>
      <c r="B792" s="109" t="s">
        <v>4161</v>
      </c>
      <c r="C792" s="109" t="s">
        <v>719</v>
      </c>
      <c r="D792" s="109" t="s">
        <v>633</v>
      </c>
      <c r="E792" s="109" t="s">
        <v>550</v>
      </c>
      <c r="F792" s="109" t="s">
        <v>4108</v>
      </c>
      <c r="G792" s="109" t="s">
        <v>4162</v>
      </c>
      <c r="H792" s="109" t="s">
        <v>4163</v>
      </c>
      <c r="I792" s="110">
        <v>23824</v>
      </c>
      <c r="J792" s="110">
        <v>311.01</v>
      </c>
      <c r="K792" s="110">
        <v>-13.3231</v>
      </c>
      <c r="L792" s="110">
        <v>-71.957800000000006</v>
      </c>
      <c r="M792" s="111" t="s">
        <v>123</v>
      </c>
      <c r="N792" s="111">
        <v>0</v>
      </c>
      <c r="O792" s="111" t="s">
        <v>553</v>
      </c>
      <c r="P792" s="111">
        <v>0</v>
      </c>
      <c r="Q792" s="112"/>
      <c r="R792" s="111" t="s">
        <v>561</v>
      </c>
      <c r="S792" s="111" t="s">
        <v>641</v>
      </c>
      <c r="T792" s="111" t="s">
        <v>641</v>
      </c>
      <c r="U792" s="111" t="str">
        <f>+CONCATENATE(Tabla134[[#This Row],[D]],Tabla134[[#This Row],[P]],Tabla134[[#This Row],[DI]])</f>
        <v>CUSCOCALCACALCA</v>
      </c>
      <c r="V792" s="111" t="s">
        <v>4161</v>
      </c>
      <c r="W792" s="111"/>
      <c r="X792" s="111"/>
    </row>
    <row r="793" spans="1:24" x14ac:dyDescent="0.3">
      <c r="A793" s="108" t="s">
        <v>548</v>
      </c>
      <c r="B793" s="109" t="s">
        <v>4164</v>
      </c>
      <c r="C793" s="109" t="s">
        <v>719</v>
      </c>
      <c r="D793" s="109" t="s">
        <v>633</v>
      </c>
      <c r="E793" s="109" t="s">
        <v>581</v>
      </c>
      <c r="F793" s="109" t="s">
        <v>4108</v>
      </c>
      <c r="G793" s="109" t="s">
        <v>4162</v>
      </c>
      <c r="H793" s="109" t="s">
        <v>4165</v>
      </c>
      <c r="I793" s="110">
        <v>4034</v>
      </c>
      <c r="J793" s="110">
        <v>71.430000000000007</v>
      </c>
      <c r="K793" s="110">
        <v>-13.386699999999999</v>
      </c>
      <c r="L793" s="110">
        <v>-71.9011</v>
      </c>
      <c r="M793" s="111" t="s">
        <v>123</v>
      </c>
      <c r="N793" s="111">
        <v>0</v>
      </c>
      <c r="O793" s="111" t="s">
        <v>553</v>
      </c>
      <c r="P793" s="111">
        <v>0</v>
      </c>
      <c r="Q793" s="112"/>
      <c r="R793" s="111" t="s">
        <v>561</v>
      </c>
      <c r="S793" s="111" t="s">
        <v>641</v>
      </c>
      <c r="T793" s="111" t="s">
        <v>1277</v>
      </c>
      <c r="U793" s="111" t="str">
        <f>+CONCATENATE(Tabla134[[#This Row],[D]],Tabla134[[#This Row],[P]],Tabla134[[#This Row],[DI]])</f>
        <v>CUSCOCALCACOYA</v>
      </c>
      <c r="V793" s="111" t="s">
        <v>4164</v>
      </c>
      <c r="W793" s="111"/>
      <c r="X793" s="111"/>
    </row>
    <row r="794" spans="1:24" x14ac:dyDescent="0.3">
      <c r="A794" s="108" t="s">
        <v>548</v>
      </c>
      <c r="B794" s="109" t="s">
        <v>4166</v>
      </c>
      <c r="C794" s="109" t="s">
        <v>719</v>
      </c>
      <c r="D794" s="109" t="s">
        <v>633</v>
      </c>
      <c r="E794" s="109" t="s">
        <v>608</v>
      </c>
      <c r="F794" s="109" t="s">
        <v>4108</v>
      </c>
      <c r="G794" s="109" t="s">
        <v>4162</v>
      </c>
      <c r="H794" s="109" t="s">
        <v>4167</v>
      </c>
      <c r="I794" s="110">
        <v>5821</v>
      </c>
      <c r="J794" s="110">
        <v>94.22</v>
      </c>
      <c r="K794" s="110">
        <v>-13.3642</v>
      </c>
      <c r="L794" s="110">
        <v>-71.922799999999995</v>
      </c>
      <c r="M794" s="111" t="s">
        <v>123</v>
      </c>
      <c r="N794" s="111">
        <v>0</v>
      </c>
      <c r="O794" s="111" t="s">
        <v>553</v>
      </c>
      <c r="P794" s="111">
        <v>0</v>
      </c>
      <c r="Q794" s="112"/>
      <c r="R794" s="111" t="s">
        <v>561</v>
      </c>
      <c r="S794" s="111" t="s">
        <v>641</v>
      </c>
      <c r="T794" s="111" t="s">
        <v>1448</v>
      </c>
      <c r="U794" s="111" t="str">
        <f>+CONCATENATE(Tabla134[[#This Row],[D]],Tabla134[[#This Row],[P]],Tabla134[[#This Row],[DI]])</f>
        <v>CUSCOCALCALAMAY</v>
      </c>
      <c r="V794" s="111" t="s">
        <v>4166</v>
      </c>
      <c r="W794" s="111"/>
      <c r="X794" s="111"/>
    </row>
    <row r="795" spans="1:24" x14ac:dyDescent="0.3">
      <c r="A795" s="108" t="s">
        <v>548</v>
      </c>
      <c r="B795" s="109" t="s">
        <v>4168</v>
      </c>
      <c r="C795" s="109" t="s">
        <v>719</v>
      </c>
      <c r="D795" s="109" t="s">
        <v>633</v>
      </c>
      <c r="E795" s="109" t="s">
        <v>633</v>
      </c>
      <c r="F795" s="109" t="s">
        <v>4108</v>
      </c>
      <c r="G795" s="109" t="s">
        <v>4162</v>
      </c>
      <c r="H795" s="109" t="s">
        <v>4169</v>
      </c>
      <c r="I795" s="110">
        <v>7227</v>
      </c>
      <c r="J795" s="110">
        <v>527.26</v>
      </c>
      <c r="K795" s="110">
        <v>-13.1058</v>
      </c>
      <c r="L795" s="110">
        <v>-72.047200000000004</v>
      </c>
      <c r="M795" s="111" t="s">
        <v>123</v>
      </c>
      <c r="N795" s="111">
        <v>0</v>
      </c>
      <c r="O795" s="111" t="s">
        <v>553</v>
      </c>
      <c r="P795" s="111">
        <v>0</v>
      </c>
      <c r="Q795" s="112"/>
      <c r="R795" s="111" t="s">
        <v>561</v>
      </c>
      <c r="S795" s="111" t="s">
        <v>641</v>
      </c>
      <c r="T795" s="111" t="s">
        <v>1620</v>
      </c>
      <c r="U795" s="111" t="str">
        <f>+CONCATENATE(Tabla134[[#This Row],[D]],Tabla134[[#This Row],[P]],Tabla134[[#This Row],[DI]])</f>
        <v>CUSCOCALCALARES</v>
      </c>
      <c r="V795" s="111" t="s">
        <v>4168</v>
      </c>
      <c r="W795" s="111"/>
      <c r="X795" s="111"/>
    </row>
    <row r="796" spans="1:24" x14ac:dyDescent="0.3">
      <c r="A796" s="108" t="s">
        <v>548</v>
      </c>
      <c r="B796" s="109" t="s">
        <v>4170</v>
      </c>
      <c r="C796" s="109" t="s">
        <v>719</v>
      </c>
      <c r="D796" s="109" t="s">
        <v>633</v>
      </c>
      <c r="E796" s="109" t="s">
        <v>656</v>
      </c>
      <c r="F796" s="109" t="s">
        <v>4108</v>
      </c>
      <c r="G796" s="109" t="s">
        <v>4162</v>
      </c>
      <c r="H796" s="109" t="s">
        <v>4171</v>
      </c>
      <c r="I796" s="110">
        <v>10285</v>
      </c>
      <c r="J796" s="110">
        <v>148.25</v>
      </c>
      <c r="K796" s="110">
        <v>-13.4217</v>
      </c>
      <c r="L796" s="110">
        <v>-71.849999999999994</v>
      </c>
      <c r="M796" s="111" t="s">
        <v>123</v>
      </c>
      <c r="N796" s="111">
        <v>0</v>
      </c>
      <c r="O796" s="111" t="s">
        <v>553</v>
      </c>
      <c r="P796" s="111">
        <v>0</v>
      </c>
      <c r="Q796" s="112"/>
      <c r="R796" s="111" t="s">
        <v>561</v>
      </c>
      <c r="S796" s="111" t="s">
        <v>641</v>
      </c>
      <c r="T796" s="111" t="s">
        <v>1770</v>
      </c>
      <c r="U796" s="111" t="str">
        <f>+CONCATENATE(Tabla134[[#This Row],[D]],Tabla134[[#This Row],[P]],Tabla134[[#This Row],[DI]])</f>
        <v>CUSCOCALCAPISAC</v>
      </c>
      <c r="V796" s="111" t="s">
        <v>4170</v>
      </c>
      <c r="W796" s="111"/>
      <c r="X796" s="111"/>
    </row>
    <row r="797" spans="1:24" x14ac:dyDescent="0.3">
      <c r="A797" s="108" t="s">
        <v>548</v>
      </c>
      <c r="B797" s="109" t="s">
        <v>4172</v>
      </c>
      <c r="C797" s="109" t="s">
        <v>719</v>
      </c>
      <c r="D797" s="109" t="s">
        <v>633</v>
      </c>
      <c r="E797" s="109" t="s">
        <v>680</v>
      </c>
      <c r="F797" s="109" t="s">
        <v>4108</v>
      </c>
      <c r="G797" s="109" t="s">
        <v>4162</v>
      </c>
      <c r="H797" s="109" t="s">
        <v>4173</v>
      </c>
      <c r="I797" s="110">
        <v>5674</v>
      </c>
      <c r="J797" s="110">
        <v>128.07</v>
      </c>
      <c r="K797" s="110">
        <v>-13.493600000000001</v>
      </c>
      <c r="L797" s="110">
        <v>-71.78</v>
      </c>
      <c r="M797" s="111" t="s">
        <v>123</v>
      </c>
      <c r="N797" s="111">
        <v>0</v>
      </c>
      <c r="O797" s="111" t="s">
        <v>553</v>
      </c>
      <c r="P797" s="111">
        <v>0</v>
      </c>
      <c r="Q797" s="112"/>
      <c r="R797" s="111" t="s">
        <v>561</v>
      </c>
      <c r="S797" s="111" t="s">
        <v>641</v>
      </c>
      <c r="T797" s="111" t="s">
        <v>1915</v>
      </c>
      <c r="U797" s="111" t="str">
        <f>+CONCATENATE(Tabla134[[#This Row],[D]],Tabla134[[#This Row],[P]],Tabla134[[#This Row],[DI]])</f>
        <v>CUSCOCALCASAN SALVADOR</v>
      </c>
      <c r="V797" s="111" t="s">
        <v>4172</v>
      </c>
      <c r="W797" s="111"/>
      <c r="X797" s="111"/>
    </row>
    <row r="798" spans="1:24" x14ac:dyDescent="0.3">
      <c r="A798" s="108" t="s">
        <v>548</v>
      </c>
      <c r="B798" s="109" t="s">
        <v>4174</v>
      </c>
      <c r="C798" s="109" t="s">
        <v>719</v>
      </c>
      <c r="D798" s="109" t="s">
        <v>633</v>
      </c>
      <c r="E798" s="109" t="s">
        <v>700</v>
      </c>
      <c r="F798" s="109" t="s">
        <v>4108</v>
      </c>
      <c r="G798" s="109" t="s">
        <v>4162</v>
      </c>
      <c r="H798" s="109" t="s">
        <v>4175</v>
      </c>
      <c r="I798" s="110">
        <v>4745</v>
      </c>
      <c r="J798" s="110">
        <v>53.78</v>
      </c>
      <c r="K798" s="110">
        <v>-13.4278</v>
      </c>
      <c r="L798" s="110">
        <v>-71.868899999999996</v>
      </c>
      <c r="M798" s="111" t="s">
        <v>123</v>
      </c>
      <c r="N798" s="111">
        <v>0</v>
      </c>
      <c r="O798" s="111" t="s">
        <v>553</v>
      </c>
      <c r="P798" s="111">
        <v>0</v>
      </c>
      <c r="Q798" s="112"/>
      <c r="R798" s="111" t="s">
        <v>561</v>
      </c>
      <c r="S798" s="111" t="s">
        <v>641</v>
      </c>
      <c r="T798" s="111" t="s">
        <v>2040</v>
      </c>
      <c r="U798" s="111" t="str">
        <f>+CONCATENATE(Tabla134[[#This Row],[D]],Tabla134[[#This Row],[P]],Tabla134[[#This Row],[DI]])</f>
        <v>CUSCOCALCATARAY</v>
      </c>
      <c r="V798" s="111" t="s">
        <v>4174</v>
      </c>
      <c r="W798" s="111"/>
      <c r="X798" s="111"/>
    </row>
    <row r="799" spans="1:24" x14ac:dyDescent="0.3">
      <c r="A799" s="108" t="s">
        <v>548</v>
      </c>
      <c r="B799" s="109" t="s">
        <v>4176</v>
      </c>
      <c r="C799" s="109" t="s">
        <v>719</v>
      </c>
      <c r="D799" s="109" t="s">
        <v>633</v>
      </c>
      <c r="E799" s="109" t="s">
        <v>719</v>
      </c>
      <c r="F799" s="109" t="s">
        <v>4108</v>
      </c>
      <c r="G799" s="109" t="s">
        <v>4162</v>
      </c>
      <c r="H799" s="109" t="s">
        <v>4177</v>
      </c>
      <c r="I799" s="110">
        <v>13588</v>
      </c>
      <c r="J799" s="110">
        <v>3080.47</v>
      </c>
      <c r="K799" s="110">
        <v>-12.700799999999999</v>
      </c>
      <c r="L799" s="110">
        <v>-72.232200000000006</v>
      </c>
      <c r="M799" s="111" t="s">
        <v>123</v>
      </c>
      <c r="N799" s="111">
        <v>0</v>
      </c>
      <c r="O799" s="111" t="s">
        <v>553</v>
      </c>
      <c r="P799" s="111">
        <v>0</v>
      </c>
      <c r="Q799" s="112"/>
      <c r="R799" s="111" t="s">
        <v>561</v>
      </c>
      <c r="S799" s="111" t="s">
        <v>641</v>
      </c>
      <c r="T799" s="111" t="s">
        <v>2142</v>
      </c>
      <c r="U799" s="111" t="str">
        <f>+CONCATENATE(Tabla134[[#This Row],[D]],Tabla134[[#This Row],[P]],Tabla134[[#This Row],[DI]])</f>
        <v>CUSCOCALCAYANATILE</v>
      </c>
      <c r="V799" s="111" t="s">
        <v>4176</v>
      </c>
      <c r="W799" s="111"/>
      <c r="X799" s="111"/>
    </row>
    <row r="800" spans="1:24" x14ac:dyDescent="0.3">
      <c r="A800" s="108" t="s">
        <v>548</v>
      </c>
      <c r="B800" s="109" t="s">
        <v>4178</v>
      </c>
      <c r="C800" s="109" t="s">
        <v>719</v>
      </c>
      <c r="D800" s="109" t="s">
        <v>633</v>
      </c>
      <c r="E800" s="109" t="s">
        <v>841</v>
      </c>
      <c r="F800" s="109" t="s">
        <v>4108</v>
      </c>
      <c r="G800" s="109" t="s">
        <v>4162</v>
      </c>
      <c r="H800" s="109" t="s">
        <v>842</v>
      </c>
      <c r="I800" s="110" t="s">
        <v>553</v>
      </c>
      <c r="J800" s="110" t="s">
        <v>553</v>
      </c>
      <c r="K800" s="110" t="s">
        <v>553</v>
      </c>
      <c r="L800" s="110" t="s">
        <v>553</v>
      </c>
      <c r="M800" s="111" t="s">
        <v>123</v>
      </c>
      <c r="N800" s="111">
        <v>0</v>
      </c>
      <c r="O800" s="111" t="s">
        <v>553</v>
      </c>
      <c r="P800" s="111">
        <v>0</v>
      </c>
      <c r="Q800" s="112"/>
      <c r="R800" s="111" t="s">
        <v>561</v>
      </c>
      <c r="S800" s="111" t="s">
        <v>641</v>
      </c>
      <c r="T800" s="111" t="s">
        <v>843</v>
      </c>
      <c r="U800" s="111" t="str">
        <f>+CONCATENATE(Tabla134[[#This Row],[D]],Tabla134[[#This Row],[P]],Tabla134[[#This Row],[DI]])</f>
        <v>CUSCOCALCAMULTIDISTRITAL</v>
      </c>
      <c r="V800" s="111" t="s">
        <v>4178</v>
      </c>
      <c r="W800" s="111"/>
      <c r="X800" s="111"/>
    </row>
    <row r="801" spans="1:24" x14ac:dyDescent="0.3">
      <c r="A801" s="108" t="s">
        <v>548</v>
      </c>
      <c r="B801" s="109" t="s">
        <v>4179</v>
      </c>
      <c r="C801" s="109" t="s">
        <v>719</v>
      </c>
      <c r="D801" s="109" t="s">
        <v>656</v>
      </c>
      <c r="E801" s="109" t="s">
        <v>550</v>
      </c>
      <c r="F801" s="109" t="s">
        <v>4108</v>
      </c>
      <c r="G801" s="109" t="s">
        <v>4180</v>
      </c>
      <c r="H801" s="109" t="s">
        <v>4181</v>
      </c>
      <c r="I801" s="110">
        <v>10178</v>
      </c>
      <c r="J801" s="110">
        <v>292.97000000000003</v>
      </c>
      <c r="K801" s="110">
        <v>-14.22</v>
      </c>
      <c r="L801" s="110">
        <v>-71.431700000000006</v>
      </c>
      <c r="M801" s="111" t="s">
        <v>123</v>
      </c>
      <c r="N801" s="111">
        <v>0</v>
      </c>
      <c r="O801" s="111" t="s">
        <v>553</v>
      </c>
      <c r="P801" s="111">
        <v>0</v>
      </c>
      <c r="Q801" s="112"/>
      <c r="R801" s="111" t="s">
        <v>561</v>
      </c>
      <c r="S801" s="111" t="s">
        <v>666</v>
      </c>
      <c r="T801" s="111" t="s">
        <v>2143</v>
      </c>
      <c r="U801" s="111" t="str">
        <f>+CONCATENATE(Tabla134[[#This Row],[D]],Tabla134[[#This Row],[P]],Tabla134[[#This Row],[DI]])</f>
        <v>CUSCOCANASYANAOCA</v>
      </c>
      <c r="V801" s="111" t="s">
        <v>4179</v>
      </c>
      <c r="W801" s="111"/>
      <c r="X801" s="111"/>
    </row>
    <row r="802" spans="1:24" x14ac:dyDescent="0.3">
      <c r="A802" s="108" t="s">
        <v>548</v>
      </c>
      <c r="B802" s="109" t="s">
        <v>4182</v>
      </c>
      <c r="C802" s="109" t="s">
        <v>719</v>
      </c>
      <c r="D802" s="109" t="s">
        <v>656</v>
      </c>
      <c r="E802" s="109" t="s">
        <v>581</v>
      </c>
      <c r="F802" s="109" t="s">
        <v>4108</v>
      </c>
      <c r="G802" s="109" t="s">
        <v>4180</v>
      </c>
      <c r="H802" s="109" t="s">
        <v>4183</v>
      </c>
      <c r="I802" s="110">
        <v>6315</v>
      </c>
      <c r="J802" s="110">
        <v>503.76</v>
      </c>
      <c r="K802" s="110">
        <v>-14.4733</v>
      </c>
      <c r="L802" s="110">
        <v>-71.3964</v>
      </c>
      <c r="M802" s="111" t="s">
        <v>123</v>
      </c>
      <c r="N802" s="111">
        <v>0</v>
      </c>
      <c r="O802" s="111" t="s">
        <v>553</v>
      </c>
      <c r="P802" s="111">
        <v>0</v>
      </c>
      <c r="Q802" s="112"/>
      <c r="R802" s="111" t="s">
        <v>561</v>
      </c>
      <c r="S802" s="111" t="s">
        <v>666</v>
      </c>
      <c r="T802" s="111" t="s">
        <v>1111</v>
      </c>
      <c r="U802" s="111" t="str">
        <f>+CONCATENATE(Tabla134[[#This Row],[D]],Tabla134[[#This Row],[P]],Tabla134[[#This Row],[DI]])</f>
        <v>CUSCOCANASCHECCA</v>
      </c>
      <c r="V802" s="111" t="s">
        <v>4182</v>
      </c>
      <c r="W802" s="111"/>
      <c r="X802" s="111"/>
    </row>
    <row r="803" spans="1:24" x14ac:dyDescent="0.3">
      <c r="A803" s="108" t="s">
        <v>548</v>
      </c>
      <c r="B803" s="109" t="s">
        <v>4184</v>
      </c>
      <c r="C803" s="109" t="s">
        <v>719</v>
      </c>
      <c r="D803" s="109" t="s">
        <v>656</v>
      </c>
      <c r="E803" s="109" t="s">
        <v>608</v>
      </c>
      <c r="F803" s="109" t="s">
        <v>4108</v>
      </c>
      <c r="G803" s="109" t="s">
        <v>4180</v>
      </c>
      <c r="H803" s="109" t="s">
        <v>4185</v>
      </c>
      <c r="I803" s="110">
        <v>5781</v>
      </c>
      <c r="J803" s="110">
        <v>376.19</v>
      </c>
      <c r="K803" s="110">
        <v>-14.533099999999999</v>
      </c>
      <c r="L803" s="110">
        <v>-71.306399999999996</v>
      </c>
      <c r="M803" s="111" t="s">
        <v>123</v>
      </c>
      <c r="N803" s="111">
        <v>0</v>
      </c>
      <c r="O803" s="111" t="s">
        <v>553</v>
      </c>
      <c r="P803" s="111">
        <v>0</v>
      </c>
      <c r="Q803" s="112"/>
      <c r="R803" s="111" t="s">
        <v>561</v>
      </c>
      <c r="S803" s="111" t="s">
        <v>666</v>
      </c>
      <c r="T803" s="111" t="s">
        <v>1278</v>
      </c>
      <c r="U803" s="111" t="str">
        <f>+CONCATENATE(Tabla134[[#This Row],[D]],Tabla134[[#This Row],[P]],Tabla134[[#This Row],[DI]])</f>
        <v>CUSCOCANASKUNTURKANKI</v>
      </c>
      <c r="V803" s="111" t="s">
        <v>4184</v>
      </c>
      <c r="W803" s="111"/>
      <c r="X803" s="111"/>
    </row>
    <row r="804" spans="1:24" x14ac:dyDescent="0.3">
      <c r="A804" s="108" t="s">
        <v>548</v>
      </c>
      <c r="B804" s="109" t="s">
        <v>4186</v>
      </c>
      <c r="C804" s="109" t="s">
        <v>719</v>
      </c>
      <c r="D804" s="109" t="s">
        <v>656</v>
      </c>
      <c r="E804" s="109" t="s">
        <v>633</v>
      </c>
      <c r="F804" s="109" t="s">
        <v>4108</v>
      </c>
      <c r="G804" s="109" t="s">
        <v>4180</v>
      </c>
      <c r="H804" s="109" t="s">
        <v>4187</v>
      </c>
      <c r="I804" s="110">
        <v>2567</v>
      </c>
      <c r="J804" s="110">
        <v>187.1</v>
      </c>
      <c r="K804" s="110">
        <v>-14.431699999999999</v>
      </c>
      <c r="L804" s="110">
        <v>-71.2744</v>
      </c>
      <c r="M804" s="111" t="s">
        <v>123</v>
      </c>
      <c r="N804" s="111">
        <v>0</v>
      </c>
      <c r="O804" s="111" t="s">
        <v>553</v>
      </c>
      <c r="P804" s="111">
        <v>0</v>
      </c>
      <c r="Q804" s="112"/>
      <c r="R804" s="111" t="s">
        <v>561</v>
      </c>
      <c r="S804" s="111" t="s">
        <v>666</v>
      </c>
      <c r="T804" s="111" t="s">
        <v>1449</v>
      </c>
      <c r="U804" s="111" t="str">
        <f>+CONCATENATE(Tabla134[[#This Row],[D]],Tabla134[[#This Row],[P]],Tabla134[[#This Row],[DI]])</f>
        <v>CUSCOCANASLANGUI</v>
      </c>
      <c r="V804" s="111" t="s">
        <v>4186</v>
      </c>
      <c r="W804" s="111"/>
      <c r="X804" s="111"/>
    </row>
    <row r="805" spans="1:24" x14ac:dyDescent="0.3">
      <c r="A805" s="108" t="s">
        <v>548</v>
      </c>
      <c r="B805" s="109" t="s">
        <v>4188</v>
      </c>
      <c r="C805" s="109" t="s">
        <v>719</v>
      </c>
      <c r="D805" s="109" t="s">
        <v>656</v>
      </c>
      <c r="E805" s="109" t="s">
        <v>656</v>
      </c>
      <c r="F805" s="109" t="s">
        <v>4108</v>
      </c>
      <c r="G805" s="109" t="s">
        <v>4180</v>
      </c>
      <c r="H805" s="109" t="s">
        <v>4189</v>
      </c>
      <c r="I805" s="110">
        <v>6447</v>
      </c>
      <c r="J805" s="110">
        <v>452.56</v>
      </c>
      <c r="K805" s="110">
        <v>-14.494199999999999</v>
      </c>
      <c r="L805" s="110">
        <v>-71.155600000000007</v>
      </c>
      <c r="M805" s="111" t="s">
        <v>123</v>
      </c>
      <c r="N805" s="111">
        <v>0</v>
      </c>
      <c r="O805" s="111" t="s">
        <v>553</v>
      </c>
      <c r="P805" s="111">
        <v>0</v>
      </c>
      <c r="Q805" s="112"/>
      <c r="R805" s="111" t="s">
        <v>561</v>
      </c>
      <c r="S805" s="111" t="s">
        <v>666</v>
      </c>
      <c r="T805" s="111" t="s">
        <v>1621</v>
      </c>
      <c r="U805" s="111" t="str">
        <f>+CONCATENATE(Tabla134[[#This Row],[D]],Tabla134[[#This Row],[P]],Tabla134[[#This Row],[DI]])</f>
        <v>CUSCOCANASLAYO</v>
      </c>
      <c r="V805" s="111" t="s">
        <v>4188</v>
      </c>
      <c r="W805" s="111"/>
      <c r="X805" s="111"/>
    </row>
    <row r="806" spans="1:24" x14ac:dyDescent="0.3">
      <c r="A806" s="108" t="s">
        <v>548</v>
      </c>
      <c r="B806" s="109" t="s">
        <v>4190</v>
      </c>
      <c r="C806" s="109" t="s">
        <v>719</v>
      </c>
      <c r="D806" s="109" t="s">
        <v>656</v>
      </c>
      <c r="E806" s="109" t="s">
        <v>680</v>
      </c>
      <c r="F806" s="109" t="s">
        <v>4108</v>
      </c>
      <c r="G806" s="109" t="s">
        <v>4180</v>
      </c>
      <c r="H806" s="109" t="s">
        <v>4191</v>
      </c>
      <c r="I806" s="110">
        <v>2075</v>
      </c>
      <c r="J806" s="110">
        <v>29.91</v>
      </c>
      <c r="K806" s="110">
        <v>-14.145300000000001</v>
      </c>
      <c r="L806" s="110">
        <v>-71.460300000000004</v>
      </c>
      <c r="M806" s="111" t="s">
        <v>123</v>
      </c>
      <c r="N806" s="111">
        <v>0</v>
      </c>
      <c r="O806" s="111" t="s">
        <v>553</v>
      </c>
      <c r="P806" s="111">
        <v>0</v>
      </c>
      <c r="Q806" s="112"/>
      <c r="R806" s="111" t="s">
        <v>561</v>
      </c>
      <c r="S806" s="111" t="s">
        <v>666</v>
      </c>
      <c r="T806" s="111" t="s">
        <v>1749</v>
      </c>
      <c r="U806" s="111" t="str">
        <f>+CONCATENATE(Tabla134[[#This Row],[D]],Tabla134[[#This Row],[P]],Tabla134[[#This Row],[DI]])</f>
        <v>CUSCOCANASPAMPAMARCA</v>
      </c>
      <c r="V806" s="111" t="s">
        <v>4190</v>
      </c>
      <c r="W806" s="111"/>
      <c r="X806" s="111"/>
    </row>
    <row r="807" spans="1:24" x14ac:dyDescent="0.3">
      <c r="A807" s="108" t="s">
        <v>548</v>
      </c>
      <c r="B807" s="109" t="s">
        <v>4192</v>
      </c>
      <c r="C807" s="109" t="s">
        <v>719</v>
      </c>
      <c r="D807" s="109" t="s">
        <v>656</v>
      </c>
      <c r="E807" s="109" t="s">
        <v>700</v>
      </c>
      <c r="F807" s="109" t="s">
        <v>4108</v>
      </c>
      <c r="G807" s="109" t="s">
        <v>4180</v>
      </c>
      <c r="H807" s="109" t="s">
        <v>4193</v>
      </c>
      <c r="I807" s="110">
        <v>3578</v>
      </c>
      <c r="J807" s="110">
        <v>143.46</v>
      </c>
      <c r="K807" s="110">
        <v>-14.38</v>
      </c>
      <c r="L807" s="110">
        <v>-71.454999999999998</v>
      </c>
      <c r="M807" s="111" t="s">
        <v>123</v>
      </c>
      <c r="N807" s="111">
        <v>0</v>
      </c>
      <c r="O807" s="111" t="s">
        <v>553</v>
      </c>
      <c r="P807" s="111">
        <v>0</v>
      </c>
      <c r="Q807" s="112"/>
      <c r="R807" s="111" t="s">
        <v>561</v>
      </c>
      <c r="S807" s="111" t="s">
        <v>666</v>
      </c>
      <c r="T807" s="111" t="s">
        <v>1916</v>
      </c>
      <c r="U807" s="111" t="str">
        <f>+CONCATENATE(Tabla134[[#This Row],[D]],Tabla134[[#This Row],[P]],Tabla134[[#This Row],[DI]])</f>
        <v>CUSCOCANASQUEHUE</v>
      </c>
      <c r="V807" s="111" t="s">
        <v>4192</v>
      </c>
      <c r="W807" s="111"/>
      <c r="X807" s="111"/>
    </row>
    <row r="808" spans="1:24" x14ac:dyDescent="0.3">
      <c r="A808" s="108" t="s">
        <v>548</v>
      </c>
      <c r="B808" s="109" t="s">
        <v>4194</v>
      </c>
      <c r="C808" s="109" t="s">
        <v>719</v>
      </c>
      <c r="D808" s="109" t="s">
        <v>656</v>
      </c>
      <c r="E808" s="109" t="s">
        <v>719</v>
      </c>
      <c r="F808" s="109" t="s">
        <v>4108</v>
      </c>
      <c r="G808" s="109" t="s">
        <v>4180</v>
      </c>
      <c r="H808" s="109" t="s">
        <v>4195</v>
      </c>
      <c r="I808" s="110">
        <v>2961</v>
      </c>
      <c r="J808" s="110">
        <v>117.81</v>
      </c>
      <c r="K808" s="110">
        <v>-14.164999999999999</v>
      </c>
      <c r="L808" s="110">
        <v>-71.479399999999998</v>
      </c>
      <c r="M808" s="111" t="s">
        <v>123</v>
      </c>
      <c r="N808" s="111">
        <v>0</v>
      </c>
      <c r="O808" s="111" t="s">
        <v>553</v>
      </c>
      <c r="P808" s="111">
        <v>0</v>
      </c>
      <c r="Q808" s="112"/>
      <c r="R808" s="111" t="s">
        <v>561</v>
      </c>
      <c r="S808" s="111" t="s">
        <v>666</v>
      </c>
      <c r="T808" s="111" t="s">
        <v>2041</v>
      </c>
      <c r="U808" s="111" t="str">
        <f>+CONCATENATE(Tabla134[[#This Row],[D]],Tabla134[[#This Row],[P]],Tabla134[[#This Row],[DI]])</f>
        <v>CUSCOCANASTUPAC AMARU</v>
      </c>
      <c r="V808" s="111" t="s">
        <v>4194</v>
      </c>
      <c r="W808" s="111"/>
      <c r="X808" s="111"/>
    </row>
    <row r="809" spans="1:24" x14ac:dyDescent="0.3">
      <c r="A809" s="108" t="s">
        <v>548</v>
      </c>
      <c r="B809" s="109" t="s">
        <v>4196</v>
      </c>
      <c r="C809" s="109" t="s">
        <v>719</v>
      </c>
      <c r="D809" s="109" t="s">
        <v>656</v>
      </c>
      <c r="E809" s="109" t="s">
        <v>841</v>
      </c>
      <c r="F809" s="109" t="s">
        <v>4108</v>
      </c>
      <c r="G809" s="109" t="s">
        <v>4180</v>
      </c>
      <c r="H809" s="109" t="s">
        <v>842</v>
      </c>
      <c r="I809" s="110" t="s">
        <v>553</v>
      </c>
      <c r="J809" s="110" t="s">
        <v>553</v>
      </c>
      <c r="K809" s="110" t="s">
        <v>553</v>
      </c>
      <c r="L809" s="110" t="s">
        <v>553</v>
      </c>
      <c r="M809" s="111" t="s">
        <v>123</v>
      </c>
      <c r="N809" s="111">
        <v>0</v>
      </c>
      <c r="O809" s="111" t="s">
        <v>553</v>
      </c>
      <c r="P809" s="111">
        <v>0</v>
      </c>
      <c r="Q809" s="112"/>
      <c r="R809" s="111" t="s">
        <v>561</v>
      </c>
      <c r="S809" s="111" t="s">
        <v>666</v>
      </c>
      <c r="T809" s="111" t="s">
        <v>843</v>
      </c>
      <c r="U809" s="111" t="str">
        <f>+CONCATENATE(Tabla134[[#This Row],[D]],Tabla134[[#This Row],[P]],Tabla134[[#This Row],[DI]])</f>
        <v>CUSCOCANASMULTIDISTRITAL</v>
      </c>
      <c r="V809" s="111" t="s">
        <v>4196</v>
      </c>
      <c r="W809" s="111"/>
      <c r="X809" s="111"/>
    </row>
    <row r="810" spans="1:24" x14ac:dyDescent="0.3">
      <c r="A810" s="108" t="s">
        <v>548</v>
      </c>
      <c r="B810" s="109" t="s">
        <v>4197</v>
      </c>
      <c r="C810" s="109" t="s">
        <v>719</v>
      </c>
      <c r="D810" s="109" t="s">
        <v>680</v>
      </c>
      <c r="E810" s="109" t="s">
        <v>550</v>
      </c>
      <c r="F810" s="109" t="s">
        <v>4108</v>
      </c>
      <c r="G810" s="109" t="s">
        <v>4198</v>
      </c>
      <c r="H810" s="109" t="s">
        <v>4199</v>
      </c>
      <c r="I810" s="110">
        <v>60903</v>
      </c>
      <c r="J810" s="110">
        <v>645.88</v>
      </c>
      <c r="K810" s="110">
        <v>-14.271100000000001</v>
      </c>
      <c r="L810" s="110">
        <v>-71.228899999999996</v>
      </c>
      <c r="M810" s="111" t="s">
        <v>123</v>
      </c>
      <c r="N810" s="111">
        <v>0</v>
      </c>
      <c r="O810" s="111" t="s">
        <v>553</v>
      </c>
      <c r="P810" s="111">
        <v>0</v>
      </c>
      <c r="Q810" s="112"/>
      <c r="R810" s="111" t="s">
        <v>561</v>
      </c>
      <c r="S810" s="111" t="s">
        <v>691</v>
      </c>
      <c r="T810" s="111" t="s">
        <v>2042</v>
      </c>
      <c r="U810" s="111" t="str">
        <f>+CONCATENATE(Tabla134[[#This Row],[D]],Tabla134[[#This Row],[P]],Tabla134[[#This Row],[DI]])</f>
        <v>CUSCOCANCHISSICUANI</v>
      </c>
      <c r="V810" s="111" t="s">
        <v>4197</v>
      </c>
      <c r="W810" s="111"/>
      <c r="X810" s="111"/>
    </row>
    <row r="811" spans="1:24" x14ac:dyDescent="0.3">
      <c r="A811" s="108" t="s">
        <v>548</v>
      </c>
      <c r="B811" s="109" t="s">
        <v>4200</v>
      </c>
      <c r="C811" s="109" t="s">
        <v>719</v>
      </c>
      <c r="D811" s="109" t="s">
        <v>680</v>
      </c>
      <c r="E811" s="109" t="s">
        <v>581</v>
      </c>
      <c r="F811" s="109" t="s">
        <v>4108</v>
      </c>
      <c r="G811" s="109" t="s">
        <v>4198</v>
      </c>
      <c r="H811" s="109" t="s">
        <v>4201</v>
      </c>
      <c r="I811" s="110">
        <v>4984</v>
      </c>
      <c r="J811" s="110">
        <v>962.34</v>
      </c>
      <c r="K811" s="110">
        <v>-14.0267</v>
      </c>
      <c r="L811" s="110">
        <v>-71.453299999999999</v>
      </c>
      <c r="M811" s="111" t="s">
        <v>123</v>
      </c>
      <c r="N811" s="111">
        <v>0</v>
      </c>
      <c r="O811" s="111" t="s">
        <v>553</v>
      </c>
      <c r="P811" s="111">
        <v>0</v>
      </c>
      <c r="Q811" s="112"/>
      <c r="R811" s="111" t="s">
        <v>561</v>
      </c>
      <c r="S811" s="111" t="s">
        <v>691</v>
      </c>
      <c r="T811" s="111" t="s">
        <v>1112</v>
      </c>
      <c r="U811" s="111" t="str">
        <f>+CONCATENATE(Tabla134[[#This Row],[D]],Tabla134[[#This Row],[P]],Tabla134[[#This Row],[DI]])</f>
        <v>CUSCOCANCHISCHECACUPE</v>
      </c>
      <c r="V811" s="111" t="s">
        <v>4200</v>
      </c>
      <c r="W811" s="111"/>
      <c r="X811" s="111"/>
    </row>
    <row r="812" spans="1:24" x14ac:dyDescent="0.3">
      <c r="A812" s="108" t="s">
        <v>548</v>
      </c>
      <c r="B812" s="109" t="s">
        <v>4202</v>
      </c>
      <c r="C812" s="109" t="s">
        <v>719</v>
      </c>
      <c r="D812" s="109" t="s">
        <v>680</v>
      </c>
      <c r="E812" s="109" t="s">
        <v>608</v>
      </c>
      <c r="F812" s="109" t="s">
        <v>4108</v>
      </c>
      <c r="G812" s="109" t="s">
        <v>4198</v>
      </c>
      <c r="H812" s="109" t="s">
        <v>4203</v>
      </c>
      <c r="I812" s="110">
        <v>5432</v>
      </c>
      <c r="J812" s="110">
        <v>182.5</v>
      </c>
      <c r="K812" s="110">
        <v>-14.1008</v>
      </c>
      <c r="L812" s="110">
        <v>-71.430800000000005</v>
      </c>
      <c r="M812" s="111" t="s">
        <v>123</v>
      </c>
      <c r="N812" s="111">
        <v>0</v>
      </c>
      <c r="O812" s="111" t="s">
        <v>553</v>
      </c>
      <c r="P812" s="111">
        <v>0</v>
      </c>
      <c r="Q812" s="112"/>
      <c r="R812" s="111" t="s">
        <v>561</v>
      </c>
      <c r="S812" s="111" t="s">
        <v>691</v>
      </c>
      <c r="T812" s="111" t="s">
        <v>1279</v>
      </c>
      <c r="U812" s="111" t="str">
        <f>+CONCATENATE(Tabla134[[#This Row],[D]],Tabla134[[#This Row],[P]],Tabla134[[#This Row],[DI]])</f>
        <v>CUSCOCANCHISCOMBAPATA</v>
      </c>
      <c r="V812" s="111" t="s">
        <v>4202</v>
      </c>
      <c r="W812" s="111"/>
      <c r="X812" s="111"/>
    </row>
    <row r="813" spans="1:24" x14ac:dyDescent="0.3">
      <c r="A813" s="108" t="s">
        <v>548</v>
      </c>
      <c r="B813" s="109" t="s">
        <v>4204</v>
      </c>
      <c r="C813" s="109" t="s">
        <v>719</v>
      </c>
      <c r="D813" s="109" t="s">
        <v>680</v>
      </c>
      <c r="E813" s="109" t="s">
        <v>633</v>
      </c>
      <c r="F813" s="109" t="s">
        <v>4108</v>
      </c>
      <c r="G813" s="109" t="s">
        <v>4198</v>
      </c>
      <c r="H813" s="109" t="s">
        <v>4205</v>
      </c>
      <c r="I813" s="110">
        <v>11287</v>
      </c>
      <c r="J813" s="110">
        <v>432.65</v>
      </c>
      <c r="K813" s="110">
        <v>-14.356400000000001</v>
      </c>
      <c r="L813" s="110">
        <v>-71.168300000000002</v>
      </c>
      <c r="M813" s="111" t="s">
        <v>123</v>
      </c>
      <c r="N813" s="111">
        <v>0</v>
      </c>
      <c r="O813" s="111" t="s">
        <v>553</v>
      </c>
      <c r="P813" s="111">
        <v>0</v>
      </c>
      <c r="Q813" s="112"/>
      <c r="R813" s="111" t="s">
        <v>561</v>
      </c>
      <c r="S813" s="111" t="s">
        <v>691</v>
      </c>
      <c r="T813" s="111" t="s">
        <v>1450</v>
      </c>
      <c r="U813" s="111" t="str">
        <f>+CONCATENATE(Tabla134[[#This Row],[D]],Tabla134[[#This Row],[P]],Tabla134[[#This Row],[DI]])</f>
        <v>CUSCOCANCHISMARANGANI</v>
      </c>
      <c r="V813" s="111" t="s">
        <v>4204</v>
      </c>
      <c r="W813" s="111"/>
      <c r="X813" s="111"/>
    </row>
    <row r="814" spans="1:24" x14ac:dyDescent="0.3">
      <c r="A814" s="108" t="s">
        <v>548</v>
      </c>
      <c r="B814" s="109" t="s">
        <v>4206</v>
      </c>
      <c r="C814" s="109" t="s">
        <v>719</v>
      </c>
      <c r="D814" s="109" t="s">
        <v>680</v>
      </c>
      <c r="E814" s="109" t="s">
        <v>656</v>
      </c>
      <c r="F814" s="109" t="s">
        <v>4108</v>
      </c>
      <c r="G814" s="109" t="s">
        <v>4198</v>
      </c>
      <c r="H814" s="109" t="s">
        <v>4207</v>
      </c>
      <c r="I814" s="110">
        <v>7616</v>
      </c>
      <c r="J814" s="110">
        <v>1117.54</v>
      </c>
      <c r="K814" s="110">
        <v>-13.9778</v>
      </c>
      <c r="L814" s="110">
        <v>-71.414699999999996</v>
      </c>
      <c r="M814" s="111" t="s">
        <v>123</v>
      </c>
      <c r="N814" s="111">
        <v>0</v>
      </c>
      <c r="O814" s="111" t="s">
        <v>553</v>
      </c>
      <c r="P814" s="111">
        <v>0</v>
      </c>
      <c r="Q814" s="112"/>
      <c r="R814" s="111" t="s">
        <v>561</v>
      </c>
      <c r="S814" s="111" t="s">
        <v>691</v>
      </c>
      <c r="T814" s="111" t="s">
        <v>1622</v>
      </c>
      <c r="U814" s="111" t="str">
        <f>+CONCATENATE(Tabla134[[#This Row],[D]],Tabla134[[#This Row],[P]],Tabla134[[#This Row],[DI]])</f>
        <v>CUSCOCANCHISPITUMARCA</v>
      </c>
      <c r="V814" s="111" t="s">
        <v>4206</v>
      </c>
      <c r="W814" s="111"/>
      <c r="X814" s="111"/>
    </row>
    <row r="815" spans="1:24" x14ac:dyDescent="0.3">
      <c r="A815" s="108" t="s">
        <v>548</v>
      </c>
      <c r="B815" s="109" t="s">
        <v>4208</v>
      </c>
      <c r="C815" s="109" t="s">
        <v>719</v>
      </c>
      <c r="D815" s="109" t="s">
        <v>680</v>
      </c>
      <c r="E815" s="109" t="s">
        <v>680</v>
      </c>
      <c r="F815" s="109" t="s">
        <v>4108</v>
      </c>
      <c r="G815" s="109" t="s">
        <v>4198</v>
      </c>
      <c r="H815" s="109" t="s">
        <v>4209</v>
      </c>
      <c r="I815" s="110">
        <v>4557</v>
      </c>
      <c r="J815" s="110">
        <v>524.05999999999995</v>
      </c>
      <c r="K815" s="110">
        <v>-14.2033</v>
      </c>
      <c r="L815" s="110">
        <v>-71.317800000000005</v>
      </c>
      <c r="M815" s="111" t="s">
        <v>123</v>
      </c>
      <c r="N815" s="111">
        <v>0</v>
      </c>
      <c r="O815" s="111" t="s">
        <v>553</v>
      </c>
      <c r="P815" s="111">
        <v>0</v>
      </c>
      <c r="Q815" s="112"/>
      <c r="R815" s="111" t="s">
        <v>561</v>
      </c>
      <c r="S815" s="111" t="s">
        <v>691</v>
      </c>
      <c r="T815" s="111" t="s">
        <v>1444</v>
      </c>
      <c r="U815" s="111" t="str">
        <f>+CONCATENATE(Tabla134[[#This Row],[D]],Tabla134[[#This Row],[P]],Tabla134[[#This Row],[DI]])</f>
        <v>CUSCOCANCHISSAN PABLO</v>
      </c>
      <c r="V815" s="111" t="s">
        <v>4208</v>
      </c>
      <c r="W815" s="111"/>
      <c r="X815" s="111"/>
    </row>
    <row r="816" spans="1:24" x14ac:dyDescent="0.3">
      <c r="A816" s="108" t="s">
        <v>548</v>
      </c>
      <c r="B816" s="109" t="s">
        <v>4210</v>
      </c>
      <c r="C816" s="109" t="s">
        <v>719</v>
      </c>
      <c r="D816" s="109" t="s">
        <v>680</v>
      </c>
      <c r="E816" s="109" t="s">
        <v>700</v>
      </c>
      <c r="F816" s="109" t="s">
        <v>4108</v>
      </c>
      <c r="G816" s="109" t="s">
        <v>4198</v>
      </c>
      <c r="H816" s="109" t="s">
        <v>4211</v>
      </c>
      <c r="I816" s="110">
        <v>2773</v>
      </c>
      <c r="J816" s="110">
        <v>54.91</v>
      </c>
      <c r="K816" s="110">
        <v>-14.1867</v>
      </c>
      <c r="L816" s="110">
        <v>-71.342200000000005</v>
      </c>
      <c r="M816" s="111" t="s">
        <v>123</v>
      </c>
      <c r="N816" s="111">
        <v>0</v>
      </c>
      <c r="O816" s="111" t="s">
        <v>553</v>
      </c>
      <c r="P816" s="111">
        <v>0</v>
      </c>
      <c r="Q816" s="112"/>
      <c r="R816" s="111" t="s">
        <v>561</v>
      </c>
      <c r="S816" s="111" t="s">
        <v>691</v>
      </c>
      <c r="T816" s="111" t="s">
        <v>1917</v>
      </c>
      <c r="U816" s="111" t="str">
        <f>+CONCATENATE(Tabla134[[#This Row],[D]],Tabla134[[#This Row],[P]],Tabla134[[#This Row],[DI]])</f>
        <v>CUSCOCANCHISSAN PEDRO</v>
      </c>
      <c r="V816" s="111" t="s">
        <v>4210</v>
      </c>
      <c r="W816" s="111"/>
      <c r="X816" s="111"/>
    </row>
    <row r="817" spans="1:24" x14ac:dyDescent="0.3">
      <c r="A817" s="108" t="s">
        <v>548</v>
      </c>
      <c r="B817" s="109" t="s">
        <v>4212</v>
      </c>
      <c r="C817" s="109" t="s">
        <v>719</v>
      </c>
      <c r="D817" s="109" t="s">
        <v>680</v>
      </c>
      <c r="E817" s="109" t="s">
        <v>719</v>
      </c>
      <c r="F817" s="109" t="s">
        <v>4108</v>
      </c>
      <c r="G817" s="109" t="s">
        <v>4198</v>
      </c>
      <c r="H817" s="109" t="s">
        <v>4213</v>
      </c>
      <c r="I817" s="110">
        <v>5642</v>
      </c>
      <c r="J817" s="110">
        <v>79.39</v>
      </c>
      <c r="K817" s="110">
        <v>-14.1447</v>
      </c>
      <c r="L817" s="110">
        <v>-71.406700000000001</v>
      </c>
      <c r="M817" s="111" t="s">
        <v>123</v>
      </c>
      <c r="N817" s="111">
        <v>0</v>
      </c>
      <c r="O817" s="111" t="s">
        <v>553</v>
      </c>
      <c r="P817" s="111">
        <v>0</v>
      </c>
      <c r="Q817" s="112"/>
      <c r="R817" s="111" t="s">
        <v>561</v>
      </c>
      <c r="S817" s="111" t="s">
        <v>691</v>
      </c>
      <c r="T817" s="111" t="s">
        <v>2144</v>
      </c>
      <c r="U817" s="111" t="str">
        <f>+CONCATENATE(Tabla134[[#This Row],[D]],Tabla134[[#This Row],[P]],Tabla134[[#This Row],[DI]])</f>
        <v>CUSCOCANCHISTINTA</v>
      </c>
      <c r="V817" s="111" t="s">
        <v>4212</v>
      </c>
      <c r="W817" s="111"/>
      <c r="X817" s="111"/>
    </row>
    <row r="818" spans="1:24" x14ac:dyDescent="0.3">
      <c r="A818" s="108" t="s">
        <v>548</v>
      </c>
      <c r="B818" s="109" t="s">
        <v>4214</v>
      </c>
      <c r="C818" s="109" t="s">
        <v>719</v>
      </c>
      <c r="D818" s="109" t="s">
        <v>680</v>
      </c>
      <c r="E818" s="109" t="s">
        <v>841</v>
      </c>
      <c r="F818" s="109" t="s">
        <v>4108</v>
      </c>
      <c r="G818" s="109" t="s">
        <v>4198</v>
      </c>
      <c r="H818" s="109" t="s">
        <v>842</v>
      </c>
      <c r="I818" s="110" t="s">
        <v>553</v>
      </c>
      <c r="J818" s="110" t="s">
        <v>553</v>
      </c>
      <c r="K818" s="110" t="s">
        <v>553</v>
      </c>
      <c r="L818" s="110" t="s">
        <v>553</v>
      </c>
      <c r="M818" s="111" t="s">
        <v>123</v>
      </c>
      <c r="N818" s="111">
        <v>0</v>
      </c>
      <c r="O818" s="111" t="s">
        <v>553</v>
      </c>
      <c r="P818" s="111">
        <v>0</v>
      </c>
      <c r="Q818" s="112"/>
      <c r="R818" s="111" t="s">
        <v>561</v>
      </c>
      <c r="S818" s="111" t="s">
        <v>691</v>
      </c>
      <c r="T818" s="111" t="s">
        <v>843</v>
      </c>
      <c r="U818" s="111" t="str">
        <f>+CONCATENATE(Tabla134[[#This Row],[D]],Tabla134[[#This Row],[P]],Tabla134[[#This Row],[DI]])</f>
        <v>CUSCOCANCHISMULTIDISTRITAL</v>
      </c>
      <c r="V818" s="111" t="s">
        <v>4214</v>
      </c>
      <c r="W818" s="111"/>
      <c r="X818" s="111"/>
    </row>
    <row r="819" spans="1:24" x14ac:dyDescent="0.3">
      <c r="A819" s="108" t="s">
        <v>548</v>
      </c>
      <c r="B819" s="109" t="s">
        <v>4215</v>
      </c>
      <c r="C819" s="109" t="s">
        <v>719</v>
      </c>
      <c r="D819" s="109" t="s">
        <v>700</v>
      </c>
      <c r="E819" s="109" t="s">
        <v>550</v>
      </c>
      <c r="F819" s="109" t="s">
        <v>4108</v>
      </c>
      <c r="G819" s="109" t="s">
        <v>4216</v>
      </c>
      <c r="H819" s="109" t="s">
        <v>4217</v>
      </c>
      <c r="I819" s="110">
        <v>26992</v>
      </c>
      <c r="J819" s="110">
        <v>1924.08</v>
      </c>
      <c r="K819" s="110">
        <v>-14.4503</v>
      </c>
      <c r="L819" s="110">
        <v>-72.083299999999994</v>
      </c>
      <c r="M819" s="111" t="s">
        <v>123</v>
      </c>
      <c r="N819" s="115">
        <v>1</v>
      </c>
      <c r="O819" s="115" t="s">
        <v>3244</v>
      </c>
      <c r="P819" s="115">
        <v>0</v>
      </c>
      <c r="Q819" s="112"/>
      <c r="R819" s="111" t="s">
        <v>561</v>
      </c>
      <c r="S819" s="111" t="s">
        <v>709</v>
      </c>
      <c r="T819" s="111" t="s">
        <v>2043</v>
      </c>
      <c r="U819" s="111" t="str">
        <f>+CONCATENATE(Tabla134[[#This Row],[D]],Tabla134[[#This Row],[P]],Tabla134[[#This Row],[DI]])</f>
        <v>CUSCOCHUMBIVILCASSANTO TOMAS</v>
      </c>
      <c r="V819" s="111" t="s">
        <v>4215</v>
      </c>
      <c r="W819" s="111"/>
      <c r="X819" s="111"/>
    </row>
    <row r="820" spans="1:24" x14ac:dyDescent="0.3">
      <c r="A820" s="108" t="s">
        <v>548</v>
      </c>
      <c r="B820" s="109" t="s">
        <v>4218</v>
      </c>
      <c r="C820" s="109" t="s">
        <v>719</v>
      </c>
      <c r="D820" s="109" t="s">
        <v>700</v>
      </c>
      <c r="E820" s="109" t="s">
        <v>581</v>
      </c>
      <c r="F820" s="109" t="s">
        <v>4108</v>
      </c>
      <c r="G820" s="109" t="s">
        <v>4216</v>
      </c>
      <c r="H820" s="109" t="s">
        <v>4219</v>
      </c>
      <c r="I820" s="110">
        <v>4620</v>
      </c>
      <c r="J820" s="110">
        <v>271.81</v>
      </c>
      <c r="K820" s="110">
        <v>-14.0078</v>
      </c>
      <c r="L820" s="110">
        <v>-72.000799999999998</v>
      </c>
      <c r="M820" s="111" t="s">
        <v>123</v>
      </c>
      <c r="N820" s="115">
        <v>1</v>
      </c>
      <c r="O820" s="115" t="s">
        <v>3244</v>
      </c>
      <c r="P820" s="115">
        <v>0</v>
      </c>
      <c r="Q820" s="112"/>
      <c r="R820" s="111" t="s">
        <v>561</v>
      </c>
      <c r="S820" s="111" t="s">
        <v>709</v>
      </c>
      <c r="T820" s="111" t="s">
        <v>1113</v>
      </c>
      <c r="U820" s="111" t="str">
        <f>+CONCATENATE(Tabla134[[#This Row],[D]],Tabla134[[#This Row],[P]],Tabla134[[#This Row],[DI]])</f>
        <v>CUSCOCHUMBIVILCASCAPACMARCA</v>
      </c>
      <c r="V820" s="111" t="s">
        <v>4218</v>
      </c>
      <c r="W820" s="111"/>
      <c r="X820" s="111"/>
    </row>
    <row r="821" spans="1:24" x14ac:dyDescent="0.3">
      <c r="A821" s="108" t="s">
        <v>548</v>
      </c>
      <c r="B821" s="109" t="s">
        <v>4220</v>
      </c>
      <c r="C821" s="109" t="s">
        <v>719</v>
      </c>
      <c r="D821" s="109" t="s">
        <v>700</v>
      </c>
      <c r="E821" s="109" t="s">
        <v>608</v>
      </c>
      <c r="F821" s="109" t="s">
        <v>4108</v>
      </c>
      <c r="G821" s="109" t="s">
        <v>4216</v>
      </c>
      <c r="H821" s="109" t="s">
        <v>4221</v>
      </c>
      <c r="I821" s="110">
        <v>8971</v>
      </c>
      <c r="J821" s="110">
        <v>674.19</v>
      </c>
      <c r="K821" s="110">
        <v>-14.3028</v>
      </c>
      <c r="L821" s="110">
        <v>-71.855000000000004</v>
      </c>
      <c r="M821" s="111" t="s">
        <v>123</v>
      </c>
      <c r="N821" s="115">
        <v>1</v>
      </c>
      <c r="O821" s="115" t="s">
        <v>3244</v>
      </c>
      <c r="P821" s="115">
        <v>0</v>
      </c>
      <c r="Q821" s="112"/>
      <c r="R821" s="111" t="s">
        <v>561</v>
      </c>
      <c r="S821" s="111" t="s">
        <v>709</v>
      </c>
      <c r="T821" s="111" t="s">
        <v>1280</v>
      </c>
      <c r="U821" s="111" t="str">
        <f>+CONCATENATE(Tabla134[[#This Row],[D]],Tabla134[[#This Row],[P]],Tabla134[[#This Row],[DI]])</f>
        <v>CUSCOCHUMBIVILCASCHAMACA</v>
      </c>
      <c r="V821" s="111" t="s">
        <v>4220</v>
      </c>
      <c r="W821" s="111"/>
      <c r="X821" s="111"/>
    </row>
    <row r="822" spans="1:24" x14ac:dyDescent="0.3">
      <c r="A822" s="108" t="s">
        <v>548</v>
      </c>
      <c r="B822" s="109" t="s">
        <v>4222</v>
      </c>
      <c r="C822" s="109" t="s">
        <v>719</v>
      </c>
      <c r="D822" s="109" t="s">
        <v>700</v>
      </c>
      <c r="E822" s="109" t="s">
        <v>633</v>
      </c>
      <c r="F822" s="109" t="s">
        <v>4108</v>
      </c>
      <c r="G822" s="109" t="s">
        <v>4216</v>
      </c>
      <c r="H822" s="109" t="s">
        <v>4223</v>
      </c>
      <c r="I822" s="110">
        <v>8630</v>
      </c>
      <c r="J822" s="110">
        <v>449.49</v>
      </c>
      <c r="K822" s="110">
        <v>-14.283899999999999</v>
      </c>
      <c r="L822" s="110">
        <v>-72.0411</v>
      </c>
      <c r="M822" s="111" t="s">
        <v>123</v>
      </c>
      <c r="N822" s="115">
        <v>1</v>
      </c>
      <c r="O822" s="115" t="s">
        <v>3244</v>
      </c>
      <c r="P822" s="115">
        <v>0</v>
      </c>
      <c r="Q822" s="112"/>
      <c r="R822" s="111" t="s">
        <v>561</v>
      </c>
      <c r="S822" s="111" t="s">
        <v>709</v>
      </c>
      <c r="T822" s="111" t="s">
        <v>1451</v>
      </c>
      <c r="U822" s="111" t="str">
        <f>+CONCATENATE(Tabla134[[#This Row],[D]],Tabla134[[#This Row],[P]],Tabla134[[#This Row],[DI]])</f>
        <v>CUSCOCHUMBIVILCASCOLQUEMARCA</v>
      </c>
      <c r="V822" s="111" t="s">
        <v>4222</v>
      </c>
      <c r="W822" s="111"/>
      <c r="X822" s="111"/>
    </row>
    <row r="823" spans="1:24" x14ac:dyDescent="0.3">
      <c r="A823" s="108" t="s">
        <v>548</v>
      </c>
      <c r="B823" s="109" t="s">
        <v>4224</v>
      </c>
      <c r="C823" s="109" t="s">
        <v>719</v>
      </c>
      <c r="D823" s="109" t="s">
        <v>700</v>
      </c>
      <c r="E823" s="109" t="s">
        <v>656</v>
      </c>
      <c r="F823" s="109" t="s">
        <v>4108</v>
      </c>
      <c r="G823" s="109" t="s">
        <v>4216</v>
      </c>
      <c r="H823" s="109" t="s">
        <v>4225</v>
      </c>
      <c r="I823" s="110">
        <v>13526</v>
      </c>
      <c r="J823" s="110">
        <v>758.2</v>
      </c>
      <c r="K823" s="110">
        <v>-14.3131</v>
      </c>
      <c r="L823" s="110">
        <v>-71.6892</v>
      </c>
      <c r="M823" s="111" t="s">
        <v>123</v>
      </c>
      <c r="N823" s="115">
        <v>1</v>
      </c>
      <c r="O823" s="115" t="s">
        <v>3244</v>
      </c>
      <c r="P823" s="115">
        <v>0</v>
      </c>
      <c r="Q823" s="112"/>
      <c r="R823" s="111" t="s">
        <v>561</v>
      </c>
      <c r="S823" s="111" t="s">
        <v>709</v>
      </c>
      <c r="T823" s="111" t="s">
        <v>1623</v>
      </c>
      <c r="U823" s="111" t="str">
        <f>+CONCATENATE(Tabla134[[#This Row],[D]],Tabla134[[#This Row],[P]],Tabla134[[#This Row],[DI]])</f>
        <v>CUSCOCHUMBIVILCASLIVITACA</v>
      </c>
      <c r="V823" s="111" t="s">
        <v>4224</v>
      </c>
      <c r="W823" s="111"/>
      <c r="X823" s="111"/>
    </row>
    <row r="824" spans="1:24" x14ac:dyDescent="0.3">
      <c r="A824" s="108" t="s">
        <v>548</v>
      </c>
      <c r="B824" s="109" t="s">
        <v>4226</v>
      </c>
      <c r="C824" s="109" t="s">
        <v>719</v>
      </c>
      <c r="D824" s="109" t="s">
        <v>700</v>
      </c>
      <c r="E824" s="109" t="s">
        <v>680</v>
      </c>
      <c r="F824" s="109" t="s">
        <v>4108</v>
      </c>
      <c r="G824" s="109" t="s">
        <v>4216</v>
      </c>
      <c r="H824" s="109" t="s">
        <v>4227</v>
      </c>
      <c r="I824" s="110">
        <v>7173</v>
      </c>
      <c r="J824" s="110">
        <v>315.42</v>
      </c>
      <c r="K824" s="110">
        <v>-14.3383</v>
      </c>
      <c r="L824" s="110">
        <v>-72.114400000000003</v>
      </c>
      <c r="M824" s="111" t="s">
        <v>123</v>
      </c>
      <c r="N824" s="115">
        <v>1</v>
      </c>
      <c r="O824" s="115" t="s">
        <v>3244</v>
      </c>
      <c r="P824" s="115">
        <v>0</v>
      </c>
      <c r="Q824" s="112"/>
      <c r="R824" s="111" t="s">
        <v>561</v>
      </c>
      <c r="S824" s="111" t="s">
        <v>709</v>
      </c>
      <c r="T824" s="111" t="s">
        <v>1771</v>
      </c>
      <c r="U824" s="111" t="str">
        <f>+CONCATENATE(Tabla134[[#This Row],[D]],Tabla134[[#This Row],[P]],Tabla134[[#This Row],[DI]])</f>
        <v>CUSCOCHUMBIVILCASLLUSCO</v>
      </c>
      <c r="V824" s="111" t="s">
        <v>4226</v>
      </c>
      <c r="W824" s="111"/>
      <c r="X824" s="111"/>
    </row>
    <row r="825" spans="1:24" x14ac:dyDescent="0.3">
      <c r="A825" s="108" t="s">
        <v>548</v>
      </c>
      <c r="B825" s="109" t="s">
        <v>4228</v>
      </c>
      <c r="C825" s="109" t="s">
        <v>719</v>
      </c>
      <c r="D825" s="109" t="s">
        <v>700</v>
      </c>
      <c r="E825" s="109" t="s">
        <v>700</v>
      </c>
      <c r="F825" s="109" t="s">
        <v>4108</v>
      </c>
      <c r="G825" s="109" t="s">
        <v>4216</v>
      </c>
      <c r="H825" s="109" t="s">
        <v>4229</v>
      </c>
      <c r="I825" s="110">
        <v>4990</v>
      </c>
      <c r="J825" s="110">
        <v>221.05</v>
      </c>
      <c r="K825" s="110">
        <v>-14.311400000000001</v>
      </c>
      <c r="L825" s="110">
        <v>-72.138900000000007</v>
      </c>
      <c r="M825" s="111" t="s">
        <v>123</v>
      </c>
      <c r="N825" s="115">
        <v>1</v>
      </c>
      <c r="O825" s="115" t="s">
        <v>3244</v>
      </c>
      <c r="P825" s="115">
        <v>0</v>
      </c>
      <c r="Q825" s="112"/>
      <c r="R825" s="111" t="s">
        <v>561</v>
      </c>
      <c r="S825" s="111" t="s">
        <v>709</v>
      </c>
      <c r="T825" s="111" t="s">
        <v>1918</v>
      </c>
      <c r="U825" s="111" t="str">
        <f>+CONCATENATE(Tabla134[[#This Row],[D]],Tabla134[[#This Row],[P]],Tabla134[[#This Row],[DI]])</f>
        <v>CUSCOCHUMBIVILCASQUIÑOTA</v>
      </c>
      <c r="V825" s="111" t="s">
        <v>4228</v>
      </c>
      <c r="W825" s="111"/>
      <c r="X825" s="111"/>
    </row>
    <row r="826" spans="1:24" x14ac:dyDescent="0.3">
      <c r="A826" s="108" t="s">
        <v>548</v>
      </c>
      <c r="B826" s="109" t="s">
        <v>4230</v>
      </c>
      <c r="C826" s="109" t="s">
        <v>719</v>
      </c>
      <c r="D826" s="109" t="s">
        <v>700</v>
      </c>
      <c r="E826" s="109" t="s">
        <v>719</v>
      </c>
      <c r="F826" s="109" t="s">
        <v>4108</v>
      </c>
      <c r="G826" s="109" t="s">
        <v>4216</v>
      </c>
      <c r="H826" s="109" t="s">
        <v>4231</v>
      </c>
      <c r="I826" s="110">
        <v>8580</v>
      </c>
      <c r="J826" s="110">
        <v>756.84</v>
      </c>
      <c r="K826" s="110">
        <v>-14.5106</v>
      </c>
      <c r="L826" s="110">
        <v>-71.886399999999995</v>
      </c>
      <c r="M826" s="111" t="s">
        <v>123</v>
      </c>
      <c r="N826" s="115">
        <v>1</v>
      </c>
      <c r="O826" s="115" t="s">
        <v>3244</v>
      </c>
      <c r="P826" s="115">
        <v>0</v>
      </c>
      <c r="Q826" s="112"/>
      <c r="R826" s="111" t="s">
        <v>561</v>
      </c>
      <c r="S826" s="111" t="s">
        <v>709</v>
      </c>
      <c r="T826" s="111" t="s">
        <v>2145</v>
      </c>
      <c r="U826" s="111" t="str">
        <f>+CONCATENATE(Tabla134[[#This Row],[D]],Tabla134[[#This Row],[P]],Tabla134[[#This Row],[DI]])</f>
        <v>CUSCOCHUMBIVILCASVELILLE</v>
      </c>
      <c r="V826" s="111" t="s">
        <v>4230</v>
      </c>
      <c r="W826" s="111"/>
      <c r="X826" s="111"/>
    </row>
    <row r="827" spans="1:24" x14ac:dyDescent="0.3">
      <c r="A827" s="108" t="s">
        <v>548</v>
      </c>
      <c r="B827" s="109" t="s">
        <v>4232</v>
      </c>
      <c r="C827" s="109" t="s">
        <v>719</v>
      </c>
      <c r="D827" s="109" t="s">
        <v>700</v>
      </c>
      <c r="E827" s="109" t="s">
        <v>841</v>
      </c>
      <c r="F827" s="109" t="s">
        <v>4108</v>
      </c>
      <c r="G827" s="109" t="s">
        <v>4216</v>
      </c>
      <c r="H827" s="109" t="s">
        <v>842</v>
      </c>
      <c r="I827" s="110" t="s">
        <v>553</v>
      </c>
      <c r="J827" s="110" t="s">
        <v>553</v>
      </c>
      <c r="K827" s="110" t="s">
        <v>553</v>
      </c>
      <c r="L827" s="110" t="s">
        <v>553</v>
      </c>
      <c r="M827" s="111" t="s">
        <v>123</v>
      </c>
      <c r="N827" s="111">
        <v>0</v>
      </c>
      <c r="O827" s="111" t="s">
        <v>553</v>
      </c>
      <c r="P827" s="111">
        <v>0</v>
      </c>
      <c r="Q827" s="112"/>
      <c r="R827" s="111" t="s">
        <v>561</v>
      </c>
      <c r="S827" s="111" t="s">
        <v>709</v>
      </c>
      <c r="T827" s="111" t="s">
        <v>843</v>
      </c>
      <c r="U827" s="111" t="str">
        <f>+CONCATENATE(Tabla134[[#This Row],[D]],Tabla134[[#This Row],[P]],Tabla134[[#This Row],[DI]])</f>
        <v>CUSCOCHUMBIVILCASMULTIDISTRITAL</v>
      </c>
      <c r="V827" s="111" t="s">
        <v>4232</v>
      </c>
      <c r="W827" s="111"/>
      <c r="X827" s="111"/>
    </row>
    <row r="828" spans="1:24" x14ac:dyDescent="0.3">
      <c r="A828" s="108" t="s">
        <v>548</v>
      </c>
      <c r="B828" s="109" t="s">
        <v>4233</v>
      </c>
      <c r="C828" s="109" t="s">
        <v>719</v>
      </c>
      <c r="D828" s="109" t="s">
        <v>719</v>
      </c>
      <c r="E828" s="109" t="s">
        <v>550</v>
      </c>
      <c r="F828" s="109" t="s">
        <v>4108</v>
      </c>
      <c r="G828" s="109" t="s">
        <v>4234</v>
      </c>
      <c r="H828" s="109" t="s">
        <v>4235</v>
      </c>
      <c r="I828" s="110">
        <v>33970</v>
      </c>
      <c r="J828" s="110">
        <v>747.78</v>
      </c>
      <c r="K828" s="110">
        <v>-14.793100000000001</v>
      </c>
      <c r="L828" s="110">
        <v>-71.413300000000007</v>
      </c>
      <c r="M828" s="111" t="s">
        <v>123</v>
      </c>
      <c r="N828" s="115">
        <v>1</v>
      </c>
      <c r="O828" s="115" t="s">
        <v>3244</v>
      </c>
      <c r="P828" s="115">
        <v>0</v>
      </c>
      <c r="Q828" s="112"/>
      <c r="R828" s="111" t="s">
        <v>561</v>
      </c>
      <c r="S828" s="111" t="s">
        <v>745</v>
      </c>
      <c r="T828" s="111" t="s">
        <v>745</v>
      </c>
      <c r="U828" s="111" t="str">
        <f>+CONCATENATE(Tabla134[[#This Row],[D]],Tabla134[[#This Row],[P]],Tabla134[[#This Row],[DI]])</f>
        <v>CUSCOESPINARESPINAR</v>
      </c>
      <c r="V828" s="111" t="s">
        <v>4233</v>
      </c>
      <c r="W828" s="111"/>
      <c r="X828" s="111"/>
    </row>
    <row r="829" spans="1:24" x14ac:dyDescent="0.3">
      <c r="A829" s="108" t="s">
        <v>548</v>
      </c>
      <c r="B829" s="109" t="s">
        <v>4236</v>
      </c>
      <c r="C829" s="109" t="s">
        <v>719</v>
      </c>
      <c r="D829" s="109" t="s">
        <v>719</v>
      </c>
      <c r="E829" s="109" t="s">
        <v>581</v>
      </c>
      <c r="F829" s="109" t="s">
        <v>4108</v>
      </c>
      <c r="G829" s="109" t="s">
        <v>4234</v>
      </c>
      <c r="H829" s="109" t="s">
        <v>4237</v>
      </c>
      <c r="I829" s="110">
        <v>1431</v>
      </c>
      <c r="J829" s="110">
        <v>513.36</v>
      </c>
      <c r="K829" s="110">
        <v>-15.307499999999999</v>
      </c>
      <c r="L829" s="110">
        <v>-71.131900000000002</v>
      </c>
      <c r="M829" s="111" t="s">
        <v>123</v>
      </c>
      <c r="N829" s="115">
        <v>1</v>
      </c>
      <c r="O829" s="115" t="s">
        <v>3244</v>
      </c>
      <c r="P829" s="115">
        <v>0</v>
      </c>
      <c r="Q829" s="112"/>
      <c r="R829" s="111" t="s">
        <v>561</v>
      </c>
      <c r="S829" s="111" t="s">
        <v>745</v>
      </c>
      <c r="T829" s="111" t="s">
        <v>1281</v>
      </c>
      <c r="U829" s="111" t="str">
        <f>+CONCATENATE(Tabla134[[#This Row],[D]],Tabla134[[#This Row],[P]],Tabla134[[#This Row],[DI]])</f>
        <v>CUSCOESPINARCONDOROMA</v>
      </c>
      <c r="V829" s="111" t="s">
        <v>4236</v>
      </c>
      <c r="W829" s="111"/>
      <c r="X829" s="111"/>
    </row>
    <row r="830" spans="1:24" x14ac:dyDescent="0.3">
      <c r="A830" s="108" t="s">
        <v>548</v>
      </c>
      <c r="B830" s="109" t="s">
        <v>4238</v>
      </c>
      <c r="C830" s="109" t="s">
        <v>719</v>
      </c>
      <c r="D830" s="109" t="s">
        <v>719</v>
      </c>
      <c r="E830" s="109" t="s">
        <v>608</v>
      </c>
      <c r="F830" s="109" t="s">
        <v>4108</v>
      </c>
      <c r="G830" s="109" t="s">
        <v>4234</v>
      </c>
      <c r="H830" s="109" t="s">
        <v>4239</v>
      </c>
      <c r="I830" s="110">
        <v>18004</v>
      </c>
      <c r="J830" s="110">
        <v>1564.46</v>
      </c>
      <c r="K830" s="110">
        <v>-14.7972</v>
      </c>
      <c r="L830" s="110">
        <v>-71.531099999999995</v>
      </c>
      <c r="M830" s="111" t="s">
        <v>123</v>
      </c>
      <c r="N830" s="115">
        <v>1</v>
      </c>
      <c r="O830" s="115" t="s">
        <v>3244</v>
      </c>
      <c r="P830" s="115">
        <v>0</v>
      </c>
      <c r="Q830" s="112"/>
      <c r="R830" s="111" t="s">
        <v>561</v>
      </c>
      <c r="S830" s="111" t="s">
        <v>745</v>
      </c>
      <c r="T830" s="111" t="s">
        <v>1453</v>
      </c>
      <c r="U830" s="111" t="str">
        <f>+CONCATENATE(Tabla134[[#This Row],[D]],Tabla134[[#This Row],[P]],Tabla134[[#This Row],[DI]])</f>
        <v>CUSCOESPINARCOPORAQUE</v>
      </c>
      <c r="V830" s="111" t="s">
        <v>4238</v>
      </c>
      <c r="W830" s="111"/>
      <c r="X830" s="111"/>
    </row>
    <row r="831" spans="1:24" x14ac:dyDescent="0.3">
      <c r="A831" s="108" t="s">
        <v>548</v>
      </c>
      <c r="B831" s="109" t="s">
        <v>4240</v>
      </c>
      <c r="C831" s="109" t="s">
        <v>719</v>
      </c>
      <c r="D831" s="109" t="s">
        <v>719</v>
      </c>
      <c r="E831" s="109" t="s">
        <v>633</v>
      </c>
      <c r="F831" s="109" t="s">
        <v>4108</v>
      </c>
      <c r="G831" s="109" t="s">
        <v>4234</v>
      </c>
      <c r="H831" s="109" t="s">
        <v>4241</v>
      </c>
      <c r="I831" s="110">
        <v>1588</v>
      </c>
      <c r="J831" s="110">
        <v>353.15</v>
      </c>
      <c r="K831" s="110">
        <v>-15.052199999999999</v>
      </c>
      <c r="L831" s="110">
        <v>-71.129199999999997</v>
      </c>
      <c r="M831" s="111" t="s">
        <v>123</v>
      </c>
      <c r="N831" s="115">
        <v>1</v>
      </c>
      <c r="O831" s="115" t="s">
        <v>3244</v>
      </c>
      <c r="P831" s="115">
        <v>0</v>
      </c>
      <c r="Q831" s="112"/>
      <c r="R831" s="111" t="s">
        <v>561</v>
      </c>
      <c r="S831" s="111" t="s">
        <v>745</v>
      </c>
      <c r="T831" s="111" t="s">
        <v>1773</v>
      </c>
      <c r="U831" s="111" t="str">
        <f>+CONCATENATE(Tabla134[[#This Row],[D]],Tabla134[[#This Row],[P]],Tabla134[[#This Row],[DI]])</f>
        <v>CUSCOESPINAROCORURO</v>
      </c>
      <c r="V831" s="111" t="s">
        <v>4240</v>
      </c>
      <c r="W831" s="111"/>
      <c r="X831" s="111"/>
    </row>
    <row r="832" spans="1:24" x14ac:dyDescent="0.3">
      <c r="A832" s="108" t="s">
        <v>548</v>
      </c>
      <c r="B832" s="109" t="s">
        <v>4242</v>
      </c>
      <c r="C832" s="109" t="s">
        <v>719</v>
      </c>
      <c r="D832" s="109" t="s">
        <v>719</v>
      </c>
      <c r="E832" s="109" t="s">
        <v>656</v>
      </c>
      <c r="F832" s="109" t="s">
        <v>4108</v>
      </c>
      <c r="G832" s="109" t="s">
        <v>4234</v>
      </c>
      <c r="H832" s="109" t="s">
        <v>4243</v>
      </c>
      <c r="I832" s="110">
        <v>5593</v>
      </c>
      <c r="J832" s="110">
        <v>815.56</v>
      </c>
      <c r="K832" s="110">
        <v>-14.8894</v>
      </c>
      <c r="L832" s="110">
        <v>-71.210300000000004</v>
      </c>
      <c r="M832" s="111" t="s">
        <v>123</v>
      </c>
      <c r="N832" s="115">
        <v>1</v>
      </c>
      <c r="O832" s="115" t="s">
        <v>3244</v>
      </c>
      <c r="P832" s="115">
        <v>0</v>
      </c>
      <c r="Q832" s="112"/>
      <c r="R832" s="111" t="s">
        <v>561</v>
      </c>
      <c r="S832" s="111" t="s">
        <v>745</v>
      </c>
      <c r="T832" s="111" t="s">
        <v>1920</v>
      </c>
      <c r="U832" s="111" t="str">
        <f>+CONCATENATE(Tabla134[[#This Row],[D]],Tabla134[[#This Row],[P]],Tabla134[[#This Row],[DI]])</f>
        <v>CUSCOESPINARPALLPATA</v>
      </c>
      <c r="V832" s="111" t="s">
        <v>4242</v>
      </c>
      <c r="W832" s="111"/>
      <c r="X832" s="111"/>
    </row>
    <row r="833" spans="1:24" x14ac:dyDescent="0.3">
      <c r="A833" s="108" t="s">
        <v>548</v>
      </c>
      <c r="B833" s="109" t="s">
        <v>4244</v>
      </c>
      <c r="C833" s="109" t="s">
        <v>719</v>
      </c>
      <c r="D833" s="109" t="s">
        <v>719</v>
      </c>
      <c r="E833" s="109" t="s">
        <v>680</v>
      </c>
      <c r="F833" s="109" t="s">
        <v>4108</v>
      </c>
      <c r="G833" s="109" t="s">
        <v>4234</v>
      </c>
      <c r="H833" s="109" t="s">
        <v>4245</v>
      </c>
      <c r="I833" s="110">
        <v>3629</v>
      </c>
      <c r="J833" s="110">
        <v>288.76</v>
      </c>
      <c r="K833" s="110">
        <v>-14.678599999999999</v>
      </c>
      <c r="L833" s="110">
        <v>-71.41</v>
      </c>
      <c r="M833" s="111" t="s">
        <v>123</v>
      </c>
      <c r="N833" s="115">
        <v>1</v>
      </c>
      <c r="O833" s="115" t="s">
        <v>3244</v>
      </c>
      <c r="P833" s="115">
        <v>0</v>
      </c>
      <c r="Q833" s="112"/>
      <c r="R833" s="111" t="s">
        <v>561</v>
      </c>
      <c r="S833" s="111" t="s">
        <v>745</v>
      </c>
      <c r="T833" s="111" t="s">
        <v>2045</v>
      </c>
      <c r="U833" s="111" t="str">
        <f>+CONCATENATE(Tabla134[[#This Row],[D]],Tabla134[[#This Row],[P]],Tabla134[[#This Row],[DI]])</f>
        <v>CUSCOESPINARPICHIGUA</v>
      </c>
      <c r="V833" s="111" t="s">
        <v>4244</v>
      </c>
      <c r="W833" s="111"/>
      <c r="X833" s="111"/>
    </row>
    <row r="834" spans="1:24" x14ac:dyDescent="0.3">
      <c r="A834" s="108" t="s">
        <v>548</v>
      </c>
      <c r="B834" s="109" t="s">
        <v>4246</v>
      </c>
      <c r="C834" s="109" t="s">
        <v>719</v>
      </c>
      <c r="D834" s="109" t="s">
        <v>719</v>
      </c>
      <c r="E834" s="109" t="s">
        <v>700</v>
      </c>
      <c r="F834" s="109" t="s">
        <v>4108</v>
      </c>
      <c r="G834" s="109" t="s">
        <v>4234</v>
      </c>
      <c r="H834" s="109" t="s">
        <v>4247</v>
      </c>
      <c r="I834" s="110">
        <v>2781</v>
      </c>
      <c r="J834" s="110">
        <v>652.13</v>
      </c>
      <c r="K834" s="110">
        <v>-15.0025</v>
      </c>
      <c r="L834" s="110">
        <v>-71.639700000000005</v>
      </c>
      <c r="M834" s="111" t="s">
        <v>123</v>
      </c>
      <c r="N834" s="115">
        <v>1</v>
      </c>
      <c r="O834" s="115" t="s">
        <v>3244</v>
      </c>
      <c r="P834" s="115">
        <v>0</v>
      </c>
      <c r="Q834" s="112"/>
      <c r="R834" s="111" t="s">
        <v>561</v>
      </c>
      <c r="S834" s="111" t="s">
        <v>745</v>
      </c>
      <c r="T834" s="111" t="s">
        <v>2147</v>
      </c>
      <c r="U834" s="111" t="str">
        <f>+CONCATENATE(Tabla134[[#This Row],[D]],Tabla134[[#This Row],[P]],Tabla134[[#This Row],[DI]])</f>
        <v>CUSCOESPINARSUYCKUTAMBO</v>
      </c>
      <c r="V834" s="111" t="s">
        <v>4246</v>
      </c>
      <c r="W834" s="111"/>
      <c r="X834" s="111"/>
    </row>
    <row r="835" spans="1:24" x14ac:dyDescent="0.3">
      <c r="A835" s="108" t="s">
        <v>548</v>
      </c>
      <c r="B835" s="109" t="s">
        <v>4248</v>
      </c>
      <c r="C835" s="109" t="s">
        <v>719</v>
      </c>
      <c r="D835" s="109" t="s">
        <v>719</v>
      </c>
      <c r="E835" s="109" t="s">
        <v>719</v>
      </c>
      <c r="F835" s="109" t="s">
        <v>4108</v>
      </c>
      <c r="G835" s="109" t="s">
        <v>4234</v>
      </c>
      <c r="H835" s="109" t="s">
        <v>4249</v>
      </c>
      <c r="I835" s="110">
        <v>3171</v>
      </c>
      <c r="J835" s="110">
        <v>375.89</v>
      </c>
      <c r="K835" s="110">
        <v>-14.7789</v>
      </c>
      <c r="L835" s="110">
        <v>-71.254199999999997</v>
      </c>
      <c r="M835" s="111" t="s">
        <v>123</v>
      </c>
      <c r="N835" s="115">
        <v>1</v>
      </c>
      <c r="O835" s="115" t="s">
        <v>3244</v>
      </c>
      <c r="P835" s="115">
        <v>0</v>
      </c>
      <c r="Q835" s="112"/>
      <c r="R835" s="111" t="s">
        <v>561</v>
      </c>
      <c r="S835" s="111" t="s">
        <v>745</v>
      </c>
      <c r="T835" s="111" t="s">
        <v>1115</v>
      </c>
      <c r="U835" s="111" t="str">
        <f>+CONCATENATE(Tabla134[[#This Row],[D]],Tabla134[[#This Row],[P]],Tabla134[[#This Row],[DI]])</f>
        <v>CUSCOESPINARALTO PICHIGUA</v>
      </c>
      <c r="V835" s="111" t="s">
        <v>4248</v>
      </c>
      <c r="W835" s="111"/>
      <c r="X835" s="111"/>
    </row>
    <row r="836" spans="1:24" x14ac:dyDescent="0.3">
      <c r="A836" s="108" t="s">
        <v>548</v>
      </c>
      <c r="B836" s="109" t="s">
        <v>4250</v>
      </c>
      <c r="C836" s="109" t="s">
        <v>719</v>
      </c>
      <c r="D836" s="109" t="s">
        <v>719</v>
      </c>
      <c r="E836" s="109" t="s">
        <v>841</v>
      </c>
      <c r="F836" s="109" t="s">
        <v>4108</v>
      </c>
      <c r="G836" s="109" t="s">
        <v>4234</v>
      </c>
      <c r="H836" s="109" t="s">
        <v>842</v>
      </c>
      <c r="I836" s="110" t="s">
        <v>553</v>
      </c>
      <c r="J836" s="110" t="s">
        <v>553</v>
      </c>
      <c r="K836" s="110" t="s">
        <v>553</v>
      </c>
      <c r="L836" s="110" t="s">
        <v>553</v>
      </c>
      <c r="M836" s="111" t="s">
        <v>123</v>
      </c>
      <c r="N836" s="111">
        <v>0</v>
      </c>
      <c r="O836" s="111" t="s">
        <v>553</v>
      </c>
      <c r="P836" s="111">
        <v>0</v>
      </c>
      <c r="Q836" s="112"/>
      <c r="R836" s="111" t="s">
        <v>561</v>
      </c>
      <c r="S836" s="111" t="s">
        <v>745</v>
      </c>
      <c r="T836" s="111" t="s">
        <v>843</v>
      </c>
      <c r="U836" s="111" t="str">
        <f>+CONCATENATE(Tabla134[[#This Row],[D]],Tabla134[[#This Row],[P]],Tabla134[[#This Row],[DI]])</f>
        <v>CUSCOESPINARMULTIDISTRITAL</v>
      </c>
      <c r="V836" s="111" t="s">
        <v>4250</v>
      </c>
      <c r="W836" s="111"/>
      <c r="X836" s="111"/>
    </row>
    <row r="837" spans="1:24" x14ac:dyDescent="0.3">
      <c r="A837" s="108" t="s">
        <v>548</v>
      </c>
      <c r="B837" s="109" t="s">
        <v>4251</v>
      </c>
      <c r="C837" s="109" t="s">
        <v>719</v>
      </c>
      <c r="D837" s="109" t="s">
        <v>738</v>
      </c>
      <c r="E837" s="109" t="s">
        <v>550</v>
      </c>
      <c r="F837" s="109" t="s">
        <v>4108</v>
      </c>
      <c r="G837" s="109" t="s">
        <v>4252</v>
      </c>
      <c r="H837" s="109" t="s">
        <v>4253</v>
      </c>
      <c r="I837" s="110">
        <v>35206</v>
      </c>
      <c r="J837" s="110">
        <v>359.4</v>
      </c>
      <c r="K837" s="110">
        <v>-12.865</v>
      </c>
      <c r="L837" s="110">
        <v>-72.693600000000004</v>
      </c>
      <c r="M837" s="111" t="s">
        <v>123</v>
      </c>
      <c r="N837" s="111">
        <v>0</v>
      </c>
      <c r="O837" s="111" t="s">
        <v>553</v>
      </c>
      <c r="P837" s="111">
        <v>0</v>
      </c>
      <c r="Q837" s="112"/>
      <c r="R837" s="111" t="s">
        <v>561</v>
      </c>
      <c r="S837" s="111" t="s">
        <v>759</v>
      </c>
      <c r="T837" s="111" t="s">
        <v>2311</v>
      </c>
      <c r="U837" s="111" t="str">
        <f>+CONCATENATE(Tabla134[[#This Row],[D]],Tabla134[[#This Row],[P]],Tabla134[[#This Row],[DI]])</f>
        <v>CUSCOLA_CONVENCIONSANTA ANA</v>
      </c>
      <c r="V837" s="111" t="s">
        <v>4251</v>
      </c>
      <c r="W837" s="111"/>
      <c r="X837" s="111"/>
    </row>
    <row r="838" spans="1:24" x14ac:dyDescent="0.3">
      <c r="A838" s="108" t="s">
        <v>548</v>
      </c>
      <c r="B838" s="109" t="s">
        <v>4254</v>
      </c>
      <c r="C838" s="109" t="s">
        <v>719</v>
      </c>
      <c r="D838" s="109" t="s">
        <v>738</v>
      </c>
      <c r="E838" s="109" t="s">
        <v>581</v>
      </c>
      <c r="F838" s="109" t="s">
        <v>4108</v>
      </c>
      <c r="G838" s="109" t="s">
        <v>4252</v>
      </c>
      <c r="H838" s="109" t="s">
        <v>4255</v>
      </c>
      <c r="I838" s="110">
        <v>37130</v>
      </c>
      <c r="J838" s="110">
        <v>19135.5</v>
      </c>
      <c r="K838" s="110">
        <v>-12.7675</v>
      </c>
      <c r="L838" s="110">
        <v>-72.593599999999995</v>
      </c>
      <c r="M838" s="111" t="s">
        <v>123</v>
      </c>
      <c r="N838" s="111">
        <v>0</v>
      </c>
      <c r="O838" s="111" t="s">
        <v>553</v>
      </c>
      <c r="P838" s="111">
        <v>0</v>
      </c>
      <c r="Q838" s="112"/>
      <c r="R838" s="111" t="s">
        <v>561</v>
      </c>
      <c r="S838" s="111" t="s">
        <v>759</v>
      </c>
      <c r="T838" s="111" t="s">
        <v>1116</v>
      </c>
      <c r="U838" s="111" t="str">
        <f>+CONCATENATE(Tabla134[[#This Row],[D]],Tabla134[[#This Row],[P]],Tabla134[[#This Row],[DI]])</f>
        <v>CUSCOLA_CONVENCIONECHARATE</v>
      </c>
      <c r="V838" s="111" t="s">
        <v>4254</v>
      </c>
      <c r="W838" s="111"/>
      <c r="X838" s="111"/>
    </row>
    <row r="839" spans="1:24" x14ac:dyDescent="0.3">
      <c r="A839" s="108" t="s">
        <v>548</v>
      </c>
      <c r="B839" s="109" t="s">
        <v>4256</v>
      </c>
      <c r="C839" s="109" t="s">
        <v>719</v>
      </c>
      <c r="D839" s="109" t="s">
        <v>738</v>
      </c>
      <c r="E839" s="109" t="s">
        <v>608</v>
      </c>
      <c r="F839" s="109" t="s">
        <v>4108</v>
      </c>
      <c r="G839" s="109" t="s">
        <v>4252</v>
      </c>
      <c r="H839" s="109" t="s">
        <v>4257</v>
      </c>
      <c r="I839" s="110">
        <v>4539</v>
      </c>
      <c r="J839" s="110">
        <v>524.02</v>
      </c>
      <c r="K839" s="110">
        <v>-13.0075</v>
      </c>
      <c r="L839" s="110">
        <v>-72.556899999999999</v>
      </c>
      <c r="M839" s="111" t="s">
        <v>123</v>
      </c>
      <c r="N839" s="111">
        <v>0</v>
      </c>
      <c r="O839" s="111" t="s">
        <v>553</v>
      </c>
      <c r="P839" s="111">
        <v>0</v>
      </c>
      <c r="Q839" s="112"/>
      <c r="R839" s="111" t="s">
        <v>561</v>
      </c>
      <c r="S839" s="111" t="s">
        <v>759</v>
      </c>
      <c r="T839" s="111" t="s">
        <v>1282</v>
      </c>
      <c r="U839" s="111" t="str">
        <f>+CONCATENATE(Tabla134[[#This Row],[D]],Tabla134[[#This Row],[P]],Tabla134[[#This Row],[DI]])</f>
        <v>CUSCOLA_CONVENCIONHUAYOPATA</v>
      </c>
      <c r="V839" s="111" t="s">
        <v>4256</v>
      </c>
      <c r="W839" s="111"/>
      <c r="X839" s="111"/>
    </row>
    <row r="840" spans="1:24" x14ac:dyDescent="0.3">
      <c r="A840" s="108" t="s">
        <v>548</v>
      </c>
      <c r="B840" s="109" t="s">
        <v>4258</v>
      </c>
      <c r="C840" s="109" t="s">
        <v>719</v>
      </c>
      <c r="D840" s="109" t="s">
        <v>738</v>
      </c>
      <c r="E840" s="109" t="s">
        <v>633</v>
      </c>
      <c r="F840" s="109" t="s">
        <v>4108</v>
      </c>
      <c r="G840" s="109" t="s">
        <v>4252</v>
      </c>
      <c r="H840" s="109" t="s">
        <v>4259</v>
      </c>
      <c r="I840" s="110">
        <v>5949</v>
      </c>
      <c r="J840" s="110">
        <v>150.30000000000001</v>
      </c>
      <c r="K840" s="110">
        <v>-12.9619</v>
      </c>
      <c r="L840" s="110">
        <v>-72.665300000000002</v>
      </c>
      <c r="M840" s="111" t="s">
        <v>123</v>
      </c>
      <c r="N840" s="111">
        <v>0</v>
      </c>
      <c r="O840" s="111" t="s">
        <v>553</v>
      </c>
      <c r="P840" s="111">
        <v>0</v>
      </c>
      <c r="Q840" s="112"/>
      <c r="R840" s="111" t="s">
        <v>561</v>
      </c>
      <c r="S840" s="111" t="s">
        <v>759</v>
      </c>
      <c r="T840" s="111" t="s">
        <v>1774</v>
      </c>
      <c r="U840" s="111" t="str">
        <f>+CONCATENATE(Tabla134[[#This Row],[D]],Tabla134[[#This Row],[P]],Tabla134[[#This Row],[DI]])</f>
        <v>CUSCOLA_CONVENCIONMARANURA</v>
      </c>
      <c r="V840" s="111" t="s">
        <v>4258</v>
      </c>
      <c r="W840" s="111"/>
      <c r="X840" s="111"/>
    </row>
    <row r="841" spans="1:24" x14ac:dyDescent="0.3">
      <c r="A841" s="108" t="s">
        <v>548</v>
      </c>
      <c r="B841" s="109" t="s">
        <v>4260</v>
      </c>
      <c r="C841" s="109" t="s">
        <v>719</v>
      </c>
      <c r="D841" s="109" t="s">
        <v>738</v>
      </c>
      <c r="E841" s="109" t="s">
        <v>656</v>
      </c>
      <c r="F841" s="109" t="s">
        <v>4108</v>
      </c>
      <c r="G841" s="109" t="s">
        <v>4252</v>
      </c>
      <c r="H841" s="109" t="s">
        <v>3266</v>
      </c>
      <c r="I841" s="110">
        <v>6852</v>
      </c>
      <c r="J841" s="110">
        <v>840.93</v>
      </c>
      <c r="K841" s="110">
        <v>-12.8706</v>
      </c>
      <c r="L841" s="110">
        <v>-72.448899999999995</v>
      </c>
      <c r="M841" s="111" t="s">
        <v>123</v>
      </c>
      <c r="N841" s="111">
        <v>0</v>
      </c>
      <c r="O841" s="111" t="s">
        <v>553</v>
      </c>
      <c r="P841" s="111">
        <v>0</v>
      </c>
      <c r="Q841" s="112"/>
      <c r="R841" s="111" t="s">
        <v>561</v>
      </c>
      <c r="S841" s="111" t="s">
        <v>759</v>
      </c>
      <c r="T841" s="111" t="s">
        <v>2014</v>
      </c>
      <c r="U841" s="111" t="str">
        <f>+CONCATENATE(Tabla134[[#This Row],[D]],Tabla134[[#This Row],[P]],Tabla134[[#This Row],[DI]])</f>
        <v>CUSCOLA_CONVENCIONOCOBAMBA</v>
      </c>
      <c r="V841" s="111" t="s">
        <v>4260</v>
      </c>
      <c r="W841" s="111"/>
      <c r="X841" s="111"/>
    </row>
    <row r="842" spans="1:24" x14ac:dyDescent="0.3">
      <c r="A842" s="108" t="s">
        <v>548</v>
      </c>
      <c r="B842" s="109" t="s">
        <v>4261</v>
      </c>
      <c r="C842" s="109" t="s">
        <v>719</v>
      </c>
      <c r="D842" s="109" t="s">
        <v>738</v>
      </c>
      <c r="E842" s="109" t="s">
        <v>680</v>
      </c>
      <c r="F842" s="109" t="s">
        <v>4108</v>
      </c>
      <c r="G842" s="109" t="s">
        <v>4252</v>
      </c>
      <c r="H842" s="109" t="s">
        <v>4262</v>
      </c>
      <c r="I842" s="110">
        <v>18320</v>
      </c>
      <c r="J842" s="110">
        <v>799.68</v>
      </c>
      <c r="K842" s="110">
        <v>-12.6325</v>
      </c>
      <c r="L842" s="110">
        <v>-72.551699999999997</v>
      </c>
      <c r="M842" s="111" t="s">
        <v>123</v>
      </c>
      <c r="N842" s="111">
        <v>0</v>
      </c>
      <c r="O842" s="111" t="s">
        <v>553</v>
      </c>
      <c r="P842" s="111">
        <v>0</v>
      </c>
      <c r="Q842" s="112"/>
      <c r="R842" s="111" t="s">
        <v>561</v>
      </c>
      <c r="S842" s="111" t="s">
        <v>759</v>
      </c>
      <c r="T842" s="111" t="s">
        <v>2233</v>
      </c>
      <c r="U842" s="111" t="str">
        <f>+CONCATENATE(Tabla134[[#This Row],[D]],Tabla134[[#This Row],[P]],Tabla134[[#This Row],[DI]])</f>
        <v>CUSCOLA_CONVENCIONQUELLOUNO</v>
      </c>
      <c r="V842" s="111" t="s">
        <v>4261</v>
      </c>
      <c r="W842" s="111"/>
      <c r="X842" s="111"/>
    </row>
    <row r="843" spans="1:24" x14ac:dyDescent="0.3">
      <c r="A843" s="108" t="s">
        <v>548</v>
      </c>
      <c r="B843" s="109" t="s">
        <v>4263</v>
      </c>
      <c r="C843" s="109" t="s">
        <v>719</v>
      </c>
      <c r="D843" s="109" t="s">
        <v>738</v>
      </c>
      <c r="E843" s="109" t="s">
        <v>700</v>
      </c>
      <c r="F843" s="109" t="s">
        <v>4108</v>
      </c>
      <c r="G843" s="109" t="s">
        <v>4252</v>
      </c>
      <c r="H843" s="109" t="s">
        <v>4264</v>
      </c>
      <c r="I843" s="110">
        <v>14893</v>
      </c>
      <c r="J843" s="110">
        <v>905.69</v>
      </c>
      <c r="K843" s="110">
        <v>-12.6097</v>
      </c>
      <c r="L843" s="110">
        <v>-73.781099999999995</v>
      </c>
      <c r="M843" s="111" t="s">
        <v>3613</v>
      </c>
      <c r="N843" s="115">
        <v>1</v>
      </c>
      <c r="O843" s="115" t="s">
        <v>3614</v>
      </c>
      <c r="P843" s="115">
        <v>0</v>
      </c>
      <c r="Q843" s="112"/>
      <c r="R843" s="111" t="s">
        <v>561</v>
      </c>
      <c r="S843" s="111" t="s">
        <v>759</v>
      </c>
      <c r="T843" s="111" t="s">
        <v>1625</v>
      </c>
      <c r="U843" s="111" t="str">
        <f>+CONCATENATE(Tabla134[[#This Row],[D]],Tabla134[[#This Row],[P]],Tabla134[[#This Row],[DI]])</f>
        <v>CUSCOLA_CONVENCIONKIMBIRI</v>
      </c>
      <c r="V843" s="111" t="s">
        <v>4263</v>
      </c>
      <c r="W843" s="111"/>
      <c r="X843" s="111"/>
    </row>
    <row r="844" spans="1:24" x14ac:dyDescent="0.3">
      <c r="A844" s="108" t="s">
        <v>548</v>
      </c>
      <c r="B844" s="109" t="s">
        <v>4265</v>
      </c>
      <c r="C844" s="109" t="s">
        <v>719</v>
      </c>
      <c r="D844" s="109" t="s">
        <v>738</v>
      </c>
      <c r="E844" s="109" t="s">
        <v>719</v>
      </c>
      <c r="F844" s="109" t="s">
        <v>4108</v>
      </c>
      <c r="G844" s="109" t="s">
        <v>4252</v>
      </c>
      <c r="H844" s="109" t="s">
        <v>4266</v>
      </c>
      <c r="I844" s="110">
        <v>6418</v>
      </c>
      <c r="J844" s="110">
        <v>1340.38</v>
      </c>
      <c r="K844" s="110">
        <v>-13.1297</v>
      </c>
      <c r="L844" s="110">
        <v>-72.598600000000005</v>
      </c>
      <c r="M844" s="111" t="s">
        <v>123</v>
      </c>
      <c r="N844" s="111">
        <v>0</v>
      </c>
      <c r="O844" s="111" t="s">
        <v>553</v>
      </c>
      <c r="P844" s="111">
        <v>0</v>
      </c>
      <c r="Q844" s="112"/>
      <c r="R844" s="111" t="s">
        <v>561</v>
      </c>
      <c r="S844" s="111" t="s">
        <v>759</v>
      </c>
      <c r="T844" s="111" t="s">
        <v>2374</v>
      </c>
      <c r="U844" s="111" t="str">
        <f>+CONCATENATE(Tabla134[[#This Row],[D]],Tabla134[[#This Row],[P]],Tabla134[[#This Row],[DI]])</f>
        <v>CUSCOLA_CONVENCIONSANTA TERESA</v>
      </c>
      <c r="V844" s="111" t="s">
        <v>4265</v>
      </c>
      <c r="W844" s="111"/>
      <c r="X844" s="111"/>
    </row>
    <row r="845" spans="1:24" x14ac:dyDescent="0.3">
      <c r="A845" s="108" t="s">
        <v>548</v>
      </c>
      <c r="B845" s="109" t="s">
        <v>4267</v>
      </c>
      <c r="C845" s="109" t="s">
        <v>719</v>
      </c>
      <c r="D845" s="109" t="s">
        <v>738</v>
      </c>
      <c r="E845" s="109" t="s">
        <v>738</v>
      </c>
      <c r="F845" s="109" t="s">
        <v>4108</v>
      </c>
      <c r="G845" s="109" t="s">
        <v>4252</v>
      </c>
      <c r="H845" s="109" t="s">
        <v>4268</v>
      </c>
      <c r="I845" s="110">
        <v>13869</v>
      </c>
      <c r="J845" s="110">
        <v>3318.86</v>
      </c>
      <c r="K845" s="110">
        <v>-13.051399999999999</v>
      </c>
      <c r="L845" s="110">
        <v>-72.943600000000004</v>
      </c>
      <c r="M845" s="111" t="s">
        <v>123</v>
      </c>
      <c r="N845" s="111">
        <v>0</v>
      </c>
      <c r="O845" s="111" t="s">
        <v>553</v>
      </c>
      <c r="P845" s="111">
        <v>0</v>
      </c>
      <c r="Q845" s="112"/>
      <c r="R845" s="111" t="s">
        <v>561</v>
      </c>
      <c r="S845" s="111" t="s">
        <v>759</v>
      </c>
      <c r="T845" s="111" t="s">
        <v>2084</v>
      </c>
      <c r="U845" s="111" t="str">
        <f>+CONCATENATE(Tabla134[[#This Row],[D]],Tabla134[[#This Row],[P]],Tabla134[[#This Row],[DI]])</f>
        <v>CUSCOLA_CONVENCIONVILCABAMBA</v>
      </c>
      <c r="V845" s="111" t="s">
        <v>4267</v>
      </c>
      <c r="W845" s="111"/>
      <c r="X845" s="111"/>
    </row>
    <row r="846" spans="1:24" x14ac:dyDescent="0.3">
      <c r="A846" s="108" t="s">
        <v>548</v>
      </c>
      <c r="B846" s="109" t="s">
        <v>4269</v>
      </c>
      <c r="C846" s="109" t="s">
        <v>719</v>
      </c>
      <c r="D846" s="109" t="s">
        <v>738</v>
      </c>
      <c r="E846" s="109" t="s">
        <v>753</v>
      </c>
      <c r="F846" s="109" t="s">
        <v>4108</v>
      </c>
      <c r="G846" s="109" t="s">
        <v>4252</v>
      </c>
      <c r="H846" s="109" t="s">
        <v>4270</v>
      </c>
      <c r="I846" s="110">
        <v>20538</v>
      </c>
      <c r="J846" s="110">
        <v>730.45</v>
      </c>
      <c r="K846" s="110">
        <v>-12.5158</v>
      </c>
      <c r="L846" s="110">
        <v>-73.826899999999995</v>
      </c>
      <c r="M846" s="111" t="s">
        <v>3613</v>
      </c>
      <c r="N846" s="115">
        <v>1</v>
      </c>
      <c r="O846" s="115" t="s">
        <v>3614</v>
      </c>
      <c r="P846" s="115">
        <v>0</v>
      </c>
      <c r="Q846" s="112"/>
      <c r="R846" s="111" t="s">
        <v>561</v>
      </c>
      <c r="S846" s="111" t="s">
        <v>759</v>
      </c>
      <c r="T846" s="111" t="s">
        <v>2148</v>
      </c>
      <c r="U846" s="111" t="str">
        <f>+CONCATENATE(Tabla134[[#This Row],[D]],Tabla134[[#This Row],[P]],Tabla134[[#This Row],[DI]])</f>
        <v>CUSCOLA_CONVENCIONPICHARI</v>
      </c>
      <c r="V846" s="111" t="s">
        <v>4269</v>
      </c>
      <c r="W846" s="111"/>
      <c r="X846" s="111"/>
    </row>
    <row r="847" spans="1:24" x14ac:dyDescent="0.3">
      <c r="A847" s="108" t="s">
        <v>548</v>
      </c>
      <c r="B847" s="109" t="s">
        <v>4271</v>
      </c>
      <c r="C847" s="109" t="s">
        <v>719</v>
      </c>
      <c r="D847" s="109" t="s">
        <v>738</v>
      </c>
      <c r="E847" s="109" t="s">
        <v>765</v>
      </c>
      <c r="F847" s="109" t="s">
        <v>4108</v>
      </c>
      <c r="G847" s="109" t="s">
        <v>4252</v>
      </c>
      <c r="H847" s="109" t="s">
        <v>4272</v>
      </c>
      <c r="I847" s="110">
        <v>5109</v>
      </c>
      <c r="J847" s="110">
        <v>1101.6500000000001</v>
      </c>
      <c r="K847" s="110">
        <v>-13.003539999999999</v>
      </c>
      <c r="L847" s="110">
        <v>-72.518219999999999</v>
      </c>
      <c r="M847" s="111" t="s">
        <v>3613</v>
      </c>
      <c r="N847" s="115">
        <v>1</v>
      </c>
      <c r="O847" s="115" t="s">
        <v>3614</v>
      </c>
      <c r="P847" s="115">
        <v>0</v>
      </c>
      <c r="Q847" s="112"/>
      <c r="R847" s="111" t="s">
        <v>561</v>
      </c>
      <c r="S847" s="111" t="s">
        <v>759</v>
      </c>
      <c r="T847" s="111" t="s">
        <v>1454</v>
      </c>
      <c r="U847" s="111" t="str">
        <f>+CONCATENATE(Tabla134[[#This Row],[D]],Tabla134[[#This Row],[P]],Tabla134[[#This Row],[DI]])</f>
        <v>CUSCOLA_CONVENCIONINKAWASI</v>
      </c>
      <c r="V847" s="111" t="s">
        <v>4271</v>
      </c>
      <c r="W847" s="111"/>
      <c r="X847" s="111"/>
    </row>
    <row r="848" spans="1:24" x14ac:dyDescent="0.3">
      <c r="A848" s="108" t="s">
        <v>548</v>
      </c>
      <c r="B848" s="109" t="s">
        <v>4273</v>
      </c>
      <c r="C848" s="109" t="s">
        <v>719</v>
      </c>
      <c r="D848" s="109" t="s">
        <v>738</v>
      </c>
      <c r="E848" s="109" t="s">
        <v>778</v>
      </c>
      <c r="F848" s="109" t="s">
        <v>4108</v>
      </c>
      <c r="G848" s="109" t="s">
        <v>4252</v>
      </c>
      <c r="H848" s="109" t="s">
        <v>4274</v>
      </c>
      <c r="I848" s="110">
        <v>2414</v>
      </c>
      <c r="J848" s="110">
        <v>625.96</v>
      </c>
      <c r="K848" s="110">
        <v>-13.0031</v>
      </c>
      <c r="L848" s="110">
        <v>-73.5167</v>
      </c>
      <c r="M848" s="111" t="s">
        <v>3613</v>
      </c>
      <c r="N848" s="115">
        <v>1</v>
      </c>
      <c r="O848" s="115" t="s">
        <v>3614</v>
      </c>
      <c r="P848" s="115">
        <v>0</v>
      </c>
      <c r="Q848" s="112"/>
      <c r="R848" s="111" t="s">
        <v>561</v>
      </c>
      <c r="S848" s="111" t="s">
        <v>759</v>
      </c>
      <c r="T848" s="111" t="s">
        <v>2487</v>
      </c>
      <c r="U848" s="111" t="str">
        <f>+CONCATENATE(Tabla134[[#This Row],[D]],Tabla134[[#This Row],[P]],Tabla134[[#This Row],[DI]])</f>
        <v>CUSCOLA_CONVENCIONVILLA VIRGEN</v>
      </c>
      <c r="V848" s="111" t="s">
        <v>4273</v>
      </c>
      <c r="W848" s="111"/>
      <c r="X848" s="111"/>
    </row>
    <row r="849" spans="1:24" x14ac:dyDescent="0.3">
      <c r="A849" s="108" t="s">
        <v>548</v>
      </c>
      <c r="B849" s="109" t="s">
        <v>4275</v>
      </c>
      <c r="C849" s="109" t="s">
        <v>719</v>
      </c>
      <c r="D849" s="109" t="s">
        <v>738</v>
      </c>
      <c r="E849" s="109" t="s">
        <v>789</v>
      </c>
      <c r="F849" s="109" t="s">
        <v>4108</v>
      </c>
      <c r="G849" s="109" t="s">
        <v>4252</v>
      </c>
      <c r="H849" s="109" t="s">
        <v>4276</v>
      </c>
      <c r="I849" s="110">
        <v>2151</v>
      </c>
      <c r="J849" s="110">
        <v>229</v>
      </c>
      <c r="K849" s="110">
        <v>-12.9186</v>
      </c>
      <c r="L849" s="110">
        <v>-73.530600000000007</v>
      </c>
      <c r="M849" s="111" t="s">
        <v>3613</v>
      </c>
      <c r="N849" s="115">
        <v>1</v>
      </c>
      <c r="O849" s="115" t="s">
        <v>3614</v>
      </c>
      <c r="P849" s="115">
        <v>0</v>
      </c>
      <c r="Q849" s="112"/>
      <c r="R849" s="111" t="s">
        <v>561</v>
      </c>
      <c r="S849" s="111" t="s">
        <v>759</v>
      </c>
      <c r="T849" s="111" t="s">
        <v>2457</v>
      </c>
      <c r="U849" s="111" t="str">
        <f>+CONCATENATE(Tabla134[[#This Row],[D]],Tabla134[[#This Row],[P]],Tabla134[[#This Row],[DI]])</f>
        <v>CUSCOLA_CONVENCIONVILLA KINTIARINA</v>
      </c>
      <c r="V849" s="111" t="s">
        <v>4275</v>
      </c>
      <c r="W849" s="111"/>
      <c r="X849" s="111"/>
    </row>
    <row r="850" spans="1:24" x14ac:dyDescent="0.3">
      <c r="A850" s="108" t="s">
        <v>548</v>
      </c>
      <c r="B850" s="109" t="s">
        <v>4277</v>
      </c>
      <c r="C850" s="109" t="s">
        <v>719</v>
      </c>
      <c r="D850" s="109" t="s">
        <v>738</v>
      </c>
      <c r="E850" s="109" t="s">
        <v>798</v>
      </c>
      <c r="F850" s="109" t="s">
        <v>4108</v>
      </c>
      <c r="G850" s="109" t="s">
        <v>4252</v>
      </c>
      <c r="H850" s="109" t="s">
        <v>4278</v>
      </c>
      <c r="I850" s="110">
        <v>8441</v>
      </c>
      <c r="J850" s="110">
        <v>10708.16</v>
      </c>
      <c r="K850" s="110">
        <v>-11.8047</v>
      </c>
      <c r="L850" s="110">
        <v>-72.859399999999994</v>
      </c>
      <c r="M850" s="111" t="s">
        <v>123</v>
      </c>
      <c r="N850" s="111">
        <v>0</v>
      </c>
      <c r="O850" s="111" t="s">
        <v>553</v>
      </c>
      <c r="P850" s="111">
        <v>0</v>
      </c>
      <c r="Q850" s="112"/>
      <c r="R850" s="111" t="s">
        <v>561</v>
      </c>
      <c r="S850" s="111" t="s">
        <v>759</v>
      </c>
      <c r="T850" s="111" t="s">
        <v>1921</v>
      </c>
      <c r="U850" s="111" t="str">
        <f>+CONCATENATE(Tabla134[[#This Row],[D]],Tabla134[[#This Row],[P]],Tabla134[[#This Row],[DI]])</f>
        <v>CUSCOLA_CONVENCIONMEGANTONI</v>
      </c>
      <c r="V850" s="111" t="s">
        <v>4277</v>
      </c>
      <c r="W850" s="111"/>
      <c r="X850" s="111"/>
    </row>
    <row r="851" spans="1:24" x14ac:dyDescent="0.3">
      <c r="A851" s="108" t="s">
        <v>548</v>
      </c>
      <c r="B851" s="109" t="s">
        <v>4279</v>
      </c>
      <c r="C851" s="109" t="s">
        <v>719</v>
      </c>
      <c r="D851" s="109" t="s">
        <v>738</v>
      </c>
      <c r="E851" s="109" t="s">
        <v>841</v>
      </c>
      <c r="F851" s="109" t="s">
        <v>4108</v>
      </c>
      <c r="G851" s="109" t="s">
        <v>4252</v>
      </c>
      <c r="H851" s="109" t="s">
        <v>842</v>
      </c>
      <c r="I851" s="110" t="s">
        <v>553</v>
      </c>
      <c r="J851" s="110" t="s">
        <v>553</v>
      </c>
      <c r="K851" s="110" t="s">
        <v>553</v>
      </c>
      <c r="L851" s="110" t="s">
        <v>553</v>
      </c>
      <c r="M851" s="111" t="s">
        <v>123</v>
      </c>
      <c r="N851" s="111">
        <v>0</v>
      </c>
      <c r="O851" s="111" t="s">
        <v>553</v>
      </c>
      <c r="P851" s="111">
        <v>0</v>
      </c>
      <c r="Q851" s="112"/>
      <c r="R851" s="111" t="s">
        <v>561</v>
      </c>
      <c r="S851" s="111" t="s">
        <v>759</v>
      </c>
      <c r="T851" s="111" t="s">
        <v>843</v>
      </c>
      <c r="U851" s="111" t="str">
        <f>+CONCATENATE(Tabla134[[#This Row],[D]],Tabla134[[#This Row],[P]],Tabla134[[#This Row],[DI]])</f>
        <v>CUSCOLA_CONVENCIONMULTIDISTRITAL</v>
      </c>
      <c r="V851" s="111" t="s">
        <v>4279</v>
      </c>
      <c r="W851" s="111"/>
      <c r="X851" s="111"/>
    </row>
    <row r="852" spans="1:24" x14ac:dyDescent="0.3">
      <c r="A852" s="108" t="s">
        <v>548</v>
      </c>
      <c r="B852" s="109" t="s">
        <v>4280</v>
      </c>
      <c r="C852" s="109" t="s">
        <v>719</v>
      </c>
      <c r="D852" s="109" t="s">
        <v>753</v>
      </c>
      <c r="E852" s="109" t="s">
        <v>550</v>
      </c>
      <c r="F852" s="109" t="s">
        <v>4108</v>
      </c>
      <c r="G852" s="109" t="s">
        <v>4281</v>
      </c>
      <c r="H852" s="109" t="s">
        <v>4282</v>
      </c>
      <c r="I852" s="110">
        <v>3400</v>
      </c>
      <c r="J852" s="110">
        <v>153.41999999999999</v>
      </c>
      <c r="K852" s="110">
        <v>-13.761699999999999</v>
      </c>
      <c r="L852" s="110">
        <v>-71.847800000000007</v>
      </c>
      <c r="M852" s="111" t="s">
        <v>123</v>
      </c>
      <c r="N852" s="115">
        <v>1</v>
      </c>
      <c r="O852" s="115" t="s">
        <v>3244</v>
      </c>
      <c r="P852" s="115">
        <v>0</v>
      </c>
      <c r="Q852" s="112"/>
      <c r="R852" s="111" t="s">
        <v>561</v>
      </c>
      <c r="S852" s="111" t="s">
        <v>771</v>
      </c>
      <c r="T852" s="111" t="s">
        <v>771</v>
      </c>
      <c r="U852" s="111" t="str">
        <f>+CONCATENATE(Tabla134[[#This Row],[D]],Tabla134[[#This Row],[P]],Tabla134[[#This Row],[DI]])</f>
        <v>CUSCOPARUROPARURO</v>
      </c>
      <c r="V852" s="111" t="s">
        <v>4280</v>
      </c>
      <c r="W852" s="111"/>
      <c r="X852" s="111"/>
    </row>
    <row r="853" spans="1:24" x14ac:dyDescent="0.3">
      <c r="A853" s="108" t="s">
        <v>548</v>
      </c>
      <c r="B853" s="109" t="s">
        <v>4283</v>
      </c>
      <c r="C853" s="109" t="s">
        <v>719</v>
      </c>
      <c r="D853" s="109" t="s">
        <v>753</v>
      </c>
      <c r="E853" s="109" t="s">
        <v>581</v>
      </c>
      <c r="F853" s="109" t="s">
        <v>4108</v>
      </c>
      <c r="G853" s="109" t="s">
        <v>4281</v>
      </c>
      <c r="H853" s="109" t="s">
        <v>4284</v>
      </c>
      <c r="I853" s="110">
        <v>3839</v>
      </c>
      <c r="J853" s="110">
        <v>244.75</v>
      </c>
      <c r="K853" s="110">
        <v>-13.9681</v>
      </c>
      <c r="L853" s="110">
        <v>-71.8322</v>
      </c>
      <c r="M853" s="111" t="s">
        <v>123</v>
      </c>
      <c r="N853" s="115">
        <v>1</v>
      </c>
      <c r="O853" s="115" t="s">
        <v>3244</v>
      </c>
      <c r="P853" s="115">
        <v>0</v>
      </c>
      <c r="Q853" s="112"/>
      <c r="R853" s="111" t="s">
        <v>561</v>
      </c>
      <c r="S853" s="111" t="s">
        <v>771</v>
      </c>
      <c r="T853" s="111" t="s">
        <v>1117</v>
      </c>
      <c r="U853" s="111" t="str">
        <f>+CONCATENATE(Tabla134[[#This Row],[D]],Tabla134[[#This Row],[P]],Tabla134[[#This Row],[DI]])</f>
        <v>CUSCOPARUROACCHA</v>
      </c>
      <c r="V853" s="111" t="s">
        <v>4283</v>
      </c>
      <c r="W853" s="111"/>
      <c r="X853" s="111"/>
    </row>
    <row r="854" spans="1:24" x14ac:dyDescent="0.3">
      <c r="A854" s="108" t="s">
        <v>548</v>
      </c>
      <c r="B854" s="109" t="s">
        <v>4285</v>
      </c>
      <c r="C854" s="109" t="s">
        <v>719</v>
      </c>
      <c r="D854" s="109" t="s">
        <v>753</v>
      </c>
      <c r="E854" s="109" t="s">
        <v>608</v>
      </c>
      <c r="F854" s="109" t="s">
        <v>4108</v>
      </c>
      <c r="G854" s="109" t="s">
        <v>4281</v>
      </c>
      <c r="H854" s="109" t="s">
        <v>4286</v>
      </c>
      <c r="I854" s="110">
        <v>3749</v>
      </c>
      <c r="J854" s="110">
        <v>334.85</v>
      </c>
      <c r="K854" s="110">
        <v>-13.853300000000001</v>
      </c>
      <c r="L854" s="110">
        <v>-72.080299999999994</v>
      </c>
      <c r="M854" s="111" t="s">
        <v>123</v>
      </c>
      <c r="N854" s="115">
        <v>1</v>
      </c>
      <c r="O854" s="115" t="s">
        <v>3244</v>
      </c>
      <c r="P854" s="115">
        <v>0</v>
      </c>
      <c r="Q854" s="112"/>
      <c r="R854" s="111" t="s">
        <v>561</v>
      </c>
      <c r="S854" s="111" t="s">
        <v>771</v>
      </c>
      <c r="T854" s="111" t="s">
        <v>1283</v>
      </c>
      <c r="U854" s="111" t="str">
        <f>+CONCATENATE(Tabla134[[#This Row],[D]],Tabla134[[#This Row],[P]],Tabla134[[#This Row],[DI]])</f>
        <v>CUSCOPARUROCCAPI</v>
      </c>
      <c r="V854" s="111" t="s">
        <v>4285</v>
      </c>
      <c r="W854" s="111"/>
      <c r="X854" s="111"/>
    </row>
    <row r="855" spans="1:24" x14ac:dyDescent="0.3">
      <c r="A855" s="108" t="s">
        <v>548</v>
      </c>
      <c r="B855" s="109" t="s">
        <v>4287</v>
      </c>
      <c r="C855" s="109" t="s">
        <v>719</v>
      </c>
      <c r="D855" s="109" t="s">
        <v>753</v>
      </c>
      <c r="E855" s="109" t="s">
        <v>633</v>
      </c>
      <c r="F855" s="109" t="s">
        <v>4108</v>
      </c>
      <c r="G855" s="109" t="s">
        <v>4281</v>
      </c>
      <c r="H855" s="109" t="s">
        <v>4288</v>
      </c>
      <c r="I855" s="110">
        <v>1189</v>
      </c>
      <c r="J855" s="110">
        <v>139.97999999999999</v>
      </c>
      <c r="K855" s="110">
        <v>-13.851100000000001</v>
      </c>
      <c r="L855" s="110">
        <v>-71.802800000000005</v>
      </c>
      <c r="M855" s="111" t="s">
        <v>123</v>
      </c>
      <c r="N855" s="115">
        <v>1</v>
      </c>
      <c r="O855" s="115" t="s">
        <v>3244</v>
      </c>
      <c r="P855" s="115">
        <v>0</v>
      </c>
      <c r="Q855" s="112"/>
      <c r="R855" s="111" t="s">
        <v>561</v>
      </c>
      <c r="S855" s="111" t="s">
        <v>771</v>
      </c>
      <c r="T855" s="111" t="s">
        <v>1455</v>
      </c>
      <c r="U855" s="111" t="str">
        <f>+CONCATENATE(Tabla134[[#This Row],[D]],Tabla134[[#This Row],[P]],Tabla134[[#This Row],[DI]])</f>
        <v>CUSCOPARUROCOLCHA</v>
      </c>
      <c r="V855" s="111" t="s">
        <v>4287</v>
      </c>
      <c r="W855" s="111"/>
      <c r="X855" s="111"/>
    </row>
    <row r="856" spans="1:24" x14ac:dyDescent="0.3">
      <c r="A856" s="108" t="s">
        <v>548</v>
      </c>
      <c r="B856" s="109" t="s">
        <v>4289</v>
      </c>
      <c r="C856" s="109" t="s">
        <v>719</v>
      </c>
      <c r="D856" s="109" t="s">
        <v>753</v>
      </c>
      <c r="E856" s="109" t="s">
        <v>656</v>
      </c>
      <c r="F856" s="109" t="s">
        <v>4108</v>
      </c>
      <c r="G856" s="109" t="s">
        <v>4281</v>
      </c>
      <c r="H856" s="109" t="s">
        <v>4290</v>
      </c>
      <c r="I856" s="110">
        <v>5700</v>
      </c>
      <c r="J856" s="110">
        <v>362.67</v>
      </c>
      <c r="K856" s="110">
        <v>-13.6828</v>
      </c>
      <c r="L856" s="110">
        <v>-72.014700000000005</v>
      </c>
      <c r="M856" s="111" t="s">
        <v>123</v>
      </c>
      <c r="N856" s="115">
        <v>1</v>
      </c>
      <c r="O856" s="115" t="s">
        <v>3244</v>
      </c>
      <c r="P856" s="115">
        <v>0</v>
      </c>
      <c r="Q856" s="112"/>
      <c r="R856" s="111" t="s">
        <v>561</v>
      </c>
      <c r="S856" s="111" t="s">
        <v>771</v>
      </c>
      <c r="T856" s="111" t="s">
        <v>1626</v>
      </c>
      <c r="U856" s="111" t="str">
        <f>+CONCATENATE(Tabla134[[#This Row],[D]],Tabla134[[#This Row],[P]],Tabla134[[#This Row],[DI]])</f>
        <v>CUSCOPARUROHUANOQUITE</v>
      </c>
      <c r="V856" s="111" t="s">
        <v>4289</v>
      </c>
      <c r="W856" s="111"/>
      <c r="X856" s="111"/>
    </row>
    <row r="857" spans="1:24" x14ac:dyDescent="0.3">
      <c r="A857" s="108" t="s">
        <v>548</v>
      </c>
      <c r="B857" s="109" t="s">
        <v>4291</v>
      </c>
      <c r="C857" s="109" t="s">
        <v>719</v>
      </c>
      <c r="D857" s="109" t="s">
        <v>753</v>
      </c>
      <c r="E857" s="109" t="s">
        <v>680</v>
      </c>
      <c r="F857" s="109" t="s">
        <v>4108</v>
      </c>
      <c r="G857" s="109" t="s">
        <v>4281</v>
      </c>
      <c r="H857" s="109" t="s">
        <v>4292</v>
      </c>
      <c r="I857" s="110">
        <v>7205</v>
      </c>
      <c r="J857" s="110">
        <v>436.21</v>
      </c>
      <c r="K857" s="110">
        <v>-14.070600000000001</v>
      </c>
      <c r="L857" s="110">
        <v>-71.738600000000005</v>
      </c>
      <c r="M857" s="111" t="s">
        <v>123</v>
      </c>
      <c r="N857" s="115">
        <v>1</v>
      </c>
      <c r="O857" s="115" t="s">
        <v>3244</v>
      </c>
      <c r="P857" s="115">
        <v>0</v>
      </c>
      <c r="Q857" s="112"/>
      <c r="R857" s="111" t="s">
        <v>561</v>
      </c>
      <c r="S857" s="111" t="s">
        <v>771</v>
      </c>
      <c r="T857" s="111" t="s">
        <v>1775</v>
      </c>
      <c r="U857" s="111" t="str">
        <f>+CONCATENATE(Tabla134[[#This Row],[D]],Tabla134[[#This Row],[P]],Tabla134[[#This Row],[DI]])</f>
        <v>CUSCOPARUROOMACHA</v>
      </c>
      <c r="V857" s="111" t="s">
        <v>4291</v>
      </c>
      <c r="W857" s="111"/>
      <c r="X857" s="111"/>
    </row>
    <row r="858" spans="1:24" x14ac:dyDescent="0.3">
      <c r="A858" s="108" t="s">
        <v>548</v>
      </c>
      <c r="B858" s="109" t="s">
        <v>4293</v>
      </c>
      <c r="C858" s="109" t="s">
        <v>719</v>
      </c>
      <c r="D858" s="109" t="s">
        <v>753</v>
      </c>
      <c r="E858" s="109" t="s">
        <v>700</v>
      </c>
      <c r="F858" s="109" t="s">
        <v>4108</v>
      </c>
      <c r="G858" s="109" t="s">
        <v>4281</v>
      </c>
      <c r="H858" s="109" t="s">
        <v>4294</v>
      </c>
      <c r="I858" s="110">
        <v>2076</v>
      </c>
      <c r="J858" s="110">
        <v>142.61000000000001</v>
      </c>
      <c r="K858" s="110">
        <v>-13.755800000000001</v>
      </c>
      <c r="L858" s="110">
        <v>-71.956400000000002</v>
      </c>
      <c r="M858" s="111" t="s">
        <v>123</v>
      </c>
      <c r="N858" s="115">
        <v>1</v>
      </c>
      <c r="O858" s="115" t="s">
        <v>3244</v>
      </c>
      <c r="P858" s="115">
        <v>0</v>
      </c>
      <c r="Q858" s="112"/>
      <c r="R858" s="111" t="s">
        <v>561</v>
      </c>
      <c r="S858" s="111" t="s">
        <v>771</v>
      </c>
      <c r="T858" s="111" t="s">
        <v>1922</v>
      </c>
      <c r="U858" s="111" t="str">
        <f>+CONCATENATE(Tabla134[[#This Row],[D]],Tabla134[[#This Row],[P]],Tabla134[[#This Row],[DI]])</f>
        <v>CUSCOPARUROPACCARITAMBO</v>
      </c>
      <c r="V858" s="111" t="s">
        <v>4293</v>
      </c>
      <c r="W858" s="111"/>
      <c r="X858" s="111"/>
    </row>
    <row r="859" spans="1:24" x14ac:dyDescent="0.3">
      <c r="A859" s="108" t="s">
        <v>548</v>
      </c>
      <c r="B859" s="109" t="s">
        <v>4295</v>
      </c>
      <c r="C859" s="109" t="s">
        <v>719</v>
      </c>
      <c r="D859" s="109" t="s">
        <v>753</v>
      </c>
      <c r="E859" s="109" t="s">
        <v>719</v>
      </c>
      <c r="F859" s="109" t="s">
        <v>4108</v>
      </c>
      <c r="G859" s="109" t="s">
        <v>4281</v>
      </c>
      <c r="H859" s="109" t="s">
        <v>4296</v>
      </c>
      <c r="I859" s="110">
        <v>1254</v>
      </c>
      <c r="J859" s="110">
        <v>79.13</v>
      </c>
      <c r="K859" s="110">
        <v>-13.953099999999999</v>
      </c>
      <c r="L859" s="110">
        <v>-71.761899999999997</v>
      </c>
      <c r="M859" s="111" t="s">
        <v>123</v>
      </c>
      <c r="N859" s="115">
        <v>1</v>
      </c>
      <c r="O859" s="115" t="s">
        <v>3244</v>
      </c>
      <c r="P859" s="115">
        <v>0</v>
      </c>
      <c r="Q859" s="112"/>
      <c r="R859" s="111" t="s">
        <v>561</v>
      </c>
      <c r="S859" s="111" t="s">
        <v>771</v>
      </c>
      <c r="T859" s="111" t="s">
        <v>2149</v>
      </c>
      <c r="U859" s="111" t="str">
        <f>+CONCATENATE(Tabla134[[#This Row],[D]],Tabla134[[#This Row],[P]],Tabla134[[#This Row],[DI]])</f>
        <v>CUSCOPARUROPILLPINTO</v>
      </c>
      <c r="V859" s="111" t="s">
        <v>4295</v>
      </c>
      <c r="W859" s="111"/>
      <c r="X859" s="111"/>
    </row>
    <row r="860" spans="1:24" x14ac:dyDescent="0.3">
      <c r="A860" s="108" t="s">
        <v>548</v>
      </c>
      <c r="B860" s="109" t="s">
        <v>4297</v>
      </c>
      <c r="C860" s="109" t="s">
        <v>719</v>
      </c>
      <c r="D860" s="109" t="s">
        <v>753</v>
      </c>
      <c r="E860" s="109" t="s">
        <v>738</v>
      </c>
      <c r="F860" s="109" t="s">
        <v>4108</v>
      </c>
      <c r="G860" s="109" t="s">
        <v>4281</v>
      </c>
      <c r="H860" s="109" t="s">
        <v>4298</v>
      </c>
      <c r="I860" s="110">
        <v>2522</v>
      </c>
      <c r="J860" s="110">
        <v>90.8</v>
      </c>
      <c r="K860" s="110">
        <v>-13.6639</v>
      </c>
      <c r="L860" s="110">
        <v>-71.921400000000006</v>
      </c>
      <c r="M860" s="111" t="s">
        <v>123</v>
      </c>
      <c r="N860" s="115">
        <v>1</v>
      </c>
      <c r="O860" s="115" t="s">
        <v>3244</v>
      </c>
      <c r="P860" s="115">
        <v>0</v>
      </c>
      <c r="Q860" s="112"/>
      <c r="R860" s="111" t="s">
        <v>561</v>
      </c>
      <c r="S860" s="111" t="s">
        <v>771</v>
      </c>
      <c r="T860" s="111" t="s">
        <v>2234</v>
      </c>
      <c r="U860" s="111" t="str">
        <f>+CONCATENATE(Tabla134[[#This Row],[D]],Tabla134[[#This Row],[P]],Tabla134[[#This Row],[DI]])</f>
        <v>CUSCOPARUROYAURISQUE</v>
      </c>
      <c r="V860" s="111" t="s">
        <v>4297</v>
      </c>
      <c r="W860" s="111"/>
      <c r="X860" s="111"/>
    </row>
    <row r="861" spans="1:24" x14ac:dyDescent="0.3">
      <c r="A861" s="108" t="s">
        <v>548</v>
      </c>
      <c r="B861" s="109" t="s">
        <v>4299</v>
      </c>
      <c r="C861" s="109" t="s">
        <v>719</v>
      </c>
      <c r="D861" s="109" t="s">
        <v>753</v>
      </c>
      <c r="E861" s="109" t="s">
        <v>841</v>
      </c>
      <c r="F861" s="109" t="s">
        <v>4108</v>
      </c>
      <c r="G861" s="109" t="s">
        <v>4281</v>
      </c>
      <c r="H861" s="109" t="s">
        <v>842</v>
      </c>
      <c r="I861" s="110" t="s">
        <v>553</v>
      </c>
      <c r="J861" s="110" t="s">
        <v>553</v>
      </c>
      <c r="K861" s="110" t="s">
        <v>553</v>
      </c>
      <c r="L861" s="110" t="s">
        <v>553</v>
      </c>
      <c r="M861" s="111" t="s">
        <v>123</v>
      </c>
      <c r="N861" s="111">
        <v>0</v>
      </c>
      <c r="O861" s="111" t="s">
        <v>553</v>
      </c>
      <c r="P861" s="111">
        <v>0</v>
      </c>
      <c r="Q861" s="112"/>
      <c r="R861" s="111" t="s">
        <v>561</v>
      </c>
      <c r="S861" s="111" t="s">
        <v>771</v>
      </c>
      <c r="T861" s="111" t="s">
        <v>843</v>
      </c>
      <c r="U861" s="111" t="str">
        <f>+CONCATENATE(Tabla134[[#This Row],[D]],Tabla134[[#This Row],[P]],Tabla134[[#This Row],[DI]])</f>
        <v>CUSCOPARUROMULTIDISTRITAL</v>
      </c>
      <c r="V861" s="111" t="s">
        <v>4299</v>
      </c>
      <c r="W861" s="111"/>
      <c r="X861" s="111"/>
    </row>
    <row r="862" spans="1:24" x14ac:dyDescent="0.3">
      <c r="A862" s="108" t="s">
        <v>548</v>
      </c>
      <c r="B862" s="109" t="s">
        <v>4300</v>
      </c>
      <c r="C862" s="109" t="s">
        <v>719</v>
      </c>
      <c r="D862" s="109" t="s">
        <v>765</v>
      </c>
      <c r="E862" s="109" t="s">
        <v>550</v>
      </c>
      <c r="F862" s="109" t="s">
        <v>4108</v>
      </c>
      <c r="G862" s="109" t="s">
        <v>4301</v>
      </c>
      <c r="H862" s="109" t="s">
        <v>4302</v>
      </c>
      <c r="I862" s="110">
        <v>13491</v>
      </c>
      <c r="J862" s="110">
        <v>1079.23</v>
      </c>
      <c r="K862" s="110">
        <v>-13.318899999999999</v>
      </c>
      <c r="L862" s="110">
        <v>-71.599699999999999</v>
      </c>
      <c r="M862" s="111" t="s">
        <v>123</v>
      </c>
      <c r="N862" s="111">
        <v>0</v>
      </c>
      <c r="O862" s="111" t="s">
        <v>553</v>
      </c>
      <c r="P862" s="111">
        <v>0</v>
      </c>
      <c r="Q862" s="112"/>
      <c r="R862" s="111" t="s">
        <v>561</v>
      </c>
      <c r="S862" s="111" t="s">
        <v>784</v>
      </c>
      <c r="T862" s="111" t="s">
        <v>784</v>
      </c>
      <c r="U862" s="111" t="str">
        <f>+CONCATENATE(Tabla134[[#This Row],[D]],Tabla134[[#This Row],[P]],Tabla134[[#This Row],[DI]])</f>
        <v>CUSCOPAUCARTAMBOPAUCARTAMBO</v>
      </c>
      <c r="V862" s="111" t="s">
        <v>4300</v>
      </c>
      <c r="W862" s="111"/>
      <c r="X862" s="111"/>
    </row>
    <row r="863" spans="1:24" x14ac:dyDescent="0.3">
      <c r="A863" s="108" t="s">
        <v>548</v>
      </c>
      <c r="B863" s="109" t="s">
        <v>4303</v>
      </c>
      <c r="C863" s="109" t="s">
        <v>719</v>
      </c>
      <c r="D863" s="109" t="s">
        <v>765</v>
      </c>
      <c r="E863" s="109" t="s">
        <v>581</v>
      </c>
      <c r="F863" s="109" t="s">
        <v>4108</v>
      </c>
      <c r="G863" s="109" t="s">
        <v>4301</v>
      </c>
      <c r="H863" s="109" t="s">
        <v>4304</v>
      </c>
      <c r="I863" s="110">
        <v>2768</v>
      </c>
      <c r="J863" s="110">
        <v>110.72</v>
      </c>
      <c r="K863" s="110">
        <v>-13.5969</v>
      </c>
      <c r="L863" s="110">
        <v>-71.696100000000001</v>
      </c>
      <c r="M863" s="111" t="s">
        <v>123</v>
      </c>
      <c r="N863" s="111">
        <v>0</v>
      </c>
      <c r="O863" s="111" t="s">
        <v>553</v>
      </c>
      <c r="P863" s="111">
        <v>0</v>
      </c>
      <c r="Q863" s="112"/>
      <c r="R863" s="111" t="s">
        <v>561</v>
      </c>
      <c r="S863" s="111" t="s">
        <v>784</v>
      </c>
      <c r="T863" s="111" t="s">
        <v>1118</v>
      </c>
      <c r="U863" s="111" t="str">
        <f>+CONCATENATE(Tabla134[[#This Row],[D]],Tabla134[[#This Row],[P]],Tabla134[[#This Row],[DI]])</f>
        <v>CUSCOPAUCARTAMBOCAICAY</v>
      </c>
      <c r="V863" s="111" t="s">
        <v>4303</v>
      </c>
      <c r="W863" s="111"/>
      <c r="X863" s="111"/>
    </row>
    <row r="864" spans="1:24" x14ac:dyDescent="0.3">
      <c r="A864" s="108" t="s">
        <v>548</v>
      </c>
      <c r="B864" s="109" t="s">
        <v>4305</v>
      </c>
      <c r="C864" s="109" t="s">
        <v>719</v>
      </c>
      <c r="D864" s="109" t="s">
        <v>765</v>
      </c>
      <c r="E864" s="109" t="s">
        <v>608</v>
      </c>
      <c r="F864" s="109" t="s">
        <v>4108</v>
      </c>
      <c r="G864" s="109" t="s">
        <v>4301</v>
      </c>
      <c r="H864" s="109" t="s">
        <v>4306</v>
      </c>
      <c r="I864" s="110">
        <v>11389</v>
      </c>
      <c r="J864" s="110">
        <v>746.56</v>
      </c>
      <c r="K864" s="110">
        <v>-13.211399999999999</v>
      </c>
      <c r="L864" s="110">
        <v>-71.653099999999995</v>
      </c>
      <c r="M864" s="111" t="s">
        <v>123</v>
      </c>
      <c r="N864" s="111">
        <v>0</v>
      </c>
      <c r="O864" s="111" t="s">
        <v>553</v>
      </c>
      <c r="P864" s="111">
        <v>0</v>
      </c>
      <c r="Q864" s="112"/>
      <c r="R864" s="111" t="s">
        <v>561</v>
      </c>
      <c r="S864" s="111" t="s">
        <v>784</v>
      </c>
      <c r="T864" s="111" t="s">
        <v>1284</v>
      </c>
      <c r="U864" s="111" t="str">
        <f>+CONCATENATE(Tabla134[[#This Row],[D]],Tabla134[[#This Row],[P]],Tabla134[[#This Row],[DI]])</f>
        <v>CUSCOPAUCARTAMBOCHALLABAMBA</v>
      </c>
      <c r="V864" s="111" t="s">
        <v>4305</v>
      </c>
      <c r="W864" s="111"/>
      <c r="X864" s="111"/>
    </row>
    <row r="865" spans="1:24" x14ac:dyDescent="0.3">
      <c r="A865" s="108" t="s">
        <v>548</v>
      </c>
      <c r="B865" s="109" t="s">
        <v>4307</v>
      </c>
      <c r="C865" s="109" t="s">
        <v>719</v>
      </c>
      <c r="D865" s="109" t="s">
        <v>765</v>
      </c>
      <c r="E865" s="109" t="s">
        <v>633</v>
      </c>
      <c r="F865" s="109" t="s">
        <v>4108</v>
      </c>
      <c r="G865" s="109" t="s">
        <v>4301</v>
      </c>
      <c r="H865" s="109" t="s">
        <v>4308</v>
      </c>
      <c r="I865" s="110">
        <v>10767</v>
      </c>
      <c r="J865" s="110">
        <v>467.68</v>
      </c>
      <c r="K865" s="110">
        <v>-13.359400000000001</v>
      </c>
      <c r="L865" s="110">
        <v>-71.673100000000005</v>
      </c>
      <c r="M865" s="111" t="s">
        <v>123</v>
      </c>
      <c r="N865" s="111">
        <v>0</v>
      </c>
      <c r="O865" s="111" t="s">
        <v>553</v>
      </c>
      <c r="P865" s="111">
        <v>0</v>
      </c>
      <c r="Q865" s="112"/>
      <c r="R865" s="111" t="s">
        <v>561</v>
      </c>
      <c r="S865" s="111" t="s">
        <v>784</v>
      </c>
      <c r="T865" s="111" t="s">
        <v>1456</v>
      </c>
      <c r="U865" s="111" t="str">
        <f>+CONCATENATE(Tabla134[[#This Row],[D]],Tabla134[[#This Row],[P]],Tabla134[[#This Row],[DI]])</f>
        <v>CUSCOPAUCARTAMBOCOLQUEPATA</v>
      </c>
      <c r="V865" s="111" t="s">
        <v>4307</v>
      </c>
      <c r="W865" s="111"/>
      <c r="X865" s="111"/>
    </row>
    <row r="866" spans="1:24" x14ac:dyDescent="0.3">
      <c r="A866" s="108" t="s">
        <v>548</v>
      </c>
      <c r="B866" s="109" t="s">
        <v>4309</v>
      </c>
      <c r="C866" s="109" t="s">
        <v>719</v>
      </c>
      <c r="D866" s="109" t="s">
        <v>765</v>
      </c>
      <c r="E866" s="109" t="s">
        <v>656</v>
      </c>
      <c r="F866" s="109" t="s">
        <v>4108</v>
      </c>
      <c r="G866" s="109" t="s">
        <v>4301</v>
      </c>
      <c r="H866" s="109" t="s">
        <v>4310</v>
      </c>
      <c r="I866" s="110">
        <v>7774</v>
      </c>
      <c r="J866" s="110">
        <v>145.13999999999999</v>
      </c>
      <c r="K866" s="110">
        <v>-13.503299999999999</v>
      </c>
      <c r="L866" s="110">
        <v>-71.653899999999993</v>
      </c>
      <c r="M866" s="111" t="s">
        <v>123</v>
      </c>
      <c r="N866" s="111">
        <v>0</v>
      </c>
      <c r="O866" s="111" t="s">
        <v>553</v>
      </c>
      <c r="P866" s="111">
        <v>0</v>
      </c>
      <c r="Q866" s="112"/>
      <c r="R866" s="111" t="s">
        <v>561</v>
      </c>
      <c r="S866" s="111" t="s">
        <v>784</v>
      </c>
      <c r="T866" s="111" t="s">
        <v>1627</v>
      </c>
      <c r="U866" s="111" t="str">
        <f>+CONCATENATE(Tabla134[[#This Row],[D]],Tabla134[[#This Row],[P]],Tabla134[[#This Row],[DI]])</f>
        <v>CUSCOPAUCARTAMBOHUANCARANI</v>
      </c>
      <c r="V866" s="111" t="s">
        <v>4309</v>
      </c>
      <c r="W866" s="111"/>
      <c r="X866" s="111"/>
    </row>
    <row r="867" spans="1:24" x14ac:dyDescent="0.3">
      <c r="A867" s="108" t="s">
        <v>548</v>
      </c>
      <c r="B867" s="109" t="s">
        <v>4311</v>
      </c>
      <c r="C867" s="109" t="s">
        <v>719</v>
      </c>
      <c r="D867" s="109" t="s">
        <v>765</v>
      </c>
      <c r="E867" s="109" t="s">
        <v>680</v>
      </c>
      <c r="F867" s="109" t="s">
        <v>4108</v>
      </c>
      <c r="G867" s="109" t="s">
        <v>4301</v>
      </c>
      <c r="H867" s="109" t="s">
        <v>4312</v>
      </c>
      <c r="I867" s="110">
        <v>5692</v>
      </c>
      <c r="J867" s="110">
        <v>3745.68</v>
      </c>
      <c r="K867" s="110">
        <v>-13.0025</v>
      </c>
      <c r="L867" s="110">
        <v>-71.422499999999999</v>
      </c>
      <c r="M867" s="111" t="s">
        <v>123</v>
      </c>
      <c r="N867" s="111">
        <v>0</v>
      </c>
      <c r="O867" s="111" t="s">
        <v>553</v>
      </c>
      <c r="P867" s="111">
        <v>0</v>
      </c>
      <c r="Q867" s="112"/>
      <c r="R867" s="111" t="s">
        <v>561</v>
      </c>
      <c r="S867" s="111" t="s">
        <v>784</v>
      </c>
      <c r="T867" s="111" t="s">
        <v>1776</v>
      </c>
      <c r="U867" s="111" t="str">
        <f>+CONCATENATE(Tabla134[[#This Row],[D]],Tabla134[[#This Row],[P]],Tabla134[[#This Row],[DI]])</f>
        <v>CUSCOPAUCARTAMBOKOSÑIPATA</v>
      </c>
      <c r="V867" s="111" t="s">
        <v>4311</v>
      </c>
      <c r="W867" s="111"/>
      <c r="X867" s="111"/>
    </row>
    <row r="868" spans="1:24" x14ac:dyDescent="0.3">
      <c r="A868" s="108" t="s">
        <v>548</v>
      </c>
      <c r="B868" s="109" t="s">
        <v>4313</v>
      </c>
      <c r="C868" s="109" t="s">
        <v>719</v>
      </c>
      <c r="D868" s="109" t="s">
        <v>765</v>
      </c>
      <c r="E868" s="109" t="s">
        <v>841</v>
      </c>
      <c r="F868" s="109" t="s">
        <v>4108</v>
      </c>
      <c r="G868" s="109" t="s">
        <v>4301</v>
      </c>
      <c r="H868" s="109" t="s">
        <v>842</v>
      </c>
      <c r="I868" s="110" t="s">
        <v>553</v>
      </c>
      <c r="J868" s="110" t="s">
        <v>553</v>
      </c>
      <c r="K868" s="110" t="s">
        <v>553</v>
      </c>
      <c r="L868" s="110" t="s">
        <v>553</v>
      </c>
      <c r="M868" s="111" t="s">
        <v>123</v>
      </c>
      <c r="N868" s="111">
        <v>0</v>
      </c>
      <c r="O868" s="111" t="s">
        <v>553</v>
      </c>
      <c r="P868" s="111">
        <v>0</v>
      </c>
      <c r="Q868" s="112"/>
      <c r="R868" s="111" t="s">
        <v>561</v>
      </c>
      <c r="S868" s="111" t="s">
        <v>784</v>
      </c>
      <c r="T868" s="111" t="s">
        <v>843</v>
      </c>
      <c r="U868" s="111" t="str">
        <f>+CONCATENATE(Tabla134[[#This Row],[D]],Tabla134[[#This Row],[P]],Tabla134[[#This Row],[DI]])</f>
        <v>CUSCOPAUCARTAMBOMULTIDISTRITAL</v>
      </c>
      <c r="V868" s="111" t="s">
        <v>4313</v>
      </c>
      <c r="W868" s="111"/>
      <c r="X868" s="111"/>
    </row>
    <row r="869" spans="1:24" x14ac:dyDescent="0.3">
      <c r="A869" s="108" t="s">
        <v>548</v>
      </c>
      <c r="B869" s="109" t="s">
        <v>4314</v>
      </c>
      <c r="C869" s="109" t="s">
        <v>719</v>
      </c>
      <c r="D869" s="109" t="s">
        <v>778</v>
      </c>
      <c r="E869" s="109" t="s">
        <v>550</v>
      </c>
      <c r="F869" s="109" t="s">
        <v>4108</v>
      </c>
      <c r="G869" s="109" t="s">
        <v>4315</v>
      </c>
      <c r="H869" s="109" t="s">
        <v>4316</v>
      </c>
      <c r="I869" s="110">
        <v>9412</v>
      </c>
      <c r="J869" s="110">
        <v>134.65</v>
      </c>
      <c r="K869" s="110">
        <v>-13.6883</v>
      </c>
      <c r="L869" s="110">
        <v>-71.625799999999998</v>
      </c>
      <c r="M869" s="111" t="s">
        <v>123</v>
      </c>
      <c r="N869" s="111">
        <v>0</v>
      </c>
      <c r="O869" s="111" t="s">
        <v>553</v>
      </c>
      <c r="P869" s="111">
        <v>0</v>
      </c>
      <c r="Q869" s="112"/>
      <c r="R869" s="111" t="s">
        <v>561</v>
      </c>
      <c r="S869" s="111" t="s">
        <v>794</v>
      </c>
      <c r="T869" s="111" t="s">
        <v>2423</v>
      </c>
      <c r="U869" s="111" t="str">
        <f>+CONCATENATE(Tabla134[[#This Row],[D]],Tabla134[[#This Row],[P]],Tabla134[[#This Row],[DI]])</f>
        <v>CUSCOQUISPICANCHIURCOS</v>
      </c>
      <c r="V869" s="111" t="s">
        <v>4314</v>
      </c>
      <c r="W869" s="111"/>
      <c r="X869" s="111"/>
    </row>
    <row r="870" spans="1:24" x14ac:dyDescent="0.3">
      <c r="A870" s="108" t="s">
        <v>548</v>
      </c>
      <c r="B870" s="109" t="s">
        <v>4317</v>
      </c>
      <c r="C870" s="109" t="s">
        <v>719</v>
      </c>
      <c r="D870" s="109" t="s">
        <v>778</v>
      </c>
      <c r="E870" s="109" t="s">
        <v>581</v>
      </c>
      <c r="F870" s="109" t="s">
        <v>4108</v>
      </c>
      <c r="G870" s="109" t="s">
        <v>4315</v>
      </c>
      <c r="H870" s="109" t="s">
        <v>4318</v>
      </c>
      <c r="I870" s="110">
        <v>5558</v>
      </c>
      <c r="J870" s="110">
        <v>84.6</v>
      </c>
      <c r="K870" s="110">
        <v>-13.673299999999999</v>
      </c>
      <c r="L870" s="110">
        <v>-71.676699999999997</v>
      </c>
      <c r="M870" s="111" t="s">
        <v>123</v>
      </c>
      <c r="N870" s="111">
        <v>0</v>
      </c>
      <c r="O870" s="111" t="s">
        <v>553</v>
      </c>
      <c r="P870" s="111">
        <v>0</v>
      </c>
      <c r="Q870" s="112"/>
      <c r="R870" s="111" t="s">
        <v>561</v>
      </c>
      <c r="S870" s="111" t="s">
        <v>794</v>
      </c>
      <c r="T870" s="111" t="s">
        <v>1119</v>
      </c>
      <c r="U870" s="111" t="str">
        <f>+CONCATENATE(Tabla134[[#This Row],[D]],Tabla134[[#This Row],[P]],Tabla134[[#This Row],[DI]])</f>
        <v>CUSCOQUISPICANCHIANDAHUAYLILLAS</v>
      </c>
      <c r="V870" s="111" t="s">
        <v>4317</v>
      </c>
      <c r="W870" s="111"/>
      <c r="X870" s="111"/>
    </row>
    <row r="871" spans="1:24" x14ac:dyDescent="0.3">
      <c r="A871" s="108" t="s">
        <v>548</v>
      </c>
      <c r="B871" s="109" t="s">
        <v>4319</v>
      </c>
      <c r="C871" s="109" t="s">
        <v>719</v>
      </c>
      <c r="D871" s="109" t="s">
        <v>778</v>
      </c>
      <c r="E871" s="109" t="s">
        <v>608</v>
      </c>
      <c r="F871" s="109" t="s">
        <v>4108</v>
      </c>
      <c r="G871" s="109" t="s">
        <v>4315</v>
      </c>
      <c r="H871" s="109" t="s">
        <v>4320</v>
      </c>
      <c r="I871" s="110">
        <v>2094</v>
      </c>
      <c r="J871" s="110">
        <v>3174.93</v>
      </c>
      <c r="K871" s="110">
        <v>-13.1936</v>
      </c>
      <c r="L871" s="110">
        <v>-70.747799999999998</v>
      </c>
      <c r="M871" s="111" t="s">
        <v>123</v>
      </c>
      <c r="N871" s="111">
        <v>0</v>
      </c>
      <c r="O871" s="111" t="s">
        <v>553</v>
      </c>
      <c r="P871" s="111">
        <v>0</v>
      </c>
      <c r="Q871" s="112"/>
      <c r="R871" s="111" t="s">
        <v>561</v>
      </c>
      <c r="S871" s="111" t="s">
        <v>794</v>
      </c>
      <c r="T871" s="111" t="s">
        <v>1285</v>
      </c>
      <c r="U871" s="111" t="str">
        <f>+CONCATENATE(Tabla134[[#This Row],[D]],Tabla134[[#This Row],[P]],Tabla134[[#This Row],[DI]])</f>
        <v>CUSCOQUISPICANCHICAMANTI</v>
      </c>
      <c r="V871" s="111" t="s">
        <v>4319</v>
      </c>
      <c r="W871" s="111"/>
      <c r="X871" s="111"/>
    </row>
    <row r="872" spans="1:24" x14ac:dyDescent="0.3">
      <c r="A872" s="108" t="s">
        <v>548</v>
      </c>
      <c r="B872" s="109" t="s">
        <v>4321</v>
      </c>
      <c r="C872" s="109" t="s">
        <v>719</v>
      </c>
      <c r="D872" s="109" t="s">
        <v>778</v>
      </c>
      <c r="E872" s="109" t="s">
        <v>633</v>
      </c>
      <c r="F872" s="109" t="s">
        <v>4108</v>
      </c>
      <c r="G872" s="109" t="s">
        <v>4315</v>
      </c>
      <c r="H872" s="109" t="s">
        <v>4322</v>
      </c>
      <c r="I872" s="110">
        <v>3173</v>
      </c>
      <c r="J872" s="110">
        <v>313.89</v>
      </c>
      <c r="K872" s="110">
        <v>-13.5947</v>
      </c>
      <c r="L872" s="110">
        <v>-71.3994</v>
      </c>
      <c r="M872" s="111" t="s">
        <v>123</v>
      </c>
      <c r="N872" s="111">
        <v>0</v>
      </c>
      <c r="O872" s="111" t="s">
        <v>553</v>
      </c>
      <c r="P872" s="111">
        <v>0</v>
      </c>
      <c r="Q872" s="112"/>
      <c r="R872" s="111" t="s">
        <v>561</v>
      </c>
      <c r="S872" s="111" t="s">
        <v>794</v>
      </c>
      <c r="T872" s="111" t="s">
        <v>1457</v>
      </c>
      <c r="U872" s="111" t="str">
        <f>+CONCATENATE(Tabla134[[#This Row],[D]],Tabla134[[#This Row],[P]],Tabla134[[#This Row],[DI]])</f>
        <v>CUSCOQUISPICANCHICCARHUAYO</v>
      </c>
      <c r="V872" s="111" t="s">
        <v>4321</v>
      </c>
      <c r="W872" s="111"/>
      <c r="X872" s="111"/>
    </row>
    <row r="873" spans="1:24" x14ac:dyDescent="0.3">
      <c r="A873" s="108" t="s">
        <v>548</v>
      </c>
      <c r="B873" s="109" t="s">
        <v>4323</v>
      </c>
      <c r="C873" s="109" t="s">
        <v>719</v>
      </c>
      <c r="D873" s="109" t="s">
        <v>778</v>
      </c>
      <c r="E873" s="109" t="s">
        <v>656</v>
      </c>
      <c r="F873" s="109" t="s">
        <v>4108</v>
      </c>
      <c r="G873" s="109" t="s">
        <v>4315</v>
      </c>
      <c r="H873" s="109" t="s">
        <v>4324</v>
      </c>
      <c r="I873" s="110">
        <v>18128</v>
      </c>
      <c r="J873" s="110">
        <v>307.72000000000003</v>
      </c>
      <c r="K873" s="110">
        <v>-13.6053</v>
      </c>
      <c r="L873" s="110">
        <v>-71.561899999999994</v>
      </c>
      <c r="M873" s="111" t="s">
        <v>123</v>
      </c>
      <c r="N873" s="111">
        <v>0</v>
      </c>
      <c r="O873" s="111" t="s">
        <v>553</v>
      </c>
      <c r="P873" s="111">
        <v>0</v>
      </c>
      <c r="Q873" s="112"/>
      <c r="R873" s="111" t="s">
        <v>561</v>
      </c>
      <c r="S873" s="111" t="s">
        <v>794</v>
      </c>
      <c r="T873" s="111" t="s">
        <v>1628</v>
      </c>
      <c r="U873" s="111" t="str">
        <f>+CONCATENATE(Tabla134[[#This Row],[D]],Tabla134[[#This Row],[P]],Tabla134[[#This Row],[DI]])</f>
        <v>CUSCOQUISPICANCHICCATCA</v>
      </c>
      <c r="V873" s="111" t="s">
        <v>4323</v>
      </c>
      <c r="W873" s="111"/>
      <c r="X873" s="111"/>
    </row>
    <row r="874" spans="1:24" x14ac:dyDescent="0.3">
      <c r="A874" s="108" t="s">
        <v>548</v>
      </c>
      <c r="B874" s="109" t="s">
        <v>4325</v>
      </c>
      <c r="C874" s="109" t="s">
        <v>719</v>
      </c>
      <c r="D874" s="109" t="s">
        <v>778</v>
      </c>
      <c r="E874" s="109" t="s">
        <v>680</v>
      </c>
      <c r="F874" s="109" t="s">
        <v>4108</v>
      </c>
      <c r="G874" s="109" t="s">
        <v>4315</v>
      </c>
      <c r="H874" s="109" t="s">
        <v>4326</v>
      </c>
      <c r="I874" s="110">
        <v>4795</v>
      </c>
      <c r="J874" s="110">
        <v>248.03</v>
      </c>
      <c r="K874" s="110">
        <v>-13.908300000000001</v>
      </c>
      <c r="L874" s="110">
        <v>-71.5</v>
      </c>
      <c r="M874" s="111" t="s">
        <v>123</v>
      </c>
      <c r="N874" s="111">
        <v>0</v>
      </c>
      <c r="O874" s="111" t="s">
        <v>553</v>
      </c>
      <c r="P874" s="111">
        <v>0</v>
      </c>
      <c r="Q874" s="112"/>
      <c r="R874" s="111" t="s">
        <v>561</v>
      </c>
      <c r="S874" s="111" t="s">
        <v>794</v>
      </c>
      <c r="T874" s="111" t="s">
        <v>1777</v>
      </c>
      <c r="U874" s="111" t="str">
        <f>+CONCATENATE(Tabla134[[#This Row],[D]],Tabla134[[#This Row],[P]],Tabla134[[#This Row],[DI]])</f>
        <v>CUSCOQUISPICANCHICUSIPATA</v>
      </c>
      <c r="V874" s="111" t="s">
        <v>4325</v>
      </c>
      <c r="W874" s="111"/>
      <c r="X874" s="111"/>
    </row>
    <row r="875" spans="1:24" x14ac:dyDescent="0.3">
      <c r="A875" s="108" t="s">
        <v>548</v>
      </c>
      <c r="B875" s="109" t="s">
        <v>4327</v>
      </c>
      <c r="C875" s="109" t="s">
        <v>719</v>
      </c>
      <c r="D875" s="109" t="s">
        <v>778</v>
      </c>
      <c r="E875" s="109" t="s">
        <v>700</v>
      </c>
      <c r="F875" s="109" t="s">
        <v>4108</v>
      </c>
      <c r="G875" s="109" t="s">
        <v>4315</v>
      </c>
      <c r="H875" s="109" t="s">
        <v>4328</v>
      </c>
      <c r="I875" s="110">
        <v>4508</v>
      </c>
      <c r="J875" s="110">
        <v>106.28</v>
      </c>
      <c r="K875" s="110">
        <v>-13.690300000000001</v>
      </c>
      <c r="L875" s="110">
        <v>-71.640600000000006</v>
      </c>
      <c r="M875" s="111" t="s">
        <v>123</v>
      </c>
      <c r="N875" s="111">
        <v>0</v>
      </c>
      <c r="O875" s="111" t="s">
        <v>553</v>
      </c>
      <c r="P875" s="111">
        <v>0</v>
      </c>
      <c r="Q875" s="112"/>
      <c r="R875" s="111" t="s">
        <v>561</v>
      </c>
      <c r="S875" s="111" t="s">
        <v>794</v>
      </c>
      <c r="T875" s="111" t="s">
        <v>1923</v>
      </c>
      <c r="U875" s="111" t="str">
        <f>+CONCATENATE(Tabla134[[#This Row],[D]],Tabla134[[#This Row],[P]],Tabla134[[#This Row],[DI]])</f>
        <v>CUSCOQUISPICANCHIHUARO</v>
      </c>
      <c r="V875" s="111" t="s">
        <v>4327</v>
      </c>
      <c r="W875" s="111"/>
      <c r="X875" s="111"/>
    </row>
    <row r="876" spans="1:24" x14ac:dyDescent="0.3">
      <c r="A876" s="108" t="s">
        <v>548</v>
      </c>
      <c r="B876" s="109" t="s">
        <v>4329</v>
      </c>
      <c r="C876" s="109" t="s">
        <v>719</v>
      </c>
      <c r="D876" s="109" t="s">
        <v>778</v>
      </c>
      <c r="E876" s="109" t="s">
        <v>719</v>
      </c>
      <c r="F876" s="109" t="s">
        <v>4108</v>
      </c>
      <c r="G876" s="109" t="s">
        <v>4315</v>
      </c>
      <c r="H876" s="109" t="s">
        <v>4330</v>
      </c>
      <c r="I876" s="110">
        <v>4051</v>
      </c>
      <c r="J876" s="110">
        <v>118.78</v>
      </c>
      <c r="K876" s="110">
        <v>-13.6356</v>
      </c>
      <c r="L876" s="110">
        <v>-71.737799999999993</v>
      </c>
      <c r="M876" s="111" t="s">
        <v>123</v>
      </c>
      <c r="N876" s="111">
        <v>0</v>
      </c>
      <c r="O876" s="111" t="s">
        <v>553</v>
      </c>
      <c r="P876" s="111">
        <v>0</v>
      </c>
      <c r="Q876" s="112"/>
      <c r="R876" s="111" t="s">
        <v>561</v>
      </c>
      <c r="S876" s="111" t="s">
        <v>794</v>
      </c>
      <c r="T876" s="111" t="s">
        <v>2046</v>
      </c>
      <c r="U876" s="111" t="str">
        <f>+CONCATENATE(Tabla134[[#This Row],[D]],Tabla134[[#This Row],[P]],Tabla134[[#This Row],[DI]])</f>
        <v>CUSCOQUISPICANCHILUCRE</v>
      </c>
      <c r="V876" s="111" t="s">
        <v>4329</v>
      </c>
      <c r="W876" s="111"/>
      <c r="X876" s="111"/>
    </row>
    <row r="877" spans="1:24" x14ac:dyDescent="0.3">
      <c r="A877" s="108" t="s">
        <v>548</v>
      </c>
      <c r="B877" s="109" t="s">
        <v>4331</v>
      </c>
      <c r="C877" s="109" t="s">
        <v>719</v>
      </c>
      <c r="D877" s="109" t="s">
        <v>778</v>
      </c>
      <c r="E877" s="109" t="s">
        <v>738</v>
      </c>
      <c r="F877" s="109" t="s">
        <v>4108</v>
      </c>
      <c r="G877" s="109" t="s">
        <v>4315</v>
      </c>
      <c r="H877" s="109" t="s">
        <v>4332</v>
      </c>
      <c r="I877" s="110">
        <v>4533</v>
      </c>
      <c r="J877" s="110">
        <v>1687.91</v>
      </c>
      <c r="K877" s="110">
        <v>-13.515000000000001</v>
      </c>
      <c r="L877" s="110">
        <v>-70.945800000000006</v>
      </c>
      <c r="M877" s="111" t="s">
        <v>123</v>
      </c>
      <c r="N877" s="111">
        <v>0</v>
      </c>
      <c r="O877" s="111" t="s">
        <v>553</v>
      </c>
      <c r="P877" s="111">
        <v>0</v>
      </c>
      <c r="Q877" s="112"/>
      <c r="R877" s="111" t="s">
        <v>561</v>
      </c>
      <c r="S877" s="111" t="s">
        <v>794</v>
      </c>
      <c r="T877" s="111" t="s">
        <v>2150</v>
      </c>
      <c r="U877" s="111" t="str">
        <f>+CONCATENATE(Tabla134[[#This Row],[D]],Tabla134[[#This Row],[P]],Tabla134[[#This Row],[DI]])</f>
        <v>CUSCOQUISPICANCHIMARCAPATA</v>
      </c>
      <c r="V877" s="111" t="s">
        <v>4331</v>
      </c>
      <c r="W877" s="111"/>
      <c r="X877" s="111"/>
    </row>
    <row r="878" spans="1:24" x14ac:dyDescent="0.3">
      <c r="A878" s="108" t="s">
        <v>548</v>
      </c>
      <c r="B878" s="109" t="s">
        <v>4333</v>
      </c>
      <c r="C878" s="109" t="s">
        <v>719</v>
      </c>
      <c r="D878" s="109" t="s">
        <v>778</v>
      </c>
      <c r="E878" s="109" t="s">
        <v>753</v>
      </c>
      <c r="F878" s="109" t="s">
        <v>4108</v>
      </c>
      <c r="G878" s="109" t="s">
        <v>4315</v>
      </c>
      <c r="H878" s="109" t="s">
        <v>4334</v>
      </c>
      <c r="I878" s="110">
        <v>15889</v>
      </c>
      <c r="J878" s="110">
        <v>952.66</v>
      </c>
      <c r="K878" s="110">
        <v>-13.6286</v>
      </c>
      <c r="L878" s="110">
        <v>-71.386399999999995</v>
      </c>
      <c r="M878" s="111" t="s">
        <v>123</v>
      </c>
      <c r="N878" s="111">
        <v>0</v>
      </c>
      <c r="O878" s="111" t="s">
        <v>553</v>
      </c>
      <c r="P878" s="111">
        <v>0</v>
      </c>
      <c r="Q878" s="112"/>
      <c r="R878" s="111" t="s">
        <v>561</v>
      </c>
      <c r="S878" s="111" t="s">
        <v>794</v>
      </c>
      <c r="T878" s="111" t="s">
        <v>2235</v>
      </c>
      <c r="U878" s="111" t="str">
        <f>+CONCATENATE(Tabla134[[#This Row],[D]],Tabla134[[#This Row],[P]],Tabla134[[#This Row],[DI]])</f>
        <v>CUSCOQUISPICANCHIOCONGATE</v>
      </c>
      <c r="V878" s="111" t="s">
        <v>4333</v>
      </c>
      <c r="W878" s="111"/>
      <c r="X878" s="111"/>
    </row>
    <row r="879" spans="1:24" x14ac:dyDescent="0.3">
      <c r="A879" s="108" t="s">
        <v>548</v>
      </c>
      <c r="B879" s="109" t="s">
        <v>4335</v>
      </c>
      <c r="C879" s="109" t="s">
        <v>719</v>
      </c>
      <c r="D879" s="109" t="s">
        <v>778</v>
      </c>
      <c r="E879" s="109" t="s">
        <v>765</v>
      </c>
      <c r="F879" s="109" t="s">
        <v>4108</v>
      </c>
      <c r="G879" s="109" t="s">
        <v>4315</v>
      </c>
      <c r="H879" s="109" t="s">
        <v>4336</v>
      </c>
      <c r="I879" s="110">
        <v>7428</v>
      </c>
      <c r="J879" s="110">
        <v>74.44</v>
      </c>
      <c r="K879" s="110">
        <v>-13.595800000000001</v>
      </c>
      <c r="L879" s="110">
        <v>-71.764200000000002</v>
      </c>
      <c r="M879" s="111" t="s">
        <v>123</v>
      </c>
      <c r="N879" s="111">
        <v>0</v>
      </c>
      <c r="O879" s="111" t="s">
        <v>553</v>
      </c>
      <c r="P879" s="111">
        <v>0</v>
      </c>
      <c r="Q879" s="112"/>
      <c r="R879" s="111" t="s">
        <v>561</v>
      </c>
      <c r="S879" s="111" t="s">
        <v>794</v>
      </c>
      <c r="T879" s="111" t="s">
        <v>1737</v>
      </c>
      <c r="U879" s="111" t="str">
        <f>+CONCATENATE(Tabla134[[#This Row],[D]],Tabla134[[#This Row],[P]],Tabla134[[#This Row],[DI]])</f>
        <v>CUSCOQUISPICANCHIOROPESA</v>
      </c>
      <c r="V879" s="111" t="s">
        <v>4335</v>
      </c>
      <c r="W879" s="111"/>
      <c r="X879" s="111"/>
    </row>
    <row r="880" spans="1:24" x14ac:dyDescent="0.3">
      <c r="A880" s="108" t="s">
        <v>548</v>
      </c>
      <c r="B880" s="109" t="s">
        <v>4337</v>
      </c>
      <c r="C880" s="109" t="s">
        <v>719</v>
      </c>
      <c r="D880" s="109" t="s">
        <v>778</v>
      </c>
      <c r="E880" s="109" t="s">
        <v>778</v>
      </c>
      <c r="F880" s="109" t="s">
        <v>4108</v>
      </c>
      <c r="G880" s="109" t="s">
        <v>4315</v>
      </c>
      <c r="H880" s="109" t="s">
        <v>4338</v>
      </c>
      <c r="I880" s="110">
        <v>11100</v>
      </c>
      <c r="J880" s="110">
        <v>360.9</v>
      </c>
      <c r="K880" s="110">
        <v>-13.8222</v>
      </c>
      <c r="L880" s="110">
        <v>-71.531700000000001</v>
      </c>
      <c r="M880" s="111" t="s">
        <v>123</v>
      </c>
      <c r="N880" s="111">
        <v>0</v>
      </c>
      <c r="O880" s="111" t="s">
        <v>553</v>
      </c>
      <c r="P880" s="111">
        <v>0</v>
      </c>
      <c r="Q880" s="112"/>
      <c r="R880" s="111" t="s">
        <v>561</v>
      </c>
      <c r="S880" s="111" t="s">
        <v>794</v>
      </c>
      <c r="T880" s="111" t="s">
        <v>2375</v>
      </c>
      <c r="U880" s="111" t="str">
        <f>+CONCATENATE(Tabla134[[#This Row],[D]],Tabla134[[#This Row],[P]],Tabla134[[#This Row],[DI]])</f>
        <v>CUSCOQUISPICANCHIQUIQUIJANA</v>
      </c>
      <c r="V880" s="111" t="s">
        <v>4337</v>
      </c>
      <c r="W880" s="111"/>
      <c r="X880" s="111"/>
    </row>
    <row r="881" spans="1:24" x14ac:dyDescent="0.3">
      <c r="A881" s="108" t="s">
        <v>548</v>
      </c>
      <c r="B881" s="109" t="s">
        <v>4339</v>
      </c>
      <c r="C881" s="109" t="s">
        <v>719</v>
      </c>
      <c r="D881" s="109" t="s">
        <v>778</v>
      </c>
      <c r="E881" s="109" t="s">
        <v>841</v>
      </c>
      <c r="F881" s="109" t="s">
        <v>4108</v>
      </c>
      <c r="G881" s="109" t="s">
        <v>4315</v>
      </c>
      <c r="H881" s="109" t="s">
        <v>842</v>
      </c>
      <c r="I881" s="110" t="s">
        <v>553</v>
      </c>
      <c r="J881" s="110" t="s">
        <v>553</v>
      </c>
      <c r="K881" s="110" t="s">
        <v>553</v>
      </c>
      <c r="L881" s="110" t="s">
        <v>553</v>
      </c>
      <c r="M881" s="111" t="s">
        <v>123</v>
      </c>
      <c r="N881" s="111">
        <v>0</v>
      </c>
      <c r="O881" s="111" t="s">
        <v>553</v>
      </c>
      <c r="P881" s="111">
        <v>0</v>
      </c>
      <c r="Q881" s="112"/>
      <c r="R881" s="111" t="s">
        <v>561</v>
      </c>
      <c r="S881" s="111" t="s">
        <v>794</v>
      </c>
      <c r="T881" s="111" t="s">
        <v>843</v>
      </c>
      <c r="U881" s="111" t="str">
        <f>+CONCATENATE(Tabla134[[#This Row],[D]],Tabla134[[#This Row],[P]],Tabla134[[#This Row],[DI]])</f>
        <v>CUSCOQUISPICANCHIMULTIDISTRITAL</v>
      </c>
      <c r="V881" s="111" t="s">
        <v>4339</v>
      </c>
      <c r="W881" s="111"/>
      <c r="X881" s="111"/>
    </row>
    <row r="882" spans="1:24" x14ac:dyDescent="0.3">
      <c r="A882" s="108" t="s">
        <v>548</v>
      </c>
      <c r="B882" s="109" t="s">
        <v>4340</v>
      </c>
      <c r="C882" s="109" t="s">
        <v>719</v>
      </c>
      <c r="D882" s="109" t="s">
        <v>789</v>
      </c>
      <c r="E882" s="109" t="s">
        <v>550</v>
      </c>
      <c r="F882" s="109" t="s">
        <v>4108</v>
      </c>
      <c r="G882" s="109" t="s">
        <v>4341</v>
      </c>
      <c r="H882" s="109" t="s">
        <v>4342</v>
      </c>
      <c r="I882" s="110">
        <v>21424</v>
      </c>
      <c r="J882" s="110">
        <v>128.28</v>
      </c>
      <c r="K882" s="110">
        <v>-13.306100000000001</v>
      </c>
      <c r="L882" s="110">
        <v>-72.116100000000003</v>
      </c>
      <c r="M882" s="111" t="s">
        <v>123</v>
      </c>
      <c r="N882" s="111">
        <v>0</v>
      </c>
      <c r="O882" s="111" t="s">
        <v>553</v>
      </c>
      <c r="P882" s="111">
        <v>0</v>
      </c>
      <c r="Q882" s="112"/>
      <c r="R882" s="111" t="s">
        <v>561</v>
      </c>
      <c r="S882" s="111" t="s">
        <v>803</v>
      </c>
      <c r="T882" s="111" t="s">
        <v>803</v>
      </c>
      <c r="U882" s="111" t="str">
        <f>+CONCATENATE(Tabla134[[#This Row],[D]],Tabla134[[#This Row],[P]],Tabla134[[#This Row],[DI]])</f>
        <v>CUSCOURUBAMBAURUBAMBA</v>
      </c>
      <c r="V882" s="111" t="s">
        <v>4340</v>
      </c>
      <c r="W882" s="111"/>
      <c r="X882" s="111"/>
    </row>
    <row r="883" spans="1:24" x14ac:dyDescent="0.3">
      <c r="A883" s="108" t="s">
        <v>548</v>
      </c>
      <c r="B883" s="109" t="s">
        <v>4343</v>
      </c>
      <c r="C883" s="109" t="s">
        <v>719</v>
      </c>
      <c r="D883" s="109" t="s">
        <v>789</v>
      </c>
      <c r="E883" s="109" t="s">
        <v>581</v>
      </c>
      <c r="F883" s="109" t="s">
        <v>4108</v>
      </c>
      <c r="G883" s="109" t="s">
        <v>4341</v>
      </c>
      <c r="H883" s="109" t="s">
        <v>4344</v>
      </c>
      <c r="I883" s="110">
        <v>9896</v>
      </c>
      <c r="J883" s="110">
        <v>94.57</v>
      </c>
      <c r="K883" s="110">
        <v>-13.3933</v>
      </c>
      <c r="L883" s="110">
        <v>-72.047200000000004</v>
      </c>
      <c r="M883" s="111" t="s">
        <v>123</v>
      </c>
      <c r="N883" s="111">
        <v>0</v>
      </c>
      <c r="O883" s="111" t="s">
        <v>553</v>
      </c>
      <c r="P883" s="111">
        <v>0</v>
      </c>
      <c r="Q883" s="112"/>
      <c r="R883" s="111" t="s">
        <v>561</v>
      </c>
      <c r="S883" s="111" t="s">
        <v>803</v>
      </c>
      <c r="T883" s="111" t="s">
        <v>1120</v>
      </c>
      <c r="U883" s="111" t="str">
        <f>+CONCATENATE(Tabla134[[#This Row],[D]],Tabla134[[#This Row],[P]],Tabla134[[#This Row],[DI]])</f>
        <v>CUSCOURUBAMBACHINCHERO</v>
      </c>
      <c r="V883" s="111" t="s">
        <v>4343</v>
      </c>
      <c r="W883" s="111"/>
      <c r="X883" s="111"/>
    </row>
    <row r="884" spans="1:24" x14ac:dyDescent="0.3">
      <c r="A884" s="108" t="s">
        <v>548</v>
      </c>
      <c r="B884" s="109" t="s">
        <v>4345</v>
      </c>
      <c r="C884" s="109" t="s">
        <v>719</v>
      </c>
      <c r="D884" s="109" t="s">
        <v>789</v>
      </c>
      <c r="E884" s="109" t="s">
        <v>608</v>
      </c>
      <c r="F884" s="109" t="s">
        <v>4108</v>
      </c>
      <c r="G884" s="109" t="s">
        <v>4341</v>
      </c>
      <c r="H884" s="109" t="s">
        <v>4346</v>
      </c>
      <c r="I884" s="110">
        <v>5332</v>
      </c>
      <c r="J884" s="110">
        <v>102.47</v>
      </c>
      <c r="K884" s="110">
        <v>-13.3386</v>
      </c>
      <c r="L884" s="110">
        <v>-72.064400000000006</v>
      </c>
      <c r="M884" s="111" t="s">
        <v>123</v>
      </c>
      <c r="N884" s="111">
        <v>0</v>
      </c>
      <c r="O884" s="111" t="s">
        <v>553</v>
      </c>
      <c r="P884" s="111">
        <v>0</v>
      </c>
      <c r="Q884" s="112"/>
      <c r="R884" s="111" t="s">
        <v>561</v>
      </c>
      <c r="S884" s="111" t="s">
        <v>803</v>
      </c>
      <c r="T884" s="111" t="s">
        <v>1286</v>
      </c>
      <c r="U884" s="111" t="str">
        <f>+CONCATENATE(Tabla134[[#This Row],[D]],Tabla134[[#This Row],[P]],Tabla134[[#This Row],[DI]])</f>
        <v>CUSCOURUBAMBAHUAYLLABAMBA</v>
      </c>
      <c r="V884" s="111" t="s">
        <v>4345</v>
      </c>
      <c r="W884" s="111"/>
      <c r="X884" s="111"/>
    </row>
    <row r="885" spans="1:24" x14ac:dyDescent="0.3">
      <c r="A885" s="108" t="s">
        <v>548</v>
      </c>
      <c r="B885" s="109" t="s">
        <v>4347</v>
      </c>
      <c r="C885" s="109" t="s">
        <v>719</v>
      </c>
      <c r="D885" s="109" t="s">
        <v>789</v>
      </c>
      <c r="E885" s="109" t="s">
        <v>633</v>
      </c>
      <c r="F885" s="109" t="s">
        <v>4108</v>
      </c>
      <c r="G885" s="109" t="s">
        <v>4341</v>
      </c>
      <c r="H885" s="109" t="s">
        <v>4348</v>
      </c>
      <c r="I885" s="110">
        <v>8471</v>
      </c>
      <c r="J885" s="110">
        <v>271.44</v>
      </c>
      <c r="K885" s="110">
        <v>-13.1533</v>
      </c>
      <c r="L885" s="110">
        <v>-72.524199999999993</v>
      </c>
      <c r="M885" s="111" t="s">
        <v>123</v>
      </c>
      <c r="N885" s="111">
        <v>0</v>
      </c>
      <c r="O885" s="111" t="s">
        <v>553</v>
      </c>
      <c r="P885" s="111">
        <v>0</v>
      </c>
      <c r="Q885" s="112"/>
      <c r="R885" s="111" t="s">
        <v>561</v>
      </c>
      <c r="S885" s="111" t="s">
        <v>803</v>
      </c>
      <c r="T885" s="111" t="s">
        <v>1458</v>
      </c>
      <c r="U885" s="111" t="str">
        <f>+CONCATENATE(Tabla134[[#This Row],[D]],Tabla134[[#This Row],[P]],Tabla134[[#This Row],[DI]])</f>
        <v>CUSCOURUBAMBAMACHUPICCHU</v>
      </c>
      <c r="V885" s="111" t="s">
        <v>4347</v>
      </c>
      <c r="W885" s="111"/>
      <c r="X885" s="111"/>
    </row>
    <row r="886" spans="1:24" x14ac:dyDescent="0.3">
      <c r="A886" s="108" t="s">
        <v>548</v>
      </c>
      <c r="B886" s="109" t="s">
        <v>4349</v>
      </c>
      <c r="C886" s="109" t="s">
        <v>719</v>
      </c>
      <c r="D886" s="109" t="s">
        <v>789</v>
      </c>
      <c r="E886" s="109" t="s">
        <v>656</v>
      </c>
      <c r="F886" s="109" t="s">
        <v>4108</v>
      </c>
      <c r="G886" s="109" t="s">
        <v>4341</v>
      </c>
      <c r="H886" s="109" t="s">
        <v>4350</v>
      </c>
      <c r="I886" s="110">
        <v>5900</v>
      </c>
      <c r="J886" s="110">
        <v>131.85</v>
      </c>
      <c r="K886" s="110">
        <v>-13.3367</v>
      </c>
      <c r="L886" s="110">
        <v>-72.157200000000003</v>
      </c>
      <c r="M886" s="111" t="s">
        <v>123</v>
      </c>
      <c r="N886" s="111">
        <v>0</v>
      </c>
      <c r="O886" s="111" t="s">
        <v>553</v>
      </c>
      <c r="P886" s="111">
        <v>0</v>
      </c>
      <c r="Q886" s="112"/>
      <c r="R886" s="111" t="s">
        <v>561</v>
      </c>
      <c r="S886" s="111" t="s">
        <v>803</v>
      </c>
      <c r="T886" s="111" t="s">
        <v>1629</v>
      </c>
      <c r="U886" s="111" t="str">
        <f>+CONCATENATE(Tabla134[[#This Row],[D]],Tabla134[[#This Row],[P]],Tabla134[[#This Row],[DI]])</f>
        <v>CUSCOURUBAMBAMARAS</v>
      </c>
      <c r="V886" s="111" t="s">
        <v>4349</v>
      </c>
      <c r="W886" s="111"/>
      <c r="X886" s="111"/>
    </row>
    <row r="887" spans="1:24" x14ac:dyDescent="0.3">
      <c r="A887" s="108" t="s">
        <v>548</v>
      </c>
      <c r="B887" s="109" t="s">
        <v>4351</v>
      </c>
      <c r="C887" s="109" t="s">
        <v>719</v>
      </c>
      <c r="D887" s="109" t="s">
        <v>789</v>
      </c>
      <c r="E887" s="109" t="s">
        <v>680</v>
      </c>
      <c r="F887" s="109" t="s">
        <v>4108</v>
      </c>
      <c r="G887" s="109" t="s">
        <v>4341</v>
      </c>
      <c r="H887" s="109" t="s">
        <v>4352</v>
      </c>
      <c r="I887" s="110">
        <v>11347</v>
      </c>
      <c r="J887" s="110">
        <v>640.25</v>
      </c>
      <c r="K887" s="110">
        <v>-13.258100000000001</v>
      </c>
      <c r="L887" s="110">
        <v>-72.263099999999994</v>
      </c>
      <c r="M887" s="111" t="s">
        <v>123</v>
      </c>
      <c r="N887" s="111">
        <v>0</v>
      </c>
      <c r="O887" s="111" t="s">
        <v>553</v>
      </c>
      <c r="P887" s="111">
        <v>0</v>
      </c>
      <c r="Q887" s="112"/>
      <c r="R887" s="111" t="s">
        <v>561</v>
      </c>
      <c r="S887" s="111" t="s">
        <v>803</v>
      </c>
      <c r="T887" s="111" t="s">
        <v>1778</v>
      </c>
      <c r="U887" s="111" t="str">
        <f>+CONCATENATE(Tabla134[[#This Row],[D]],Tabla134[[#This Row],[P]],Tabla134[[#This Row],[DI]])</f>
        <v>CUSCOURUBAMBAOLLANTAYTAMBO</v>
      </c>
      <c r="V887" s="111" t="s">
        <v>4351</v>
      </c>
      <c r="W887" s="111"/>
      <c r="X887" s="111"/>
    </row>
    <row r="888" spans="1:24" x14ac:dyDescent="0.3">
      <c r="A888" s="108" t="s">
        <v>548</v>
      </c>
      <c r="B888" s="109" t="s">
        <v>4353</v>
      </c>
      <c r="C888" s="109" t="s">
        <v>719</v>
      </c>
      <c r="D888" s="109" t="s">
        <v>789</v>
      </c>
      <c r="E888" s="109" t="s">
        <v>700</v>
      </c>
      <c r="F888" s="109" t="s">
        <v>4108</v>
      </c>
      <c r="G888" s="109" t="s">
        <v>4341</v>
      </c>
      <c r="H888" s="109" t="s">
        <v>4354</v>
      </c>
      <c r="I888" s="110">
        <v>3390</v>
      </c>
      <c r="J888" s="110">
        <v>70.569999999999993</v>
      </c>
      <c r="K888" s="110">
        <v>-13.3194</v>
      </c>
      <c r="L888" s="110">
        <v>-72.086100000000002</v>
      </c>
      <c r="M888" s="111" t="s">
        <v>123</v>
      </c>
      <c r="N888" s="111">
        <v>0</v>
      </c>
      <c r="O888" s="111" t="s">
        <v>553</v>
      </c>
      <c r="P888" s="111">
        <v>0</v>
      </c>
      <c r="Q888" s="112"/>
      <c r="R888" s="111" t="s">
        <v>561</v>
      </c>
      <c r="S888" s="111" t="s">
        <v>803</v>
      </c>
      <c r="T888" s="111" t="s">
        <v>2047</v>
      </c>
      <c r="U888" s="111" t="str">
        <f>+CONCATENATE(Tabla134[[#This Row],[D]],Tabla134[[#This Row],[P]],Tabla134[[#This Row],[DI]])</f>
        <v>CUSCOURUBAMBAYUCAY</v>
      </c>
      <c r="V888" s="111" t="s">
        <v>4353</v>
      </c>
      <c r="W888" s="111"/>
      <c r="X888" s="111"/>
    </row>
    <row r="889" spans="1:24" x14ac:dyDescent="0.3">
      <c r="A889" s="108" t="s">
        <v>548</v>
      </c>
      <c r="B889" s="109" t="s">
        <v>4355</v>
      </c>
      <c r="C889" s="109" t="s">
        <v>719</v>
      </c>
      <c r="D889" s="109" t="s">
        <v>789</v>
      </c>
      <c r="E889" s="109" t="s">
        <v>841</v>
      </c>
      <c r="F889" s="109" t="s">
        <v>4108</v>
      </c>
      <c r="G889" s="109" t="s">
        <v>4341</v>
      </c>
      <c r="H889" s="109" t="s">
        <v>842</v>
      </c>
      <c r="I889" s="110" t="s">
        <v>553</v>
      </c>
      <c r="J889" s="110" t="s">
        <v>553</v>
      </c>
      <c r="K889" s="110" t="s">
        <v>553</v>
      </c>
      <c r="L889" s="110" t="s">
        <v>553</v>
      </c>
      <c r="M889" s="111" t="s">
        <v>123</v>
      </c>
      <c r="N889" s="111">
        <v>0</v>
      </c>
      <c r="O889" s="111" t="s">
        <v>553</v>
      </c>
      <c r="P889" s="111">
        <v>0</v>
      </c>
      <c r="Q889" s="112"/>
      <c r="R889" s="111" t="s">
        <v>561</v>
      </c>
      <c r="S889" s="111" t="s">
        <v>803</v>
      </c>
      <c r="T889" s="111" t="s">
        <v>843</v>
      </c>
      <c r="U889" s="111" t="str">
        <f>+CONCATENATE(Tabla134[[#This Row],[D]],Tabla134[[#This Row],[P]],Tabla134[[#This Row],[DI]])</f>
        <v>CUSCOURUBAMBAMULTIDISTRITAL</v>
      </c>
      <c r="V889" s="111" t="s">
        <v>4355</v>
      </c>
      <c r="W889" s="111"/>
      <c r="X889" s="111"/>
    </row>
    <row r="890" spans="1:24" x14ac:dyDescent="0.3">
      <c r="A890" s="108" t="s">
        <v>548</v>
      </c>
      <c r="B890" s="109" t="s">
        <v>4356</v>
      </c>
      <c r="C890" s="109" t="s">
        <v>738</v>
      </c>
      <c r="D890" s="109" t="s">
        <v>550</v>
      </c>
      <c r="E890" s="109" t="s">
        <v>550</v>
      </c>
      <c r="F890" s="109" t="s">
        <v>4357</v>
      </c>
      <c r="G890" s="109" t="s">
        <v>4358</v>
      </c>
      <c r="H890" s="109" t="s">
        <v>4358</v>
      </c>
      <c r="I890" s="110">
        <v>41284</v>
      </c>
      <c r="J890" s="110">
        <v>514.1</v>
      </c>
      <c r="K890" s="110">
        <v>-12.786899999999999</v>
      </c>
      <c r="L890" s="110">
        <v>-74.9756</v>
      </c>
      <c r="M890" s="111" t="s">
        <v>123</v>
      </c>
      <c r="N890" s="111">
        <v>0</v>
      </c>
      <c r="O890" s="111" t="s">
        <v>553</v>
      </c>
      <c r="P890" s="111">
        <v>0</v>
      </c>
      <c r="Q890" s="112"/>
      <c r="R890" s="111" t="s">
        <v>562</v>
      </c>
      <c r="S890" s="111" t="s">
        <v>562</v>
      </c>
      <c r="T890" s="111" t="s">
        <v>562</v>
      </c>
      <c r="U890" s="111" t="str">
        <f>+CONCATENATE(Tabla134[[#This Row],[D]],Tabla134[[#This Row],[P]],Tabla134[[#This Row],[DI]])</f>
        <v>HUANCAVELICAHUANCAVELICAHUANCAVELICA</v>
      </c>
      <c r="V890" s="111" t="s">
        <v>4356</v>
      </c>
      <c r="W890" s="111"/>
      <c r="X890" s="111"/>
    </row>
    <row r="891" spans="1:24" x14ac:dyDescent="0.3">
      <c r="A891" s="108" t="s">
        <v>548</v>
      </c>
      <c r="B891" s="109" t="s">
        <v>4359</v>
      </c>
      <c r="C891" s="109" t="s">
        <v>738</v>
      </c>
      <c r="D891" s="109" t="s">
        <v>550</v>
      </c>
      <c r="E891" s="109" t="s">
        <v>581</v>
      </c>
      <c r="F891" s="109" t="s">
        <v>4357</v>
      </c>
      <c r="G891" s="109" t="s">
        <v>4358</v>
      </c>
      <c r="H891" s="109" t="s">
        <v>4360</v>
      </c>
      <c r="I891" s="110">
        <v>4730</v>
      </c>
      <c r="J891" s="110">
        <v>758.32</v>
      </c>
      <c r="K891" s="110">
        <v>-12.6675</v>
      </c>
      <c r="L891" s="110">
        <v>-75.323899999999995</v>
      </c>
      <c r="M891" s="111" t="s">
        <v>123</v>
      </c>
      <c r="N891" s="111">
        <v>0</v>
      </c>
      <c r="O891" s="111" t="s">
        <v>553</v>
      </c>
      <c r="P891" s="111">
        <v>0</v>
      </c>
      <c r="Q891" s="112"/>
      <c r="R891" s="111" t="s">
        <v>562</v>
      </c>
      <c r="S891" s="111" t="s">
        <v>562</v>
      </c>
      <c r="T891" s="111" t="s">
        <v>1125</v>
      </c>
      <c r="U891" s="111" t="str">
        <f>+CONCATENATE(Tabla134[[#This Row],[D]],Tabla134[[#This Row],[P]],Tabla134[[#This Row],[DI]])</f>
        <v>HUANCAVELICAHUANCAVELICAACOBAMBILLA</v>
      </c>
      <c r="V891" s="111" t="s">
        <v>4359</v>
      </c>
      <c r="W891" s="111"/>
      <c r="X891" s="111"/>
    </row>
    <row r="892" spans="1:24" x14ac:dyDescent="0.3">
      <c r="A892" s="108" t="s">
        <v>548</v>
      </c>
      <c r="B892" s="109" t="s">
        <v>4361</v>
      </c>
      <c r="C892" s="109" t="s">
        <v>738</v>
      </c>
      <c r="D892" s="109" t="s">
        <v>550</v>
      </c>
      <c r="E892" s="109" t="s">
        <v>608</v>
      </c>
      <c r="F892" s="109" t="s">
        <v>4357</v>
      </c>
      <c r="G892" s="109" t="s">
        <v>4358</v>
      </c>
      <c r="H892" s="109" t="s">
        <v>4362</v>
      </c>
      <c r="I892" s="110">
        <v>37509</v>
      </c>
      <c r="J892" s="110">
        <v>535.1</v>
      </c>
      <c r="K892" s="110">
        <v>-12.6433</v>
      </c>
      <c r="L892" s="110">
        <v>-74.866399999999999</v>
      </c>
      <c r="M892" s="111" t="s">
        <v>123</v>
      </c>
      <c r="N892" s="111">
        <v>0</v>
      </c>
      <c r="O892" s="111" t="s">
        <v>553</v>
      </c>
      <c r="P892" s="111">
        <v>0</v>
      </c>
      <c r="Q892" s="112"/>
      <c r="R892" s="111" t="s">
        <v>562</v>
      </c>
      <c r="S892" s="111" t="s">
        <v>562</v>
      </c>
      <c r="T892" s="111" t="s">
        <v>1290</v>
      </c>
      <c r="U892" s="111" t="str">
        <f>+CONCATENATE(Tabla134[[#This Row],[D]],Tabla134[[#This Row],[P]],Tabla134[[#This Row],[DI]])</f>
        <v>HUANCAVELICAHUANCAVELICAACORIA</v>
      </c>
      <c r="V892" s="111" t="s">
        <v>4361</v>
      </c>
      <c r="W892" s="111"/>
      <c r="X892" s="111"/>
    </row>
    <row r="893" spans="1:24" x14ac:dyDescent="0.3">
      <c r="A893" s="108" t="s">
        <v>548</v>
      </c>
      <c r="B893" s="109" t="s">
        <v>4363</v>
      </c>
      <c r="C893" s="109" t="s">
        <v>738</v>
      </c>
      <c r="D893" s="109" t="s">
        <v>550</v>
      </c>
      <c r="E893" s="109" t="s">
        <v>633</v>
      </c>
      <c r="F893" s="109" t="s">
        <v>4357</v>
      </c>
      <c r="G893" s="109" t="s">
        <v>4358</v>
      </c>
      <c r="H893" s="109" t="s">
        <v>4364</v>
      </c>
      <c r="I893" s="110">
        <v>1212</v>
      </c>
      <c r="J893" s="110">
        <v>37.79</v>
      </c>
      <c r="K893" s="110">
        <v>-12.519399999999999</v>
      </c>
      <c r="L893" s="110">
        <v>-75.007800000000003</v>
      </c>
      <c r="M893" s="111" t="s">
        <v>123</v>
      </c>
      <c r="N893" s="111">
        <v>0</v>
      </c>
      <c r="O893" s="111" t="s">
        <v>553</v>
      </c>
      <c r="P893" s="111">
        <v>0</v>
      </c>
      <c r="Q893" s="112"/>
      <c r="R893" s="111" t="s">
        <v>562</v>
      </c>
      <c r="S893" s="111" t="s">
        <v>562</v>
      </c>
      <c r="T893" s="111" t="s">
        <v>1633</v>
      </c>
      <c r="U893" s="111" t="str">
        <f>+CONCATENATE(Tabla134[[#This Row],[D]],Tabla134[[#This Row],[P]],Tabla134[[#This Row],[DI]])</f>
        <v>HUANCAVELICAHUANCAVELICACONAYCA</v>
      </c>
      <c r="V893" s="111" t="s">
        <v>4363</v>
      </c>
      <c r="W893" s="111"/>
      <c r="X893" s="111"/>
    </row>
    <row r="894" spans="1:24" x14ac:dyDescent="0.3">
      <c r="A894" s="108" t="s">
        <v>548</v>
      </c>
      <c r="B894" s="109" t="s">
        <v>4365</v>
      </c>
      <c r="C894" s="109" t="s">
        <v>738</v>
      </c>
      <c r="D894" s="109" t="s">
        <v>550</v>
      </c>
      <c r="E894" s="109" t="s">
        <v>656</v>
      </c>
      <c r="F894" s="109" t="s">
        <v>4357</v>
      </c>
      <c r="G894" s="109" t="s">
        <v>4358</v>
      </c>
      <c r="H894" s="109" t="s">
        <v>4366</v>
      </c>
      <c r="I894" s="110">
        <v>1942</v>
      </c>
      <c r="J894" s="110">
        <v>50.25</v>
      </c>
      <c r="K894" s="110">
        <v>-12.4344</v>
      </c>
      <c r="L894" s="110">
        <v>-75.039400000000001</v>
      </c>
      <c r="M894" s="111" t="s">
        <v>123</v>
      </c>
      <c r="N894" s="111">
        <v>0</v>
      </c>
      <c r="O894" s="111" t="s">
        <v>553</v>
      </c>
      <c r="P894" s="111">
        <v>0</v>
      </c>
      <c r="Q894" s="112"/>
      <c r="R894" s="111" t="s">
        <v>562</v>
      </c>
      <c r="S894" s="111" t="s">
        <v>562</v>
      </c>
      <c r="T894" s="111" t="s">
        <v>1783</v>
      </c>
      <c r="U894" s="111" t="str">
        <f>+CONCATENATE(Tabla134[[#This Row],[D]],Tabla134[[#This Row],[P]],Tabla134[[#This Row],[DI]])</f>
        <v>HUANCAVELICAHUANCAVELICACUENCA</v>
      </c>
      <c r="V894" s="111" t="s">
        <v>4365</v>
      </c>
      <c r="W894" s="111"/>
      <c r="X894" s="111"/>
    </row>
    <row r="895" spans="1:24" x14ac:dyDescent="0.3">
      <c r="A895" s="108" t="s">
        <v>548</v>
      </c>
      <c r="B895" s="109" t="s">
        <v>4367</v>
      </c>
      <c r="C895" s="109" t="s">
        <v>738</v>
      </c>
      <c r="D895" s="109" t="s">
        <v>550</v>
      </c>
      <c r="E895" s="109" t="s">
        <v>680</v>
      </c>
      <c r="F895" s="109" t="s">
        <v>4357</v>
      </c>
      <c r="G895" s="109" t="s">
        <v>4358</v>
      </c>
      <c r="H895" s="109" t="s">
        <v>4368</v>
      </c>
      <c r="I895" s="110">
        <v>2886</v>
      </c>
      <c r="J895" s="110">
        <v>336.28</v>
      </c>
      <c r="K895" s="110">
        <v>-13.0319</v>
      </c>
      <c r="L895" s="110">
        <v>-74.949700000000007</v>
      </c>
      <c r="M895" s="111" t="s">
        <v>123</v>
      </c>
      <c r="N895" s="111">
        <v>0</v>
      </c>
      <c r="O895" s="111" t="s">
        <v>553</v>
      </c>
      <c r="P895" s="111">
        <v>0</v>
      </c>
      <c r="Q895" s="112"/>
      <c r="R895" s="111" t="s">
        <v>562</v>
      </c>
      <c r="S895" s="111" t="s">
        <v>562</v>
      </c>
      <c r="T895" s="111" t="s">
        <v>1927</v>
      </c>
      <c r="U895" s="111" t="str">
        <f>+CONCATENATE(Tabla134[[#This Row],[D]],Tabla134[[#This Row],[P]],Tabla134[[#This Row],[DI]])</f>
        <v>HUANCAVELICAHUANCAVELICAHUACHOCOLPA</v>
      </c>
      <c r="V895" s="111" t="s">
        <v>4367</v>
      </c>
      <c r="W895" s="111"/>
      <c r="X895" s="111"/>
    </row>
    <row r="896" spans="1:24" x14ac:dyDescent="0.3">
      <c r="A896" s="108" t="s">
        <v>548</v>
      </c>
      <c r="B896" s="109" t="s">
        <v>4369</v>
      </c>
      <c r="C896" s="109" t="s">
        <v>738</v>
      </c>
      <c r="D896" s="109" t="s">
        <v>550</v>
      </c>
      <c r="E896" s="109" t="s">
        <v>700</v>
      </c>
      <c r="F896" s="109" t="s">
        <v>4357</v>
      </c>
      <c r="G896" s="109" t="s">
        <v>4358</v>
      </c>
      <c r="H896" s="109" t="s">
        <v>4370</v>
      </c>
      <c r="I896" s="110">
        <v>724</v>
      </c>
      <c r="J896" s="110">
        <v>38.799999999999997</v>
      </c>
      <c r="K896" s="110">
        <v>-12.4072</v>
      </c>
      <c r="L896" s="110">
        <v>-75.179699999999997</v>
      </c>
      <c r="M896" s="111" t="s">
        <v>123</v>
      </c>
      <c r="N896" s="111">
        <v>0</v>
      </c>
      <c r="O896" s="111" t="s">
        <v>553</v>
      </c>
      <c r="P896" s="111">
        <v>0</v>
      </c>
      <c r="Q896" s="112"/>
      <c r="R896" s="111" t="s">
        <v>562</v>
      </c>
      <c r="S896" s="111" t="s">
        <v>562</v>
      </c>
      <c r="T896" s="111" t="s">
        <v>2239</v>
      </c>
      <c r="U896" s="111" t="str">
        <f>+CONCATENATE(Tabla134[[#This Row],[D]],Tabla134[[#This Row],[P]],Tabla134[[#This Row],[DI]])</f>
        <v>HUANCAVELICAHUANCAVELICAHUAYLLAHUARA</v>
      </c>
      <c r="V896" s="111" t="s">
        <v>4369</v>
      </c>
      <c r="W896" s="111"/>
      <c r="X896" s="111"/>
    </row>
    <row r="897" spans="1:24" x14ac:dyDescent="0.3">
      <c r="A897" s="108" t="s">
        <v>548</v>
      </c>
      <c r="B897" s="109" t="s">
        <v>4371</v>
      </c>
      <c r="C897" s="109" t="s">
        <v>738</v>
      </c>
      <c r="D897" s="109" t="s">
        <v>550</v>
      </c>
      <c r="E897" s="109" t="s">
        <v>719</v>
      </c>
      <c r="F897" s="109" t="s">
        <v>4357</v>
      </c>
      <c r="G897" s="109" t="s">
        <v>4358</v>
      </c>
      <c r="H897" s="109" t="s">
        <v>4372</v>
      </c>
      <c r="I897" s="110">
        <v>868</v>
      </c>
      <c r="J897" s="110">
        <v>12.19</v>
      </c>
      <c r="K897" s="110">
        <v>-12.501099999999999</v>
      </c>
      <c r="L897" s="110">
        <v>-74.996099999999998</v>
      </c>
      <c r="M897" s="111" t="s">
        <v>123</v>
      </c>
      <c r="N897" s="111">
        <v>0</v>
      </c>
      <c r="O897" s="111" t="s">
        <v>553</v>
      </c>
      <c r="P897" s="111">
        <v>0</v>
      </c>
      <c r="Q897" s="112"/>
      <c r="R897" s="111" t="s">
        <v>562</v>
      </c>
      <c r="S897" s="111" t="s">
        <v>562</v>
      </c>
      <c r="T897" s="111" t="s">
        <v>2314</v>
      </c>
      <c r="U897" s="111" t="str">
        <f>+CONCATENATE(Tabla134[[#This Row],[D]],Tabla134[[#This Row],[P]],Tabla134[[#This Row],[DI]])</f>
        <v>HUANCAVELICAHUANCAVELICAIZCUCHACA</v>
      </c>
      <c r="V897" s="111" t="s">
        <v>4371</v>
      </c>
      <c r="W897" s="111"/>
      <c r="X897" s="111"/>
    </row>
    <row r="898" spans="1:24" x14ac:dyDescent="0.3">
      <c r="A898" s="108" t="s">
        <v>548</v>
      </c>
      <c r="B898" s="109" t="s">
        <v>4373</v>
      </c>
      <c r="C898" s="109" t="s">
        <v>738</v>
      </c>
      <c r="D898" s="109" t="s">
        <v>550</v>
      </c>
      <c r="E898" s="109" t="s">
        <v>738</v>
      </c>
      <c r="F898" s="109" t="s">
        <v>4357</v>
      </c>
      <c r="G898" s="109" t="s">
        <v>4358</v>
      </c>
      <c r="H898" s="109" t="s">
        <v>4374</v>
      </c>
      <c r="I898" s="110">
        <v>1453</v>
      </c>
      <c r="J898" s="110">
        <v>78.45</v>
      </c>
      <c r="K898" s="110">
        <v>-12.5611</v>
      </c>
      <c r="L898" s="110">
        <v>-75.037199999999999</v>
      </c>
      <c r="M898" s="111" t="s">
        <v>123</v>
      </c>
      <c r="N898" s="111">
        <v>0</v>
      </c>
      <c r="O898" s="111" t="s">
        <v>553</v>
      </c>
      <c r="P898" s="111">
        <v>0</v>
      </c>
      <c r="Q898" s="112"/>
      <c r="R898" s="111" t="s">
        <v>562</v>
      </c>
      <c r="S898" s="111" t="s">
        <v>562</v>
      </c>
      <c r="T898" s="111" t="s">
        <v>2378</v>
      </c>
      <c r="U898" s="111" t="str">
        <f>+CONCATENATE(Tabla134[[#This Row],[D]],Tabla134[[#This Row],[P]],Tabla134[[#This Row],[DI]])</f>
        <v>HUANCAVELICAHUANCAVELICALARIA</v>
      </c>
      <c r="V898" s="111" t="s">
        <v>4373</v>
      </c>
      <c r="W898" s="111"/>
      <c r="X898" s="111"/>
    </row>
    <row r="899" spans="1:24" x14ac:dyDescent="0.3">
      <c r="A899" s="108" t="s">
        <v>548</v>
      </c>
      <c r="B899" s="109" t="s">
        <v>4375</v>
      </c>
      <c r="C899" s="109" t="s">
        <v>738</v>
      </c>
      <c r="D899" s="109" t="s">
        <v>550</v>
      </c>
      <c r="E899" s="109" t="s">
        <v>753</v>
      </c>
      <c r="F899" s="109" t="s">
        <v>4357</v>
      </c>
      <c r="G899" s="109" t="s">
        <v>4358</v>
      </c>
      <c r="H899" s="109" t="s">
        <v>4376</v>
      </c>
      <c r="I899" s="110">
        <v>1876</v>
      </c>
      <c r="J899" s="110">
        <v>154.13999999999999</v>
      </c>
      <c r="K899" s="110">
        <v>-12.621700000000001</v>
      </c>
      <c r="L899" s="110">
        <v>-75.212199999999996</v>
      </c>
      <c r="M899" s="111" t="s">
        <v>123</v>
      </c>
      <c r="N899" s="111">
        <v>0</v>
      </c>
      <c r="O899" s="111" t="s">
        <v>553</v>
      </c>
      <c r="P899" s="111">
        <v>0</v>
      </c>
      <c r="Q899" s="112"/>
      <c r="R899" s="111" t="s">
        <v>562</v>
      </c>
      <c r="S899" s="111" t="s">
        <v>562</v>
      </c>
      <c r="T899" s="111" t="s">
        <v>2426</v>
      </c>
      <c r="U899" s="111" t="str">
        <f>+CONCATENATE(Tabla134[[#This Row],[D]],Tabla134[[#This Row],[P]],Tabla134[[#This Row],[DI]])</f>
        <v>HUANCAVELICAHUANCAVELICAMANTA</v>
      </c>
      <c r="V899" s="111" t="s">
        <v>4375</v>
      </c>
      <c r="W899" s="111"/>
      <c r="X899" s="111"/>
    </row>
    <row r="900" spans="1:24" x14ac:dyDescent="0.3">
      <c r="A900" s="108" t="s">
        <v>548</v>
      </c>
      <c r="B900" s="109" t="s">
        <v>4377</v>
      </c>
      <c r="C900" s="109" t="s">
        <v>738</v>
      </c>
      <c r="D900" s="109" t="s">
        <v>550</v>
      </c>
      <c r="E900" s="109" t="s">
        <v>765</v>
      </c>
      <c r="F900" s="109" t="s">
        <v>4357</v>
      </c>
      <c r="G900" s="109" t="s">
        <v>4358</v>
      </c>
      <c r="H900" s="109" t="s">
        <v>4378</v>
      </c>
      <c r="I900" s="110">
        <v>1058</v>
      </c>
      <c r="J900" s="110">
        <v>5.63</v>
      </c>
      <c r="K900" s="110">
        <v>-12.535600000000001</v>
      </c>
      <c r="L900" s="110">
        <v>-74.933599999999998</v>
      </c>
      <c r="M900" s="111" t="s">
        <v>123</v>
      </c>
      <c r="N900" s="111">
        <v>0</v>
      </c>
      <c r="O900" s="111" t="s">
        <v>553</v>
      </c>
      <c r="P900" s="111">
        <v>0</v>
      </c>
      <c r="Q900" s="112"/>
      <c r="R900" s="111" t="s">
        <v>562</v>
      </c>
      <c r="S900" s="111" t="s">
        <v>562</v>
      </c>
      <c r="T900" s="111" t="s">
        <v>1592</v>
      </c>
      <c r="U900" s="111" t="str">
        <f>+CONCATENATE(Tabla134[[#This Row],[D]],Tabla134[[#This Row],[P]],Tabla134[[#This Row],[DI]])</f>
        <v>HUANCAVELICAHUANCAVELICAMARISCAL CACERES</v>
      </c>
      <c r="V900" s="111" t="s">
        <v>4377</v>
      </c>
      <c r="W900" s="111"/>
      <c r="X900" s="111"/>
    </row>
    <row r="901" spans="1:24" x14ac:dyDescent="0.3">
      <c r="A901" s="108" t="s">
        <v>548</v>
      </c>
      <c r="B901" s="109" t="s">
        <v>4379</v>
      </c>
      <c r="C901" s="109" t="s">
        <v>738</v>
      </c>
      <c r="D901" s="109" t="s">
        <v>550</v>
      </c>
      <c r="E901" s="109" t="s">
        <v>778</v>
      </c>
      <c r="F901" s="109" t="s">
        <v>4357</v>
      </c>
      <c r="G901" s="109" t="s">
        <v>4358</v>
      </c>
      <c r="H901" s="109" t="s">
        <v>4380</v>
      </c>
      <c r="I901" s="110">
        <v>2539</v>
      </c>
      <c r="J901" s="110">
        <v>94.08</v>
      </c>
      <c r="K901" s="110">
        <v>-12.4231</v>
      </c>
      <c r="L901" s="110">
        <v>-75.153899999999993</v>
      </c>
      <c r="M901" s="111" t="s">
        <v>123</v>
      </c>
      <c r="N901" s="111">
        <v>0</v>
      </c>
      <c r="O901" s="111" t="s">
        <v>553</v>
      </c>
      <c r="P901" s="111">
        <v>0</v>
      </c>
      <c r="Q901" s="112"/>
      <c r="R901" s="111" t="s">
        <v>562</v>
      </c>
      <c r="S901" s="111" t="s">
        <v>562</v>
      </c>
      <c r="T901" s="111" t="s">
        <v>2488</v>
      </c>
      <c r="U901" s="111" t="str">
        <f>+CONCATENATE(Tabla134[[#This Row],[D]],Tabla134[[#This Row],[P]],Tabla134[[#This Row],[DI]])</f>
        <v>HUANCAVELICAHUANCAVELICAMOYA</v>
      </c>
      <c r="V901" s="111" t="s">
        <v>4379</v>
      </c>
      <c r="W901" s="111"/>
      <c r="X901" s="111"/>
    </row>
    <row r="902" spans="1:24" x14ac:dyDescent="0.3">
      <c r="A902" s="108" t="s">
        <v>548</v>
      </c>
      <c r="B902" s="109" t="s">
        <v>4381</v>
      </c>
      <c r="C902" s="109" t="s">
        <v>738</v>
      </c>
      <c r="D902" s="109" t="s">
        <v>550</v>
      </c>
      <c r="E902" s="109" t="s">
        <v>789</v>
      </c>
      <c r="F902" s="109" t="s">
        <v>4357</v>
      </c>
      <c r="G902" s="109" t="s">
        <v>4358</v>
      </c>
      <c r="H902" s="109" t="s">
        <v>4382</v>
      </c>
      <c r="I902" s="110">
        <v>2728</v>
      </c>
      <c r="J902" s="110">
        <v>211.56</v>
      </c>
      <c r="K902" s="110">
        <v>-12.595000000000001</v>
      </c>
      <c r="L902" s="110">
        <v>-75.02</v>
      </c>
      <c r="M902" s="111" t="s">
        <v>123</v>
      </c>
      <c r="N902" s="111">
        <v>0</v>
      </c>
      <c r="O902" s="111" t="s">
        <v>553</v>
      </c>
      <c r="P902" s="111">
        <v>0</v>
      </c>
      <c r="Q902" s="112"/>
      <c r="R902" s="111" t="s">
        <v>562</v>
      </c>
      <c r="S902" s="111" t="s">
        <v>562</v>
      </c>
      <c r="T902" s="111" t="s">
        <v>2513</v>
      </c>
      <c r="U902" s="111" t="str">
        <f>+CONCATENATE(Tabla134[[#This Row],[D]],Tabla134[[#This Row],[P]],Tabla134[[#This Row],[DI]])</f>
        <v>HUANCAVELICAHUANCAVELICANUEVO OCCORO</v>
      </c>
      <c r="V902" s="111" t="s">
        <v>4381</v>
      </c>
      <c r="W902" s="111"/>
      <c r="X902" s="111"/>
    </row>
    <row r="903" spans="1:24" x14ac:dyDescent="0.3">
      <c r="A903" s="108" t="s">
        <v>548</v>
      </c>
      <c r="B903" s="109" t="s">
        <v>4383</v>
      </c>
      <c r="C903" s="109" t="s">
        <v>738</v>
      </c>
      <c r="D903" s="109" t="s">
        <v>550</v>
      </c>
      <c r="E903" s="109" t="s">
        <v>798</v>
      </c>
      <c r="F903" s="109" t="s">
        <v>4357</v>
      </c>
      <c r="G903" s="109" t="s">
        <v>4358</v>
      </c>
      <c r="H903" s="109" t="s">
        <v>4384</v>
      </c>
      <c r="I903" s="110">
        <v>3214</v>
      </c>
      <c r="J903" s="110">
        <v>82.08</v>
      </c>
      <c r="K903" s="110">
        <v>-12.658899999999999</v>
      </c>
      <c r="L903" s="110">
        <v>-74.9833</v>
      </c>
      <c r="M903" s="111" t="s">
        <v>123</v>
      </c>
      <c r="N903" s="111">
        <v>0</v>
      </c>
      <c r="O903" s="111" t="s">
        <v>553</v>
      </c>
      <c r="P903" s="111">
        <v>0</v>
      </c>
      <c r="Q903" s="112"/>
      <c r="R903" s="111" t="s">
        <v>562</v>
      </c>
      <c r="S903" s="111" t="s">
        <v>562</v>
      </c>
      <c r="T903" s="111" t="s">
        <v>1805</v>
      </c>
      <c r="U903" s="111" t="str">
        <f>+CONCATENATE(Tabla134[[#This Row],[D]],Tabla134[[#This Row],[P]],Tabla134[[#This Row],[DI]])</f>
        <v>HUANCAVELICAHUANCAVELICAPALCA</v>
      </c>
      <c r="V903" s="111" t="s">
        <v>4383</v>
      </c>
      <c r="W903" s="111"/>
      <c r="X903" s="111"/>
    </row>
    <row r="904" spans="1:24" x14ac:dyDescent="0.3">
      <c r="A904" s="108" t="s">
        <v>548</v>
      </c>
      <c r="B904" s="109" t="s">
        <v>4385</v>
      </c>
      <c r="C904" s="109" t="s">
        <v>738</v>
      </c>
      <c r="D904" s="109" t="s">
        <v>550</v>
      </c>
      <c r="E904" s="109" t="s">
        <v>806</v>
      </c>
      <c r="F904" s="109" t="s">
        <v>4357</v>
      </c>
      <c r="G904" s="109" t="s">
        <v>4358</v>
      </c>
      <c r="H904" s="109" t="s">
        <v>4386</v>
      </c>
      <c r="I904" s="110">
        <v>487</v>
      </c>
      <c r="J904" s="110">
        <v>42.97</v>
      </c>
      <c r="K904" s="110">
        <v>-12.401899999999999</v>
      </c>
      <c r="L904" s="110">
        <v>-75.0839</v>
      </c>
      <c r="M904" s="111" t="s">
        <v>123</v>
      </c>
      <c r="N904" s="111">
        <v>0</v>
      </c>
      <c r="O904" s="111" t="s">
        <v>553</v>
      </c>
      <c r="P904" s="111">
        <v>0</v>
      </c>
      <c r="Q904" s="112"/>
      <c r="R904" s="111" t="s">
        <v>562</v>
      </c>
      <c r="S904" s="111" t="s">
        <v>562</v>
      </c>
      <c r="T904" s="111" t="s">
        <v>2550</v>
      </c>
      <c r="U904" s="111" t="str">
        <f>+CONCATENATE(Tabla134[[#This Row],[D]],Tabla134[[#This Row],[P]],Tabla134[[#This Row],[DI]])</f>
        <v>HUANCAVELICAHUANCAVELICAPILCHACA</v>
      </c>
      <c r="V904" s="111" t="s">
        <v>4385</v>
      </c>
      <c r="W904" s="111"/>
      <c r="X904" s="111"/>
    </row>
    <row r="905" spans="1:24" x14ac:dyDescent="0.3">
      <c r="A905" s="108" t="s">
        <v>548</v>
      </c>
      <c r="B905" s="109" t="s">
        <v>4387</v>
      </c>
      <c r="C905" s="109" t="s">
        <v>738</v>
      </c>
      <c r="D905" s="109" t="s">
        <v>550</v>
      </c>
      <c r="E905" s="109" t="s">
        <v>811</v>
      </c>
      <c r="F905" s="109" t="s">
        <v>4357</v>
      </c>
      <c r="G905" s="109" t="s">
        <v>4358</v>
      </c>
      <c r="H905" s="109" t="s">
        <v>4388</v>
      </c>
      <c r="I905" s="110">
        <v>3060</v>
      </c>
      <c r="J905" s="110">
        <v>317.76</v>
      </c>
      <c r="K905" s="110">
        <v>-12.4786</v>
      </c>
      <c r="L905" s="110">
        <v>-75.186700000000002</v>
      </c>
      <c r="M905" s="111" t="s">
        <v>123</v>
      </c>
      <c r="N905" s="111">
        <v>0</v>
      </c>
      <c r="O905" s="111" t="s">
        <v>553</v>
      </c>
      <c r="P905" s="111">
        <v>0</v>
      </c>
      <c r="Q905" s="112"/>
      <c r="R905" s="111" t="s">
        <v>562</v>
      </c>
      <c r="S905" s="111" t="s">
        <v>562</v>
      </c>
      <c r="T905" s="111" t="s">
        <v>2565</v>
      </c>
      <c r="U905" s="111" t="str">
        <f>+CONCATENATE(Tabla134[[#This Row],[D]],Tabla134[[#This Row],[P]],Tabla134[[#This Row],[DI]])</f>
        <v>HUANCAVELICAHUANCAVELICAVILCA</v>
      </c>
      <c r="V905" s="111" t="s">
        <v>4387</v>
      </c>
      <c r="W905" s="111"/>
      <c r="X905" s="111"/>
    </row>
    <row r="906" spans="1:24" x14ac:dyDescent="0.3">
      <c r="A906" s="108" t="s">
        <v>548</v>
      </c>
      <c r="B906" s="109" t="s">
        <v>4389</v>
      </c>
      <c r="C906" s="109" t="s">
        <v>738</v>
      </c>
      <c r="D906" s="109" t="s">
        <v>550</v>
      </c>
      <c r="E906" s="109" t="s">
        <v>816</v>
      </c>
      <c r="F906" s="109" t="s">
        <v>4357</v>
      </c>
      <c r="G906" s="109" t="s">
        <v>4358</v>
      </c>
      <c r="H906" s="109" t="s">
        <v>4390</v>
      </c>
      <c r="I906" s="110">
        <v>34557</v>
      </c>
      <c r="J906" s="110">
        <v>319.92</v>
      </c>
      <c r="K906" s="110">
        <v>-12.773099999999999</v>
      </c>
      <c r="L906" s="110">
        <v>-74.8506</v>
      </c>
      <c r="M906" s="111" t="s">
        <v>123</v>
      </c>
      <c r="N906" s="111">
        <v>0</v>
      </c>
      <c r="O906" s="111" t="s">
        <v>553</v>
      </c>
      <c r="P906" s="111">
        <v>0</v>
      </c>
      <c r="Q906" s="112"/>
      <c r="R906" s="111" t="s">
        <v>562</v>
      </c>
      <c r="S906" s="111" t="s">
        <v>562</v>
      </c>
      <c r="T906" s="111" t="s">
        <v>761</v>
      </c>
      <c r="U906" s="111" t="str">
        <f>+CONCATENATE(Tabla134[[#This Row],[D]],Tabla134[[#This Row],[P]],Tabla134[[#This Row],[DI]])</f>
        <v>HUANCAVELICAHUANCAVELICAYAULI</v>
      </c>
      <c r="V906" s="111" t="s">
        <v>4389</v>
      </c>
      <c r="W906" s="111"/>
      <c r="X906" s="111"/>
    </row>
    <row r="907" spans="1:24" x14ac:dyDescent="0.3">
      <c r="A907" s="108" t="s">
        <v>548</v>
      </c>
      <c r="B907" s="109" t="s">
        <v>4391</v>
      </c>
      <c r="C907" s="109" t="s">
        <v>738</v>
      </c>
      <c r="D907" s="109" t="s">
        <v>550</v>
      </c>
      <c r="E907" s="109" t="s">
        <v>821</v>
      </c>
      <c r="F907" s="109" t="s">
        <v>4357</v>
      </c>
      <c r="G907" s="109" t="s">
        <v>4358</v>
      </c>
      <c r="H907" s="109" t="s">
        <v>4392</v>
      </c>
      <c r="I907" s="110">
        <v>12711</v>
      </c>
      <c r="J907" s="110">
        <v>432.24</v>
      </c>
      <c r="K907" s="110">
        <v>-12.7842</v>
      </c>
      <c r="L907" s="110">
        <v>-74.980599999999995</v>
      </c>
      <c r="M907" s="111" t="s">
        <v>123</v>
      </c>
      <c r="N907" s="111">
        <v>0</v>
      </c>
      <c r="O907" s="111" t="s">
        <v>553</v>
      </c>
      <c r="P907" s="111">
        <v>0</v>
      </c>
      <c r="Q907" s="112"/>
      <c r="R907" s="111" t="s">
        <v>562</v>
      </c>
      <c r="S907" s="111" t="s">
        <v>562</v>
      </c>
      <c r="T907" s="111" t="s">
        <v>1461</v>
      </c>
      <c r="U907" s="111" t="str">
        <f>+CONCATENATE(Tabla134[[#This Row],[D]],Tabla134[[#This Row],[P]],Tabla134[[#This Row],[DI]])</f>
        <v>HUANCAVELICAHUANCAVELICAASCENSION</v>
      </c>
      <c r="V907" s="111" t="s">
        <v>4391</v>
      </c>
      <c r="W907" s="111"/>
      <c r="X907" s="111"/>
    </row>
    <row r="908" spans="1:24" x14ac:dyDescent="0.3">
      <c r="A908" s="108" t="s">
        <v>548</v>
      </c>
      <c r="B908" s="109" t="s">
        <v>4393</v>
      </c>
      <c r="C908" s="109" t="s">
        <v>738</v>
      </c>
      <c r="D908" s="109" t="s">
        <v>550</v>
      </c>
      <c r="E908" s="109" t="s">
        <v>826</v>
      </c>
      <c r="F908" s="109" t="s">
        <v>4357</v>
      </c>
      <c r="G908" s="109" t="s">
        <v>4358</v>
      </c>
      <c r="H908" s="109" t="s">
        <v>4394</v>
      </c>
      <c r="I908" s="110">
        <v>7695</v>
      </c>
      <c r="J908" s="110">
        <v>193.9</v>
      </c>
      <c r="K908" s="110">
        <v>-12.565300000000001</v>
      </c>
      <c r="L908" s="110">
        <v>-74.946899999999999</v>
      </c>
      <c r="M908" s="111" t="s">
        <v>123</v>
      </c>
      <c r="N908" s="111">
        <v>0</v>
      </c>
      <c r="O908" s="111" t="s">
        <v>553</v>
      </c>
      <c r="P908" s="111">
        <v>0</v>
      </c>
      <c r="Q908" s="112"/>
      <c r="R908" s="111" t="s">
        <v>562</v>
      </c>
      <c r="S908" s="111" t="s">
        <v>562</v>
      </c>
      <c r="T908" s="111" t="s">
        <v>2155</v>
      </c>
      <c r="U908" s="111" t="str">
        <f>+CONCATENATE(Tabla134[[#This Row],[D]],Tabla134[[#This Row],[P]],Tabla134[[#This Row],[DI]])</f>
        <v>HUANCAVELICAHUANCAVELICAHUANDO</v>
      </c>
      <c r="V908" s="111" t="s">
        <v>4393</v>
      </c>
      <c r="W908" s="111"/>
      <c r="X908" s="111"/>
    </row>
    <row r="909" spans="1:24" x14ac:dyDescent="0.3">
      <c r="A909" s="108" t="s">
        <v>548</v>
      </c>
      <c r="B909" s="109" t="s">
        <v>4395</v>
      </c>
      <c r="C909" s="109" t="s">
        <v>738</v>
      </c>
      <c r="D909" s="109" t="s">
        <v>550</v>
      </c>
      <c r="E909" s="109" t="s">
        <v>841</v>
      </c>
      <c r="F909" s="109" t="s">
        <v>4357</v>
      </c>
      <c r="G909" s="109" t="s">
        <v>4358</v>
      </c>
      <c r="H909" s="109" t="s">
        <v>842</v>
      </c>
      <c r="I909" s="110" t="s">
        <v>553</v>
      </c>
      <c r="J909" s="110" t="s">
        <v>553</v>
      </c>
      <c r="K909" s="110" t="s">
        <v>553</v>
      </c>
      <c r="L909" s="110" t="s">
        <v>553</v>
      </c>
      <c r="M909" s="111" t="s">
        <v>123</v>
      </c>
      <c r="N909" s="111">
        <v>0</v>
      </c>
      <c r="O909" s="111" t="s">
        <v>553</v>
      </c>
      <c r="P909" s="111">
        <v>0</v>
      </c>
      <c r="Q909" s="112"/>
      <c r="R909" s="111" t="s">
        <v>562</v>
      </c>
      <c r="S909" s="111" t="s">
        <v>562</v>
      </c>
      <c r="T909" s="111" t="s">
        <v>843</v>
      </c>
      <c r="U909" s="111" t="str">
        <f>+CONCATENATE(Tabla134[[#This Row],[D]],Tabla134[[#This Row],[P]],Tabla134[[#This Row],[DI]])</f>
        <v>HUANCAVELICAHUANCAVELICAMULTIDISTRITAL</v>
      </c>
      <c r="V909" s="111" t="s">
        <v>4395</v>
      </c>
      <c r="W909" s="111"/>
      <c r="X909" s="111"/>
    </row>
    <row r="910" spans="1:24" x14ac:dyDescent="0.3">
      <c r="A910" s="108" t="s">
        <v>548</v>
      </c>
      <c r="B910" s="109" t="s">
        <v>4396</v>
      </c>
      <c r="C910" s="109" t="s">
        <v>738</v>
      </c>
      <c r="D910" s="109" t="s">
        <v>581</v>
      </c>
      <c r="E910" s="109" t="s">
        <v>550</v>
      </c>
      <c r="F910" s="109" t="s">
        <v>4357</v>
      </c>
      <c r="G910" s="109" t="s">
        <v>3090</v>
      </c>
      <c r="H910" s="109" t="s">
        <v>4397</v>
      </c>
      <c r="I910" s="110">
        <v>10258</v>
      </c>
      <c r="J910" s="110">
        <v>123.02</v>
      </c>
      <c r="K910" s="110">
        <v>-12.8406</v>
      </c>
      <c r="L910" s="110">
        <v>-74.569199999999995</v>
      </c>
      <c r="M910" s="111" t="s">
        <v>123</v>
      </c>
      <c r="N910" s="111">
        <v>0</v>
      </c>
      <c r="O910" s="111" t="s">
        <v>553</v>
      </c>
      <c r="P910" s="111">
        <v>0</v>
      </c>
      <c r="Q910" s="112"/>
      <c r="R910" s="111" t="s">
        <v>562</v>
      </c>
      <c r="S910" s="111" t="s">
        <v>590</v>
      </c>
      <c r="T910" s="111" t="s">
        <v>590</v>
      </c>
      <c r="U910" s="111" t="str">
        <f>+CONCATENATE(Tabla134[[#This Row],[D]],Tabla134[[#This Row],[P]],Tabla134[[#This Row],[DI]])</f>
        <v>HUANCAVELICAACOBAMBAACOBAMBA</v>
      </c>
      <c r="V910" s="111" t="s">
        <v>4396</v>
      </c>
      <c r="W910" s="111"/>
      <c r="X910" s="111"/>
    </row>
    <row r="911" spans="1:24" x14ac:dyDescent="0.3">
      <c r="A911" s="108" t="s">
        <v>548</v>
      </c>
      <c r="B911" s="109" t="s">
        <v>4398</v>
      </c>
      <c r="C911" s="109" t="s">
        <v>738</v>
      </c>
      <c r="D911" s="109" t="s">
        <v>581</v>
      </c>
      <c r="E911" s="109" t="s">
        <v>581</v>
      </c>
      <c r="F911" s="109" t="s">
        <v>4357</v>
      </c>
      <c r="G911" s="109" t="s">
        <v>3090</v>
      </c>
      <c r="H911" s="109" t="s">
        <v>4070</v>
      </c>
      <c r="I911" s="110">
        <v>5758</v>
      </c>
      <c r="J911" s="110">
        <v>81.849999999999994</v>
      </c>
      <c r="K911" s="110">
        <v>-12.6953</v>
      </c>
      <c r="L911" s="110">
        <v>-74.624200000000002</v>
      </c>
      <c r="M911" s="111" t="s">
        <v>123</v>
      </c>
      <c r="N911" s="111">
        <v>0</v>
      </c>
      <c r="O911" s="111" t="s">
        <v>553</v>
      </c>
      <c r="P911" s="111">
        <v>0</v>
      </c>
      <c r="Q911" s="112"/>
      <c r="R911" s="111" t="s">
        <v>562</v>
      </c>
      <c r="S911" s="111" t="s">
        <v>590</v>
      </c>
      <c r="T911" s="111" t="s">
        <v>1109</v>
      </c>
      <c r="U911" s="111" t="str">
        <f>+CONCATENATE(Tabla134[[#This Row],[D]],Tabla134[[#This Row],[P]],Tabla134[[#This Row],[DI]])</f>
        <v>HUANCAVELICAACOBAMBAANDABAMBA</v>
      </c>
      <c r="V911" s="111" t="s">
        <v>4398</v>
      </c>
      <c r="W911" s="111"/>
      <c r="X911" s="111"/>
    </row>
    <row r="912" spans="1:24" x14ac:dyDescent="0.3">
      <c r="A912" s="108" t="s">
        <v>548</v>
      </c>
      <c r="B912" s="109" t="s">
        <v>4399</v>
      </c>
      <c r="C912" s="109" t="s">
        <v>738</v>
      </c>
      <c r="D912" s="109" t="s">
        <v>581</v>
      </c>
      <c r="E912" s="109" t="s">
        <v>608</v>
      </c>
      <c r="F912" s="109" t="s">
        <v>4357</v>
      </c>
      <c r="G912" s="109" t="s">
        <v>3090</v>
      </c>
      <c r="H912" s="109" t="s">
        <v>4142</v>
      </c>
      <c r="I912" s="110">
        <v>9711</v>
      </c>
      <c r="J912" s="110">
        <v>91.36</v>
      </c>
      <c r="K912" s="110">
        <v>-12.8139</v>
      </c>
      <c r="L912" s="110">
        <v>-74.636399999999995</v>
      </c>
      <c r="M912" s="111" t="s">
        <v>123</v>
      </c>
      <c r="N912" s="111">
        <v>0</v>
      </c>
      <c r="O912" s="111" t="s">
        <v>553</v>
      </c>
      <c r="P912" s="111">
        <v>0</v>
      </c>
      <c r="Q912" s="112"/>
      <c r="R912" s="111" t="s">
        <v>562</v>
      </c>
      <c r="S912" s="111" t="s">
        <v>590</v>
      </c>
      <c r="T912" s="111" t="s">
        <v>616</v>
      </c>
      <c r="U912" s="111" t="str">
        <f>+CONCATENATE(Tabla134[[#This Row],[D]],Tabla134[[#This Row],[P]],Tabla134[[#This Row],[DI]])</f>
        <v>HUANCAVELICAACOBAMBAANTA</v>
      </c>
      <c r="V912" s="111" t="s">
        <v>4399</v>
      </c>
      <c r="W912" s="111"/>
      <c r="X912" s="111"/>
    </row>
    <row r="913" spans="1:24" x14ac:dyDescent="0.3">
      <c r="A913" s="108" t="s">
        <v>548</v>
      </c>
      <c r="B913" s="109" t="s">
        <v>4400</v>
      </c>
      <c r="C913" s="109" t="s">
        <v>738</v>
      </c>
      <c r="D913" s="109" t="s">
        <v>581</v>
      </c>
      <c r="E913" s="109" t="s">
        <v>633</v>
      </c>
      <c r="F913" s="109" t="s">
        <v>4357</v>
      </c>
      <c r="G913" s="109" t="s">
        <v>3090</v>
      </c>
      <c r="H913" s="109" t="s">
        <v>4401</v>
      </c>
      <c r="I913" s="110">
        <v>2837</v>
      </c>
      <c r="J913" s="110">
        <v>82.39</v>
      </c>
      <c r="K913" s="110">
        <v>-12.9183</v>
      </c>
      <c r="L913" s="110">
        <v>-74.465000000000003</v>
      </c>
      <c r="M913" s="111" t="s">
        <v>123</v>
      </c>
      <c r="N913" s="111">
        <v>0</v>
      </c>
      <c r="O913" s="111" t="s">
        <v>553</v>
      </c>
      <c r="P913" s="111">
        <v>0</v>
      </c>
      <c r="Q913" s="112"/>
      <c r="R913" s="111" t="s">
        <v>562</v>
      </c>
      <c r="S913" s="111" t="s">
        <v>590</v>
      </c>
      <c r="T913" s="111" t="s">
        <v>1630</v>
      </c>
      <c r="U913" s="111" t="str">
        <f>+CONCATENATE(Tabla134[[#This Row],[D]],Tabla134[[#This Row],[P]],Tabla134[[#This Row],[DI]])</f>
        <v>HUANCAVELICAACOBAMBACAJA</v>
      </c>
      <c r="V913" s="111" t="s">
        <v>4400</v>
      </c>
      <c r="W913" s="111"/>
      <c r="X913" s="111"/>
    </row>
    <row r="914" spans="1:24" x14ac:dyDescent="0.3">
      <c r="A914" s="108" t="s">
        <v>548</v>
      </c>
      <c r="B914" s="109" t="s">
        <v>4402</v>
      </c>
      <c r="C914" s="109" t="s">
        <v>738</v>
      </c>
      <c r="D914" s="109" t="s">
        <v>581</v>
      </c>
      <c r="E914" s="109" t="s">
        <v>656</v>
      </c>
      <c r="F914" s="109" t="s">
        <v>4357</v>
      </c>
      <c r="G914" s="109" t="s">
        <v>3090</v>
      </c>
      <c r="H914" s="109" t="s">
        <v>4403</v>
      </c>
      <c r="I914" s="110">
        <v>2402</v>
      </c>
      <c r="J914" s="110">
        <v>155.87</v>
      </c>
      <c r="K914" s="110">
        <v>-12.8894</v>
      </c>
      <c r="L914" s="110">
        <v>-74.3994</v>
      </c>
      <c r="M914" s="111" t="s">
        <v>123</v>
      </c>
      <c r="N914" s="111">
        <v>0</v>
      </c>
      <c r="O914" s="111" t="s">
        <v>553</v>
      </c>
      <c r="P914" s="111">
        <v>0</v>
      </c>
      <c r="Q914" s="112"/>
      <c r="R914" s="111" t="s">
        <v>562</v>
      </c>
      <c r="S914" s="111" t="s">
        <v>590</v>
      </c>
      <c r="T914" s="111" t="s">
        <v>1779</v>
      </c>
      <c r="U914" s="111" t="str">
        <f>+CONCATENATE(Tabla134[[#This Row],[D]],Tabla134[[#This Row],[P]],Tabla134[[#This Row],[DI]])</f>
        <v>HUANCAVELICAACOBAMBAMARCAS</v>
      </c>
      <c r="V914" s="111" t="s">
        <v>4402</v>
      </c>
      <c r="W914" s="111"/>
      <c r="X914" s="111"/>
    </row>
    <row r="915" spans="1:24" x14ac:dyDescent="0.3">
      <c r="A915" s="108" t="s">
        <v>548</v>
      </c>
      <c r="B915" s="109" t="s">
        <v>4404</v>
      </c>
      <c r="C915" s="109" t="s">
        <v>738</v>
      </c>
      <c r="D915" s="109" t="s">
        <v>581</v>
      </c>
      <c r="E915" s="109" t="s">
        <v>680</v>
      </c>
      <c r="F915" s="109" t="s">
        <v>4357</v>
      </c>
      <c r="G915" s="109" t="s">
        <v>3090</v>
      </c>
      <c r="H915" s="109" t="s">
        <v>4405</v>
      </c>
      <c r="I915" s="110">
        <v>38507</v>
      </c>
      <c r="J915" s="110">
        <v>225.6</v>
      </c>
      <c r="K915" s="110">
        <v>-12.7303</v>
      </c>
      <c r="L915" s="110">
        <v>-74.669399999999996</v>
      </c>
      <c r="M915" s="111" t="s">
        <v>123</v>
      </c>
      <c r="N915" s="111">
        <v>0</v>
      </c>
      <c r="O915" s="111" t="s">
        <v>553</v>
      </c>
      <c r="P915" s="111">
        <v>0</v>
      </c>
      <c r="Q915" s="112"/>
      <c r="R915" s="111" t="s">
        <v>562</v>
      </c>
      <c r="S915" s="111" t="s">
        <v>590</v>
      </c>
      <c r="T915" s="111" t="s">
        <v>1924</v>
      </c>
      <c r="U915" s="111" t="str">
        <f>+CONCATENATE(Tabla134[[#This Row],[D]],Tabla134[[#This Row],[P]],Tabla134[[#This Row],[DI]])</f>
        <v>HUANCAVELICAACOBAMBAPAUCARA</v>
      </c>
      <c r="V915" s="111" t="s">
        <v>4404</v>
      </c>
      <c r="W915" s="111"/>
      <c r="X915" s="111"/>
    </row>
    <row r="916" spans="1:24" x14ac:dyDescent="0.3">
      <c r="A916" s="108" t="s">
        <v>548</v>
      </c>
      <c r="B916" s="109" t="s">
        <v>4406</v>
      </c>
      <c r="C916" s="109" t="s">
        <v>738</v>
      </c>
      <c r="D916" s="109" t="s">
        <v>581</v>
      </c>
      <c r="E916" s="109" t="s">
        <v>700</v>
      </c>
      <c r="F916" s="109" t="s">
        <v>4357</v>
      </c>
      <c r="G916" s="109" t="s">
        <v>3090</v>
      </c>
      <c r="H916" s="109" t="s">
        <v>4407</v>
      </c>
      <c r="I916" s="110">
        <v>3941</v>
      </c>
      <c r="J916" s="110">
        <v>53.66</v>
      </c>
      <c r="K916" s="110">
        <v>-12.8733</v>
      </c>
      <c r="L916" s="110">
        <v>-74.530600000000007</v>
      </c>
      <c r="M916" s="111" t="s">
        <v>123</v>
      </c>
      <c r="N916" s="111">
        <v>0</v>
      </c>
      <c r="O916" s="111" t="s">
        <v>553</v>
      </c>
      <c r="P916" s="111">
        <v>0</v>
      </c>
      <c r="Q916" s="112"/>
      <c r="R916" s="111" t="s">
        <v>562</v>
      </c>
      <c r="S916" s="111" t="s">
        <v>590</v>
      </c>
      <c r="T916" s="111" t="s">
        <v>2048</v>
      </c>
      <c r="U916" s="111" t="str">
        <f>+CONCATENATE(Tabla134[[#This Row],[D]],Tabla134[[#This Row],[P]],Tabla134[[#This Row],[DI]])</f>
        <v>HUANCAVELICAACOBAMBAPOMACOCHA</v>
      </c>
      <c r="V916" s="111" t="s">
        <v>4406</v>
      </c>
      <c r="W916" s="111"/>
      <c r="X916" s="111"/>
    </row>
    <row r="917" spans="1:24" x14ac:dyDescent="0.3">
      <c r="A917" s="108" t="s">
        <v>548</v>
      </c>
      <c r="B917" s="109" t="s">
        <v>4408</v>
      </c>
      <c r="C917" s="109" t="s">
        <v>738</v>
      </c>
      <c r="D917" s="109" t="s">
        <v>581</v>
      </c>
      <c r="E917" s="109" t="s">
        <v>719</v>
      </c>
      <c r="F917" s="109" t="s">
        <v>4357</v>
      </c>
      <c r="G917" s="109" t="s">
        <v>3090</v>
      </c>
      <c r="H917" s="109" t="s">
        <v>4409</v>
      </c>
      <c r="I917" s="110">
        <v>7985</v>
      </c>
      <c r="J917" s="110">
        <v>97.07</v>
      </c>
      <c r="K917" s="110">
        <v>-12.721399999999999</v>
      </c>
      <c r="L917" s="110">
        <v>-74.581100000000006</v>
      </c>
      <c r="M917" s="111" t="s">
        <v>123</v>
      </c>
      <c r="N917" s="111">
        <v>0</v>
      </c>
      <c r="O917" s="111" t="s">
        <v>553</v>
      </c>
      <c r="P917" s="111">
        <v>0</v>
      </c>
      <c r="Q917" s="112"/>
      <c r="R917" s="111" t="s">
        <v>562</v>
      </c>
      <c r="S917" s="111" t="s">
        <v>590</v>
      </c>
      <c r="T917" s="111" t="s">
        <v>2151</v>
      </c>
      <c r="U917" s="111" t="str">
        <f>+CONCATENATE(Tabla134[[#This Row],[D]],Tabla134[[#This Row],[P]],Tabla134[[#This Row],[DI]])</f>
        <v>HUANCAVELICAACOBAMBAROSARIO</v>
      </c>
      <c r="V917" s="111" t="s">
        <v>4408</v>
      </c>
      <c r="W917" s="111"/>
      <c r="X917" s="111"/>
    </row>
    <row r="918" spans="1:24" x14ac:dyDescent="0.3">
      <c r="A918" s="108" t="s">
        <v>548</v>
      </c>
      <c r="B918" s="109" t="s">
        <v>4410</v>
      </c>
      <c r="C918" s="109" t="s">
        <v>738</v>
      </c>
      <c r="D918" s="109" t="s">
        <v>581</v>
      </c>
      <c r="E918" s="109" t="s">
        <v>841</v>
      </c>
      <c r="F918" s="109" t="s">
        <v>4357</v>
      </c>
      <c r="G918" s="109" t="s">
        <v>3090</v>
      </c>
      <c r="H918" s="109" t="s">
        <v>842</v>
      </c>
      <c r="I918" s="110" t="s">
        <v>553</v>
      </c>
      <c r="J918" s="110" t="s">
        <v>553</v>
      </c>
      <c r="K918" s="110" t="s">
        <v>553</v>
      </c>
      <c r="L918" s="110" t="s">
        <v>553</v>
      </c>
      <c r="M918" s="111" t="s">
        <v>123</v>
      </c>
      <c r="N918" s="111">
        <v>0</v>
      </c>
      <c r="O918" s="111" t="s">
        <v>553</v>
      </c>
      <c r="P918" s="111">
        <v>0</v>
      </c>
      <c r="Q918" s="112"/>
      <c r="R918" s="111" t="s">
        <v>562</v>
      </c>
      <c r="S918" s="111" t="s">
        <v>590</v>
      </c>
      <c r="T918" s="111" t="s">
        <v>843</v>
      </c>
      <c r="U918" s="111" t="str">
        <f>+CONCATENATE(Tabla134[[#This Row],[D]],Tabla134[[#This Row],[P]],Tabla134[[#This Row],[DI]])</f>
        <v>HUANCAVELICAACOBAMBAMULTIDISTRITAL</v>
      </c>
      <c r="V918" s="111" t="s">
        <v>4410</v>
      </c>
      <c r="W918" s="111"/>
      <c r="X918" s="111"/>
    </row>
    <row r="919" spans="1:24" x14ac:dyDescent="0.3">
      <c r="A919" s="108" t="s">
        <v>548</v>
      </c>
      <c r="B919" s="109" t="s">
        <v>4411</v>
      </c>
      <c r="C919" s="109" t="s">
        <v>738</v>
      </c>
      <c r="D919" s="109" t="s">
        <v>608</v>
      </c>
      <c r="E919" s="109" t="s">
        <v>550</v>
      </c>
      <c r="F919" s="109" t="s">
        <v>4357</v>
      </c>
      <c r="G919" s="109" t="s">
        <v>4412</v>
      </c>
      <c r="H919" s="109" t="s">
        <v>4413</v>
      </c>
      <c r="I919" s="110">
        <v>25333</v>
      </c>
      <c r="J919" s="110">
        <v>818.84</v>
      </c>
      <c r="K919" s="110">
        <v>-12.9842</v>
      </c>
      <c r="L919" s="110">
        <v>-74.720299999999995</v>
      </c>
      <c r="M919" s="111" t="s">
        <v>123</v>
      </c>
      <c r="N919" s="111">
        <v>0</v>
      </c>
      <c r="O919" s="111" t="s">
        <v>553</v>
      </c>
      <c r="P919" s="111">
        <v>0</v>
      </c>
      <c r="Q919" s="112"/>
      <c r="R919" s="111" t="s">
        <v>562</v>
      </c>
      <c r="S919" s="111" t="s">
        <v>617</v>
      </c>
      <c r="T919" s="111" t="s">
        <v>2236</v>
      </c>
      <c r="U919" s="111" t="str">
        <f>+CONCATENATE(Tabla134[[#This Row],[D]],Tabla134[[#This Row],[P]],Tabla134[[#This Row],[DI]])</f>
        <v>HUANCAVELICAANGARAESLIRCAY</v>
      </c>
      <c r="V919" s="111" t="s">
        <v>4411</v>
      </c>
      <c r="W919" s="111"/>
      <c r="X919" s="111"/>
    </row>
    <row r="920" spans="1:24" x14ac:dyDescent="0.3">
      <c r="A920" s="108" t="s">
        <v>548</v>
      </c>
      <c r="B920" s="109" t="s">
        <v>4414</v>
      </c>
      <c r="C920" s="109" t="s">
        <v>738</v>
      </c>
      <c r="D920" s="109" t="s">
        <v>608</v>
      </c>
      <c r="E920" s="109" t="s">
        <v>581</v>
      </c>
      <c r="F920" s="109" t="s">
        <v>4357</v>
      </c>
      <c r="G920" s="109" t="s">
        <v>4412</v>
      </c>
      <c r="H920" s="109" t="s">
        <v>4415</v>
      </c>
      <c r="I920" s="110">
        <v>8216</v>
      </c>
      <c r="J920" s="110">
        <v>72.400000000000006</v>
      </c>
      <c r="K920" s="110">
        <v>-12.9122</v>
      </c>
      <c r="L920" s="110">
        <v>-74.6922</v>
      </c>
      <c r="M920" s="111" t="s">
        <v>123</v>
      </c>
      <c r="N920" s="111">
        <v>0</v>
      </c>
      <c r="O920" s="111" t="s">
        <v>553</v>
      </c>
      <c r="P920" s="111">
        <v>0</v>
      </c>
      <c r="Q920" s="112"/>
      <c r="R920" s="111" t="s">
        <v>562</v>
      </c>
      <c r="S920" s="111" t="s">
        <v>617</v>
      </c>
      <c r="T920" s="111" t="s">
        <v>1122</v>
      </c>
      <c r="U920" s="111" t="str">
        <f>+CONCATENATE(Tabla134[[#This Row],[D]],Tabla134[[#This Row],[P]],Tabla134[[#This Row],[DI]])</f>
        <v>HUANCAVELICAANGARAESANCHONGA</v>
      </c>
      <c r="V920" s="111" t="s">
        <v>4414</v>
      </c>
      <c r="W920" s="111"/>
      <c r="X920" s="111"/>
    </row>
    <row r="921" spans="1:24" x14ac:dyDescent="0.3">
      <c r="A921" s="108" t="s">
        <v>548</v>
      </c>
      <c r="B921" s="109" t="s">
        <v>4416</v>
      </c>
      <c r="C921" s="109" t="s">
        <v>738</v>
      </c>
      <c r="D921" s="109" t="s">
        <v>608</v>
      </c>
      <c r="E921" s="109" t="s">
        <v>608</v>
      </c>
      <c r="F921" s="109" t="s">
        <v>4357</v>
      </c>
      <c r="G921" s="109" t="s">
        <v>4412</v>
      </c>
      <c r="H921" s="109" t="s">
        <v>4417</v>
      </c>
      <c r="I921" s="110">
        <v>757</v>
      </c>
      <c r="J921" s="110">
        <v>26.02</v>
      </c>
      <c r="K921" s="110">
        <v>-12.867800000000001</v>
      </c>
      <c r="L921" s="110">
        <v>-74.622799999999998</v>
      </c>
      <c r="M921" s="111" t="s">
        <v>123</v>
      </c>
      <c r="N921" s="111">
        <v>0</v>
      </c>
      <c r="O921" s="111" t="s">
        <v>553</v>
      </c>
      <c r="P921" s="111">
        <v>0</v>
      </c>
      <c r="Q921" s="112"/>
      <c r="R921" s="111" t="s">
        <v>562</v>
      </c>
      <c r="S921" s="111" t="s">
        <v>617</v>
      </c>
      <c r="T921" s="111" t="s">
        <v>1287</v>
      </c>
      <c r="U921" s="111" t="str">
        <f>+CONCATENATE(Tabla134[[#This Row],[D]],Tabla134[[#This Row],[P]],Tabla134[[#This Row],[DI]])</f>
        <v>HUANCAVELICAANGARAESCALLANMARCA</v>
      </c>
      <c r="V921" s="111" t="s">
        <v>4416</v>
      </c>
      <c r="W921" s="111"/>
      <c r="X921" s="111"/>
    </row>
    <row r="922" spans="1:24" x14ac:dyDescent="0.3">
      <c r="A922" s="108" t="s">
        <v>548</v>
      </c>
      <c r="B922" s="109" t="s">
        <v>4418</v>
      </c>
      <c r="C922" s="109" t="s">
        <v>738</v>
      </c>
      <c r="D922" s="109" t="s">
        <v>608</v>
      </c>
      <c r="E922" s="109" t="s">
        <v>633</v>
      </c>
      <c r="F922" s="109" t="s">
        <v>4357</v>
      </c>
      <c r="G922" s="109" t="s">
        <v>4412</v>
      </c>
      <c r="H922" s="109" t="s">
        <v>4419</v>
      </c>
      <c r="I922" s="110">
        <v>2665</v>
      </c>
      <c r="J922" s="110">
        <v>116.6</v>
      </c>
      <c r="K922" s="110">
        <v>-12.931100000000001</v>
      </c>
      <c r="L922" s="110">
        <v>-74.7697</v>
      </c>
      <c r="M922" s="111" t="s">
        <v>123</v>
      </c>
      <c r="N922" s="111">
        <v>0</v>
      </c>
      <c r="O922" s="111" t="s">
        <v>553</v>
      </c>
      <c r="P922" s="111">
        <v>0</v>
      </c>
      <c r="Q922" s="112"/>
      <c r="R922" s="111" t="s">
        <v>562</v>
      </c>
      <c r="S922" s="111" t="s">
        <v>617</v>
      </c>
      <c r="T922" s="111" t="s">
        <v>1459</v>
      </c>
      <c r="U922" s="111" t="str">
        <f>+CONCATENATE(Tabla134[[#This Row],[D]],Tabla134[[#This Row],[P]],Tabla134[[#This Row],[DI]])</f>
        <v>HUANCAVELICAANGARAESCCOCHACCASA</v>
      </c>
      <c r="V922" s="111" t="s">
        <v>4418</v>
      </c>
      <c r="W922" s="111"/>
      <c r="X922" s="111"/>
    </row>
    <row r="923" spans="1:24" x14ac:dyDescent="0.3">
      <c r="A923" s="108" t="s">
        <v>548</v>
      </c>
      <c r="B923" s="109" t="s">
        <v>4420</v>
      </c>
      <c r="C923" s="109" t="s">
        <v>738</v>
      </c>
      <c r="D923" s="109" t="s">
        <v>608</v>
      </c>
      <c r="E923" s="109" t="s">
        <v>656</v>
      </c>
      <c r="F923" s="109" t="s">
        <v>4357</v>
      </c>
      <c r="G923" s="109" t="s">
        <v>4412</v>
      </c>
      <c r="H923" s="109" t="s">
        <v>4421</v>
      </c>
      <c r="I923" s="110">
        <v>3578</v>
      </c>
      <c r="J923" s="110">
        <v>182.7</v>
      </c>
      <c r="K923" s="110">
        <v>-12.978300000000001</v>
      </c>
      <c r="L923" s="110">
        <v>-74.368899999999996</v>
      </c>
      <c r="M923" s="111" t="s">
        <v>123</v>
      </c>
      <c r="N923" s="111">
        <v>0</v>
      </c>
      <c r="O923" s="111" t="s">
        <v>553</v>
      </c>
      <c r="P923" s="111">
        <v>0</v>
      </c>
      <c r="Q923" s="112"/>
      <c r="R923" s="111" t="s">
        <v>562</v>
      </c>
      <c r="S923" s="111" t="s">
        <v>617</v>
      </c>
      <c r="T923" s="111" t="s">
        <v>1631</v>
      </c>
      <c r="U923" s="111" t="str">
        <f>+CONCATENATE(Tabla134[[#This Row],[D]],Tabla134[[#This Row],[P]],Tabla134[[#This Row],[DI]])</f>
        <v>HUANCAVELICAANGARAESCHINCHO</v>
      </c>
      <c r="V923" s="111" t="s">
        <v>4420</v>
      </c>
      <c r="W923" s="111"/>
      <c r="X923" s="111"/>
    </row>
    <row r="924" spans="1:24" x14ac:dyDescent="0.3">
      <c r="A924" s="108" t="s">
        <v>548</v>
      </c>
      <c r="B924" s="109" t="s">
        <v>4422</v>
      </c>
      <c r="C924" s="109" t="s">
        <v>738</v>
      </c>
      <c r="D924" s="109" t="s">
        <v>608</v>
      </c>
      <c r="E924" s="109" t="s">
        <v>680</v>
      </c>
      <c r="F924" s="109" t="s">
        <v>4357</v>
      </c>
      <c r="G924" s="109" t="s">
        <v>4412</v>
      </c>
      <c r="H924" s="109" t="s">
        <v>4423</v>
      </c>
      <c r="I924" s="110">
        <v>4165</v>
      </c>
      <c r="J924" s="110">
        <v>215.64</v>
      </c>
      <c r="K924" s="110">
        <v>-12.9564</v>
      </c>
      <c r="L924" s="110">
        <v>-74.492800000000003</v>
      </c>
      <c r="M924" s="111" t="s">
        <v>123</v>
      </c>
      <c r="N924" s="111">
        <v>0</v>
      </c>
      <c r="O924" s="111" t="s">
        <v>553</v>
      </c>
      <c r="P924" s="111">
        <v>0</v>
      </c>
      <c r="Q924" s="112"/>
      <c r="R924" s="111" t="s">
        <v>562</v>
      </c>
      <c r="S924" s="111" t="s">
        <v>617</v>
      </c>
      <c r="T924" s="111" t="s">
        <v>1780</v>
      </c>
      <c r="U924" s="111" t="str">
        <f>+CONCATENATE(Tabla134[[#This Row],[D]],Tabla134[[#This Row],[P]],Tabla134[[#This Row],[DI]])</f>
        <v>HUANCAVELICAANGARAESCONGALLA</v>
      </c>
      <c r="V924" s="111" t="s">
        <v>4422</v>
      </c>
      <c r="W924" s="111"/>
      <c r="X924" s="111"/>
    </row>
    <row r="925" spans="1:24" x14ac:dyDescent="0.3">
      <c r="A925" s="108" t="s">
        <v>548</v>
      </c>
      <c r="B925" s="109" t="s">
        <v>4424</v>
      </c>
      <c r="C925" s="109" t="s">
        <v>738</v>
      </c>
      <c r="D925" s="109" t="s">
        <v>608</v>
      </c>
      <c r="E925" s="109" t="s">
        <v>700</v>
      </c>
      <c r="F925" s="109" t="s">
        <v>4357</v>
      </c>
      <c r="G925" s="109" t="s">
        <v>4412</v>
      </c>
      <c r="H925" s="109" t="s">
        <v>4425</v>
      </c>
      <c r="I925" s="110">
        <v>1773</v>
      </c>
      <c r="J925" s="110">
        <v>109.96</v>
      </c>
      <c r="K925" s="110">
        <v>-12.917199999999999</v>
      </c>
      <c r="L925" s="110">
        <v>-74.610600000000005</v>
      </c>
      <c r="M925" s="111" t="s">
        <v>123</v>
      </c>
      <c r="N925" s="111">
        <v>0</v>
      </c>
      <c r="O925" s="111" t="s">
        <v>553</v>
      </c>
      <c r="P925" s="111">
        <v>0</v>
      </c>
      <c r="Q925" s="112"/>
      <c r="R925" s="111" t="s">
        <v>562</v>
      </c>
      <c r="S925" s="111" t="s">
        <v>617</v>
      </c>
      <c r="T925" s="111" t="s">
        <v>1925</v>
      </c>
      <c r="U925" s="111" t="str">
        <f>+CONCATENATE(Tabla134[[#This Row],[D]],Tabla134[[#This Row],[P]],Tabla134[[#This Row],[DI]])</f>
        <v>HUANCAVELICAANGARAESHUANCA-HUANCA</v>
      </c>
      <c r="V925" s="111" t="s">
        <v>4424</v>
      </c>
      <c r="W925" s="111"/>
      <c r="X925" s="111"/>
    </row>
    <row r="926" spans="1:24" x14ac:dyDescent="0.3">
      <c r="A926" s="108" t="s">
        <v>548</v>
      </c>
      <c r="B926" s="109" t="s">
        <v>4426</v>
      </c>
      <c r="C926" s="109" t="s">
        <v>738</v>
      </c>
      <c r="D926" s="109" t="s">
        <v>608</v>
      </c>
      <c r="E926" s="109" t="s">
        <v>719</v>
      </c>
      <c r="F926" s="109" t="s">
        <v>4357</v>
      </c>
      <c r="G926" s="109" t="s">
        <v>4412</v>
      </c>
      <c r="H926" s="109" t="s">
        <v>4427</v>
      </c>
      <c r="I926" s="110">
        <v>2240</v>
      </c>
      <c r="J926" s="110">
        <v>33.28</v>
      </c>
      <c r="K926" s="110">
        <v>-12.941700000000001</v>
      </c>
      <c r="L926" s="110">
        <v>-74.701099999999997</v>
      </c>
      <c r="M926" s="111" t="s">
        <v>123</v>
      </c>
      <c r="N926" s="111">
        <v>0</v>
      </c>
      <c r="O926" s="111" t="s">
        <v>553</v>
      </c>
      <c r="P926" s="111">
        <v>0</v>
      </c>
      <c r="Q926" s="112"/>
      <c r="R926" s="111" t="s">
        <v>562</v>
      </c>
      <c r="S926" s="111" t="s">
        <v>617</v>
      </c>
      <c r="T926" s="111" t="s">
        <v>2049</v>
      </c>
      <c r="U926" s="111" t="str">
        <f>+CONCATENATE(Tabla134[[#This Row],[D]],Tabla134[[#This Row],[P]],Tabla134[[#This Row],[DI]])</f>
        <v>HUANCAVELICAANGARAESHUAYLLAY GRANDE</v>
      </c>
      <c r="V926" s="111" t="s">
        <v>4426</v>
      </c>
      <c r="W926" s="111"/>
      <c r="X926" s="111"/>
    </row>
    <row r="927" spans="1:24" x14ac:dyDescent="0.3">
      <c r="A927" s="108" t="s">
        <v>548</v>
      </c>
      <c r="B927" s="109" t="s">
        <v>4428</v>
      </c>
      <c r="C927" s="109" t="s">
        <v>738</v>
      </c>
      <c r="D927" s="109" t="s">
        <v>608</v>
      </c>
      <c r="E927" s="109" t="s">
        <v>738</v>
      </c>
      <c r="F927" s="109" t="s">
        <v>4357</v>
      </c>
      <c r="G927" s="109" t="s">
        <v>4412</v>
      </c>
      <c r="H927" s="109" t="s">
        <v>4429</v>
      </c>
      <c r="I927" s="110">
        <v>1801</v>
      </c>
      <c r="J927" s="110">
        <v>48.61</v>
      </c>
      <c r="K927" s="110">
        <v>-13.015000000000001</v>
      </c>
      <c r="L927" s="110">
        <v>-74.445300000000003</v>
      </c>
      <c r="M927" s="111" t="s">
        <v>123</v>
      </c>
      <c r="N927" s="111">
        <v>0</v>
      </c>
      <c r="O927" s="111" t="s">
        <v>553</v>
      </c>
      <c r="P927" s="111">
        <v>0</v>
      </c>
      <c r="Q927" s="112"/>
      <c r="R927" s="111" t="s">
        <v>562</v>
      </c>
      <c r="S927" s="111" t="s">
        <v>617</v>
      </c>
      <c r="T927" s="111" t="s">
        <v>2152</v>
      </c>
      <c r="U927" s="111" t="str">
        <f>+CONCATENATE(Tabla134[[#This Row],[D]],Tabla134[[#This Row],[P]],Tabla134[[#This Row],[DI]])</f>
        <v>HUANCAVELICAANGARAESJULCAMARCA</v>
      </c>
      <c r="V927" s="111" t="s">
        <v>4428</v>
      </c>
      <c r="W927" s="111"/>
      <c r="X927" s="111"/>
    </row>
    <row r="928" spans="1:24" x14ac:dyDescent="0.3">
      <c r="A928" s="108" t="s">
        <v>548</v>
      </c>
      <c r="B928" s="109" t="s">
        <v>4430</v>
      </c>
      <c r="C928" s="109" t="s">
        <v>738</v>
      </c>
      <c r="D928" s="109" t="s">
        <v>608</v>
      </c>
      <c r="E928" s="109" t="s">
        <v>753</v>
      </c>
      <c r="F928" s="109" t="s">
        <v>4357</v>
      </c>
      <c r="G928" s="109" t="s">
        <v>4412</v>
      </c>
      <c r="H928" s="109" t="s">
        <v>4431</v>
      </c>
      <c r="I928" s="110">
        <v>7834</v>
      </c>
      <c r="J928" s="110">
        <v>33.42</v>
      </c>
      <c r="K928" s="110">
        <v>-13.077500000000001</v>
      </c>
      <c r="L928" s="110">
        <v>-74.411900000000003</v>
      </c>
      <c r="M928" s="111" t="s">
        <v>123</v>
      </c>
      <c r="N928" s="111">
        <v>0</v>
      </c>
      <c r="O928" s="111" t="s">
        <v>553</v>
      </c>
      <c r="P928" s="111">
        <v>0</v>
      </c>
      <c r="Q928" s="112"/>
      <c r="R928" s="111" t="s">
        <v>562</v>
      </c>
      <c r="S928" s="111" t="s">
        <v>617</v>
      </c>
      <c r="T928" s="111" t="s">
        <v>2312</v>
      </c>
      <c r="U928" s="111" t="str">
        <f>+CONCATENATE(Tabla134[[#This Row],[D]],Tabla134[[#This Row],[P]],Tabla134[[#This Row],[DI]])</f>
        <v>HUANCAVELICAANGARAESSAN ANTONIO DE ANTAPARCO</v>
      </c>
      <c r="V928" s="111" t="s">
        <v>4430</v>
      </c>
      <c r="W928" s="111"/>
      <c r="X928" s="111"/>
    </row>
    <row r="929" spans="1:24" x14ac:dyDescent="0.3">
      <c r="A929" s="108" t="s">
        <v>548</v>
      </c>
      <c r="B929" s="109" t="s">
        <v>4432</v>
      </c>
      <c r="C929" s="109" t="s">
        <v>738</v>
      </c>
      <c r="D929" s="109" t="s">
        <v>608</v>
      </c>
      <c r="E929" s="109" t="s">
        <v>765</v>
      </c>
      <c r="F929" s="109" t="s">
        <v>4357</v>
      </c>
      <c r="G929" s="109" t="s">
        <v>4412</v>
      </c>
      <c r="H929" s="109" t="s">
        <v>4433</v>
      </c>
      <c r="I929" s="110">
        <v>2735</v>
      </c>
      <c r="J929" s="110">
        <v>133.57</v>
      </c>
      <c r="K929" s="110">
        <v>-13.1136</v>
      </c>
      <c r="L929" s="110">
        <v>-74.423299999999998</v>
      </c>
      <c r="M929" s="111" t="s">
        <v>123</v>
      </c>
      <c r="N929" s="111">
        <v>0</v>
      </c>
      <c r="O929" s="111" t="s">
        <v>553</v>
      </c>
      <c r="P929" s="111">
        <v>0</v>
      </c>
      <c r="Q929" s="112"/>
      <c r="R929" s="111" t="s">
        <v>562</v>
      </c>
      <c r="S929" s="111" t="s">
        <v>617</v>
      </c>
      <c r="T929" s="111" t="s">
        <v>2376</v>
      </c>
      <c r="U929" s="111" t="str">
        <f>+CONCATENATE(Tabla134[[#This Row],[D]],Tabla134[[#This Row],[P]],Tabla134[[#This Row],[DI]])</f>
        <v>HUANCAVELICAANGARAESSANTO TOMAS DE PATA</v>
      </c>
      <c r="V929" s="111" t="s">
        <v>4432</v>
      </c>
      <c r="W929" s="111"/>
      <c r="X929" s="111"/>
    </row>
    <row r="930" spans="1:24" x14ac:dyDescent="0.3">
      <c r="A930" s="108" t="s">
        <v>548</v>
      </c>
      <c r="B930" s="109" t="s">
        <v>4434</v>
      </c>
      <c r="C930" s="109" t="s">
        <v>738</v>
      </c>
      <c r="D930" s="109" t="s">
        <v>608</v>
      </c>
      <c r="E930" s="109" t="s">
        <v>778</v>
      </c>
      <c r="F930" s="109" t="s">
        <v>4357</v>
      </c>
      <c r="G930" s="109" t="s">
        <v>4412</v>
      </c>
      <c r="H930" s="109" t="s">
        <v>4435</v>
      </c>
      <c r="I930" s="110">
        <v>3885</v>
      </c>
      <c r="J930" s="110">
        <v>167.99</v>
      </c>
      <c r="K930" s="110">
        <v>-13.0533</v>
      </c>
      <c r="L930" s="110">
        <v>-74.4833</v>
      </c>
      <c r="M930" s="111" t="s">
        <v>123</v>
      </c>
      <c r="N930" s="111">
        <v>0</v>
      </c>
      <c r="O930" s="111" t="s">
        <v>553</v>
      </c>
      <c r="P930" s="111">
        <v>0</v>
      </c>
      <c r="Q930" s="112"/>
      <c r="R930" s="111" t="s">
        <v>562</v>
      </c>
      <c r="S930" s="111" t="s">
        <v>617</v>
      </c>
      <c r="T930" s="111" t="s">
        <v>2424</v>
      </c>
      <c r="U930" s="111" t="str">
        <f>+CONCATENATE(Tabla134[[#This Row],[D]],Tabla134[[#This Row],[P]],Tabla134[[#This Row],[DI]])</f>
        <v>HUANCAVELICAANGARAESSECCLLA</v>
      </c>
      <c r="V930" s="111" t="s">
        <v>4434</v>
      </c>
      <c r="W930" s="111"/>
      <c r="X930" s="111"/>
    </row>
    <row r="931" spans="1:24" x14ac:dyDescent="0.3">
      <c r="A931" s="108" t="s">
        <v>548</v>
      </c>
      <c r="B931" s="109" t="s">
        <v>4436</v>
      </c>
      <c r="C931" s="109" t="s">
        <v>738</v>
      </c>
      <c r="D931" s="109" t="s">
        <v>608</v>
      </c>
      <c r="E931" s="109" t="s">
        <v>841</v>
      </c>
      <c r="F931" s="109" t="s">
        <v>4357</v>
      </c>
      <c r="G931" s="109" t="s">
        <v>4412</v>
      </c>
      <c r="H931" s="109" t="s">
        <v>842</v>
      </c>
      <c r="I931" s="110" t="s">
        <v>553</v>
      </c>
      <c r="J931" s="110" t="s">
        <v>553</v>
      </c>
      <c r="K931" s="110" t="s">
        <v>553</v>
      </c>
      <c r="L931" s="110" t="s">
        <v>553</v>
      </c>
      <c r="M931" s="111" t="s">
        <v>123</v>
      </c>
      <c r="N931" s="111">
        <v>0</v>
      </c>
      <c r="O931" s="111" t="s">
        <v>553</v>
      </c>
      <c r="P931" s="111">
        <v>0</v>
      </c>
      <c r="Q931" s="112"/>
      <c r="R931" s="111" t="s">
        <v>562</v>
      </c>
      <c r="S931" s="111" t="s">
        <v>617</v>
      </c>
      <c r="T931" s="111" t="s">
        <v>843</v>
      </c>
      <c r="U931" s="111" t="str">
        <f>+CONCATENATE(Tabla134[[#This Row],[D]],Tabla134[[#This Row],[P]],Tabla134[[#This Row],[DI]])</f>
        <v>HUANCAVELICAANGARAESMULTIDISTRITAL</v>
      </c>
      <c r="V931" s="111" t="s">
        <v>4436</v>
      </c>
      <c r="W931" s="111"/>
      <c r="X931" s="111"/>
    </row>
    <row r="932" spans="1:24" x14ac:dyDescent="0.3">
      <c r="A932" s="108" t="s">
        <v>548</v>
      </c>
      <c r="B932" s="109" t="s">
        <v>4437</v>
      </c>
      <c r="C932" s="109" t="s">
        <v>738</v>
      </c>
      <c r="D932" s="109" t="s">
        <v>633</v>
      </c>
      <c r="E932" s="109" t="s">
        <v>550</v>
      </c>
      <c r="F932" s="109" t="s">
        <v>4357</v>
      </c>
      <c r="G932" s="109" t="s">
        <v>4438</v>
      </c>
      <c r="H932" s="109" t="s">
        <v>4439</v>
      </c>
      <c r="I932" s="110">
        <v>3265</v>
      </c>
      <c r="J932" s="110">
        <v>937.94</v>
      </c>
      <c r="K932" s="110">
        <v>-13.282500000000001</v>
      </c>
      <c r="L932" s="110">
        <v>-75.317499999999995</v>
      </c>
      <c r="M932" s="111" t="s">
        <v>123</v>
      </c>
      <c r="N932" s="111">
        <v>0</v>
      </c>
      <c r="O932" s="111" t="s">
        <v>553</v>
      </c>
      <c r="P932" s="111">
        <v>0</v>
      </c>
      <c r="Q932" s="112"/>
      <c r="R932" s="111" t="s">
        <v>562</v>
      </c>
      <c r="S932" s="111" t="s">
        <v>642</v>
      </c>
      <c r="T932" s="111" t="s">
        <v>642</v>
      </c>
      <c r="U932" s="111" t="str">
        <f>+CONCATENATE(Tabla134[[#This Row],[D]],Tabla134[[#This Row],[P]],Tabla134[[#This Row],[DI]])</f>
        <v>HUANCAVELICACASTROVIRREYNACASTROVIRREYNA</v>
      </c>
      <c r="V932" s="111" t="s">
        <v>4437</v>
      </c>
      <c r="W932" s="111"/>
      <c r="X932" s="111"/>
    </row>
    <row r="933" spans="1:24" x14ac:dyDescent="0.3">
      <c r="A933" s="108" t="s">
        <v>548</v>
      </c>
      <c r="B933" s="109" t="s">
        <v>4440</v>
      </c>
      <c r="C933" s="109" t="s">
        <v>738</v>
      </c>
      <c r="D933" s="109" t="s">
        <v>633</v>
      </c>
      <c r="E933" s="109" t="s">
        <v>581</v>
      </c>
      <c r="F933" s="109" t="s">
        <v>4357</v>
      </c>
      <c r="G933" s="109" t="s">
        <v>4438</v>
      </c>
      <c r="H933" s="109" t="s">
        <v>4441</v>
      </c>
      <c r="I933" s="110">
        <v>1439</v>
      </c>
      <c r="J933" s="110">
        <v>304.85000000000002</v>
      </c>
      <c r="K933" s="110">
        <v>-13.1256</v>
      </c>
      <c r="L933" s="110">
        <v>-75.541899999999998</v>
      </c>
      <c r="M933" s="111" t="s">
        <v>123</v>
      </c>
      <c r="N933" s="111">
        <v>0</v>
      </c>
      <c r="O933" s="111" t="s">
        <v>553</v>
      </c>
      <c r="P933" s="111">
        <v>0</v>
      </c>
      <c r="Q933" s="112"/>
      <c r="R933" s="111" t="s">
        <v>562</v>
      </c>
      <c r="S933" s="111" t="s">
        <v>642</v>
      </c>
      <c r="T933" s="111" t="s">
        <v>1123</v>
      </c>
      <c r="U933" s="111" t="str">
        <f>+CONCATENATE(Tabla134[[#This Row],[D]],Tabla134[[#This Row],[P]],Tabla134[[#This Row],[DI]])</f>
        <v>HUANCAVELICACASTROVIRREYNAARMA</v>
      </c>
      <c r="V933" s="111" t="s">
        <v>4440</v>
      </c>
      <c r="W933" s="111"/>
      <c r="X933" s="111"/>
    </row>
    <row r="934" spans="1:24" x14ac:dyDescent="0.3">
      <c r="A934" s="108" t="s">
        <v>548</v>
      </c>
      <c r="B934" s="109" t="s">
        <v>4442</v>
      </c>
      <c r="C934" s="109" t="s">
        <v>738</v>
      </c>
      <c r="D934" s="109" t="s">
        <v>633</v>
      </c>
      <c r="E934" s="109" t="s">
        <v>608</v>
      </c>
      <c r="F934" s="109" t="s">
        <v>4357</v>
      </c>
      <c r="G934" s="109" t="s">
        <v>4438</v>
      </c>
      <c r="H934" s="109" t="s">
        <v>4443</v>
      </c>
      <c r="I934" s="110">
        <v>2275</v>
      </c>
      <c r="J934" s="110">
        <v>360.97</v>
      </c>
      <c r="K934" s="110">
        <v>-13.035</v>
      </c>
      <c r="L934" s="110">
        <v>-75.570800000000006</v>
      </c>
      <c r="M934" s="111" t="s">
        <v>123</v>
      </c>
      <c r="N934" s="111">
        <v>0</v>
      </c>
      <c r="O934" s="111" t="s">
        <v>553</v>
      </c>
      <c r="P934" s="111">
        <v>0</v>
      </c>
      <c r="Q934" s="112"/>
      <c r="R934" s="111" t="s">
        <v>562</v>
      </c>
      <c r="S934" s="111" t="s">
        <v>642</v>
      </c>
      <c r="T934" s="111" t="s">
        <v>1288</v>
      </c>
      <c r="U934" s="111" t="str">
        <f>+CONCATENATE(Tabla134[[#This Row],[D]],Tabla134[[#This Row],[P]],Tabla134[[#This Row],[DI]])</f>
        <v>HUANCAVELICACASTROVIRREYNAAURAHUA</v>
      </c>
      <c r="V934" s="111" t="s">
        <v>4442</v>
      </c>
      <c r="W934" s="111"/>
      <c r="X934" s="111"/>
    </row>
    <row r="935" spans="1:24" x14ac:dyDescent="0.3">
      <c r="A935" s="108" t="s">
        <v>548</v>
      </c>
      <c r="B935" s="109" t="s">
        <v>4444</v>
      </c>
      <c r="C935" s="109" t="s">
        <v>738</v>
      </c>
      <c r="D935" s="109" t="s">
        <v>633</v>
      </c>
      <c r="E935" s="109" t="s">
        <v>633</v>
      </c>
      <c r="F935" s="109" t="s">
        <v>4357</v>
      </c>
      <c r="G935" s="109" t="s">
        <v>4438</v>
      </c>
      <c r="H935" s="109" t="s">
        <v>4445</v>
      </c>
      <c r="I935" s="110">
        <v>1452</v>
      </c>
      <c r="J935" s="110">
        <v>397.95</v>
      </c>
      <c r="K935" s="110">
        <v>-13.293100000000001</v>
      </c>
      <c r="L935" s="110">
        <v>-75.542500000000004</v>
      </c>
      <c r="M935" s="111" t="s">
        <v>123</v>
      </c>
      <c r="N935" s="111">
        <v>0</v>
      </c>
      <c r="O935" s="111" t="s">
        <v>553</v>
      </c>
      <c r="P935" s="111">
        <v>0</v>
      </c>
      <c r="Q935" s="112"/>
      <c r="R935" s="111" t="s">
        <v>562</v>
      </c>
      <c r="S935" s="111" t="s">
        <v>642</v>
      </c>
      <c r="T935" s="111" t="s">
        <v>1460</v>
      </c>
      <c r="U935" s="111" t="str">
        <f>+CONCATENATE(Tabla134[[#This Row],[D]],Tabla134[[#This Row],[P]],Tabla134[[#This Row],[DI]])</f>
        <v>HUANCAVELICACASTROVIRREYNACAPILLAS</v>
      </c>
      <c r="V935" s="111" t="s">
        <v>4444</v>
      </c>
      <c r="W935" s="111"/>
      <c r="X935" s="111"/>
    </row>
    <row r="936" spans="1:24" x14ac:dyDescent="0.3">
      <c r="A936" s="108" t="s">
        <v>548</v>
      </c>
      <c r="B936" s="109" t="s">
        <v>4446</v>
      </c>
      <c r="C936" s="109" t="s">
        <v>738</v>
      </c>
      <c r="D936" s="109" t="s">
        <v>633</v>
      </c>
      <c r="E936" s="109" t="s">
        <v>656</v>
      </c>
      <c r="F936" s="109" t="s">
        <v>4357</v>
      </c>
      <c r="G936" s="109" t="s">
        <v>4438</v>
      </c>
      <c r="H936" s="109" t="s">
        <v>4447</v>
      </c>
      <c r="I936" s="110">
        <v>1233</v>
      </c>
      <c r="J936" s="110">
        <v>373.78</v>
      </c>
      <c r="K936" s="110">
        <v>-13.0383</v>
      </c>
      <c r="L936" s="110">
        <v>-75.609700000000004</v>
      </c>
      <c r="M936" s="111" t="s">
        <v>123</v>
      </c>
      <c r="N936" s="111">
        <v>0</v>
      </c>
      <c r="O936" s="111" t="s">
        <v>553</v>
      </c>
      <c r="P936" s="111">
        <v>0</v>
      </c>
      <c r="Q936" s="112"/>
      <c r="R936" s="111" t="s">
        <v>562</v>
      </c>
      <c r="S936" s="111" t="s">
        <v>642</v>
      </c>
      <c r="T936" s="111" t="s">
        <v>1781</v>
      </c>
      <c r="U936" s="111" t="str">
        <f>+CONCATENATE(Tabla134[[#This Row],[D]],Tabla134[[#This Row],[P]],Tabla134[[#This Row],[DI]])</f>
        <v>HUANCAVELICACASTROVIRREYNACHUPAMARCA</v>
      </c>
      <c r="V936" s="111" t="s">
        <v>4446</v>
      </c>
      <c r="W936" s="111"/>
      <c r="X936" s="111"/>
    </row>
    <row r="937" spans="1:24" x14ac:dyDescent="0.3">
      <c r="A937" s="108" t="s">
        <v>548</v>
      </c>
      <c r="B937" s="109" t="s">
        <v>4448</v>
      </c>
      <c r="C937" s="109" t="s">
        <v>738</v>
      </c>
      <c r="D937" s="109" t="s">
        <v>633</v>
      </c>
      <c r="E937" s="109" t="s">
        <v>680</v>
      </c>
      <c r="F937" s="109" t="s">
        <v>4357</v>
      </c>
      <c r="G937" s="109" t="s">
        <v>4438</v>
      </c>
      <c r="H937" s="109" t="s">
        <v>4449</v>
      </c>
      <c r="I937" s="110">
        <v>916</v>
      </c>
      <c r="J937" s="110">
        <v>87.95</v>
      </c>
      <c r="K937" s="110">
        <v>-13.2758</v>
      </c>
      <c r="L937" s="110">
        <v>-75.3733</v>
      </c>
      <c r="M937" s="111" t="s">
        <v>123</v>
      </c>
      <c r="N937" s="111">
        <v>0</v>
      </c>
      <c r="O937" s="111" t="s">
        <v>553</v>
      </c>
      <c r="P937" s="111">
        <v>0</v>
      </c>
      <c r="Q937" s="112"/>
      <c r="R937" s="111" t="s">
        <v>562</v>
      </c>
      <c r="S937" s="111" t="s">
        <v>642</v>
      </c>
      <c r="T937" s="111" t="s">
        <v>1926</v>
      </c>
      <c r="U937" s="111" t="str">
        <f>+CONCATENATE(Tabla134[[#This Row],[D]],Tabla134[[#This Row],[P]],Tabla134[[#This Row],[DI]])</f>
        <v>HUANCAVELICACASTROVIRREYNACOCAS</v>
      </c>
      <c r="V937" s="111" t="s">
        <v>4448</v>
      </c>
      <c r="W937" s="111"/>
      <c r="X937" s="111"/>
    </row>
    <row r="938" spans="1:24" x14ac:dyDescent="0.3">
      <c r="A938" s="108" t="s">
        <v>548</v>
      </c>
      <c r="B938" s="109" t="s">
        <v>4450</v>
      </c>
      <c r="C938" s="109" t="s">
        <v>738</v>
      </c>
      <c r="D938" s="109" t="s">
        <v>633</v>
      </c>
      <c r="E938" s="109" t="s">
        <v>700</v>
      </c>
      <c r="F938" s="109" t="s">
        <v>4357</v>
      </c>
      <c r="G938" s="109" t="s">
        <v>4438</v>
      </c>
      <c r="H938" s="109" t="s">
        <v>4451</v>
      </c>
      <c r="I938" s="110">
        <v>1676</v>
      </c>
      <c r="J938" s="110">
        <v>172.01</v>
      </c>
      <c r="K938" s="110">
        <v>-13.22</v>
      </c>
      <c r="L938" s="110">
        <v>-75.532799999999995</v>
      </c>
      <c r="M938" s="111" t="s">
        <v>123</v>
      </c>
      <c r="N938" s="111">
        <v>0</v>
      </c>
      <c r="O938" s="111" t="s">
        <v>553</v>
      </c>
      <c r="P938" s="111">
        <v>0</v>
      </c>
      <c r="Q938" s="112"/>
      <c r="R938" s="111" t="s">
        <v>562</v>
      </c>
      <c r="S938" s="111" t="s">
        <v>642</v>
      </c>
      <c r="T938" s="111" t="s">
        <v>2050</v>
      </c>
      <c r="U938" s="111" t="str">
        <f>+CONCATENATE(Tabla134[[#This Row],[D]],Tabla134[[#This Row],[P]],Tabla134[[#This Row],[DI]])</f>
        <v>HUANCAVELICACASTROVIRREYNAHUACHOS</v>
      </c>
      <c r="V938" s="111" t="s">
        <v>4450</v>
      </c>
      <c r="W938" s="111"/>
      <c r="X938" s="111"/>
    </row>
    <row r="939" spans="1:24" x14ac:dyDescent="0.3">
      <c r="A939" s="108" t="s">
        <v>548</v>
      </c>
      <c r="B939" s="109" t="s">
        <v>4452</v>
      </c>
      <c r="C939" s="109" t="s">
        <v>738</v>
      </c>
      <c r="D939" s="109" t="s">
        <v>633</v>
      </c>
      <c r="E939" s="109" t="s">
        <v>719</v>
      </c>
      <c r="F939" s="109" t="s">
        <v>4357</v>
      </c>
      <c r="G939" s="109" t="s">
        <v>4438</v>
      </c>
      <c r="H939" s="109" t="s">
        <v>4453</v>
      </c>
      <c r="I939" s="110">
        <v>379</v>
      </c>
      <c r="J939" s="110">
        <v>54.16</v>
      </c>
      <c r="K939" s="110">
        <v>-13.0961</v>
      </c>
      <c r="L939" s="110">
        <v>-75.680599999999998</v>
      </c>
      <c r="M939" s="111" t="s">
        <v>123</v>
      </c>
      <c r="N939" s="111">
        <v>0</v>
      </c>
      <c r="O939" s="111" t="s">
        <v>553</v>
      </c>
      <c r="P939" s="111">
        <v>0</v>
      </c>
      <c r="Q939" s="112"/>
      <c r="R939" s="111" t="s">
        <v>562</v>
      </c>
      <c r="S939" s="111" t="s">
        <v>642</v>
      </c>
      <c r="T939" s="111" t="s">
        <v>2153</v>
      </c>
      <c r="U939" s="111" t="str">
        <f>+CONCATENATE(Tabla134[[#This Row],[D]],Tabla134[[#This Row],[P]],Tabla134[[#This Row],[DI]])</f>
        <v>HUANCAVELICACASTROVIRREYNAHUAMATAMBO</v>
      </c>
      <c r="V939" s="111" t="s">
        <v>4452</v>
      </c>
      <c r="W939" s="111"/>
      <c r="X939" s="111"/>
    </row>
    <row r="940" spans="1:24" x14ac:dyDescent="0.3">
      <c r="A940" s="108" t="s">
        <v>548</v>
      </c>
      <c r="B940" s="109" t="s">
        <v>4454</v>
      </c>
      <c r="C940" s="109" t="s">
        <v>738</v>
      </c>
      <c r="D940" s="109" t="s">
        <v>633</v>
      </c>
      <c r="E940" s="109" t="s">
        <v>738</v>
      </c>
      <c r="F940" s="109" t="s">
        <v>4357</v>
      </c>
      <c r="G940" s="109" t="s">
        <v>4438</v>
      </c>
      <c r="H940" s="109" t="s">
        <v>4455</v>
      </c>
      <c r="I940" s="110">
        <v>1695</v>
      </c>
      <c r="J940" s="110">
        <v>165.65</v>
      </c>
      <c r="K940" s="110">
        <v>-13.31</v>
      </c>
      <c r="L940" s="110">
        <v>-75.409199999999998</v>
      </c>
      <c r="M940" s="111" t="s">
        <v>123</v>
      </c>
      <c r="N940" s="111">
        <v>0</v>
      </c>
      <c r="O940" s="111" t="s">
        <v>553</v>
      </c>
      <c r="P940" s="111">
        <v>0</v>
      </c>
      <c r="Q940" s="112"/>
      <c r="R940" s="111" t="s">
        <v>562</v>
      </c>
      <c r="S940" s="111" t="s">
        <v>642</v>
      </c>
      <c r="T940" s="111" t="s">
        <v>2237</v>
      </c>
      <c r="U940" s="111" t="str">
        <f>+CONCATENATE(Tabla134[[#This Row],[D]],Tabla134[[#This Row],[P]],Tabla134[[#This Row],[DI]])</f>
        <v>HUANCAVELICACASTROVIRREYNAMOLLEPAMPA</v>
      </c>
      <c r="V940" s="111" t="s">
        <v>4454</v>
      </c>
      <c r="W940" s="111"/>
      <c r="X940" s="111"/>
    </row>
    <row r="941" spans="1:24" x14ac:dyDescent="0.3">
      <c r="A941" s="108" t="s">
        <v>548</v>
      </c>
      <c r="B941" s="109" t="s">
        <v>4456</v>
      </c>
      <c r="C941" s="109" t="s">
        <v>738</v>
      </c>
      <c r="D941" s="109" t="s">
        <v>633</v>
      </c>
      <c r="E941" s="109" t="s">
        <v>753</v>
      </c>
      <c r="F941" s="109" t="s">
        <v>4357</v>
      </c>
      <c r="G941" s="109" t="s">
        <v>4438</v>
      </c>
      <c r="H941" s="109" t="s">
        <v>4457</v>
      </c>
      <c r="I941" s="110">
        <v>440</v>
      </c>
      <c r="J941" s="110">
        <v>207.25</v>
      </c>
      <c r="K941" s="110">
        <v>-13.203900000000001</v>
      </c>
      <c r="L941" s="110">
        <v>-75.634200000000007</v>
      </c>
      <c r="M941" s="111" t="s">
        <v>123</v>
      </c>
      <c r="N941" s="111">
        <v>0</v>
      </c>
      <c r="O941" s="111" t="s">
        <v>553</v>
      </c>
      <c r="P941" s="111">
        <v>0</v>
      </c>
      <c r="Q941" s="112"/>
      <c r="R941" s="111" t="s">
        <v>562</v>
      </c>
      <c r="S941" s="111" t="s">
        <v>642</v>
      </c>
      <c r="T941" s="111" t="s">
        <v>2115</v>
      </c>
      <c r="U941" s="111" t="str">
        <f>+CONCATENATE(Tabla134[[#This Row],[D]],Tabla134[[#This Row],[P]],Tabla134[[#This Row],[DI]])</f>
        <v>HUANCAVELICACASTROVIRREYNASAN JUAN</v>
      </c>
      <c r="V941" s="111" t="s">
        <v>4456</v>
      </c>
      <c r="W941" s="111"/>
      <c r="X941" s="111"/>
    </row>
    <row r="942" spans="1:24" x14ac:dyDescent="0.3">
      <c r="A942" s="108" t="s">
        <v>548</v>
      </c>
      <c r="B942" s="109" t="s">
        <v>4458</v>
      </c>
      <c r="C942" s="109" t="s">
        <v>738</v>
      </c>
      <c r="D942" s="109" t="s">
        <v>633</v>
      </c>
      <c r="E942" s="109" t="s">
        <v>765</v>
      </c>
      <c r="F942" s="109" t="s">
        <v>4357</v>
      </c>
      <c r="G942" s="109" t="s">
        <v>4438</v>
      </c>
      <c r="H942" s="109" t="s">
        <v>4459</v>
      </c>
      <c r="I942" s="110">
        <v>2195</v>
      </c>
      <c r="J942" s="110">
        <v>622.1</v>
      </c>
      <c r="K942" s="110">
        <v>-13.071899999999999</v>
      </c>
      <c r="L942" s="110">
        <v>-75.140299999999996</v>
      </c>
      <c r="M942" s="111" t="s">
        <v>123</v>
      </c>
      <c r="N942" s="111">
        <v>0</v>
      </c>
      <c r="O942" s="111" t="s">
        <v>553</v>
      </c>
      <c r="P942" s="111">
        <v>0</v>
      </c>
      <c r="Q942" s="112"/>
      <c r="R942" s="111" t="s">
        <v>562</v>
      </c>
      <c r="S942" s="111" t="s">
        <v>642</v>
      </c>
      <c r="T942" s="111" t="s">
        <v>2311</v>
      </c>
      <c r="U942" s="111" t="str">
        <f>+CONCATENATE(Tabla134[[#This Row],[D]],Tabla134[[#This Row],[P]],Tabla134[[#This Row],[DI]])</f>
        <v>HUANCAVELICACASTROVIRREYNASANTA ANA</v>
      </c>
      <c r="V942" s="111" t="s">
        <v>4458</v>
      </c>
      <c r="W942" s="111"/>
      <c r="X942" s="111"/>
    </row>
    <row r="943" spans="1:24" x14ac:dyDescent="0.3">
      <c r="A943" s="108" t="s">
        <v>548</v>
      </c>
      <c r="B943" s="109" t="s">
        <v>4460</v>
      </c>
      <c r="C943" s="109" t="s">
        <v>738</v>
      </c>
      <c r="D943" s="109" t="s">
        <v>633</v>
      </c>
      <c r="E943" s="109" t="s">
        <v>778</v>
      </c>
      <c r="F943" s="109" t="s">
        <v>4357</v>
      </c>
      <c r="G943" s="109" t="s">
        <v>4438</v>
      </c>
      <c r="H943" s="109" t="s">
        <v>4461</v>
      </c>
      <c r="I943" s="110">
        <v>717</v>
      </c>
      <c r="J943" s="110">
        <v>113.01</v>
      </c>
      <c r="K943" s="110">
        <v>-13.0756</v>
      </c>
      <c r="L943" s="110">
        <v>-75.647499999999994</v>
      </c>
      <c r="M943" s="111" t="s">
        <v>123</v>
      </c>
      <c r="N943" s="111">
        <v>0</v>
      </c>
      <c r="O943" s="111" t="s">
        <v>553</v>
      </c>
      <c r="P943" s="111">
        <v>0</v>
      </c>
      <c r="Q943" s="112"/>
      <c r="R943" s="111" t="s">
        <v>562</v>
      </c>
      <c r="S943" s="111" t="s">
        <v>642</v>
      </c>
      <c r="T943" s="111" t="s">
        <v>2425</v>
      </c>
      <c r="U943" s="111" t="str">
        <f>+CONCATENATE(Tabla134[[#This Row],[D]],Tabla134[[#This Row],[P]],Tabla134[[#This Row],[DI]])</f>
        <v>HUANCAVELICACASTROVIRREYNATANTARA</v>
      </c>
      <c r="V943" s="111" t="s">
        <v>4460</v>
      </c>
      <c r="W943" s="111"/>
      <c r="X943" s="111"/>
    </row>
    <row r="944" spans="1:24" x14ac:dyDescent="0.3">
      <c r="A944" s="108" t="s">
        <v>548</v>
      </c>
      <c r="B944" s="109" t="s">
        <v>4462</v>
      </c>
      <c r="C944" s="109" t="s">
        <v>738</v>
      </c>
      <c r="D944" s="109" t="s">
        <v>633</v>
      </c>
      <c r="E944" s="109" t="s">
        <v>789</v>
      </c>
      <c r="F944" s="109" t="s">
        <v>4357</v>
      </c>
      <c r="G944" s="109" t="s">
        <v>4438</v>
      </c>
      <c r="H944" s="109" t="s">
        <v>4463</v>
      </c>
      <c r="I944" s="110">
        <v>1598</v>
      </c>
      <c r="J944" s="110">
        <v>187</v>
      </c>
      <c r="K944" s="110">
        <v>-13.384399999999999</v>
      </c>
      <c r="L944" s="110">
        <v>-75.431899999999999</v>
      </c>
      <c r="M944" s="111" t="s">
        <v>123</v>
      </c>
      <c r="N944" s="111">
        <v>0</v>
      </c>
      <c r="O944" s="111" t="s">
        <v>553</v>
      </c>
      <c r="P944" s="111">
        <v>0</v>
      </c>
      <c r="Q944" s="112"/>
      <c r="R944" s="111" t="s">
        <v>562</v>
      </c>
      <c r="S944" s="111" t="s">
        <v>642</v>
      </c>
      <c r="T944" s="111" t="s">
        <v>2458</v>
      </c>
      <c r="U944" s="111" t="str">
        <f>+CONCATENATE(Tabla134[[#This Row],[D]],Tabla134[[#This Row],[P]],Tabla134[[#This Row],[DI]])</f>
        <v>HUANCAVELICACASTROVIRREYNATICRAPO</v>
      </c>
      <c r="V944" s="111" t="s">
        <v>4462</v>
      </c>
      <c r="W944" s="111"/>
      <c r="X944" s="111"/>
    </row>
    <row r="945" spans="1:24" x14ac:dyDescent="0.3">
      <c r="A945" s="108" t="s">
        <v>548</v>
      </c>
      <c r="B945" s="109" t="s">
        <v>4464</v>
      </c>
      <c r="C945" s="109" t="s">
        <v>738</v>
      </c>
      <c r="D945" s="109" t="s">
        <v>633</v>
      </c>
      <c r="E945" s="109" t="s">
        <v>841</v>
      </c>
      <c r="F945" s="109" t="s">
        <v>4357</v>
      </c>
      <c r="G945" s="109" t="s">
        <v>4438</v>
      </c>
      <c r="H945" s="109" t="s">
        <v>842</v>
      </c>
      <c r="I945" s="110" t="s">
        <v>553</v>
      </c>
      <c r="J945" s="110" t="s">
        <v>553</v>
      </c>
      <c r="K945" s="110" t="s">
        <v>553</v>
      </c>
      <c r="L945" s="110" t="s">
        <v>553</v>
      </c>
      <c r="M945" s="111" t="s">
        <v>123</v>
      </c>
      <c r="N945" s="111">
        <v>0</v>
      </c>
      <c r="O945" s="111" t="s">
        <v>553</v>
      </c>
      <c r="P945" s="111">
        <v>0</v>
      </c>
      <c r="Q945" s="112"/>
      <c r="R945" s="111" t="s">
        <v>562</v>
      </c>
      <c r="S945" s="111" t="s">
        <v>642</v>
      </c>
      <c r="T945" s="111" t="s">
        <v>843</v>
      </c>
      <c r="U945" s="111" t="str">
        <f>+CONCATENATE(Tabla134[[#This Row],[D]],Tabla134[[#This Row],[P]],Tabla134[[#This Row],[DI]])</f>
        <v>HUANCAVELICACASTROVIRREYNAMULTIDISTRITAL</v>
      </c>
      <c r="V945" s="111" t="s">
        <v>4464</v>
      </c>
      <c r="W945" s="111"/>
      <c r="X945" s="111"/>
    </row>
    <row r="946" spans="1:24" x14ac:dyDescent="0.3">
      <c r="A946" s="108" t="s">
        <v>548</v>
      </c>
      <c r="B946" s="109" t="s">
        <v>4465</v>
      </c>
      <c r="C946" s="109" t="s">
        <v>738</v>
      </c>
      <c r="D946" s="109" t="s">
        <v>656</v>
      </c>
      <c r="E946" s="109" t="s">
        <v>550</v>
      </c>
      <c r="F946" s="109" t="s">
        <v>4357</v>
      </c>
      <c r="G946" s="109" t="s">
        <v>4466</v>
      </c>
      <c r="H946" s="109" t="s">
        <v>4467</v>
      </c>
      <c r="I946" s="110">
        <v>5961</v>
      </c>
      <c r="J946" s="110">
        <v>135.47999999999999</v>
      </c>
      <c r="K946" s="110">
        <v>-12.7403</v>
      </c>
      <c r="L946" s="110">
        <v>-74.386899999999997</v>
      </c>
      <c r="M946" s="111" t="s">
        <v>123</v>
      </c>
      <c r="N946" s="111">
        <v>0</v>
      </c>
      <c r="O946" s="111" t="s">
        <v>553</v>
      </c>
      <c r="P946" s="111">
        <v>0</v>
      </c>
      <c r="Q946" s="112"/>
      <c r="R946" s="111" t="s">
        <v>562</v>
      </c>
      <c r="S946" s="111" t="s">
        <v>667</v>
      </c>
      <c r="T946" s="111" t="s">
        <v>667</v>
      </c>
      <c r="U946" s="111" t="str">
        <f>+CONCATENATE(Tabla134[[#This Row],[D]],Tabla134[[#This Row],[P]],Tabla134[[#This Row],[DI]])</f>
        <v>HUANCAVELICACHURCAMPACHURCAMPA</v>
      </c>
      <c r="V946" s="111" t="s">
        <v>4465</v>
      </c>
      <c r="W946" s="111"/>
      <c r="X946" s="111"/>
    </row>
    <row r="947" spans="1:24" x14ac:dyDescent="0.3">
      <c r="A947" s="108" t="s">
        <v>548</v>
      </c>
      <c r="B947" s="109" t="s">
        <v>4468</v>
      </c>
      <c r="C947" s="109" t="s">
        <v>738</v>
      </c>
      <c r="D947" s="109" t="s">
        <v>656</v>
      </c>
      <c r="E947" s="109" t="s">
        <v>581</v>
      </c>
      <c r="F947" s="109" t="s">
        <v>4357</v>
      </c>
      <c r="G947" s="109" t="s">
        <v>4466</v>
      </c>
      <c r="H947" s="109" t="s">
        <v>3640</v>
      </c>
      <c r="I947" s="110">
        <v>6609</v>
      </c>
      <c r="J947" s="110">
        <v>150.18</v>
      </c>
      <c r="K947" s="110">
        <v>-12.686400000000001</v>
      </c>
      <c r="L947" s="110">
        <v>-74.587199999999996</v>
      </c>
      <c r="M947" s="111" t="s">
        <v>123</v>
      </c>
      <c r="N947" s="111">
        <v>0</v>
      </c>
      <c r="O947" s="111" t="s">
        <v>553</v>
      </c>
      <c r="P947" s="111">
        <v>0</v>
      </c>
      <c r="Q947" s="112"/>
      <c r="R947" s="111" t="s">
        <v>562</v>
      </c>
      <c r="S947" s="111" t="s">
        <v>667</v>
      </c>
      <c r="T947" s="111" t="s">
        <v>1124</v>
      </c>
      <c r="U947" s="111" t="str">
        <f>+CONCATENATE(Tabla134[[#This Row],[D]],Tabla134[[#This Row],[P]],Tabla134[[#This Row],[DI]])</f>
        <v>HUANCAVELICACHURCAMPAANCO</v>
      </c>
      <c r="V947" s="111" t="s">
        <v>4468</v>
      </c>
      <c r="W947" s="111"/>
      <c r="X947" s="111"/>
    </row>
    <row r="948" spans="1:24" x14ac:dyDescent="0.3">
      <c r="A948" s="108" t="s">
        <v>548</v>
      </c>
      <c r="B948" s="109" t="s">
        <v>4469</v>
      </c>
      <c r="C948" s="109" t="s">
        <v>738</v>
      </c>
      <c r="D948" s="109" t="s">
        <v>656</v>
      </c>
      <c r="E948" s="109" t="s">
        <v>608</v>
      </c>
      <c r="F948" s="109" t="s">
        <v>4357</v>
      </c>
      <c r="G948" s="109" t="s">
        <v>4466</v>
      </c>
      <c r="H948" s="109" t="s">
        <v>4470</v>
      </c>
      <c r="I948" s="110">
        <v>3410</v>
      </c>
      <c r="J948" s="110">
        <v>162.21</v>
      </c>
      <c r="K948" s="110">
        <v>-12.517200000000001</v>
      </c>
      <c r="L948" s="110">
        <v>-74.5458</v>
      </c>
      <c r="M948" s="111" t="s">
        <v>3151</v>
      </c>
      <c r="N948" s="111">
        <v>0</v>
      </c>
      <c r="O948" s="111" t="s">
        <v>553</v>
      </c>
      <c r="P948" s="111">
        <v>0</v>
      </c>
      <c r="Q948" s="112"/>
      <c r="R948" s="111" t="s">
        <v>562</v>
      </c>
      <c r="S948" s="111" t="s">
        <v>667</v>
      </c>
      <c r="T948" s="111" t="s">
        <v>1289</v>
      </c>
      <c r="U948" s="111" t="str">
        <f>+CONCATENATE(Tabla134[[#This Row],[D]],Tabla134[[#This Row],[P]],Tabla134[[#This Row],[DI]])</f>
        <v>HUANCAVELICACHURCAMPACHINCHIHUASI</v>
      </c>
      <c r="V948" s="111" t="s">
        <v>4469</v>
      </c>
      <c r="W948" s="111"/>
      <c r="X948" s="111"/>
    </row>
    <row r="949" spans="1:24" x14ac:dyDescent="0.3">
      <c r="A949" s="108" t="s">
        <v>548</v>
      </c>
      <c r="B949" s="109" t="s">
        <v>4471</v>
      </c>
      <c r="C949" s="109" t="s">
        <v>738</v>
      </c>
      <c r="D949" s="109" t="s">
        <v>656</v>
      </c>
      <c r="E949" s="109" t="s">
        <v>633</v>
      </c>
      <c r="F949" s="109" t="s">
        <v>4357</v>
      </c>
      <c r="G949" s="109" t="s">
        <v>4466</v>
      </c>
      <c r="H949" s="109" t="s">
        <v>4472</v>
      </c>
      <c r="I949" s="110">
        <v>3050</v>
      </c>
      <c r="J949" s="110">
        <v>77.069999999999993</v>
      </c>
      <c r="K949" s="110">
        <v>-12.7347</v>
      </c>
      <c r="L949" s="110">
        <v>-74.479200000000006</v>
      </c>
      <c r="M949" s="111" t="s">
        <v>123</v>
      </c>
      <c r="N949" s="111">
        <v>0</v>
      </c>
      <c r="O949" s="111" t="s">
        <v>553</v>
      </c>
      <c r="P949" s="111">
        <v>0</v>
      </c>
      <c r="Q949" s="112"/>
      <c r="R949" s="111" t="s">
        <v>562</v>
      </c>
      <c r="S949" s="111" t="s">
        <v>667</v>
      </c>
      <c r="T949" s="111" t="s">
        <v>1782</v>
      </c>
      <c r="U949" s="111" t="str">
        <f>+CONCATENATE(Tabla134[[#This Row],[D]],Tabla134[[#This Row],[P]],Tabla134[[#This Row],[DI]])</f>
        <v>HUANCAVELICACHURCAMPAEL CARMEN</v>
      </c>
      <c r="V949" s="111" t="s">
        <v>4471</v>
      </c>
      <c r="W949" s="111"/>
      <c r="X949" s="111"/>
    </row>
    <row r="950" spans="1:24" x14ac:dyDescent="0.3">
      <c r="A950" s="108" t="s">
        <v>548</v>
      </c>
      <c r="B950" s="109" t="s">
        <v>4473</v>
      </c>
      <c r="C950" s="109" t="s">
        <v>738</v>
      </c>
      <c r="D950" s="109" t="s">
        <v>656</v>
      </c>
      <c r="E950" s="109" t="s">
        <v>656</v>
      </c>
      <c r="F950" s="109" t="s">
        <v>4357</v>
      </c>
      <c r="G950" s="109" t="s">
        <v>4466</v>
      </c>
      <c r="H950" s="109" t="s">
        <v>4474</v>
      </c>
      <c r="I950" s="110">
        <v>1639</v>
      </c>
      <c r="J950" s="110">
        <v>73.319999999999993</v>
      </c>
      <c r="K950" s="110">
        <v>-12.79</v>
      </c>
      <c r="L950" s="110">
        <v>-74.363299999999995</v>
      </c>
      <c r="M950" s="111" t="s">
        <v>123</v>
      </c>
      <c r="N950" s="111">
        <v>0</v>
      </c>
      <c r="O950" s="111" t="s">
        <v>553</v>
      </c>
      <c r="P950" s="111">
        <v>0</v>
      </c>
      <c r="Q950" s="112"/>
      <c r="R950" s="111" t="s">
        <v>562</v>
      </c>
      <c r="S950" s="111" t="s">
        <v>667</v>
      </c>
      <c r="T950" s="111" t="s">
        <v>1569</v>
      </c>
      <c r="U950" s="111" t="str">
        <f>+CONCATENATE(Tabla134[[#This Row],[D]],Tabla134[[#This Row],[P]],Tabla134[[#This Row],[DI]])</f>
        <v>HUANCAVELICACHURCAMPALA MERCED</v>
      </c>
      <c r="V950" s="111" t="s">
        <v>4473</v>
      </c>
      <c r="W950" s="111"/>
      <c r="X950" s="111"/>
    </row>
    <row r="951" spans="1:24" x14ac:dyDescent="0.3">
      <c r="A951" s="108" t="s">
        <v>548</v>
      </c>
      <c r="B951" s="109" t="s">
        <v>4475</v>
      </c>
      <c r="C951" s="109" t="s">
        <v>738</v>
      </c>
      <c r="D951" s="109" t="s">
        <v>656</v>
      </c>
      <c r="E951" s="109" t="s">
        <v>680</v>
      </c>
      <c r="F951" s="109" t="s">
        <v>4357</v>
      </c>
      <c r="G951" s="109" t="s">
        <v>4466</v>
      </c>
      <c r="H951" s="109" t="s">
        <v>4476</v>
      </c>
      <c r="I951" s="110">
        <v>4179</v>
      </c>
      <c r="J951" s="110">
        <v>92.48</v>
      </c>
      <c r="K951" s="110">
        <v>-12.738899999999999</v>
      </c>
      <c r="L951" s="110">
        <v>-74.441900000000004</v>
      </c>
      <c r="M951" s="111" t="s">
        <v>123</v>
      </c>
      <c r="N951" s="111">
        <v>0</v>
      </c>
      <c r="O951" s="111" t="s">
        <v>553</v>
      </c>
      <c r="P951" s="111">
        <v>0</v>
      </c>
      <c r="Q951" s="112"/>
      <c r="R951" s="111" t="s">
        <v>562</v>
      </c>
      <c r="S951" s="111" t="s">
        <v>667</v>
      </c>
      <c r="T951" s="111" t="s">
        <v>2051</v>
      </c>
      <c r="U951" s="111" t="str">
        <f>+CONCATENATE(Tabla134[[#This Row],[D]],Tabla134[[#This Row],[P]],Tabla134[[#This Row],[DI]])</f>
        <v>HUANCAVELICACHURCAMPALOCROJA</v>
      </c>
      <c r="V951" s="111" t="s">
        <v>4475</v>
      </c>
      <c r="W951" s="111"/>
      <c r="X951" s="111"/>
    </row>
    <row r="952" spans="1:24" x14ac:dyDescent="0.3">
      <c r="A952" s="108" t="s">
        <v>548</v>
      </c>
      <c r="B952" s="109" t="s">
        <v>4477</v>
      </c>
      <c r="C952" s="109" t="s">
        <v>738</v>
      </c>
      <c r="D952" s="109" t="s">
        <v>656</v>
      </c>
      <c r="E952" s="109" t="s">
        <v>700</v>
      </c>
      <c r="F952" s="109" t="s">
        <v>4357</v>
      </c>
      <c r="G952" s="109" t="s">
        <v>4466</v>
      </c>
      <c r="H952" s="109" t="s">
        <v>4478</v>
      </c>
      <c r="I952" s="110">
        <v>7336</v>
      </c>
      <c r="J952" s="110">
        <v>97.72</v>
      </c>
      <c r="K952" s="110">
        <v>-12.5542</v>
      </c>
      <c r="L952" s="110">
        <v>-74.531400000000005</v>
      </c>
      <c r="M952" s="111" t="s">
        <v>3151</v>
      </c>
      <c r="N952" s="111">
        <v>0</v>
      </c>
      <c r="O952" s="111" t="s">
        <v>553</v>
      </c>
      <c r="P952" s="111">
        <v>0</v>
      </c>
      <c r="Q952" s="112"/>
      <c r="R952" s="111" t="s">
        <v>562</v>
      </c>
      <c r="S952" s="111" t="s">
        <v>667</v>
      </c>
      <c r="T952" s="111" t="s">
        <v>2238</v>
      </c>
      <c r="U952" s="111" t="str">
        <f>+CONCATENATE(Tabla134[[#This Row],[D]],Tabla134[[#This Row],[P]],Tabla134[[#This Row],[DI]])</f>
        <v>HUANCAVELICACHURCAMPAPAUCARBAMBA</v>
      </c>
      <c r="V952" s="111" t="s">
        <v>4477</v>
      </c>
      <c r="W952" s="111"/>
      <c r="X952" s="111"/>
    </row>
    <row r="953" spans="1:24" x14ac:dyDescent="0.3">
      <c r="A953" s="108" t="s">
        <v>548</v>
      </c>
      <c r="B953" s="109" t="s">
        <v>4479</v>
      </c>
      <c r="C953" s="109" t="s">
        <v>738</v>
      </c>
      <c r="D953" s="109" t="s">
        <v>656</v>
      </c>
      <c r="E953" s="109" t="s">
        <v>719</v>
      </c>
      <c r="F953" s="109" t="s">
        <v>4357</v>
      </c>
      <c r="G953" s="109" t="s">
        <v>4466</v>
      </c>
      <c r="H953" s="109" t="s">
        <v>4480</v>
      </c>
      <c r="I953" s="110">
        <v>1239</v>
      </c>
      <c r="J953" s="110">
        <v>38.43</v>
      </c>
      <c r="K953" s="110">
        <v>-12.805</v>
      </c>
      <c r="L953" s="110">
        <v>-74.392200000000003</v>
      </c>
      <c r="M953" s="111" t="s">
        <v>123</v>
      </c>
      <c r="N953" s="111">
        <v>0</v>
      </c>
      <c r="O953" s="111" t="s">
        <v>553</v>
      </c>
      <c r="P953" s="111">
        <v>0</v>
      </c>
      <c r="Q953" s="112"/>
      <c r="R953" s="111" t="s">
        <v>562</v>
      </c>
      <c r="S953" s="111" t="s">
        <v>667</v>
      </c>
      <c r="T953" s="111" t="s">
        <v>2313</v>
      </c>
      <c r="U953" s="111" t="str">
        <f>+CONCATENATE(Tabla134[[#This Row],[D]],Tabla134[[#This Row],[P]],Tabla134[[#This Row],[DI]])</f>
        <v>HUANCAVELICACHURCAMPASAN MIGUEL DE MAYOCC</v>
      </c>
      <c r="V953" s="111" t="s">
        <v>4479</v>
      </c>
      <c r="W953" s="111"/>
      <c r="X953" s="111"/>
    </row>
    <row r="954" spans="1:24" x14ac:dyDescent="0.3">
      <c r="A954" s="108" t="s">
        <v>548</v>
      </c>
      <c r="B954" s="109" t="s">
        <v>4481</v>
      </c>
      <c r="C954" s="109" t="s">
        <v>738</v>
      </c>
      <c r="D954" s="109" t="s">
        <v>656</v>
      </c>
      <c r="E954" s="109" t="s">
        <v>738</v>
      </c>
      <c r="F954" s="109" t="s">
        <v>4357</v>
      </c>
      <c r="G954" s="109" t="s">
        <v>4466</v>
      </c>
      <c r="H954" s="109" t="s">
        <v>4482</v>
      </c>
      <c r="I954" s="110">
        <v>4451</v>
      </c>
      <c r="J954" s="110">
        <v>128.9</v>
      </c>
      <c r="K954" s="110">
        <v>-12.5786</v>
      </c>
      <c r="L954" s="110">
        <v>-74.410300000000007</v>
      </c>
      <c r="M954" s="111" t="s">
        <v>3151</v>
      </c>
      <c r="N954" s="111">
        <v>0</v>
      </c>
      <c r="O954" s="111" t="s">
        <v>553</v>
      </c>
      <c r="P954" s="111">
        <v>0</v>
      </c>
      <c r="Q954" s="112"/>
      <c r="R954" s="111" t="s">
        <v>562</v>
      </c>
      <c r="S954" s="111" t="s">
        <v>667</v>
      </c>
      <c r="T954" s="111" t="s">
        <v>2377</v>
      </c>
      <c r="U954" s="111" t="str">
        <f>+CONCATENATE(Tabla134[[#This Row],[D]],Tabla134[[#This Row],[P]],Tabla134[[#This Row],[DI]])</f>
        <v>HUANCAVELICACHURCAMPASAN PEDRO DE CORIS</v>
      </c>
      <c r="V954" s="111" t="s">
        <v>4481</v>
      </c>
      <c r="W954" s="111"/>
      <c r="X954" s="111"/>
    </row>
    <row r="955" spans="1:24" x14ac:dyDescent="0.3">
      <c r="A955" s="108" t="s">
        <v>548</v>
      </c>
      <c r="B955" s="109" t="s">
        <v>4483</v>
      </c>
      <c r="C955" s="109" t="s">
        <v>738</v>
      </c>
      <c r="D955" s="109" t="s">
        <v>656</v>
      </c>
      <c r="E955" s="109" t="s">
        <v>753</v>
      </c>
      <c r="F955" s="109" t="s">
        <v>4357</v>
      </c>
      <c r="G955" s="109" t="s">
        <v>4466</v>
      </c>
      <c r="H955" s="109" t="s">
        <v>4484</v>
      </c>
      <c r="I955" s="110">
        <v>2917</v>
      </c>
      <c r="J955" s="110">
        <v>156.29</v>
      </c>
      <c r="K955" s="110">
        <v>-12.5161</v>
      </c>
      <c r="L955" s="110">
        <v>-74.5261</v>
      </c>
      <c r="M955" s="111" t="s">
        <v>3151</v>
      </c>
      <c r="N955" s="111">
        <v>0</v>
      </c>
      <c r="O955" s="111" t="s">
        <v>553</v>
      </c>
      <c r="P955" s="111">
        <v>0</v>
      </c>
      <c r="Q955" s="112"/>
      <c r="R955" s="111" t="s">
        <v>562</v>
      </c>
      <c r="S955" s="111" t="s">
        <v>667</v>
      </c>
      <c r="T955" s="111" t="s">
        <v>2154</v>
      </c>
      <c r="U955" s="111" t="str">
        <f>+CONCATENATE(Tabla134[[#This Row],[D]],Tabla134[[#This Row],[P]],Tabla134[[#This Row],[DI]])</f>
        <v>HUANCAVELICACHURCAMPAPACHAMARCA</v>
      </c>
      <c r="V955" s="111" t="s">
        <v>4483</v>
      </c>
      <c r="W955" s="111"/>
      <c r="X955" s="111"/>
    </row>
    <row r="956" spans="1:24" x14ac:dyDescent="0.3">
      <c r="A956" s="108" t="s">
        <v>548</v>
      </c>
      <c r="B956" s="109" t="s">
        <v>4485</v>
      </c>
      <c r="C956" s="109" t="s">
        <v>738</v>
      </c>
      <c r="D956" s="109" t="s">
        <v>656</v>
      </c>
      <c r="E956" s="109" t="s">
        <v>765</v>
      </c>
      <c r="F956" s="109" t="s">
        <v>4357</v>
      </c>
      <c r="G956" s="109" t="s">
        <v>4466</v>
      </c>
      <c r="H956" s="109" t="s">
        <v>4486</v>
      </c>
      <c r="I956" s="110">
        <v>4141</v>
      </c>
      <c r="J956" s="110">
        <v>106.34</v>
      </c>
      <c r="K956" s="110">
        <v>-12.5731</v>
      </c>
      <c r="L956" s="110">
        <v>-74.658100000000005</v>
      </c>
      <c r="M956" s="111" t="s">
        <v>123</v>
      </c>
      <c r="N956" s="111">
        <v>0</v>
      </c>
      <c r="O956" s="111" t="s">
        <v>553</v>
      </c>
      <c r="P956" s="111">
        <v>0</v>
      </c>
      <c r="Q956" s="112"/>
      <c r="R956" s="111" t="s">
        <v>562</v>
      </c>
      <c r="S956" s="111" t="s">
        <v>667</v>
      </c>
      <c r="T956" s="111" t="s">
        <v>1632</v>
      </c>
      <c r="U956" s="111" t="str">
        <f>+CONCATENATE(Tabla134[[#This Row],[D]],Tabla134[[#This Row],[P]],Tabla134[[#This Row],[DI]])</f>
        <v>HUANCAVELICACHURCAMPACOSME</v>
      </c>
      <c r="V956" s="111" t="s">
        <v>4485</v>
      </c>
      <c r="W956" s="111"/>
      <c r="X956" s="111"/>
    </row>
    <row r="957" spans="1:24" x14ac:dyDescent="0.3">
      <c r="A957" s="108" t="s">
        <v>548</v>
      </c>
      <c r="B957" s="109" t="s">
        <v>4487</v>
      </c>
      <c r="C957" s="109" t="s">
        <v>738</v>
      </c>
      <c r="D957" s="109" t="s">
        <v>656</v>
      </c>
      <c r="E957" s="109" t="s">
        <v>841</v>
      </c>
      <c r="F957" s="109" t="s">
        <v>4357</v>
      </c>
      <c r="G957" s="109" t="s">
        <v>4466</v>
      </c>
      <c r="H957" s="109" t="s">
        <v>842</v>
      </c>
      <c r="I957" s="110" t="s">
        <v>553</v>
      </c>
      <c r="J957" s="110" t="s">
        <v>553</v>
      </c>
      <c r="K957" s="110" t="s">
        <v>553</v>
      </c>
      <c r="L957" s="110" t="s">
        <v>553</v>
      </c>
      <c r="M957" s="111" t="s">
        <v>123</v>
      </c>
      <c r="N957" s="111">
        <v>0</v>
      </c>
      <c r="O957" s="111" t="s">
        <v>553</v>
      </c>
      <c r="P957" s="111">
        <v>0</v>
      </c>
      <c r="Q957" s="112"/>
      <c r="R957" s="111" t="s">
        <v>562</v>
      </c>
      <c r="S957" s="111" t="s">
        <v>667</v>
      </c>
      <c r="T957" s="111" t="s">
        <v>843</v>
      </c>
      <c r="U957" s="111" t="str">
        <f>+CONCATENATE(Tabla134[[#This Row],[D]],Tabla134[[#This Row],[P]],Tabla134[[#This Row],[DI]])</f>
        <v>HUANCAVELICACHURCAMPAMULTIDISTRITAL</v>
      </c>
      <c r="V957" s="111" t="s">
        <v>4487</v>
      </c>
      <c r="W957" s="111"/>
      <c r="X957" s="111"/>
    </row>
    <row r="958" spans="1:24" x14ac:dyDescent="0.3">
      <c r="A958" s="108" t="s">
        <v>548</v>
      </c>
      <c r="B958" s="109" t="s">
        <v>4488</v>
      </c>
      <c r="C958" s="109" t="s">
        <v>738</v>
      </c>
      <c r="D958" s="109" t="s">
        <v>680</v>
      </c>
      <c r="E958" s="109" t="s">
        <v>550</v>
      </c>
      <c r="F958" s="109" t="s">
        <v>4357</v>
      </c>
      <c r="G958" s="109" t="s">
        <v>4489</v>
      </c>
      <c r="H958" s="109" t="s">
        <v>4490</v>
      </c>
      <c r="I958" s="110">
        <v>2108</v>
      </c>
      <c r="J958" s="110">
        <v>401.25</v>
      </c>
      <c r="K958" s="110">
        <v>-13.605</v>
      </c>
      <c r="L958" s="110">
        <v>-75.352500000000006</v>
      </c>
      <c r="M958" s="111" t="s">
        <v>123</v>
      </c>
      <c r="N958" s="111">
        <v>0</v>
      </c>
      <c r="O958" s="111" t="s">
        <v>553</v>
      </c>
      <c r="P958" s="111">
        <v>0</v>
      </c>
      <c r="Q958" s="112"/>
      <c r="R958" s="111" t="s">
        <v>562</v>
      </c>
      <c r="S958" s="111" t="s">
        <v>710</v>
      </c>
      <c r="T958" s="111" t="s">
        <v>710</v>
      </c>
      <c r="U958" s="111" t="str">
        <f>+CONCATENATE(Tabla134[[#This Row],[D]],Tabla134[[#This Row],[P]],Tabla134[[#This Row],[DI]])</f>
        <v>HUANCAVELICAHUAYTARAHUAYTARA</v>
      </c>
      <c r="V958" s="111" t="s">
        <v>4488</v>
      </c>
      <c r="W958" s="111"/>
      <c r="X958" s="111"/>
    </row>
    <row r="959" spans="1:24" x14ac:dyDescent="0.3">
      <c r="A959" s="108" t="s">
        <v>548</v>
      </c>
      <c r="B959" s="109" t="s">
        <v>4491</v>
      </c>
      <c r="C959" s="109" t="s">
        <v>738</v>
      </c>
      <c r="D959" s="109" t="s">
        <v>680</v>
      </c>
      <c r="E959" s="109" t="s">
        <v>581</v>
      </c>
      <c r="F959" s="109" t="s">
        <v>4357</v>
      </c>
      <c r="G959" s="109" t="s">
        <v>4489</v>
      </c>
      <c r="H959" s="109" t="s">
        <v>4492</v>
      </c>
      <c r="I959" s="110">
        <v>597</v>
      </c>
      <c r="J959" s="110">
        <v>201.26</v>
      </c>
      <c r="K959" s="110">
        <v>-13.703099999999999</v>
      </c>
      <c r="L959" s="110">
        <v>-75.353899999999996</v>
      </c>
      <c r="M959" s="111" t="s">
        <v>123</v>
      </c>
      <c r="N959" s="111">
        <v>0</v>
      </c>
      <c r="O959" s="111" t="s">
        <v>553</v>
      </c>
      <c r="P959" s="111">
        <v>0</v>
      </c>
      <c r="Q959" s="112"/>
      <c r="R959" s="111" t="s">
        <v>562</v>
      </c>
      <c r="S959" s="111" t="s">
        <v>710</v>
      </c>
      <c r="T959" s="111" t="s">
        <v>1126</v>
      </c>
      <c r="U959" s="111" t="str">
        <f>+CONCATENATE(Tabla134[[#This Row],[D]],Tabla134[[#This Row],[P]],Tabla134[[#This Row],[DI]])</f>
        <v>HUANCAVELICAHUAYTARAAYAVI</v>
      </c>
      <c r="V959" s="111" t="s">
        <v>4491</v>
      </c>
      <c r="W959" s="111"/>
      <c r="X959" s="111"/>
    </row>
    <row r="960" spans="1:24" x14ac:dyDescent="0.3">
      <c r="A960" s="108" t="s">
        <v>548</v>
      </c>
      <c r="B960" s="109" t="s">
        <v>4493</v>
      </c>
      <c r="C960" s="109" t="s">
        <v>738</v>
      </c>
      <c r="D960" s="109" t="s">
        <v>680</v>
      </c>
      <c r="E960" s="109" t="s">
        <v>608</v>
      </c>
      <c r="F960" s="109" t="s">
        <v>4357</v>
      </c>
      <c r="G960" s="109" t="s">
        <v>4489</v>
      </c>
      <c r="H960" s="109" t="s">
        <v>4494</v>
      </c>
      <c r="I960" s="110">
        <v>2898</v>
      </c>
      <c r="J960" s="110">
        <v>104.59</v>
      </c>
      <c r="K960" s="110">
        <v>-14.04</v>
      </c>
      <c r="L960" s="110">
        <v>-75.183300000000003</v>
      </c>
      <c r="M960" s="111" t="s">
        <v>123</v>
      </c>
      <c r="N960" s="111">
        <v>0</v>
      </c>
      <c r="O960" s="111" t="s">
        <v>553</v>
      </c>
      <c r="P960" s="111">
        <v>0</v>
      </c>
      <c r="Q960" s="112"/>
      <c r="R960" s="111" t="s">
        <v>562</v>
      </c>
      <c r="S960" s="111" t="s">
        <v>710</v>
      </c>
      <c r="T960" s="111" t="s">
        <v>1291</v>
      </c>
      <c r="U960" s="111" t="str">
        <f>+CONCATENATE(Tabla134[[#This Row],[D]],Tabla134[[#This Row],[P]],Tabla134[[#This Row],[DI]])</f>
        <v>HUANCAVELICAHUAYTARACORDOVA</v>
      </c>
      <c r="V960" s="111" t="s">
        <v>4493</v>
      </c>
      <c r="W960" s="111"/>
      <c r="X960" s="111"/>
    </row>
    <row r="961" spans="1:24" x14ac:dyDescent="0.3">
      <c r="A961" s="108" t="s">
        <v>548</v>
      </c>
      <c r="B961" s="109" t="s">
        <v>4495</v>
      </c>
      <c r="C961" s="109" t="s">
        <v>738</v>
      </c>
      <c r="D961" s="109" t="s">
        <v>680</v>
      </c>
      <c r="E961" s="109" t="s">
        <v>633</v>
      </c>
      <c r="F961" s="109" t="s">
        <v>4357</v>
      </c>
      <c r="G961" s="109" t="s">
        <v>4489</v>
      </c>
      <c r="H961" s="109" t="s">
        <v>4496</v>
      </c>
      <c r="I961" s="110">
        <v>469</v>
      </c>
      <c r="J961" s="110">
        <v>12.81</v>
      </c>
      <c r="K961" s="110">
        <v>-13.533899999999999</v>
      </c>
      <c r="L961" s="110">
        <v>-75.311099999999996</v>
      </c>
      <c r="M961" s="111" t="s">
        <v>123</v>
      </c>
      <c r="N961" s="111">
        <v>0</v>
      </c>
      <c r="O961" s="111" t="s">
        <v>553</v>
      </c>
      <c r="P961" s="111">
        <v>0</v>
      </c>
      <c r="Q961" s="112"/>
      <c r="R961" s="111" t="s">
        <v>562</v>
      </c>
      <c r="S961" s="111" t="s">
        <v>710</v>
      </c>
      <c r="T961" s="111" t="s">
        <v>1462</v>
      </c>
      <c r="U961" s="111" t="str">
        <f>+CONCATENATE(Tabla134[[#This Row],[D]],Tabla134[[#This Row],[P]],Tabla134[[#This Row],[DI]])</f>
        <v>HUANCAVELICAHUAYTARAHUAYACUNDO ARMA</v>
      </c>
      <c r="V961" s="111" t="s">
        <v>4495</v>
      </c>
      <c r="W961" s="111"/>
      <c r="X961" s="111"/>
    </row>
    <row r="962" spans="1:24" x14ac:dyDescent="0.3">
      <c r="A962" s="108" t="s">
        <v>548</v>
      </c>
      <c r="B962" s="109" t="s">
        <v>4497</v>
      </c>
      <c r="C962" s="109" t="s">
        <v>738</v>
      </c>
      <c r="D962" s="109" t="s">
        <v>680</v>
      </c>
      <c r="E962" s="109" t="s">
        <v>656</v>
      </c>
      <c r="F962" s="109" t="s">
        <v>4357</v>
      </c>
      <c r="G962" s="109" t="s">
        <v>4489</v>
      </c>
      <c r="H962" s="109" t="s">
        <v>4498</v>
      </c>
      <c r="I962" s="110">
        <v>823</v>
      </c>
      <c r="J962" s="110">
        <v>205.05</v>
      </c>
      <c r="K962" s="110">
        <v>-13.949400000000001</v>
      </c>
      <c r="L962" s="110">
        <v>-75.037499999999994</v>
      </c>
      <c r="M962" s="111" t="s">
        <v>123</v>
      </c>
      <c r="N962" s="111">
        <v>0</v>
      </c>
      <c r="O962" s="111" t="s">
        <v>553</v>
      </c>
      <c r="P962" s="111">
        <v>0</v>
      </c>
      <c r="Q962" s="112"/>
      <c r="R962" s="111" t="s">
        <v>562</v>
      </c>
      <c r="S962" s="111" t="s">
        <v>710</v>
      </c>
      <c r="T962" s="111" t="s">
        <v>1784</v>
      </c>
      <c r="U962" s="111" t="str">
        <f>+CONCATENATE(Tabla134[[#This Row],[D]],Tabla134[[#This Row],[P]],Tabla134[[#This Row],[DI]])</f>
        <v>HUANCAVELICAHUAYTARALARAMARCA</v>
      </c>
      <c r="V962" s="111" t="s">
        <v>4497</v>
      </c>
      <c r="W962" s="111"/>
      <c r="X962" s="111"/>
    </row>
    <row r="963" spans="1:24" x14ac:dyDescent="0.3">
      <c r="A963" s="108" t="s">
        <v>548</v>
      </c>
      <c r="B963" s="109" t="s">
        <v>4499</v>
      </c>
      <c r="C963" s="109" t="s">
        <v>738</v>
      </c>
      <c r="D963" s="109" t="s">
        <v>680</v>
      </c>
      <c r="E963" s="109" t="s">
        <v>680</v>
      </c>
      <c r="F963" s="109" t="s">
        <v>4357</v>
      </c>
      <c r="G963" s="109" t="s">
        <v>4489</v>
      </c>
      <c r="H963" s="109" t="s">
        <v>4500</v>
      </c>
      <c r="I963" s="110">
        <v>2488</v>
      </c>
      <c r="J963" s="110">
        <v>154.71</v>
      </c>
      <c r="K963" s="110">
        <v>-14.008599999999999</v>
      </c>
      <c r="L963" s="110">
        <v>-75.022499999999994</v>
      </c>
      <c r="M963" s="111" t="s">
        <v>123</v>
      </c>
      <c r="N963" s="111">
        <v>0</v>
      </c>
      <c r="O963" s="111" t="s">
        <v>553</v>
      </c>
      <c r="P963" s="111">
        <v>0</v>
      </c>
      <c r="Q963" s="112"/>
      <c r="R963" s="111" t="s">
        <v>562</v>
      </c>
      <c r="S963" s="111" t="s">
        <v>710</v>
      </c>
      <c r="T963" s="111" t="s">
        <v>1928</v>
      </c>
      <c r="U963" s="111" t="str">
        <f>+CONCATENATE(Tabla134[[#This Row],[D]],Tabla134[[#This Row],[P]],Tabla134[[#This Row],[DI]])</f>
        <v>HUANCAVELICAHUAYTARAOCOYO</v>
      </c>
      <c r="V963" s="111" t="s">
        <v>4499</v>
      </c>
      <c r="W963" s="111"/>
      <c r="X963" s="111"/>
    </row>
    <row r="964" spans="1:24" x14ac:dyDescent="0.3">
      <c r="A964" s="108" t="s">
        <v>548</v>
      </c>
      <c r="B964" s="109" t="s">
        <v>4501</v>
      </c>
      <c r="C964" s="109" t="s">
        <v>738</v>
      </c>
      <c r="D964" s="109" t="s">
        <v>680</v>
      </c>
      <c r="E964" s="109" t="s">
        <v>700</v>
      </c>
      <c r="F964" s="109" t="s">
        <v>4357</v>
      </c>
      <c r="G964" s="109" t="s">
        <v>4489</v>
      </c>
      <c r="H964" s="109" t="s">
        <v>4502</v>
      </c>
      <c r="I964" s="110">
        <v>3765</v>
      </c>
      <c r="J964" s="110">
        <v>2162.92</v>
      </c>
      <c r="K964" s="110">
        <v>-13.3278</v>
      </c>
      <c r="L964" s="110">
        <v>-75.0017</v>
      </c>
      <c r="M964" s="111" t="s">
        <v>123</v>
      </c>
      <c r="N964" s="111">
        <v>0</v>
      </c>
      <c r="O964" s="111" t="s">
        <v>553</v>
      </c>
      <c r="P964" s="111">
        <v>0</v>
      </c>
      <c r="Q964" s="112"/>
      <c r="R964" s="111" t="s">
        <v>562</v>
      </c>
      <c r="S964" s="111" t="s">
        <v>710</v>
      </c>
      <c r="T964" s="111" t="s">
        <v>2052</v>
      </c>
      <c r="U964" s="111" t="str">
        <f>+CONCATENATE(Tabla134[[#This Row],[D]],Tabla134[[#This Row],[P]],Tabla134[[#This Row],[DI]])</f>
        <v>HUANCAVELICAHUAYTARAPILPICHACA</v>
      </c>
      <c r="V964" s="111" t="s">
        <v>4501</v>
      </c>
      <c r="W964" s="111"/>
      <c r="X964" s="111"/>
    </row>
    <row r="965" spans="1:24" x14ac:dyDescent="0.3">
      <c r="A965" s="108" t="s">
        <v>548</v>
      </c>
      <c r="B965" s="109" t="s">
        <v>4503</v>
      </c>
      <c r="C965" s="109" t="s">
        <v>738</v>
      </c>
      <c r="D965" s="109" t="s">
        <v>680</v>
      </c>
      <c r="E965" s="109" t="s">
        <v>719</v>
      </c>
      <c r="F965" s="109" t="s">
        <v>4357</v>
      </c>
      <c r="G965" s="109" t="s">
        <v>4489</v>
      </c>
      <c r="H965" s="109" t="s">
        <v>4504</v>
      </c>
      <c r="I965" s="110">
        <v>1044</v>
      </c>
      <c r="J965" s="110">
        <v>697.31</v>
      </c>
      <c r="K965" s="110">
        <v>-13.9803</v>
      </c>
      <c r="L965" s="110">
        <v>-74.976399999999998</v>
      </c>
      <c r="M965" s="111" t="s">
        <v>123</v>
      </c>
      <c r="N965" s="111">
        <v>0</v>
      </c>
      <c r="O965" s="111" t="s">
        <v>553</v>
      </c>
      <c r="P965" s="111">
        <v>0</v>
      </c>
      <c r="Q965" s="112"/>
      <c r="R965" s="111" t="s">
        <v>562</v>
      </c>
      <c r="S965" s="111" t="s">
        <v>710</v>
      </c>
      <c r="T965" s="111" t="s">
        <v>2156</v>
      </c>
      <c r="U965" s="111" t="str">
        <f>+CONCATENATE(Tabla134[[#This Row],[D]],Tabla134[[#This Row],[P]],Tabla134[[#This Row],[DI]])</f>
        <v>HUANCAVELICAHUAYTARAQUERCO</v>
      </c>
      <c r="V965" s="111" t="s">
        <v>4503</v>
      </c>
      <c r="W965" s="111"/>
      <c r="X965" s="111"/>
    </row>
    <row r="966" spans="1:24" x14ac:dyDescent="0.3">
      <c r="A966" s="108" t="s">
        <v>548</v>
      </c>
      <c r="B966" s="109" t="s">
        <v>4505</v>
      </c>
      <c r="C966" s="109" t="s">
        <v>738</v>
      </c>
      <c r="D966" s="109" t="s">
        <v>680</v>
      </c>
      <c r="E966" s="109" t="s">
        <v>738</v>
      </c>
      <c r="F966" s="109" t="s">
        <v>4357</v>
      </c>
      <c r="G966" s="109" t="s">
        <v>4489</v>
      </c>
      <c r="H966" s="109" t="s">
        <v>4506</v>
      </c>
      <c r="I966" s="110">
        <v>767</v>
      </c>
      <c r="J966" s="110">
        <v>222.32</v>
      </c>
      <c r="K966" s="110">
        <v>-13.5289</v>
      </c>
      <c r="L966" s="110">
        <v>-75.329400000000007</v>
      </c>
      <c r="M966" s="111" t="s">
        <v>123</v>
      </c>
      <c r="N966" s="111">
        <v>0</v>
      </c>
      <c r="O966" s="111" t="s">
        <v>553</v>
      </c>
      <c r="P966" s="111">
        <v>0</v>
      </c>
      <c r="Q966" s="112"/>
      <c r="R966" s="111" t="s">
        <v>562</v>
      </c>
      <c r="S966" s="111" t="s">
        <v>710</v>
      </c>
      <c r="T966" s="111" t="s">
        <v>2240</v>
      </c>
      <c r="U966" s="111" t="str">
        <f>+CONCATENATE(Tabla134[[#This Row],[D]],Tabla134[[#This Row],[P]],Tabla134[[#This Row],[DI]])</f>
        <v>HUANCAVELICAHUAYTARAQUITO-ARMA</v>
      </c>
      <c r="V966" s="111" t="s">
        <v>4505</v>
      </c>
      <c r="W966" s="111"/>
      <c r="X966" s="111"/>
    </row>
    <row r="967" spans="1:24" x14ac:dyDescent="0.3">
      <c r="A967" s="108" t="s">
        <v>548</v>
      </c>
      <c r="B967" s="109" t="s">
        <v>4507</v>
      </c>
      <c r="C967" s="109" t="s">
        <v>738</v>
      </c>
      <c r="D967" s="109" t="s">
        <v>680</v>
      </c>
      <c r="E967" s="109" t="s">
        <v>753</v>
      </c>
      <c r="F967" s="109" t="s">
        <v>4357</v>
      </c>
      <c r="G967" s="109" t="s">
        <v>4489</v>
      </c>
      <c r="H967" s="109" t="s">
        <v>4508</v>
      </c>
      <c r="I967" s="110">
        <v>1676</v>
      </c>
      <c r="J967" s="110">
        <v>255.86</v>
      </c>
      <c r="K967" s="110">
        <v>-13.500299999999999</v>
      </c>
      <c r="L967" s="110">
        <v>-75.294399999999996</v>
      </c>
      <c r="M967" s="111" t="s">
        <v>123</v>
      </c>
      <c r="N967" s="111">
        <v>0</v>
      </c>
      <c r="O967" s="111" t="s">
        <v>553</v>
      </c>
      <c r="P967" s="111">
        <v>0</v>
      </c>
      <c r="Q967" s="112"/>
      <c r="R967" s="111" t="s">
        <v>562</v>
      </c>
      <c r="S967" s="111" t="s">
        <v>710</v>
      </c>
      <c r="T967" s="111" t="s">
        <v>2315</v>
      </c>
      <c r="U967" s="111" t="str">
        <f>+CONCATENATE(Tabla134[[#This Row],[D]],Tabla134[[#This Row],[P]],Tabla134[[#This Row],[DI]])</f>
        <v>HUANCAVELICAHUAYTARASAN ANTONIO DE CUSICANCHA</v>
      </c>
      <c r="V967" s="111" t="s">
        <v>4507</v>
      </c>
      <c r="W967" s="111"/>
      <c r="X967" s="111"/>
    </row>
    <row r="968" spans="1:24" x14ac:dyDescent="0.3">
      <c r="A968" s="108" t="s">
        <v>548</v>
      </c>
      <c r="B968" s="109" t="s">
        <v>4509</v>
      </c>
      <c r="C968" s="109" t="s">
        <v>738</v>
      </c>
      <c r="D968" s="109" t="s">
        <v>680</v>
      </c>
      <c r="E968" s="109" t="s">
        <v>765</v>
      </c>
      <c r="F968" s="109" t="s">
        <v>4357</v>
      </c>
      <c r="G968" s="109" t="s">
        <v>4489</v>
      </c>
      <c r="H968" s="109" t="s">
        <v>4510</v>
      </c>
      <c r="I968" s="110">
        <v>557</v>
      </c>
      <c r="J968" s="110">
        <v>70.7</v>
      </c>
      <c r="K968" s="110">
        <v>-13.7956</v>
      </c>
      <c r="L968" s="110">
        <v>-75.25</v>
      </c>
      <c r="M968" s="111" t="s">
        <v>123</v>
      </c>
      <c r="N968" s="111">
        <v>0</v>
      </c>
      <c r="O968" s="111" t="s">
        <v>553</v>
      </c>
      <c r="P968" s="111">
        <v>0</v>
      </c>
      <c r="Q968" s="112"/>
      <c r="R968" s="111" t="s">
        <v>562</v>
      </c>
      <c r="S968" s="111" t="s">
        <v>710</v>
      </c>
      <c r="T968" s="111" t="s">
        <v>2379</v>
      </c>
      <c r="U968" s="111" t="str">
        <f>+CONCATENATE(Tabla134[[#This Row],[D]],Tabla134[[#This Row],[P]],Tabla134[[#This Row],[DI]])</f>
        <v>HUANCAVELICAHUAYTARASAN FRANCISCO DE SANGAYAICO</v>
      </c>
      <c r="V968" s="111" t="s">
        <v>4509</v>
      </c>
      <c r="W968" s="111"/>
      <c r="X968" s="111"/>
    </row>
    <row r="969" spans="1:24" x14ac:dyDescent="0.3">
      <c r="A969" s="108" t="s">
        <v>548</v>
      </c>
      <c r="B969" s="109" t="s">
        <v>4511</v>
      </c>
      <c r="C969" s="109" t="s">
        <v>738</v>
      </c>
      <c r="D969" s="109" t="s">
        <v>680</v>
      </c>
      <c r="E969" s="109" t="s">
        <v>778</v>
      </c>
      <c r="F969" s="109" t="s">
        <v>4357</v>
      </c>
      <c r="G969" s="109" t="s">
        <v>4489</v>
      </c>
      <c r="H969" s="109" t="s">
        <v>4512</v>
      </c>
      <c r="I969" s="110">
        <v>1194</v>
      </c>
      <c r="J969" s="110">
        <v>174.95</v>
      </c>
      <c r="K969" s="110">
        <v>-13.956899999999999</v>
      </c>
      <c r="L969" s="110">
        <v>-75.239999999999995</v>
      </c>
      <c r="M969" s="111" t="s">
        <v>123</v>
      </c>
      <c r="N969" s="111">
        <v>0</v>
      </c>
      <c r="O969" s="111" t="s">
        <v>553</v>
      </c>
      <c r="P969" s="111">
        <v>0</v>
      </c>
      <c r="Q969" s="112"/>
      <c r="R969" s="111" t="s">
        <v>562</v>
      </c>
      <c r="S969" s="111" t="s">
        <v>710</v>
      </c>
      <c r="T969" s="111" t="s">
        <v>2427</v>
      </c>
      <c r="U969" s="111" t="str">
        <f>+CONCATENATE(Tabla134[[#This Row],[D]],Tabla134[[#This Row],[P]],Tabla134[[#This Row],[DI]])</f>
        <v>HUANCAVELICAHUAYTARASAN ISIDRO</v>
      </c>
      <c r="V969" s="111" t="s">
        <v>4511</v>
      </c>
      <c r="W969" s="111"/>
      <c r="X969" s="111"/>
    </row>
    <row r="970" spans="1:24" x14ac:dyDescent="0.3">
      <c r="A970" s="108" t="s">
        <v>548</v>
      </c>
      <c r="B970" s="109" t="s">
        <v>4513</v>
      </c>
      <c r="C970" s="109" t="s">
        <v>738</v>
      </c>
      <c r="D970" s="109" t="s">
        <v>680</v>
      </c>
      <c r="E970" s="109" t="s">
        <v>789</v>
      </c>
      <c r="F970" s="109" t="s">
        <v>4357</v>
      </c>
      <c r="G970" s="109" t="s">
        <v>4489</v>
      </c>
      <c r="H970" s="109" t="s">
        <v>4514</v>
      </c>
      <c r="I970" s="110">
        <v>2842</v>
      </c>
      <c r="J970" s="110">
        <v>1150.2</v>
      </c>
      <c r="K970" s="110">
        <v>-13.827199999999999</v>
      </c>
      <c r="L970" s="110">
        <v>-75.257800000000003</v>
      </c>
      <c r="M970" s="111" t="s">
        <v>123</v>
      </c>
      <c r="N970" s="111">
        <v>0</v>
      </c>
      <c r="O970" s="111" t="s">
        <v>553</v>
      </c>
      <c r="P970" s="111">
        <v>0</v>
      </c>
      <c r="Q970" s="112"/>
      <c r="R970" s="111" t="s">
        <v>562</v>
      </c>
      <c r="S970" s="111" t="s">
        <v>710</v>
      </c>
      <c r="T970" s="111" t="s">
        <v>2459</v>
      </c>
      <c r="U970" s="111" t="str">
        <f>+CONCATENATE(Tabla134[[#This Row],[D]],Tabla134[[#This Row],[P]],Tabla134[[#This Row],[DI]])</f>
        <v>HUANCAVELICAHUAYTARASANTIAGO DE CHOCORVOS</v>
      </c>
      <c r="V970" s="111" t="s">
        <v>4513</v>
      </c>
      <c r="W970" s="111"/>
      <c r="X970" s="111"/>
    </row>
    <row r="971" spans="1:24" x14ac:dyDescent="0.3">
      <c r="A971" s="108" t="s">
        <v>548</v>
      </c>
      <c r="B971" s="109" t="s">
        <v>4515</v>
      </c>
      <c r="C971" s="109" t="s">
        <v>738</v>
      </c>
      <c r="D971" s="109" t="s">
        <v>680</v>
      </c>
      <c r="E971" s="109" t="s">
        <v>798</v>
      </c>
      <c r="F971" s="109" t="s">
        <v>4357</v>
      </c>
      <c r="G971" s="109" t="s">
        <v>4489</v>
      </c>
      <c r="H971" s="109" t="s">
        <v>4516</v>
      </c>
      <c r="I971" s="110">
        <v>658</v>
      </c>
      <c r="J971" s="110">
        <v>169.32</v>
      </c>
      <c r="K971" s="110">
        <v>-14.0547</v>
      </c>
      <c r="L971" s="110">
        <v>-74.978300000000004</v>
      </c>
      <c r="M971" s="111" t="s">
        <v>123</v>
      </c>
      <c r="N971" s="111">
        <v>0</v>
      </c>
      <c r="O971" s="111" t="s">
        <v>553</v>
      </c>
      <c r="P971" s="111">
        <v>0</v>
      </c>
      <c r="Q971" s="112"/>
      <c r="R971" s="111" t="s">
        <v>562</v>
      </c>
      <c r="S971" s="111" t="s">
        <v>710</v>
      </c>
      <c r="T971" s="111" t="s">
        <v>2489</v>
      </c>
      <c r="U971" s="111" t="str">
        <f>+CONCATENATE(Tabla134[[#This Row],[D]],Tabla134[[#This Row],[P]],Tabla134[[#This Row],[DI]])</f>
        <v>HUANCAVELICAHUAYTARASANTIAGO DE QUIRAHUARA</v>
      </c>
      <c r="V971" s="111" t="s">
        <v>4515</v>
      </c>
      <c r="W971" s="111"/>
      <c r="X971" s="111"/>
    </row>
    <row r="972" spans="1:24" x14ac:dyDescent="0.3">
      <c r="A972" s="108" t="s">
        <v>548</v>
      </c>
      <c r="B972" s="109" t="s">
        <v>4517</v>
      </c>
      <c r="C972" s="109" t="s">
        <v>738</v>
      </c>
      <c r="D972" s="109" t="s">
        <v>680</v>
      </c>
      <c r="E972" s="109" t="s">
        <v>806</v>
      </c>
      <c r="F972" s="109" t="s">
        <v>4357</v>
      </c>
      <c r="G972" s="109" t="s">
        <v>4489</v>
      </c>
      <c r="H972" s="109" t="s">
        <v>4518</v>
      </c>
      <c r="I972" s="110">
        <v>982</v>
      </c>
      <c r="J972" s="110">
        <v>248.56</v>
      </c>
      <c r="K972" s="110">
        <v>-13.7356</v>
      </c>
      <c r="L972" s="110">
        <v>-75.245000000000005</v>
      </c>
      <c r="M972" s="111" t="s">
        <v>123</v>
      </c>
      <c r="N972" s="111">
        <v>0</v>
      </c>
      <c r="O972" s="111" t="s">
        <v>553</v>
      </c>
      <c r="P972" s="111">
        <v>0</v>
      </c>
      <c r="Q972" s="112"/>
      <c r="R972" s="111" t="s">
        <v>562</v>
      </c>
      <c r="S972" s="111" t="s">
        <v>710</v>
      </c>
      <c r="T972" s="111" t="s">
        <v>2514</v>
      </c>
      <c r="U972" s="111" t="str">
        <f>+CONCATENATE(Tabla134[[#This Row],[D]],Tabla134[[#This Row],[P]],Tabla134[[#This Row],[DI]])</f>
        <v>HUANCAVELICAHUAYTARASANTO DOMINGO DE CAPILLAS</v>
      </c>
      <c r="V972" s="111" t="s">
        <v>4517</v>
      </c>
      <c r="W972" s="111"/>
      <c r="X972" s="111"/>
    </row>
    <row r="973" spans="1:24" x14ac:dyDescent="0.3">
      <c r="A973" s="108" t="s">
        <v>548</v>
      </c>
      <c r="B973" s="109" t="s">
        <v>4519</v>
      </c>
      <c r="C973" s="109" t="s">
        <v>738</v>
      </c>
      <c r="D973" s="109" t="s">
        <v>680</v>
      </c>
      <c r="E973" s="109" t="s">
        <v>811</v>
      </c>
      <c r="F973" s="109" t="s">
        <v>4357</v>
      </c>
      <c r="G973" s="109" t="s">
        <v>4489</v>
      </c>
      <c r="H973" s="109" t="s">
        <v>4520</v>
      </c>
      <c r="I973" s="110">
        <v>313</v>
      </c>
      <c r="J973" s="110">
        <v>226.58</v>
      </c>
      <c r="K973" s="110">
        <v>-13.689399999999999</v>
      </c>
      <c r="L973" s="110">
        <v>-75.275800000000004</v>
      </c>
      <c r="M973" s="111" t="s">
        <v>123</v>
      </c>
      <c r="N973" s="111">
        <v>0</v>
      </c>
      <c r="O973" s="111" t="s">
        <v>553</v>
      </c>
      <c r="P973" s="111">
        <v>0</v>
      </c>
      <c r="Q973" s="112"/>
      <c r="R973" s="111" t="s">
        <v>562</v>
      </c>
      <c r="S973" s="111" t="s">
        <v>710</v>
      </c>
      <c r="T973" s="111" t="s">
        <v>2366</v>
      </c>
      <c r="U973" s="111" t="str">
        <f>+CONCATENATE(Tabla134[[#This Row],[D]],Tabla134[[#This Row],[P]],Tabla134[[#This Row],[DI]])</f>
        <v>HUANCAVELICAHUAYTARATAMBO</v>
      </c>
      <c r="V973" s="111" t="s">
        <v>4519</v>
      </c>
      <c r="W973" s="111"/>
      <c r="X973" s="111"/>
    </row>
    <row r="974" spans="1:24" x14ac:dyDescent="0.3">
      <c r="A974" s="108" t="s">
        <v>548</v>
      </c>
      <c r="B974" s="109" t="s">
        <v>4521</v>
      </c>
      <c r="C974" s="109" t="s">
        <v>738</v>
      </c>
      <c r="D974" s="109" t="s">
        <v>680</v>
      </c>
      <c r="E974" s="109" t="s">
        <v>841</v>
      </c>
      <c r="F974" s="109" t="s">
        <v>4357</v>
      </c>
      <c r="G974" s="109" t="s">
        <v>4489</v>
      </c>
      <c r="H974" s="109" t="s">
        <v>842</v>
      </c>
      <c r="I974" s="110" t="s">
        <v>553</v>
      </c>
      <c r="J974" s="110" t="s">
        <v>553</v>
      </c>
      <c r="K974" s="110" t="s">
        <v>553</v>
      </c>
      <c r="L974" s="110" t="s">
        <v>553</v>
      </c>
      <c r="M974" s="111" t="s">
        <v>123</v>
      </c>
      <c r="N974" s="111">
        <v>0</v>
      </c>
      <c r="O974" s="111" t="s">
        <v>553</v>
      </c>
      <c r="P974" s="111">
        <v>0</v>
      </c>
      <c r="Q974" s="112"/>
      <c r="R974" s="111" t="s">
        <v>562</v>
      </c>
      <c r="S974" s="111" t="s">
        <v>710</v>
      </c>
      <c r="T974" s="111" t="s">
        <v>843</v>
      </c>
      <c r="U974" s="111" t="str">
        <f>+CONCATENATE(Tabla134[[#This Row],[D]],Tabla134[[#This Row],[P]],Tabla134[[#This Row],[DI]])</f>
        <v>HUANCAVELICAHUAYTARAMULTIDISTRITAL</v>
      </c>
      <c r="V974" s="111" t="s">
        <v>4521</v>
      </c>
      <c r="W974" s="111"/>
      <c r="X974" s="111"/>
    </row>
    <row r="975" spans="1:24" x14ac:dyDescent="0.3">
      <c r="A975" s="108" t="s">
        <v>548</v>
      </c>
      <c r="B975" s="109" t="s">
        <v>4522</v>
      </c>
      <c r="C975" s="109" t="s">
        <v>738</v>
      </c>
      <c r="D975" s="109" t="s">
        <v>700</v>
      </c>
      <c r="E975" s="109" t="s">
        <v>550</v>
      </c>
      <c r="F975" s="109" t="s">
        <v>4357</v>
      </c>
      <c r="G975" s="109" t="s">
        <v>4523</v>
      </c>
      <c r="H975" s="109" t="s">
        <v>4524</v>
      </c>
      <c r="I975" s="110">
        <v>9335</v>
      </c>
      <c r="J975" s="110">
        <v>109.07</v>
      </c>
      <c r="K975" s="110">
        <v>-12.3956</v>
      </c>
      <c r="L975" s="110">
        <v>-74.867199999999997</v>
      </c>
      <c r="M975" s="111" t="s">
        <v>3151</v>
      </c>
      <c r="N975" s="111">
        <v>0</v>
      </c>
      <c r="O975" s="111" t="s">
        <v>553</v>
      </c>
      <c r="P975" s="111">
        <v>0</v>
      </c>
      <c r="Q975" s="112"/>
      <c r="R975" s="111" t="s">
        <v>562</v>
      </c>
      <c r="S975" s="111" t="s">
        <v>728</v>
      </c>
      <c r="T975" s="111" t="s">
        <v>2285</v>
      </c>
      <c r="U975" s="111" t="str">
        <f>+CONCATENATE(Tabla134[[#This Row],[D]],Tabla134[[#This Row],[P]],Tabla134[[#This Row],[DI]])</f>
        <v>HUANCAVELICATAYACAJAPAMPAS</v>
      </c>
      <c r="V975" s="111" t="s">
        <v>4522</v>
      </c>
      <c r="W975" s="111"/>
      <c r="X975" s="111"/>
    </row>
    <row r="976" spans="1:24" x14ac:dyDescent="0.3">
      <c r="A976" s="108" t="s">
        <v>548</v>
      </c>
      <c r="B976" s="109" t="s">
        <v>4525</v>
      </c>
      <c r="C976" s="109" t="s">
        <v>738</v>
      </c>
      <c r="D976" s="109" t="s">
        <v>700</v>
      </c>
      <c r="E976" s="109" t="s">
        <v>581</v>
      </c>
      <c r="F976" s="109" t="s">
        <v>4357</v>
      </c>
      <c r="G976" s="109" t="s">
        <v>4523</v>
      </c>
      <c r="H976" s="109" t="s">
        <v>4526</v>
      </c>
      <c r="I976" s="110">
        <v>4110</v>
      </c>
      <c r="J976" s="110">
        <v>168.06</v>
      </c>
      <c r="K976" s="110">
        <v>-12.3653</v>
      </c>
      <c r="L976" s="110">
        <v>-75.057199999999995</v>
      </c>
      <c r="M976" s="111" t="s">
        <v>3151</v>
      </c>
      <c r="N976" s="111">
        <v>0</v>
      </c>
      <c r="O976" s="111" t="s">
        <v>553</v>
      </c>
      <c r="P976" s="111">
        <v>0</v>
      </c>
      <c r="Q976" s="112"/>
      <c r="R976" s="111" t="s">
        <v>562</v>
      </c>
      <c r="S976" s="111" t="s">
        <v>728</v>
      </c>
      <c r="T976" s="111" t="s">
        <v>1127</v>
      </c>
      <c r="U976" s="111" t="str">
        <f>+CONCATENATE(Tabla134[[#This Row],[D]],Tabla134[[#This Row],[P]],Tabla134[[#This Row],[DI]])</f>
        <v>HUANCAVELICATAYACAJAACOSTAMBO</v>
      </c>
      <c r="V976" s="111" t="s">
        <v>4525</v>
      </c>
      <c r="W976" s="111"/>
      <c r="X976" s="111"/>
    </row>
    <row r="977" spans="1:24" x14ac:dyDescent="0.3">
      <c r="A977" s="108" t="s">
        <v>548</v>
      </c>
      <c r="B977" s="109" t="s">
        <v>4527</v>
      </c>
      <c r="C977" s="109" t="s">
        <v>738</v>
      </c>
      <c r="D977" s="109" t="s">
        <v>700</v>
      </c>
      <c r="E977" s="109" t="s">
        <v>608</v>
      </c>
      <c r="F977" s="109" t="s">
        <v>4357</v>
      </c>
      <c r="G977" s="109" t="s">
        <v>4523</v>
      </c>
      <c r="H977" s="109" t="s">
        <v>4528</v>
      </c>
      <c r="I977" s="110">
        <v>5014</v>
      </c>
      <c r="J977" s="110">
        <v>110.27</v>
      </c>
      <c r="K977" s="110">
        <v>-12.409700000000001</v>
      </c>
      <c r="L977" s="110">
        <v>-74.903099999999995</v>
      </c>
      <c r="M977" s="111" t="s">
        <v>3151</v>
      </c>
      <c r="N977" s="111">
        <v>0</v>
      </c>
      <c r="O977" s="111" t="s">
        <v>553</v>
      </c>
      <c r="P977" s="111">
        <v>0</v>
      </c>
      <c r="Q977" s="112"/>
      <c r="R977" s="111" t="s">
        <v>562</v>
      </c>
      <c r="S977" s="111" t="s">
        <v>728</v>
      </c>
      <c r="T977" s="111" t="s">
        <v>1292</v>
      </c>
      <c r="U977" s="111" t="str">
        <f>+CONCATENATE(Tabla134[[#This Row],[D]],Tabla134[[#This Row],[P]],Tabla134[[#This Row],[DI]])</f>
        <v>HUANCAVELICATAYACAJAACRAQUIA</v>
      </c>
      <c r="V977" s="111" t="s">
        <v>4527</v>
      </c>
      <c r="W977" s="111"/>
      <c r="X977" s="111"/>
    </row>
    <row r="978" spans="1:24" x14ac:dyDescent="0.3">
      <c r="A978" s="108" t="s">
        <v>548</v>
      </c>
      <c r="B978" s="109" t="s">
        <v>4529</v>
      </c>
      <c r="C978" s="109" t="s">
        <v>738</v>
      </c>
      <c r="D978" s="109" t="s">
        <v>700</v>
      </c>
      <c r="E978" s="109" t="s">
        <v>633</v>
      </c>
      <c r="F978" s="109" t="s">
        <v>4357</v>
      </c>
      <c r="G978" s="109" t="s">
        <v>4523</v>
      </c>
      <c r="H978" s="109" t="s">
        <v>4530</v>
      </c>
      <c r="I978" s="110">
        <v>5619</v>
      </c>
      <c r="J978" s="110">
        <v>90.96</v>
      </c>
      <c r="K978" s="110">
        <v>-12.408099999999999</v>
      </c>
      <c r="L978" s="110">
        <v>-74.891900000000007</v>
      </c>
      <c r="M978" s="111" t="s">
        <v>3151</v>
      </c>
      <c r="N978" s="111">
        <v>0</v>
      </c>
      <c r="O978" s="111" t="s">
        <v>553</v>
      </c>
      <c r="P978" s="111">
        <v>0</v>
      </c>
      <c r="Q978" s="112"/>
      <c r="R978" s="111" t="s">
        <v>562</v>
      </c>
      <c r="S978" s="111" t="s">
        <v>728</v>
      </c>
      <c r="T978" s="111" t="s">
        <v>1463</v>
      </c>
      <c r="U978" s="111" t="str">
        <f>+CONCATENATE(Tabla134[[#This Row],[D]],Tabla134[[#This Row],[P]],Tabla134[[#This Row],[DI]])</f>
        <v>HUANCAVELICATAYACAJAAHUAYCHA</v>
      </c>
      <c r="V978" s="111" t="s">
        <v>4529</v>
      </c>
      <c r="W978" s="111"/>
      <c r="X978" s="111"/>
    </row>
    <row r="979" spans="1:24" x14ac:dyDescent="0.3">
      <c r="A979" s="108" t="s">
        <v>548</v>
      </c>
      <c r="B979" s="109" t="s">
        <v>4531</v>
      </c>
      <c r="C979" s="109" t="s">
        <v>738</v>
      </c>
      <c r="D979" s="109" t="s">
        <v>700</v>
      </c>
      <c r="E979" s="109" t="s">
        <v>656</v>
      </c>
      <c r="F979" s="109" t="s">
        <v>4357</v>
      </c>
      <c r="G979" s="109" t="s">
        <v>4523</v>
      </c>
      <c r="H979" s="109" t="s">
        <v>3215</v>
      </c>
      <c r="I979" s="110">
        <v>12376</v>
      </c>
      <c r="J979" s="110">
        <v>312.18</v>
      </c>
      <c r="K979" s="110">
        <v>-12.4114</v>
      </c>
      <c r="L979" s="110">
        <v>-74.681399999999996</v>
      </c>
      <c r="M979" s="111" t="s">
        <v>3151</v>
      </c>
      <c r="N979" s="111">
        <v>0</v>
      </c>
      <c r="O979" s="111" t="s">
        <v>553</v>
      </c>
      <c r="P979" s="111">
        <v>0</v>
      </c>
      <c r="Q979" s="112"/>
      <c r="R979" s="111" t="s">
        <v>562</v>
      </c>
      <c r="S979" s="111" t="s">
        <v>728</v>
      </c>
      <c r="T979" s="111" t="s">
        <v>1235</v>
      </c>
      <c r="U979" s="111" t="str">
        <f>+CONCATENATE(Tabla134[[#This Row],[D]],Tabla134[[#This Row],[P]],Tabla134[[#This Row],[DI]])</f>
        <v>HUANCAVELICATAYACAJACOLCABAMBA</v>
      </c>
      <c r="V979" s="111" t="s">
        <v>4531</v>
      </c>
      <c r="W979" s="111"/>
      <c r="X979" s="111"/>
    </row>
    <row r="980" spans="1:24" x14ac:dyDescent="0.3">
      <c r="A980" s="108" t="s">
        <v>548</v>
      </c>
      <c r="B980" s="109" t="s">
        <v>4532</v>
      </c>
      <c r="C980" s="109" t="s">
        <v>738</v>
      </c>
      <c r="D980" s="109" t="s">
        <v>700</v>
      </c>
      <c r="E980" s="109" t="s">
        <v>680</v>
      </c>
      <c r="F980" s="109" t="s">
        <v>4357</v>
      </c>
      <c r="G980" s="109" t="s">
        <v>4523</v>
      </c>
      <c r="H980" s="109" t="s">
        <v>4533</v>
      </c>
      <c r="I980" s="110">
        <v>10381</v>
      </c>
      <c r="J980" s="110">
        <v>106.92</v>
      </c>
      <c r="K980" s="110">
        <v>-12.393599999999999</v>
      </c>
      <c r="L980" s="110">
        <v>-74.862499999999997</v>
      </c>
      <c r="M980" s="111" t="s">
        <v>3151</v>
      </c>
      <c r="N980" s="111">
        <v>0</v>
      </c>
      <c r="O980" s="111" t="s">
        <v>553</v>
      </c>
      <c r="P980" s="111">
        <v>0</v>
      </c>
      <c r="Q980" s="112"/>
      <c r="R980" s="111" t="s">
        <v>562</v>
      </c>
      <c r="S980" s="111" t="s">
        <v>728</v>
      </c>
      <c r="T980" s="111" t="s">
        <v>1785</v>
      </c>
      <c r="U980" s="111" t="str">
        <f>+CONCATENATE(Tabla134[[#This Row],[D]],Tabla134[[#This Row],[P]],Tabla134[[#This Row],[DI]])</f>
        <v>HUANCAVELICATAYACAJADANIEL HERNANDEZ</v>
      </c>
      <c r="V980" s="111" t="s">
        <v>4532</v>
      </c>
      <c r="W980" s="111"/>
      <c r="X980" s="111"/>
    </row>
    <row r="981" spans="1:24" x14ac:dyDescent="0.3">
      <c r="A981" s="108" t="s">
        <v>548</v>
      </c>
      <c r="B981" s="109" t="s">
        <v>4534</v>
      </c>
      <c r="C981" s="109" t="s">
        <v>738</v>
      </c>
      <c r="D981" s="109" t="s">
        <v>700</v>
      </c>
      <c r="E981" s="109" t="s">
        <v>700</v>
      </c>
      <c r="F981" s="109" t="s">
        <v>4357</v>
      </c>
      <c r="G981" s="109" t="s">
        <v>4523</v>
      </c>
      <c r="H981" s="109" t="s">
        <v>4535</v>
      </c>
      <c r="I981" s="110">
        <v>6534</v>
      </c>
      <c r="J981" s="110">
        <v>292</v>
      </c>
      <c r="K981" s="110">
        <v>-12.0486</v>
      </c>
      <c r="L981" s="110">
        <v>-74.595299999999995</v>
      </c>
      <c r="M981" s="111" t="s">
        <v>3613</v>
      </c>
      <c r="N981" s="115">
        <v>1</v>
      </c>
      <c r="O981" s="115" t="s">
        <v>3614</v>
      </c>
      <c r="P981" s="115">
        <v>0</v>
      </c>
      <c r="Q981" s="112"/>
      <c r="R981" s="111" t="s">
        <v>562</v>
      </c>
      <c r="S981" s="111" t="s">
        <v>728</v>
      </c>
      <c r="T981" s="111" t="s">
        <v>1927</v>
      </c>
      <c r="U981" s="111" t="str">
        <f>+CONCATENATE(Tabla134[[#This Row],[D]],Tabla134[[#This Row],[P]],Tabla134[[#This Row],[DI]])</f>
        <v>HUANCAVELICATAYACAJAHUACHOCOLPA</v>
      </c>
      <c r="V981" s="111" t="s">
        <v>4534</v>
      </c>
      <c r="W981" s="111"/>
      <c r="X981" s="111"/>
    </row>
    <row r="982" spans="1:24" x14ac:dyDescent="0.3">
      <c r="A982" s="108" t="s">
        <v>548</v>
      </c>
      <c r="B982" s="109" t="s">
        <v>4536</v>
      </c>
      <c r="C982" s="109" t="s">
        <v>738</v>
      </c>
      <c r="D982" s="109" t="s">
        <v>700</v>
      </c>
      <c r="E982" s="109" t="s">
        <v>738</v>
      </c>
      <c r="F982" s="109" t="s">
        <v>4357</v>
      </c>
      <c r="G982" s="109" t="s">
        <v>4523</v>
      </c>
      <c r="H982" s="109" t="s">
        <v>4537</v>
      </c>
      <c r="I982" s="110">
        <v>4472</v>
      </c>
      <c r="J982" s="110">
        <v>150.69</v>
      </c>
      <c r="K982" s="110">
        <v>-12.279400000000001</v>
      </c>
      <c r="L982" s="110">
        <v>-74.940600000000003</v>
      </c>
      <c r="M982" s="111" t="s">
        <v>3151</v>
      </c>
      <c r="N982" s="111">
        <v>0</v>
      </c>
      <c r="O982" s="111" t="s">
        <v>553</v>
      </c>
      <c r="P982" s="111">
        <v>0</v>
      </c>
      <c r="Q982" s="112"/>
      <c r="R982" s="111" t="s">
        <v>562</v>
      </c>
      <c r="S982" s="111" t="s">
        <v>728</v>
      </c>
      <c r="T982" s="111" t="s">
        <v>2053</v>
      </c>
      <c r="U982" s="111" t="str">
        <f>+CONCATENATE(Tabla134[[#This Row],[D]],Tabla134[[#This Row],[P]],Tabla134[[#This Row],[DI]])</f>
        <v>HUANCAVELICATAYACAJAHUARIBAMBA</v>
      </c>
      <c r="V982" s="111" t="s">
        <v>4536</v>
      </c>
      <c r="W982" s="111"/>
      <c r="X982" s="111"/>
    </row>
    <row r="983" spans="1:24" x14ac:dyDescent="0.3">
      <c r="A983" s="108" t="s">
        <v>548</v>
      </c>
      <c r="B983" s="109" t="s">
        <v>4538</v>
      </c>
      <c r="C983" s="109" t="s">
        <v>738</v>
      </c>
      <c r="D983" s="109" t="s">
        <v>700</v>
      </c>
      <c r="E983" s="109" t="s">
        <v>753</v>
      </c>
      <c r="F983" s="109" t="s">
        <v>4357</v>
      </c>
      <c r="G983" s="109" t="s">
        <v>4523</v>
      </c>
      <c r="H983" s="109" t="s">
        <v>4539</v>
      </c>
      <c r="I983" s="110">
        <v>1876</v>
      </c>
      <c r="J983" s="110">
        <v>67.39</v>
      </c>
      <c r="K983" s="110">
        <v>-12.3322</v>
      </c>
      <c r="L983" s="110">
        <v>-75.070800000000006</v>
      </c>
      <c r="M983" s="111" t="s">
        <v>3151</v>
      </c>
      <c r="N983" s="111">
        <v>0</v>
      </c>
      <c r="O983" s="111" t="s">
        <v>553</v>
      </c>
      <c r="P983" s="111">
        <v>0</v>
      </c>
      <c r="Q983" s="112"/>
      <c r="R983" s="111" t="s">
        <v>562</v>
      </c>
      <c r="S983" s="111" t="s">
        <v>728</v>
      </c>
      <c r="T983" s="111" t="s">
        <v>2157</v>
      </c>
      <c r="U983" s="111" t="str">
        <f>+CONCATENATE(Tabla134[[#This Row],[D]],Tabla134[[#This Row],[P]],Tabla134[[#This Row],[DI]])</f>
        <v>HUANCAVELICATAYACAJAÑAHUIMPUQUIO</v>
      </c>
      <c r="V983" s="111" t="s">
        <v>4538</v>
      </c>
      <c r="W983" s="111"/>
      <c r="X983" s="111"/>
    </row>
    <row r="984" spans="1:24" x14ac:dyDescent="0.3">
      <c r="A984" s="108" t="s">
        <v>548</v>
      </c>
      <c r="B984" s="109" t="s">
        <v>4540</v>
      </c>
      <c r="C984" s="109" t="s">
        <v>738</v>
      </c>
      <c r="D984" s="109" t="s">
        <v>700</v>
      </c>
      <c r="E984" s="109" t="s">
        <v>765</v>
      </c>
      <c r="F984" s="109" t="s">
        <v>4357</v>
      </c>
      <c r="G984" s="109" t="s">
        <v>4523</v>
      </c>
      <c r="H984" s="109" t="s">
        <v>4541</v>
      </c>
      <c r="I984" s="110">
        <v>7281</v>
      </c>
      <c r="J984" s="110">
        <v>227.86</v>
      </c>
      <c r="K984" s="110">
        <v>-12.258900000000001</v>
      </c>
      <c r="L984" s="110">
        <v>-75.069999999999993</v>
      </c>
      <c r="M984" s="111" t="s">
        <v>3151</v>
      </c>
      <c r="N984" s="111">
        <v>0</v>
      </c>
      <c r="O984" s="111" t="s">
        <v>553</v>
      </c>
      <c r="P984" s="111">
        <v>0</v>
      </c>
      <c r="Q984" s="112"/>
      <c r="R984" s="111" t="s">
        <v>562</v>
      </c>
      <c r="S984" s="111" t="s">
        <v>728</v>
      </c>
      <c r="T984" s="111" t="s">
        <v>2241</v>
      </c>
      <c r="U984" s="111" t="str">
        <f>+CONCATENATE(Tabla134[[#This Row],[D]],Tabla134[[#This Row],[P]],Tabla134[[#This Row],[DI]])</f>
        <v>HUANCAVELICATAYACAJAPAZOS</v>
      </c>
      <c r="V984" s="111" t="s">
        <v>4540</v>
      </c>
      <c r="W984" s="111"/>
      <c r="X984" s="111"/>
    </row>
    <row r="985" spans="1:24" x14ac:dyDescent="0.3">
      <c r="A985" s="108" t="s">
        <v>548</v>
      </c>
      <c r="B985" s="109" t="s">
        <v>4542</v>
      </c>
      <c r="C985" s="109" t="s">
        <v>738</v>
      </c>
      <c r="D985" s="109" t="s">
        <v>700</v>
      </c>
      <c r="E985" s="109" t="s">
        <v>789</v>
      </c>
      <c r="F985" s="109" t="s">
        <v>4357</v>
      </c>
      <c r="G985" s="109" t="s">
        <v>4523</v>
      </c>
      <c r="H985" s="109" t="s">
        <v>4543</v>
      </c>
      <c r="I985" s="110">
        <v>904</v>
      </c>
      <c r="J985" s="110">
        <v>31.54</v>
      </c>
      <c r="K985" s="110">
        <v>-12.2408</v>
      </c>
      <c r="L985" s="110">
        <v>-74.779200000000003</v>
      </c>
      <c r="M985" s="111" t="s">
        <v>3151</v>
      </c>
      <c r="N985" s="111">
        <v>0</v>
      </c>
      <c r="O985" s="111" t="s">
        <v>553</v>
      </c>
      <c r="P985" s="111">
        <v>0</v>
      </c>
      <c r="Q985" s="112"/>
      <c r="R985" s="111" t="s">
        <v>562</v>
      </c>
      <c r="S985" s="111" t="s">
        <v>728</v>
      </c>
      <c r="T985" s="111" t="s">
        <v>2428</v>
      </c>
      <c r="U985" s="111" t="str">
        <f>+CONCATENATE(Tabla134[[#This Row],[D]],Tabla134[[#This Row],[P]],Tabla134[[#This Row],[DI]])</f>
        <v>HUANCAVELICATAYACAJAQUISHUAR</v>
      </c>
      <c r="V985" s="111" t="s">
        <v>4542</v>
      </c>
      <c r="W985" s="111"/>
      <c r="X985" s="111"/>
    </row>
    <row r="986" spans="1:24" x14ac:dyDescent="0.3">
      <c r="A986" s="108" t="s">
        <v>548</v>
      </c>
      <c r="B986" s="109" t="s">
        <v>4544</v>
      </c>
      <c r="C986" s="109" t="s">
        <v>738</v>
      </c>
      <c r="D986" s="109" t="s">
        <v>700</v>
      </c>
      <c r="E986" s="109" t="s">
        <v>798</v>
      </c>
      <c r="F986" s="109" t="s">
        <v>4357</v>
      </c>
      <c r="G986" s="109" t="s">
        <v>4523</v>
      </c>
      <c r="H986" s="109" t="s">
        <v>4545</v>
      </c>
      <c r="I986" s="110">
        <v>4584</v>
      </c>
      <c r="J986" s="110">
        <v>192.52</v>
      </c>
      <c r="K986" s="110">
        <v>-12.2011</v>
      </c>
      <c r="L986" s="110">
        <v>-74.782499999999999</v>
      </c>
      <c r="M986" s="111" t="s">
        <v>3151</v>
      </c>
      <c r="N986" s="111">
        <v>0</v>
      </c>
      <c r="O986" s="111" t="s">
        <v>553</v>
      </c>
      <c r="P986" s="111">
        <v>0</v>
      </c>
      <c r="Q986" s="112"/>
      <c r="R986" s="111" t="s">
        <v>562</v>
      </c>
      <c r="S986" s="111" t="s">
        <v>728</v>
      </c>
      <c r="T986" s="111" t="s">
        <v>2490</v>
      </c>
      <c r="U986" s="111" t="str">
        <f>+CONCATENATE(Tabla134[[#This Row],[D]],Tabla134[[#This Row],[P]],Tabla134[[#This Row],[DI]])</f>
        <v>HUANCAVELICATAYACAJASALCABAMBA</v>
      </c>
      <c r="V986" s="111" t="s">
        <v>4544</v>
      </c>
      <c r="W986" s="111"/>
      <c r="X986" s="111"/>
    </row>
    <row r="987" spans="1:24" x14ac:dyDescent="0.3">
      <c r="A987" s="108" t="s">
        <v>548</v>
      </c>
      <c r="B987" s="109" t="s">
        <v>4546</v>
      </c>
      <c r="C987" s="109" t="s">
        <v>738</v>
      </c>
      <c r="D987" s="109" t="s">
        <v>700</v>
      </c>
      <c r="E987" s="109" t="s">
        <v>806</v>
      </c>
      <c r="F987" s="109" t="s">
        <v>4357</v>
      </c>
      <c r="G987" s="109" t="s">
        <v>4523</v>
      </c>
      <c r="H987" s="109" t="s">
        <v>4547</v>
      </c>
      <c r="I987" s="110">
        <v>3294</v>
      </c>
      <c r="J987" s="110">
        <v>117.98</v>
      </c>
      <c r="K987" s="110">
        <v>-12.1031</v>
      </c>
      <c r="L987" s="110">
        <v>-74.750799999999998</v>
      </c>
      <c r="M987" s="111" t="s">
        <v>3151</v>
      </c>
      <c r="N987" s="111">
        <v>0</v>
      </c>
      <c r="O987" s="111" t="s">
        <v>553</v>
      </c>
      <c r="P987" s="111">
        <v>0</v>
      </c>
      <c r="Q987" s="112"/>
      <c r="R987" s="111" t="s">
        <v>562</v>
      </c>
      <c r="S987" s="111" t="s">
        <v>728</v>
      </c>
      <c r="T987" s="111" t="s">
        <v>2515</v>
      </c>
      <c r="U987" s="111" t="str">
        <f>+CONCATENATE(Tabla134[[#This Row],[D]],Tabla134[[#This Row],[P]],Tabla134[[#This Row],[DI]])</f>
        <v>HUANCAVELICATAYACAJASALCAHUASI</v>
      </c>
      <c r="V987" s="111" t="s">
        <v>4546</v>
      </c>
      <c r="W987" s="111"/>
      <c r="X987" s="111"/>
    </row>
    <row r="988" spans="1:24" x14ac:dyDescent="0.3">
      <c r="A988" s="108" t="s">
        <v>548</v>
      </c>
      <c r="B988" s="109" t="s">
        <v>4548</v>
      </c>
      <c r="C988" s="109" t="s">
        <v>738</v>
      </c>
      <c r="D988" s="109" t="s">
        <v>700</v>
      </c>
      <c r="E988" s="109" t="s">
        <v>811</v>
      </c>
      <c r="F988" s="109" t="s">
        <v>4357</v>
      </c>
      <c r="G988" s="109" t="s">
        <v>4523</v>
      </c>
      <c r="H988" s="109" t="s">
        <v>4549</v>
      </c>
      <c r="I988" s="110">
        <v>2856</v>
      </c>
      <c r="J988" s="110">
        <v>281.70999999999998</v>
      </c>
      <c r="K988" s="110">
        <v>-12.0939</v>
      </c>
      <c r="L988" s="110">
        <v>-74.865600000000001</v>
      </c>
      <c r="M988" s="111" t="s">
        <v>3151</v>
      </c>
      <c r="N988" s="111">
        <v>0</v>
      </c>
      <c r="O988" s="111" t="s">
        <v>553</v>
      </c>
      <c r="P988" s="111">
        <v>0</v>
      </c>
      <c r="Q988" s="112"/>
      <c r="R988" s="111" t="s">
        <v>562</v>
      </c>
      <c r="S988" s="111" t="s">
        <v>728</v>
      </c>
      <c r="T988" s="111" t="s">
        <v>2535</v>
      </c>
      <c r="U988" s="111" t="str">
        <f>+CONCATENATE(Tabla134[[#This Row],[D]],Tabla134[[#This Row],[P]],Tabla134[[#This Row],[DI]])</f>
        <v>HUANCAVELICATAYACAJASAN MARCOS DE ROCCHAC</v>
      </c>
      <c r="V988" s="111" t="s">
        <v>4548</v>
      </c>
      <c r="W988" s="111"/>
      <c r="X988" s="111"/>
    </row>
    <row r="989" spans="1:24" x14ac:dyDescent="0.3">
      <c r="A989" s="108" t="s">
        <v>548</v>
      </c>
      <c r="B989" s="109" t="s">
        <v>4550</v>
      </c>
      <c r="C989" s="109" t="s">
        <v>738</v>
      </c>
      <c r="D989" s="109" t="s">
        <v>700</v>
      </c>
      <c r="E989" s="109" t="s">
        <v>816</v>
      </c>
      <c r="F989" s="109" t="s">
        <v>4357</v>
      </c>
      <c r="G989" s="109" t="s">
        <v>4523</v>
      </c>
      <c r="H989" s="109" t="s">
        <v>4551</v>
      </c>
      <c r="I989" s="110">
        <v>4926</v>
      </c>
      <c r="J989" s="110">
        <v>271.75</v>
      </c>
      <c r="K989" s="110">
        <v>-12.116899999999999</v>
      </c>
      <c r="L989" s="110">
        <v>-74.63</v>
      </c>
      <c r="M989" s="111" t="s">
        <v>3613</v>
      </c>
      <c r="N989" s="115">
        <v>1</v>
      </c>
      <c r="O989" s="115" t="s">
        <v>3614</v>
      </c>
      <c r="P989" s="115">
        <v>0</v>
      </c>
      <c r="Q989" s="112"/>
      <c r="R989" s="111" t="s">
        <v>562</v>
      </c>
      <c r="S989" s="111" t="s">
        <v>728</v>
      </c>
      <c r="T989" s="111" t="s">
        <v>2566</v>
      </c>
      <c r="U989" s="111" t="str">
        <f>+CONCATENATE(Tabla134[[#This Row],[D]],Tabla134[[#This Row],[P]],Tabla134[[#This Row],[DI]])</f>
        <v>HUANCAVELICATAYACAJASURCUBAMBA</v>
      </c>
      <c r="V989" s="111" t="s">
        <v>4550</v>
      </c>
      <c r="W989" s="111"/>
      <c r="X989" s="111"/>
    </row>
    <row r="990" spans="1:24" x14ac:dyDescent="0.3">
      <c r="A990" s="108" t="s">
        <v>548</v>
      </c>
      <c r="B990" s="109" t="s">
        <v>4552</v>
      </c>
      <c r="C990" s="109" t="s">
        <v>738</v>
      </c>
      <c r="D990" s="109" t="s">
        <v>700</v>
      </c>
      <c r="E990" s="109" t="s">
        <v>821</v>
      </c>
      <c r="F990" s="109" t="s">
        <v>4357</v>
      </c>
      <c r="G990" s="109" t="s">
        <v>4523</v>
      </c>
      <c r="H990" s="109" t="s">
        <v>4553</v>
      </c>
      <c r="I990" s="110">
        <v>9140</v>
      </c>
      <c r="J990" s="110">
        <v>257.73</v>
      </c>
      <c r="K990" s="110">
        <v>-12.1531</v>
      </c>
      <c r="L990" s="110">
        <v>-74.545599999999993</v>
      </c>
      <c r="M990" s="111" t="s">
        <v>3613</v>
      </c>
      <c r="N990" s="115">
        <v>1</v>
      </c>
      <c r="O990" s="115" t="s">
        <v>3614</v>
      </c>
      <c r="P990" s="115">
        <v>0</v>
      </c>
      <c r="Q990" s="112"/>
      <c r="R990" s="111" t="s">
        <v>562</v>
      </c>
      <c r="S990" s="111" t="s">
        <v>728</v>
      </c>
      <c r="T990" s="111" t="s">
        <v>2577</v>
      </c>
      <c r="U990" s="111" t="str">
        <f>+CONCATENATE(Tabla134[[#This Row],[D]],Tabla134[[#This Row],[P]],Tabla134[[#This Row],[DI]])</f>
        <v>HUANCAVELICATAYACAJATINTAY PUNCU</v>
      </c>
      <c r="V990" s="111" t="s">
        <v>4552</v>
      </c>
      <c r="W990" s="111"/>
      <c r="X990" s="111"/>
    </row>
    <row r="991" spans="1:24" x14ac:dyDescent="0.3">
      <c r="A991" s="108" t="s">
        <v>548</v>
      </c>
      <c r="B991" s="109" t="s">
        <v>4554</v>
      </c>
      <c r="C991" s="109" t="s">
        <v>738</v>
      </c>
      <c r="D991" s="109" t="s">
        <v>700</v>
      </c>
      <c r="E991" s="109" t="s">
        <v>826</v>
      </c>
      <c r="F991" s="109" t="s">
        <v>4357</v>
      </c>
      <c r="G991" s="109" t="s">
        <v>4523</v>
      </c>
      <c r="H991" s="109" t="s">
        <v>4555</v>
      </c>
      <c r="I991" s="110">
        <v>4145</v>
      </c>
      <c r="J991" s="110">
        <v>114.16</v>
      </c>
      <c r="K991" s="110">
        <v>-12.4681</v>
      </c>
      <c r="L991" s="110">
        <v>-74.784700000000001</v>
      </c>
      <c r="M991" s="111" t="s">
        <v>3151</v>
      </c>
      <c r="N991" s="111">
        <v>0</v>
      </c>
      <c r="O991" s="111" t="s">
        <v>553</v>
      </c>
      <c r="P991" s="111">
        <v>0</v>
      </c>
      <c r="Q991" s="112"/>
      <c r="R991" s="111" t="s">
        <v>562</v>
      </c>
      <c r="S991" s="111" t="s">
        <v>728</v>
      </c>
      <c r="T991" s="111" t="s">
        <v>2380</v>
      </c>
      <c r="U991" s="111" t="str">
        <f>+CONCATENATE(Tabla134[[#This Row],[D]],Tabla134[[#This Row],[P]],Tabla134[[#This Row],[DI]])</f>
        <v>HUANCAVELICATAYACAJAQUICHUAS</v>
      </c>
      <c r="V991" s="111" t="s">
        <v>4554</v>
      </c>
      <c r="W991" s="111"/>
      <c r="X991" s="111"/>
    </row>
    <row r="992" spans="1:24" x14ac:dyDescent="0.3">
      <c r="A992" s="108" t="s">
        <v>548</v>
      </c>
      <c r="B992" s="109" t="s">
        <v>4556</v>
      </c>
      <c r="C992" s="109" t="s">
        <v>738</v>
      </c>
      <c r="D992" s="109" t="s">
        <v>700</v>
      </c>
      <c r="E992" s="109" t="s">
        <v>831</v>
      </c>
      <c r="F992" s="109" t="s">
        <v>4357</v>
      </c>
      <c r="G992" s="109" t="s">
        <v>4523</v>
      </c>
      <c r="H992" s="109" t="s">
        <v>4557</v>
      </c>
      <c r="I992" s="110">
        <v>2283</v>
      </c>
      <c r="J992" s="110">
        <v>144.94</v>
      </c>
      <c r="K992" s="110">
        <v>-12.3147</v>
      </c>
      <c r="L992" s="110">
        <v>-74.636399999999995</v>
      </c>
      <c r="M992" s="111" t="s">
        <v>3613</v>
      </c>
      <c r="N992" s="115">
        <v>1</v>
      </c>
      <c r="O992" s="115" t="s">
        <v>3614</v>
      </c>
      <c r="P992" s="115">
        <v>0</v>
      </c>
      <c r="Q992" s="112"/>
      <c r="R992" s="111" t="s">
        <v>562</v>
      </c>
      <c r="S992" s="111" t="s">
        <v>728</v>
      </c>
      <c r="T992" s="111" t="s">
        <v>1634</v>
      </c>
      <c r="U992" s="111" t="str">
        <f>+CONCATENATE(Tabla134[[#This Row],[D]],Tabla134[[#This Row],[P]],Tabla134[[#This Row],[DI]])</f>
        <v>HUANCAVELICATAYACAJAANDAYMARCA</v>
      </c>
      <c r="V992" s="111" t="s">
        <v>4556</v>
      </c>
      <c r="W992" s="111"/>
      <c r="X992" s="111"/>
    </row>
    <row r="993" spans="1:24" x14ac:dyDescent="0.3">
      <c r="A993" s="108" t="s">
        <v>548</v>
      </c>
      <c r="B993" s="109" t="s">
        <v>4558</v>
      </c>
      <c r="C993" s="109" t="s">
        <v>738</v>
      </c>
      <c r="D993" s="109" t="s">
        <v>700</v>
      </c>
      <c r="E993" s="109" t="s">
        <v>836</v>
      </c>
      <c r="F993" s="109" t="s">
        <v>4357</v>
      </c>
      <c r="G993" s="109" t="s">
        <v>4523</v>
      </c>
      <c r="H993" s="109" t="s">
        <v>4559</v>
      </c>
      <c r="I993" s="110">
        <v>4440</v>
      </c>
      <c r="J993" s="110">
        <v>186.03</v>
      </c>
      <c r="K993" s="110">
        <v>-12.216900000000001</v>
      </c>
      <c r="L993" s="110">
        <v>-74.489999999999995</v>
      </c>
      <c r="M993" s="111" t="s">
        <v>3613</v>
      </c>
      <c r="N993" s="115">
        <v>1</v>
      </c>
      <c r="O993" s="115" t="s">
        <v>3614</v>
      </c>
      <c r="P993" s="115">
        <v>0</v>
      </c>
      <c r="Q993" s="112"/>
      <c r="R993" s="111" t="s">
        <v>562</v>
      </c>
      <c r="S993" s="111" t="s">
        <v>728</v>
      </c>
      <c r="T993" s="111" t="s">
        <v>2460</v>
      </c>
      <c r="U993" s="111" t="str">
        <f>+CONCATENATE(Tabla134[[#This Row],[D]],Tabla134[[#This Row],[P]],Tabla134[[#This Row],[DI]])</f>
        <v>HUANCAVELICATAYACAJAROBLE</v>
      </c>
      <c r="V993" s="111" t="s">
        <v>4558</v>
      </c>
      <c r="W993" s="111"/>
      <c r="X993" s="111"/>
    </row>
    <row r="994" spans="1:24" x14ac:dyDescent="0.3">
      <c r="A994" s="108" t="s">
        <v>548</v>
      </c>
      <c r="B994" s="109" t="s">
        <v>4560</v>
      </c>
      <c r="C994" s="109" t="s">
        <v>738</v>
      </c>
      <c r="D994" s="109" t="s">
        <v>700</v>
      </c>
      <c r="E994" s="109" t="s">
        <v>2707</v>
      </c>
      <c r="F994" s="109" t="s">
        <v>4357</v>
      </c>
      <c r="G994" s="109" t="s">
        <v>4523</v>
      </c>
      <c r="H994" s="109" t="s">
        <v>4561</v>
      </c>
      <c r="I994" s="110">
        <v>3501</v>
      </c>
      <c r="J994" s="110">
        <v>144.6</v>
      </c>
      <c r="K994" s="110">
        <v>-12.2347</v>
      </c>
      <c r="L994" s="110">
        <v>-74.944400000000002</v>
      </c>
      <c r="M994" s="111" t="s">
        <v>3151</v>
      </c>
      <c r="N994" s="111">
        <v>0</v>
      </c>
      <c r="O994" s="111" t="s">
        <v>553</v>
      </c>
      <c r="P994" s="111">
        <v>0</v>
      </c>
      <c r="Q994" s="112"/>
      <c r="R994" s="111" t="s">
        <v>562</v>
      </c>
      <c r="S994" s="111" t="s">
        <v>728</v>
      </c>
      <c r="T994" s="111" t="s">
        <v>2316</v>
      </c>
      <c r="U994" s="111" t="str">
        <f>+CONCATENATE(Tabla134[[#This Row],[D]],Tabla134[[#This Row],[P]],Tabla134[[#This Row],[DI]])</f>
        <v>HUANCAVELICATAYACAJAPICHOS</v>
      </c>
      <c r="V994" s="111" t="s">
        <v>4560</v>
      </c>
      <c r="W994" s="111"/>
      <c r="X994" s="111"/>
    </row>
    <row r="995" spans="1:24" x14ac:dyDescent="0.3">
      <c r="A995" s="108" t="s">
        <v>548</v>
      </c>
      <c r="B995" s="109" t="s">
        <v>4562</v>
      </c>
      <c r="C995" s="109" t="s">
        <v>738</v>
      </c>
      <c r="D995" s="109" t="s">
        <v>700</v>
      </c>
      <c r="E995" s="109" t="s">
        <v>2711</v>
      </c>
      <c r="F995" s="109" t="s">
        <v>4357</v>
      </c>
      <c r="G995" s="109" t="s">
        <v>4523</v>
      </c>
      <c r="H995" s="109" t="s">
        <v>4563</v>
      </c>
      <c r="I995" s="110">
        <v>2117</v>
      </c>
      <c r="J995" s="110">
        <v>34.020000000000003</v>
      </c>
      <c r="K995" s="110">
        <v>-12.312200000000001</v>
      </c>
      <c r="L995" s="110">
        <v>-74.916899999999998</v>
      </c>
      <c r="M995" s="111" t="s">
        <v>3151</v>
      </c>
      <c r="N995" s="111">
        <v>0</v>
      </c>
      <c r="O995" s="111" t="s">
        <v>553</v>
      </c>
      <c r="P995" s="111">
        <v>0</v>
      </c>
      <c r="Q995" s="112"/>
      <c r="R995" s="111" t="s">
        <v>562</v>
      </c>
      <c r="S995" s="111" t="s">
        <v>728</v>
      </c>
      <c r="T995" s="111" t="s">
        <v>2551</v>
      </c>
      <c r="U995" s="111" t="str">
        <f>+CONCATENATE(Tabla134[[#This Row],[D]],Tabla134[[#This Row],[P]],Tabla134[[#This Row],[DI]])</f>
        <v>HUANCAVELICATAYACAJASANTIAGO DE TUCUMA</v>
      </c>
      <c r="V995" s="111" t="s">
        <v>4562</v>
      </c>
      <c r="W995" s="111"/>
      <c r="X995" s="111"/>
    </row>
    <row r="996" spans="1:24" x14ac:dyDescent="0.3">
      <c r="A996" s="108" t="s">
        <v>548</v>
      </c>
      <c r="B996" s="109" t="s">
        <v>4564</v>
      </c>
      <c r="C996" s="109" t="s">
        <v>738</v>
      </c>
      <c r="D996" s="109" t="s">
        <v>700</v>
      </c>
      <c r="E996" s="109" t="s">
        <v>841</v>
      </c>
      <c r="F996" s="109" t="s">
        <v>4357</v>
      </c>
      <c r="G996" s="109" t="s">
        <v>4523</v>
      </c>
      <c r="H996" s="109" t="s">
        <v>842</v>
      </c>
      <c r="I996" s="110" t="s">
        <v>553</v>
      </c>
      <c r="J996" s="110" t="s">
        <v>553</v>
      </c>
      <c r="K996" s="110" t="s">
        <v>553</v>
      </c>
      <c r="L996" s="110" t="s">
        <v>553</v>
      </c>
      <c r="M996" s="111" t="s">
        <v>123</v>
      </c>
      <c r="N996" s="111">
        <v>0</v>
      </c>
      <c r="O996" s="111" t="s">
        <v>553</v>
      </c>
      <c r="P996" s="111">
        <v>0</v>
      </c>
      <c r="Q996" s="112"/>
      <c r="R996" s="111" t="s">
        <v>562</v>
      </c>
      <c r="S996" s="111" t="s">
        <v>728</v>
      </c>
      <c r="T996" s="111" t="s">
        <v>843</v>
      </c>
      <c r="U996" s="111" t="str">
        <f>+CONCATENATE(Tabla134[[#This Row],[D]],Tabla134[[#This Row],[P]],Tabla134[[#This Row],[DI]])</f>
        <v>HUANCAVELICATAYACAJAMULTIDISTRITAL</v>
      </c>
      <c r="V996" s="111" t="s">
        <v>4564</v>
      </c>
      <c r="W996" s="111"/>
      <c r="X996" s="111"/>
    </row>
    <row r="997" spans="1:24" x14ac:dyDescent="0.3">
      <c r="A997" s="108" t="s">
        <v>548</v>
      </c>
      <c r="B997" s="109" t="s">
        <v>4565</v>
      </c>
      <c r="C997" s="109" t="s">
        <v>753</v>
      </c>
      <c r="D997" s="109" t="s">
        <v>550</v>
      </c>
      <c r="E997" s="109" t="s">
        <v>550</v>
      </c>
      <c r="F997" s="109" t="s">
        <v>4566</v>
      </c>
      <c r="G997" s="109" t="s">
        <v>4567</v>
      </c>
      <c r="H997" s="109" t="s">
        <v>4567</v>
      </c>
      <c r="I997" s="110">
        <v>88542</v>
      </c>
      <c r="J997" s="110">
        <v>126.23</v>
      </c>
      <c r="K997" s="110">
        <v>-9.9268999999999998</v>
      </c>
      <c r="L997" s="110">
        <v>-76.240300000000005</v>
      </c>
      <c r="M997" s="111" t="s">
        <v>123</v>
      </c>
      <c r="N997" s="111">
        <v>0</v>
      </c>
      <c r="O997" s="111" t="s">
        <v>553</v>
      </c>
      <c r="P997" s="111">
        <v>0</v>
      </c>
      <c r="Q997" s="112"/>
      <c r="R997" s="111" t="s">
        <v>563</v>
      </c>
      <c r="S997" s="111" t="s">
        <v>563</v>
      </c>
      <c r="T997" s="111" t="s">
        <v>563</v>
      </c>
      <c r="U997" s="111" t="str">
        <f>+CONCATENATE(Tabla134[[#This Row],[D]],Tabla134[[#This Row],[P]],Tabla134[[#This Row],[DI]])</f>
        <v>HUANUCOHUANUCOHUANUCO</v>
      </c>
      <c r="V997" s="111" t="s">
        <v>4565</v>
      </c>
      <c r="W997" s="111"/>
      <c r="X997" s="111"/>
    </row>
    <row r="998" spans="1:24" x14ac:dyDescent="0.3">
      <c r="A998" s="108" t="s">
        <v>548</v>
      </c>
      <c r="B998" s="109" t="s">
        <v>4568</v>
      </c>
      <c r="C998" s="109" t="s">
        <v>753</v>
      </c>
      <c r="D998" s="109" t="s">
        <v>550</v>
      </c>
      <c r="E998" s="109" t="s">
        <v>581</v>
      </c>
      <c r="F998" s="109" t="s">
        <v>4566</v>
      </c>
      <c r="G998" s="109" t="s">
        <v>4567</v>
      </c>
      <c r="H998" s="109" t="s">
        <v>4569</v>
      </c>
      <c r="I998" s="110">
        <v>79545</v>
      </c>
      <c r="J998" s="110">
        <v>131.68</v>
      </c>
      <c r="K998" s="110">
        <v>-9.9456000000000007</v>
      </c>
      <c r="L998" s="110">
        <v>-76.241699999999994</v>
      </c>
      <c r="M998" s="111" t="s">
        <v>123</v>
      </c>
      <c r="N998" s="111">
        <v>0</v>
      </c>
      <c r="O998" s="111" t="s">
        <v>553</v>
      </c>
      <c r="P998" s="111">
        <v>0</v>
      </c>
      <c r="Q998" s="112"/>
      <c r="R998" s="111" t="s">
        <v>563</v>
      </c>
      <c r="S998" s="111" t="s">
        <v>563</v>
      </c>
      <c r="T998" s="111" t="s">
        <v>1131</v>
      </c>
      <c r="U998" s="111" t="str">
        <f>+CONCATENATE(Tabla134[[#This Row],[D]],Tabla134[[#This Row],[P]],Tabla134[[#This Row],[DI]])</f>
        <v>HUANUCOHUANUCOAMARILIS</v>
      </c>
      <c r="V998" s="111" t="s">
        <v>4568</v>
      </c>
      <c r="W998" s="111"/>
      <c r="X998" s="111"/>
    </row>
    <row r="999" spans="1:24" x14ac:dyDescent="0.3">
      <c r="A999" s="108" t="s">
        <v>548</v>
      </c>
      <c r="B999" s="109" t="s">
        <v>4570</v>
      </c>
      <c r="C999" s="109" t="s">
        <v>753</v>
      </c>
      <c r="D999" s="109" t="s">
        <v>550</v>
      </c>
      <c r="E999" s="109" t="s">
        <v>608</v>
      </c>
      <c r="F999" s="109" t="s">
        <v>4566</v>
      </c>
      <c r="G999" s="109" t="s">
        <v>4567</v>
      </c>
      <c r="H999" s="109" t="s">
        <v>4571</v>
      </c>
      <c r="I999" s="110">
        <v>14099</v>
      </c>
      <c r="J999" s="110">
        <v>795.78</v>
      </c>
      <c r="K999" s="110">
        <v>-9.8018999999999998</v>
      </c>
      <c r="L999" s="110">
        <v>-76.068899999999999</v>
      </c>
      <c r="M999" s="111" t="s">
        <v>123</v>
      </c>
      <c r="N999" s="111">
        <v>0</v>
      </c>
      <c r="O999" s="111" t="s">
        <v>553</v>
      </c>
      <c r="P999" s="111">
        <v>1</v>
      </c>
      <c r="Q999" s="112"/>
      <c r="R999" s="111" t="s">
        <v>563</v>
      </c>
      <c r="S999" s="111" t="s">
        <v>563</v>
      </c>
      <c r="T999" s="111" t="s">
        <v>1296</v>
      </c>
      <c r="U999" s="111" t="str">
        <f>+CONCATENATE(Tabla134[[#This Row],[D]],Tabla134[[#This Row],[P]],Tabla134[[#This Row],[DI]])</f>
        <v>HUANUCOHUANUCOCHINCHAO</v>
      </c>
      <c r="V999" s="111" t="s">
        <v>4570</v>
      </c>
      <c r="W999" s="111"/>
      <c r="X999" s="111"/>
    </row>
    <row r="1000" spans="1:24" x14ac:dyDescent="0.3">
      <c r="A1000" s="108" t="s">
        <v>548</v>
      </c>
      <c r="B1000" s="109" t="s">
        <v>4572</v>
      </c>
      <c r="C1000" s="109" t="s">
        <v>753</v>
      </c>
      <c r="D1000" s="109" t="s">
        <v>550</v>
      </c>
      <c r="E1000" s="109" t="s">
        <v>633</v>
      </c>
      <c r="F1000" s="109" t="s">
        <v>4566</v>
      </c>
      <c r="G1000" s="109" t="s">
        <v>4567</v>
      </c>
      <c r="H1000" s="109" t="s">
        <v>4573</v>
      </c>
      <c r="I1000" s="110">
        <v>28908</v>
      </c>
      <c r="J1000" s="110">
        <v>507.31</v>
      </c>
      <c r="K1000" s="110">
        <v>-9.8257999999999992</v>
      </c>
      <c r="L1000" s="110">
        <v>-76.137500000000003</v>
      </c>
      <c r="M1000" s="111" t="s">
        <v>123</v>
      </c>
      <c r="N1000" s="111">
        <v>0</v>
      </c>
      <c r="O1000" s="111" t="s">
        <v>553</v>
      </c>
      <c r="P1000" s="111">
        <v>1</v>
      </c>
      <c r="Q1000" s="112"/>
      <c r="R1000" s="111" t="s">
        <v>563</v>
      </c>
      <c r="S1000" s="111" t="s">
        <v>563</v>
      </c>
      <c r="T1000" s="111" t="s">
        <v>1468</v>
      </c>
      <c r="U1000" s="111" t="str">
        <f>+CONCATENATE(Tabla134[[#This Row],[D]],Tabla134[[#This Row],[P]],Tabla134[[#This Row],[DI]])</f>
        <v>HUANUCOHUANUCOCHURUBAMBA</v>
      </c>
      <c r="V1000" s="111" t="s">
        <v>4572</v>
      </c>
      <c r="W1000" s="111"/>
      <c r="X1000" s="111"/>
    </row>
    <row r="1001" spans="1:24" x14ac:dyDescent="0.3">
      <c r="A1001" s="108" t="s">
        <v>548</v>
      </c>
      <c r="B1001" s="109" t="s">
        <v>4574</v>
      </c>
      <c r="C1001" s="109" t="s">
        <v>753</v>
      </c>
      <c r="D1001" s="109" t="s">
        <v>550</v>
      </c>
      <c r="E1001" s="109" t="s">
        <v>656</v>
      </c>
      <c r="F1001" s="109" t="s">
        <v>4566</v>
      </c>
      <c r="G1001" s="109" t="s">
        <v>4567</v>
      </c>
      <c r="H1001" s="109" t="s">
        <v>4575</v>
      </c>
      <c r="I1001" s="110">
        <v>10021</v>
      </c>
      <c r="J1001" s="110">
        <v>206.57</v>
      </c>
      <c r="K1001" s="110">
        <v>-10.0061</v>
      </c>
      <c r="L1001" s="110">
        <v>-76.5214</v>
      </c>
      <c r="M1001" s="111" t="s">
        <v>123</v>
      </c>
      <c r="N1001" s="111">
        <v>0</v>
      </c>
      <c r="O1001" s="111" t="s">
        <v>553</v>
      </c>
      <c r="P1001" s="111">
        <v>0</v>
      </c>
      <c r="Q1001" s="112"/>
      <c r="R1001" s="111" t="s">
        <v>563</v>
      </c>
      <c r="S1001" s="111" t="s">
        <v>563</v>
      </c>
      <c r="T1001" s="111" t="s">
        <v>1789</v>
      </c>
      <c r="U1001" s="111" t="str">
        <f>+CONCATENATE(Tabla134[[#This Row],[D]],Tabla134[[#This Row],[P]],Tabla134[[#This Row],[DI]])</f>
        <v>HUANUCOHUANUCOMARGOS</v>
      </c>
      <c r="V1001" s="111" t="s">
        <v>4574</v>
      </c>
      <c r="W1001" s="111"/>
      <c r="X1001" s="111"/>
    </row>
    <row r="1002" spans="1:24" x14ac:dyDescent="0.3">
      <c r="A1002" s="108" t="s">
        <v>548</v>
      </c>
      <c r="B1002" s="109" t="s">
        <v>4576</v>
      </c>
      <c r="C1002" s="109" t="s">
        <v>753</v>
      </c>
      <c r="D1002" s="109" t="s">
        <v>550</v>
      </c>
      <c r="E1002" s="109" t="s">
        <v>680</v>
      </c>
      <c r="F1002" s="109" t="s">
        <v>4566</v>
      </c>
      <c r="G1002" s="109" t="s">
        <v>4567</v>
      </c>
      <c r="H1002" s="109" t="s">
        <v>4577</v>
      </c>
      <c r="I1002" s="110">
        <v>8392</v>
      </c>
      <c r="J1002" s="110">
        <v>172.74</v>
      </c>
      <c r="K1002" s="110">
        <v>-9.9230999999999998</v>
      </c>
      <c r="L1002" s="110">
        <v>-76.356099999999998</v>
      </c>
      <c r="M1002" s="111" t="s">
        <v>123</v>
      </c>
      <c r="N1002" s="111">
        <v>0</v>
      </c>
      <c r="O1002" s="111" t="s">
        <v>553</v>
      </c>
      <c r="P1002" s="111">
        <v>0</v>
      </c>
      <c r="Q1002" s="112"/>
      <c r="R1002" s="111" t="s">
        <v>563</v>
      </c>
      <c r="S1002" s="111" t="s">
        <v>563</v>
      </c>
      <c r="T1002" s="111" t="s">
        <v>2056</v>
      </c>
      <c r="U1002" s="111" t="str">
        <f>+CONCATENATE(Tabla134[[#This Row],[D]],Tabla134[[#This Row],[P]],Tabla134[[#This Row],[DI]])</f>
        <v>HUANUCOHUANUCOQUISQUI</v>
      </c>
      <c r="V1002" s="111" t="s">
        <v>4576</v>
      </c>
      <c r="W1002" s="111"/>
      <c r="X1002" s="111"/>
    </row>
    <row r="1003" spans="1:24" x14ac:dyDescent="0.3">
      <c r="A1003" s="108" t="s">
        <v>548</v>
      </c>
      <c r="B1003" s="109" t="s">
        <v>4578</v>
      </c>
      <c r="C1003" s="109" t="s">
        <v>753</v>
      </c>
      <c r="D1003" s="109" t="s">
        <v>550</v>
      </c>
      <c r="E1003" s="109" t="s">
        <v>700</v>
      </c>
      <c r="F1003" s="109" t="s">
        <v>4566</v>
      </c>
      <c r="G1003" s="109" t="s">
        <v>4567</v>
      </c>
      <c r="H1003" s="109" t="s">
        <v>4579</v>
      </c>
      <c r="I1003" s="110">
        <v>5575</v>
      </c>
      <c r="J1003" s="110">
        <v>146.24</v>
      </c>
      <c r="K1003" s="110">
        <v>-9.9822000000000006</v>
      </c>
      <c r="L1003" s="110">
        <v>-76.284700000000001</v>
      </c>
      <c r="M1003" s="111" t="s">
        <v>123</v>
      </c>
      <c r="N1003" s="111">
        <v>0</v>
      </c>
      <c r="O1003" s="111" t="s">
        <v>553</v>
      </c>
      <c r="P1003" s="111">
        <v>0</v>
      </c>
      <c r="Q1003" s="112"/>
      <c r="R1003" s="111" t="s">
        <v>563</v>
      </c>
      <c r="S1003" s="111" t="s">
        <v>563</v>
      </c>
      <c r="T1003" s="111" t="s">
        <v>2161</v>
      </c>
      <c r="U1003" s="111" t="str">
        <f>+CONCATENATE(Tabla134[[#This Row],[D]],Tabla134[[#This Row],[P]],Tabla134[[#This Row],[DI]])</f>
        <v>HUANUCOHUANUCOSAN FRANCISCO DE CAYRAN</v>
      </c>
      <c r="V1003" s="111" t="s">
        <v>4578</v>
      </c>
      <c r="W1003" s="111"/>
      <c r="X1003" s="111"/>
    </row>
    <row r="1004" spans="1:24" x14ac:dyDescent="0.3">
      <c r="A1004" s="108" t="s">
        <v>548</v>
      </c>
      <c r="B1004" s="109" t="s">
        <v>4580</v>
      </c>
      <c r="C1004" s="109" t="s">
        <v>753</v>
      </c>
      <c r="D1004" s="109" t="s">
        <v>550</v>
      </c>
      <c r="E1004" s="109" t="s">
        <v>719</v>
      </c>
      <c r="F1004" s="109" t="s">
        <v>4566</v>
      </c>
      <c r="G1004" s="109" t="s">
        <v>4567</v>
      </c>
      <c r="H1004" s="109" t="s">
        <v>4581</v>
      </c>
      <c r="I1004" s="110">
        <v>8121</v>
      </c>
      <c r="J1004" s="110">
        <v>266.36</v>
      </c>
      <c r="K1004" s="110">
        <v>-10.0581</v>
      </c>
      <c r="L1004" s="110">
        <v>-76.482200000000006</v>
      </c>
      <c r="M1004" s="111" t="s">
        <v>123</v>
      </c>
      <c r="N1004" s="111">
        <v>0</v>
      </c>
      <c r="O1004" s="111" t="s">
        <v>553</v>
      </c>
      <c r="P1004" s="111">
        <v>0</v>
      </c>
      <c r="Q1004" s="112"/>
      <c r="R1004" s="111" t="s">
        <v>563</v>
      </c>
      <c r="S1004" s="111" t="s">
        <v>563</v>
      </c>
      <c r="T1004" s="111" t="s">
        <v>2318</v>
      </c>
      <c r="U1004" s="111" t="str">
        <f>+CONCATENATE(Tabla134[[#This Row],[D]],Tabla134[[#This Row],[P]],Tabla134[[#This Row],[DI]])</f>
        <v>HUANUCOHUANUCOSAN PEDRO DE CHAULAN</v>
      </c>
      <c r="V1004" s="111" t="s">
        <v>4580</v>
      </c>
      <c r="W1004" s="111"/>
      <c r="X1004" s="111"/>
    </row>
    <row r="1005" spans="1:24" x14ac:dyDescent="0.3">
      <c r="A1005" s="108" t="s">
        <v>548</v>
      </c>
      <c r="B1005" s="109" t="s">
        <v>4582</v>
      </c>
      <c r="C1005" s="109" t="s">
        <v>753</v>
      </c>
      <c r="D1005" s="109" t="s">
        <v>550</v>
      </c>
      <c r="E1005" s="109" t="s">
        <v>738</v>
      </c>
      <c r="F1005" s="109" t="s">
        <v>4566</v>
      </c>
      <c r="G1005" s="109" t="s">
        <v>4567</v>
      </c>
      <c r="H1005" s="109" t="s">
        <v>4583</v>
      </c>
      <c r="I1005" s="110">
        <v>20984</v>
      </c>
      <c r="J1005" s="110">
        <v>446.63</v>
      </c>
      <c r="K1005" s="110">
        <v>-9.8628</v>
      </c>
      <c r="L1005" s="110">
        <v>-76.170299999999997</v>
      </c>
      <c r="M1005" s="111" t="s">
        <v>123</v>
      </c>
      <c r="N1005" s="111">
        <v>0</v>
      </c>
      <c r="O1005" s="111" t="s">
        <v>553</v>
      </c>
      <c r="P1005" s="111">
        <v>1</v>
      </c>
      <c r="Q1005" s="112"/>
      <c r="R1005" s="111" t="s">
        <v>563</v>
      </c>
      <c r="S1005" s="111" t="s">
        <v>563</v>
      </c>
      <c r="T1005" s="111" t="s">
        <v>2382</v>
      </c>
      <c r="U1005" s="111" t="str">
        <f>+CONCATENATE(Tabla134[[#This Row],[D]],Tabla134[[#This Row],[P]],Tabla134[[#This Row],[DI]])</f>
        <v>HUANUCOHUANUCOSANTA MARIA DEL VALLE</v>
      </c>
      <c r="V1005" s="111" t="s">
        <v>4582</v>
      </c>
      <c r="W1005" s="111"/>
      <c r="X1005" s="111"/>
    </row>
    <row r="1006" spans="1:24" x14ac:dyDescent="0.3">
      <c r="A1006" s="108" t="s">
        <v>548</v>
      </c>
      <c r="B1006" s="109" t="s">
        <v>4584</v>
      </c>
      <c r="C1006" s="109" t="s">
        <v>753</v>
      </c>
      <c r="D1006" s="109" t="s">
        <v>550</v>
      </c>
      <c r="E1006" s="109" t="s">
        <v>753</v>
      </c>
      <c r="F1006" s="109" t="s">
        <v>4566</v>
      </c>
      <c r="G1006" s="109" t="s">
        <v>4567</v>
      </c>
      <c r="H1006" s="109" t="s">
        <v>4585</v>
      </c>
      <c r="I1006" s="110">
        <v>3139</v>
      </c>
      <c r="J1006" s="110">
        <v>60.94</v>
      </c>
      <c r="K1006" s="110">
        <v>-10.0022</v>
      </c>
      <c r="L1006" s="110">
        <v>-76.468299999999999</v>
      </c>
      <c r="M1006" s="111" t="s">
        <v>123</v>
      </c>
      <c r="N1006" s="111">
        <v>0</v>
      </c>
      <c r="O1006" s="111" t="s">
        <v>553</v>
      </c>
      <c r="P1006" s="111">
        <v>0</v>
      </c>
      <c r="Q1006" s="112"/>
      <c r="R1006" s="111" t="s">
        <v>563</v>
      </c>
      <c r="S1006" s="111" t="s">
        <v>563</v>
      </c>
      <c r="T1006" s="111" t="s">
        <v>2461</v>
      </c>
      <c r="U1006" s="111" t="str">
        <f>+CONCATENATE(Tabla134[[#This Row],[D]],Tabla134[[#This Row],[P]],Tabla134[[#This Row],[DI]])</f>
        <v>HUANUCOHUANUCOYARUMAYO</v>
      </c>
      <c r="V1006" s="111" t="s">
        <v>4584</v>
      </c>
      <c r="W1006" s="111"/>
      <c r="X1006" s="111"/>
    </row>
    <row r="1007" spans="1:24" x14ac:dyDescent="0.3">
      <c r="A1007" s="108" t="s">
        <v>548</v>
      </c>
      <c r="B1007" s="109" t="s">
        <v>4586</v>
      </c>
      <c r="C1007" s="109" t="s">
        <v>753</v>
      </c>
      <c r="D1007" s="109" t="s">
        <v>550</v>
      </c>
      <c r="E1007" s="109" t="s">
        <v>765</v>
      </c>
      <c r="F1007" s="109" t="s">
        <v>4566</v>
      </c>
      <c r="G1007" s="109" t="s">
        <v>4567</v>
      </c>
      <c r="H1007" s="109" t="s">
        <v>4587</v>
      </c>
      <c r="I1007" s="110">
        <v>28110</v>
      </c>
      <c r="J1007" s="110">
        <v>76.61</v>
      </c>
      <c r="K1007" s="110">
        <v>-9.9578000000000007</v>
      </c>
      <c r="L1007" s="110">
        <v>-76.249200000000002</v>
      </c>
      <c r="M1007" s="111" t="s">
        <v>123</v>
      </c>
      <c r="N1007" s="111">
        <v>0</v>
      </c>
      <c r="O1007" s="111" t="s">
        <v>553</v>
      </c>
      <c r="P1007" s="111">
        <v>0</v>
      </c>
      <c r="Q1007" s="112"/>
      <c r="R1007" s="111" t="s">
        <v>563</v>
      </c>
      <c r="S1007" s="111" t="s">
        <v>563</v>
      </c>
      <c r="T1007" s="111" t="s">
        <v>1932</v>
      </c>
      <c r="U1007" s="111" t="str">
        <f>+CONCATENATE(Tabla134[[#This Row],[D]],Tabla134[[#This Row],[P]],Tabla134[[#This Row],[DI]])</f>
        <v>HUANUCOHUANUCOPILLCO MARCA</v>
      </c>
      <c r="V1007" s="111" t="s">
        <v>4586</v>
      </c>
      <c r="W1007" s="111"/>
      <c r="X1007" s="111"/>
    </row>
    <row r="1008" spans="1:24" x14ac:dyDescent="0.3">
      <c r="A1008" s="108" t="s">
        <v>548</v>
      </c>
      <c r="B1008" s="109" t="s">
        <v>4588</v>
      </c>
      <c r="C1008" s="109" t="s">
        <v>753</v>
      </c>
      <c r="D1008" s="109" t="s">
        <v>550</v>
      </c>
      <c r="E1008" s="109" t="s">
        <v>778</v>
      </c>
      <c r="F1008" s="109" t="s">
        <v>4566</v>
      </c>
      <c r="G1008" s="109" t="s">
        <v>4567</v>
      </c>
      <c r="H1008" s="109" t="s">
        <v>4589</v>
      </c>
      <c r="I1008" s="110">
        <v>7390</v>
      </c>
      <c r="J1008" s="110">
        <v>69.900000000000006</v>
      </c>
      <c r="K1008" s="110">
        <v>-9.9857999999999993</v>
      </c>
      <c r="L1008" s="110">
        <v>-76.504400000000004</v>
      </c>
      <c r="M1008" s="111" t="s">
        <v>123</v>
      </c>
      <c r="N1008" s="111">
        <v>0</v>
      </c>
      <c r="O1008" s="111" t="s">
        <v>553</v>
      </c>
      <c r="P1008" s="111">
        <v>0</v>
      </c>
      <c r="Q1008" s="112"/>
      <c r="R1008" s="111" t="s">
        <v>563</v>
      </c>
      <c r="S1008" s="111" t="s">
        <v>563</v>
      </c>
      <c r="T1008" s="111" t="s">
        <v>2429</v>
      </c>
      <c r="U1008" s="111" t="str">
        <f>+CONCATENATE(Tabla134[[#This Row],[D]],Tabla134[[#This Row],[P]],Tabla134[[#This Row],[DI]])</f>
        <v>HUANUCOHUANUCOYACUS</v>
      </c>
      <c r="V1008" s="111" t="s">
        <v>4588</v>
      </c>
      <c r="W1008" s="111"/>
      <c r="X1008" s="111"/>
    </row>
    <row r="1009" spans="1:24" x14ac:dyDescent="0.3">
      <c r="A1009" s="108" t="s">
        <v>548</v>
      </c>
      <c r="B1009" s="109" t="s">
        <v>4590</v>
      </c>
      <c r="C1009" s="109" t="s">
        <v>753</v>
      </c>
      <c r="D1009" s="109" t="s">
        <v>550</v>
      </c>
      <c r="E1009" s="109" t="s">
        <v>789</v>
      </c>
      <c r="F1009" s="109" t="s">
        <v>4566</v>
      </c>
      <c r="G1009" s="109" t="s">
        <v>4567</v>
      </c>
      <c r="H1009" s="109" t="s">
        <v>4591</v>
      </c>
      <c r="I1009" s="110">
        <v>12223</v>
      </c>
      <c r="J1009" s="110">
        <v>584.6</v>
      </c>
      <c r="K1009" s="110">
        <v>-9.7894000000000005</v>
      </c>
      <c r="L1009" s="110">
        <v>-75.998599999999996</v>
      </c>
      <c r="M1009" s="111" t="s">
        <v>123</v>
      </c>
      <c r="N1009" s="111">
        <v>0</v>
      </c>
      <c r="O1009" s="111" t="s">
        <v>553</v>
      </c>
      <c r="P1009" s="111">
        <v>0</v>
      </c>
      <c r="Q1009" s="112"/>
      <c r="R1009" s="111" t="s">
        <v>563</v>
      </c>
      <c r="S1009" s="111" t="s">
        <v>563</v>
      </c>
      <c r="T1009" s="111" t="s">
        <v>2244</v>
      </c>
      <c r="U1009" s="111" t="str">
        <f>+CONCATENATE(Tabla134[[#This Row],[D]],Tabla134[[#This Row],[P]],Tabla134[[#This Row],[DI]])</f>
        <v>HUANUCOHUANUCOSAN PABLO DE PILLAO</v>
      </c>
      <c r="V1009" s="111" t="s">
        <v>4590</v>
      </c>
      <c r="W1009" s="111"/>
      <c r="X1009" s="111"/>
    </row>
    <row r="1010" spans="1:24" x14ac:dyDescent="0.3">
      <c r="A1010" s="108" t="s">
        <v>548</v>
      </c>
      <c r="B1010" s="109" t="s">
        <v>4592</v>
      </c>
      <c r="C1010" s="109" t="s">
        <v>753</v>
      </c>
      <c r="D1010" s="109" t="s">
        <v>550</v>
      </c>
      <c r="E1010" s="109" t="s">
        <v>841</v>
      </c>
      <c r="F1010" s="109" t="s">
        <v>4566</v>
      </c>
      <c r="G1010" s="109" t="s">
        <v>4567</v>
      </c>
      <c r="H1010" s="109" t="s">
        <v>842</v>
      </c>
      <c r="I1010" s="110" t="s">
        <v>553</v>
      </c>
      <c r="J1010" s="110" t="s">
        <v>553</v>
      </c>
      <c r="K1010" s="110" t="s">
        <v>553</v>
      </c>
      <c r="L1010" s="110" t="s">
        <v>553</v>
      </c>
      <c r="M1010" s="111" t="s">
        <v>123</v>
      </c>
      <c r="N1010" s="111">
        <v>0</v>
      </c>
      <c r="O1010" s="111" t="s">
        <v>553</v>
      </c>
      <c r="P1010" s="111">
        <v>0</v>
      </c>
      <c r="Q1010" s="112"/>
      <c r="R1010" s="111" t="s">
        <v>563</v>
      </c>
      <c r="S1010" s="111" t="s">
        <v>563</v>
      </c>
      <c r="T1010" s="111" t="s">
        <v>843</v>
      </c>
      <c r="U1010" s="111" t="str">
        <f>+CONCATENATE(Tabla134[[#This Row],[D]],Tabla134[[#This Row],[P]],Tabla134[[#This Row],[DI]])</f>
        <v>HUANUCOHUANUCOMULTIDISTRITAL</v>
      </c>
      <c r="V1010" s="111" t="s">
        <v>4592</v>
      </c>
      <c r="W1010" s="111"/>
      <c r="X1010" s="111"/>
    </row>
    <row r="1011" spans="1:24" x14ac:dyDescent="0.3">
      <c r="A1011" s="108" t="s">
        <v>548</v>
      </c>
      <c r="B1011" s="109" t="s">
        <v>4593</v>
      </c>
      <c r="C1011" s="109" t="s">
        <v>753</v>
      </c>
      <c r="D1011" s="109" t="s">
        <v>581</v>
      </c>
      <c r="E1011" s="109" t="s">
        <v>550</v>
      </c>
      <c r="F1011" s="109" t="s">
        <v>4566</v>
      </c>
      <c r="G1011" s="109" t="s">
        <v>4594</v>
      </c>
      <c r="H1011" s="109" t="s">
        <v>4595</v>
      </c>
      <c r="I1011" s="110">
        <v>17328</v>
      </c>
      <c r="J1011" s="110">
        <v>288.8</v>
      </c>
      <c r="K1011" s="110">
        <v>-10.1294</v>
      </c>
      <c r="L1011" s="110">
        <v>-76.204700000000003</v>
      </c>
      <c r="M1011" s="111" t="s">
        <v>123</v>
      </c>
      <c r="N1011" s="111">
        <v>0</v>
      </c>
      <c r="O1011" s="111" t="s">
        <v>553</v>
      </c>
      <c r="P1011" s="111">
        <v>0</v>
      </c>
      <c r="Q1011" s="112"/>
      <c r="R1011" s="111" t="s">
        <v>563</v>
      </c>
      <c r="S1011" s="111" t="s">
        <v>591</v>
      </c>
      <c r="T1011" s="111" t="s">
        <v>591</v>
      </c>
      <c r="U1011" s="111" t="str">
        <f>+CONCATENATE(Tabla134[[#This Row],[D]],Tabla134[[#This Row],[P]],Tabla134[[#This Row],[DI]])</f>
        <v>HUANUCOAMBOAMBO</v>
      </c>
      <c r="V1011" s="111" t="s">
        <v>4593</v>
      </c>
      <c r="W1011" s="111"/>
      <c r="X1011" s="111"/>
    </row>
    <row r="1012" spans="1:24" x14ac:dyDescent="0.3">
      <c r="A1012" s="108" t="s">
        <v>548</v>
      </c>
      <c r="B1012" s="109" t="s">
        <v>4596</v>
      </c>
      <c r="C1012" s="109" t="s">
        <v>753</v>
      </c>
      <c r="D1012" s="109" t="s">
        <v>581</v>
      </c>
      <c r="E1012" s="109" t="s">
        <v>581</v>
      </c>
      <c r="F1012" s="109" t="s">
        <v>4566</v>
      </c>
      <c r="G1012" s="109" t="s">
        <v>4594</v>
      </c>
      <c r="H1012" s="109" t="s">
        <v>4597</v>
      </c>
      <c r="I1012" s="110">
        <v>3377</v>
      </c>
      <c r="J1012" s="110">
        <v>166.05</v>
      </c>
      <c r="K1012" s="110">
        <v>-10.271699999999999</v>
      </c>
      <c r="L1012" s="110">
        <v>-76.387200000000007</v>
      </c>
      <c r="M1012" s="111" t="s">
        <v>123</v>
      </c>
      <c r="N1012" s="111">
        <v>0</v>
      </c>
      <c r="O1012" s="111" t="s">
        <v>553</v>
      </c>
      <c r="P1012" s="111">
        <v>0</v>
      </c>
      <c r="Q1012" s="112"/>
      <c r="R1012" s="111" t="s">
        <v>563</v>
      </c>
      <c r="S1012" s="111" t="s">
        <v>591</v>
      </c>
      <c r="T1012" s="111" t="s">
        <v>1293</v>
      </c>
      <c r="U1012" s="111" t="str">
        <f>+CONCATENATE(Tabla134[[#This Row],[D]],Tabla134[[#This Row],[P]],Tabla134[[#This Row],[DI]])</f>
        <v>HUANUCOAMBOCAYNA</v>
      </c>
      <c r="V1012" s="111" t="s">
        <v>4596</v>
      </c>
      <c r="W1012" s="111"/>
      <c r="X1012" s="111"/>
    </row>
    <row r="1013" spans="1:24" x14ac:dyDescent="0.3">
      <c r="A1013" s="108" t="s">
        <v>548</v>
      </c>
      <c r="B1013" s="109" t="s">
        <v>4598</v>
      </c>
      <c r="C1013" s="109" t="s">
        <v>753</v>
      </c>
      <c r="D1013" s="109" t="s">
        <v>581</v>
      </c>
      <c r="E1013" s="109" t="s">
        <v>608</v>
      </c>
      <c r="F1013" s="109" t="s">
        <v>4566</v>
      </c>
      <c r="G1013" s="109" t="s">
        <v>4594</v>
      </c>
      <c r="H1013" s="109" t="s">
        <v>4599</v>
      </c>
      <c r="I1013" s="110">
        <v>2388</v>
      </c>
      <c r="J1013" s="110">
        <v>174.34</v>
      </c>
      <c r="K1013" s="110">
        <v>-10.267200000000001</v>
      </c>
      <c r="L1013" s="110">
        <v>-76.414400000000001</v>
      </c>
      <c r="M1013" s="111" t="s">
        <v>123</v>
      </c>
      <c r="N1013" s="111">
        <v>0</v>
      </c>
      <c r="O1013" s="111" t="s">
        <v>553</v>
      </c>
      <c r="P1013" s="111">
        <v>0</v>
      </c>
      <c r="Q1013" s="112"/>
      <c r="R1013" s="111" t="s">
        <v>563</v>
      </c>
      <c r="S1013" s="111" t="s">
        <v>591</v>
      </c>
      <c r="T1013" s="111" t="s">
        <v>1464</v>
      </c>
      <c r="U1013" s="111" t="str">
        <f>+CONCATENATE(Tabla134[[#This Row],[D]],Tabla134[[#This Row],[P]],Tabla134[[#This Row],[DI]])</f>
        <v>HUANUCOAMBOCOLPAS</v>
      </c>
      <c r="V1013" s="111" t="s">
        <v>4598</v>
      </c>
      <c r="W1013" s="111"/>
      <c r="X1013" s="111"/>
    </row>
    <row r="1014" spans="1:24" x14ac:dyDescent="0.3">
      <c r="A1014" s="108" t="s">
        <v>548</v>
      </c>
      <c r="B1014" s="109" t="s">
        <v>4600</v>
      </c>
      <c r="C1014" s="109" t="s">
        <v>753</v>
      </c>
      <c r="D1014" s="109" t="s">
        <v>581</v>
      </c>
      <c r="E1014" s="109" t="s">
        <v>633</v>
      </c>
      <c r="F1014" s="109" t="s">
        <v>4566</v>
      </c>
      <c r="G1014" s="109" t="s">
        <v>4594</v>
      </c>
      <c r="H1014" s="109" t="s">
        <v>4601</v>
      </c>
      <c r="I1014" s="110">
        <v>6938</v>
      </c>
      <c r="J1014" s="110">
        <v>104.81</v>
      </c>
      <c r="K1014" s="110">
        <v>-10.0367</v>
      </c>
      <c r="L1014" s="110">
        <v>-76.215599999999995</v>
      </c>
      <c r="M1014" s="111" t="s">
        <v>123</v>
      </c>
      <c r="N1014" s="111">
        <v>0</v>
      </c>
      <c r="O1014" s="111" t="s">
        <v>553</v>
      </c>
      <c r="P1014" s="111">
        <v>0</v>
      </c>
      <c r="Q1014" s="112"/>
      <c r="R1014" s="111" t="s">
        <v>563</v>
      </c>
      <c r="S1014" s="111" t="s">
        <v>591</v>
      </c>
      <c r="T1014" s="111" t="s">
        <v>1635</v>
      </c>
      <c r="U1014" s="111" t="str">
        <f>+CONCATENATE(Tabla134[[#This Row],[D]],Tabla134[[#This Row],[P]],Tabla134[[#This Row],[DI]])</f>
        <v>HUANUCOAMBOCONCHAMARCA</v>
      </c>
      <c r="V1014" s="111" t="s">
        <v>4600</v>
      </c>
      <c r="W1014" s="111"/>
      <c r="X1014" s="111"/>
    </row>
    <row r="1015" spans="1:24" x14ac:dyDescent="0.3">
      <c r="A1015" s="108" t="s">
        <v>548</v>
      </c>
      <c r="B1015" s="109" t="s">
        <v>4602</v>
      </c>
      <c r="C1015" s="109" t="s">
        <v>753</v>
      </c>
      <c r="D1015" s="109" t="s">
        <v>581</v>
      </c>
      <c r="E1015" s="109" t="s">
        <v>656</v>
      </c>
      <c r="F1015" s="109" t="s">
        <v>4566</v>
      </c>
      <c r="G1015" s="109" t="s">
        <v>4594</v>
      </c>
      <c r="H1015" s="109" t="s">
        <v>4603</v>
      </c>
      <c r="I1015" s="110">
        <v>7642</v>
      </c>
      <c r="J1015" s="110">
        <v>234.23</v>
      </c>
      <c r="K1015" s="110">
        <v>-10.1614</v>
      </c>
      <c r="L1015" s="110">
        <v>-76.235600000000005</v>
      </c>
      <c r="M1015" s="111" t="s">
        <v>123</v>
      </c>
      <c r="N1015" s="111">
        <v>0</v>
      </c>
      <c r="O1015" s="111" t="s">
        <v>553</v>
      </c>
      <c r="P1015" s="111">
        <v>0</v>
      </c>
      <c r="Q1015" s="112"/>
      <c r="R1015" s="111" t="s">
        <v>563</v>
      </c>
      <c r="S1015" s="111" t="s">
        <v>591</v>
      </c>
      <c r="T1015" s="111" t="s">
        <v>1786</v>
      </c>
      <c r="U1015" s="111" t="str">
        <f>+CONCATENATE(Tabla134[[#This Row],[D]],Tabla134[[#This Row],[P]],Tabla134[[#This Row],[DI]])</f>
        <v>HUANUCOAMBOHUACAR</v>
      </c>
      <c r="V1015" s="111" t="s">
        <v>4602</v>
      </c>
      <c r="W1015" s="111"/>
      <c r="X1015" s="111"/>
    </row>
    <row r="1016" spans="1:24" x14ac:dyDescent="0.3">
      <c r="A1016" s="108" t="s">
        <v>548</v>
      </c>
      <c r="B1016" s="109" t="s">
        <v>4604</v>
      </c>
      <c r="C1016" s="109" t="s">
        <v>753</v>
      </c>
      <c r="D1016" s="109" t="s">
        <v>581</v>
      </c>
      <c r="E1016" s="109" t="s">
        <v>680</v>
      </c>
      <c r="F1016" s="109" t="s">
        <v>4566</v>
      </c>
      <c r="G1016" s="109" t="s">
        <v>4594</v>
      </c>
      <c r="H1016" s="109" t="s">
        <v>4605</v>
      </c>
      <c r="I1016" s="110">
        <v>3233</v>
      </c>
      <c r="J1016" s="110">
        <v>121.21</v>
      </c>
      <c r="K1016" s="110">
        <v>-10.341900000000001</v>
      </c>
      <c r="L1016" s="110">
        <v>-76.291399999999996</v>
      </c>
      <c r="M1016" s="111" t="s">
        <v>123</v>
      </c>
      <c r="N1016" s="111">
        <v>0</v>
      </c>
      <c r="O1016" s="111" t="s">
        <v>553</v>
      </c>
      <c r="P1016" s="111">
        <v>0</v>
      </c>
      <c r="Q1016" s="112"/>
      <c r="R1016" s="111" t="s">
        <v>563</v>
      </c>
      <c r="S1016" s="111" t="s">
        <v>591</v>
      </c>
      <c r="T1016" s="111" t="s">
        <v>1929</v>
      </c>
      <c r="U1016" s="111" t="str">
        <f>+CONCATENATE(Tabla134[[#This Row],[D]],Tabla134[[#This Row],[P]],Tabla134[[#This Row],[DI]])</f>
        <v>HUANUCOAMBOSAN FRANCISCO</v>
      </c>
      <c r="V1016" s="111" t="s">
        <v>4604</v>
      </c>
      <c r="W1016" s="111"/>
      <c r="X1016" s="111"/>
    </row>
    <row r="1017" spans="1:24" x14ac:dyDescent="0.3">
      <c r="A1017" s="108" t="s">
        <v>548</v>
      </c>
      <c r="B1017" s="109" t="s">
        <v>4606</v>
      </c>
      <c r="C1017" s="109" t="s">
        <v>753</v>
      </c>
      <c r="D1017" s="109" t="s">
        <v>581</v>
      </c>
      <c r="E1017" s="109" t="s">
        <v>700</v>
      </c>
      <c r="F1017" s="109" t="s">
        <v>4566</v>
      </c>
      <c r="G1017" s="109" t="s">
        <v>4594</v>
      </c>
      <c r="H1017" s="109" t="s">
        <v>4607</v>
      </c>
      <c r="I1017" s="110">
        <v>12278</v>
      </c>
      <c r="J1017" s="110">
        <v>443.63</v>
      </c>
      <c r="K1017" s="110">
        <v>-10.340299999999999</v>
      </c>
      <c r="L1017" s="110">
        <v>-76.1828</v>
      </c>
      <c r="M1017" s="111" t="s">
        <v>123</v>
      </c>
      <c r="N1017" s="111">
        <v>0</v>
      </c>
      <c r="O1017" s="111" t="s">
        <v>553</v>
      </c>
      <c r="P1017" s="111">
        <v>0</v>
      </c>
      <c r="Q1017" s="112"/>
      <c r="R1017" s="111" t="s">
        <v>563</v>
      </c>
      <c r="S1017" s="111" t="s">
        <v>591</v>
      </c>
      <c r="T1017" s="111" t="s">
        <v>1986</v>
      </c>
      <c r="U1017" s="111" t="str">
        <f>+CONCATENATE(Tabla134[[#This Row],[D]],Tabla134[[#This Row],[P]],Tabla134[[#This Row],[DI]])</f>
        <v>HUANUCOAMBOSAN RAFAEL</v>
      </c>
      <c r="V1017" s="111" t="s">
        <v>4606</v>
      </c>
      <c r="W1017" s="111"/>
      <c r="X1017" s="111"/>
    </row>
    <row r="1018" spans="1:24" x14ac:dyDescent="0.3">
      <c r="A1018" s="108" t="s">
        <v>548</v>
      </c>
      <c r="B1018" s="109" t="s">
        <v>4608</v>
      </c>
      <c r="C1018" s="109" t="s">
        <v>753</v>
      </c>
      <c r="D1018" s="109" t="s">
        <v>581</v>
      </c>
      <c r="E1018" s="109" t="s">
        <v>719</v>
      </c>
      <c r="F1018" s="109" t="s">
        <v>4566</v>
      </c>
      <c r="G1018" s="109" t="s">
        <v>4594</v>
      </c>
      <c r="H1018" s="109" t="s">
        <v>4609</v>
      </c>
      <c r="I1018" s="110">
        <v>3857</v>
      </c>
      <c r="J1018" s="110">
        <v>42.11</v>
      </c>
      <c r="K1018" s="110">
        <v>-10.078900000000001</v>
      </c>
      <c r="L1018" s="110">
        <v>-76.213099999999997</v>
      </c>
      <c r="M1018" s="111" t="s">
        <v>123</v>
      </c>
      <c r="N1018" s="111">
        <v>0</v>
      </c>
      <c r="O1018" s="111" t="s">
        <v>553</v>
      </c>
      <c r="P1018" s="111">
        <v>0</v>
      </c>
      <c r="Q1018" s="112"/>
      <c r="R1018" s="111" t="s">
        <v>563</v>
      </c>
      <c r="S1018" s="111" t="s">
        <v>591</v>
      </c>
      <c r="T1018" s="111" t="s">
        <v>2158</v>
      </c>
      <c r="U1018" s="111" t="str">
        <f>+CONCATENATE(Tabla134[[#This Row],[D]],Tabla134[[#This Row],[P]],Tabla134[[#This Row],[DI]])</f>
        <v>HUANUCOAMBOTOMAY KICHWA</v>
      </c>
      <c r="V1018" s="111" t="s">
        <v>4608</v>
      </c>
      <c r="W1018" s="111"/>
      <c r="X1018" s="111"/>
    </row>
    <row r="1019" spans="1:24" x14ac:dyDescent="0.3">
      <c r="A1019" s="108" t="s">
        <v>548</v>
      </c>
      <c r="B1019" s="109" t="s">
        <v>4610</v>
      </c>
      <c r="C1019" s="109" t="s">
        <v>753</v>
      </c>
      <c r="D1019" s="109" t="s">
        <v>581</v>
      </c>
      <c r="E1019" s="109" t="s">
        <v>841</v>
      </c>
      <c r="F1019" s="109" t="s">
        <v>4566</v>
      </c>
      <c r="G1019" s="109" t="s">
        <v>4594</v>
      </c>
      <c r="H1019" s="109" t="s">
        <v>842</v>
      </c>
      <c r="I1019" s="110" t="s">
        <v>553</v>
      </c>
      <c r="J1019" s="110" t="s">
        <v>553</v>
      </c>
      <c r="K1019" s="110" t="s">
        <v>553</v>
      </c>
      <c r="L1019" s="110" t="s">
        <v>553</v>
      </c>
      <c r="M1019" s="111" t="s">
        <v>123</v>
      </c>
      <c r="N1019" s="111">
        <v>0</v>
      </c>
      <c r="O1019" s="111" t="s">
        <v>553</v>
      </c>
      <c r="P1019" s="111">
        <v>0</v>
      </c>
      <c r="Q1019" s="112"/>
      <c r="R1019" s="111" t="s">
        <v>563</v>
      </c>
      <c r="S1019" s="111" t="s">
        <v>591</v>
      </c>
      <c r="T1019" s="111" t="s">
        <v>843</v>
      </c>
      <c r="U1019" s="111" t="str">
        <f>+CONCATENATE(Tabla134[[#This Row],[D]],Tabla134[[#This Row],[P]],Tabla134[[#This Row],[DI]])</f>
        <v>HUANUCOAMBOMULTIDISTRITAL</v>
      </c>
      <c r="V1019" s="111" t="s">
        <v>4610</v>
      </c>
      <c r="W1019" s="111"/>
      <c r="X1019" s="111"/>
    </row>
    <row r="1020" spans="1:24" x14ac:dyDescent="0.3">
      <c r="A1020" s="108" t="s">
        <v>548</v>
      </c>
      <c r="B1020" s="109" t="s">
        <v>4611</v>
      </c>
      <c r="C1020" s="109" t="s">
        <v>753</v>
      </c>
      <c r="D1020" s="109" t="s">
        <v>608</v>
      </c>
      <c r="E1020" s="109" t="s">
        <v>550</v>
      </c>
      <c r="F1020" s="109" t="s">
        <v>4566</v>
      </c>
      <c r="G1020" s="109" t="s">
        <v>4612</v>
      </c>
      <c r="H1020" s="109" t="s">
        <v>4613</v>
      </c>
      <c r="I1020" s="110">
        <v>6302</v>
      </c>
      <c r="J1020" s="110">
        <v>167.1</v>
      </c>
      <c r="K1020" s="110">
        <v>-9.8277999999999999</v>
      </c>
      <c r="L1020" s="110">
        <v>-76.800299999999993</v>
      </c>
      <c r="M1020" s="111" t="s">
        <v>123</v>
      </c>
      <c r="N1020" s="111">
        <v>0</v>
      </c>
      <c r="O1020" s="111" t="s">
        <v>553</v>
      </c>
      <c r="P1020" s="111">
        <v>0</v>
      </c>
      <c r="Q1020" s="112"/>
      <c r="R1020" s="111" t="s">
        <v>563</v>
      </c>
      <c r="S1020" s="111" t="s">
        <v>618</v>
      </c>
      <c r="T1020" s="111" t="s">
        <v>1294</v>
      </c>
      <c r="U1020" s="111" t="str">
        <f>+CONCATENATE(Tabla134[[#This Row],[D]],Tabla134[[#This Row],[P]],Tabla134[[#This Row],[DI]])</f>
        <v>HUANUCODOS_DE_MAYOLA UNION</v>
      </c>
      <c r="V1020" s="111" t="s">
        <v>4611</v>
      </c>
      <c r="W1020" s="111"/>
      <c r="X1020" s="111"/>
    </row>
    <row r="1021" spans="1:24" x14ac:dyDescent="0.3">
      <c r="A1021" s="108" t="s">
        <v>548</v>
      </c>
      <c r="B1021" s="109" t="s">
        <v>4614</v>
      </c>
      <c r="C1021" s="109" t="s">
        <v>753</v>
      </c>
      <c r="D1021" s="109" t="s">
        <v>608</v>
      </c>
      <c r="E1021" s="109" t="s">
        <v>700</v>
      </c>
      <c r="F1021" s="109" t="s">
        <v>4566</v>
      </c>
      <c r="G1021" s="109" t="s">
        <v>4612</v>
      </c>
      <c r="H1021" s="109" t="s">
        <v>4615</v>
      </c>
      <c r="I1021" s="110">
        <v>6030</v>
      </c>
      <c r="J1021" s="110">
        <v>151.25</v>
      </c>
      <c r="K1021" s="110">
        <v>-9.6775000000000002</v>
      </c>
      <c r="L1021" s="110">
        <v>-76.703299999999999</v>
      </c>
      <c r="M1021" s="111" t="s">
        <v>123</v>
      </c>
      <c r="N1021" s="111">
        <v>0</v>
      </c>
      <c r="O1021" s="111" t="s">
        <v>553</v>
      </c>
      <c r="P1021" s="111">
        <v>0</v>
      </c>
      <c r="Q1021" s="112"/>
      <c r="R1021" s="111" t="s">
        <v>563</v>
      </c>
      <c r="S1021" s="111" t="s">
        <v>618</v>
      </c>
      <c r="T1021" s="111" t="s">
        <v>1128</v>
      </c>
      <c r="U1021" s="111" t="str">
        <f>+CONCATENATE(Tabla134[[#This Row],[D]],Tabla134[[#This Row],[P]],Tabla134[[#This Row],[DI]])</f>
        <v>HUANUCODOS_DE_MAYOCHUQUIS</v>
      </c>
      <c r="V1021" s="111" t="s">
        <v>4614</v>
      </c>
      <c r="W1021" s="111"/>
      <c r="X1021" s="111"/>
    </row>
    <row r="1022" spans="1:24" x14ac:dyDescent="0.3">
      <c r="A1022" s="108" t="s">
        <v>548</v>
      </c>
      <c r="B1022" s="109" t="s">
        <v>4616</v>
      </c>
      <c r="C1022" s="109" t="s">
        <v>753</v>
      </c>
      <c r="D1022" s="109" t="s">
        <v>608</v>
      </c>
      <c r="E1022" s="109" t="s">
        <v>765</v>
      </c>
      <c r="F1022" s="109" t="s">
        <v>4566</v>
      </c>
      <c r="G1022" s="109" t="s">
        <v>4612</v>
      </c>
      <c r="H1022" s="109" t="s">
        <v>4617</v>
      </c>
      <c r="I1022" s="110">
        <v>9957</v>
      </c>
      <c r="J1022" s="110">
        <v>637.24</v>
      </c>
      <c r="K1022" s="110">
        <v>-9.6060999999999996</v>
      </c>
      <c r="L1022" s="110">
        <v>-76.704999999999998</v>
      </c>
      <c r="M1022" s="111" t="s">
        <v>123</v>
      </c>
      <c r="N1022" s="111">
        <v>0</v>
      </c>
      <c r="O1022" s="111" t="s">
        <v>553</v>
      </c>
      <c r="P1022" s="111">
        <v>1</v>
      </c>
      <c r="Q1022" s="112"/>
      <c r="R1022" s="111" t="s">
        <v>563</v>
      </c>
      <c r="S1022" s="111" t="s">
        <v>618</v>
      </c>
      <c r="T1022" s="111" t="s">
        <v>1465</v>
      </c>
      <c r="U1022" s="111" t="str">
        <f>+CONCATENATE(Tabla134[[#This Row],[D]],Tabla134[[#This Row],[P]],Tabla134[[#This Row],[DI]])</f>
        <v>HUANUCODOS_DE_MAYOMARIAS</v>
      </c>
      <c r="V1022" s="111" t="s">
        <v>4616</v>
      </c>
      <c r="W1022" s="111"/>
      <c r="X1022" s="111"/>
    </row>
    <row r="1023" spans="1:24" x14ac:dyDescent="0.3">
      <c r="A1023" s="108" t="s">
        <v>548</v>
      </c>
      <c r="B1023" s="109" t="s">
        <v>4618</v>
      </c>
      <c r="C1023" s="109" t="s">
        <v>753</v>
      </c>
      <c r="D1023" s="109" t="s">
        <v>608</v>
      </c>
      <c r="E1023" s="109" t="s">
        <v>789</v>
      </c>
      <c r="F1023" s="109" t="s">
        <v>4566</v>
      </c>
      <c r="G1023" s="109" t="s">
        <v>4612</v>
      </c>
      <c r="H1023" s="109" t="s">
        <v>4619</v>
      </c>
      <c r="I1023" s="110">
        <v>13450</v>
      </c>
      <c r="J1023" s="110">
        <v>264.74</v>
      </c>
      <c r="K1023" s="110">
        <v>-9.7060999999999993</v>
      </c>
      <c r="L1023" s="110">
        <v>-76.772199999999998</v>
      </c>
      <c r="M1023" s="111" t="s">
        <v>123</v>
      </c>
      <c r="N1023" s="111">
        <v>0</v>
      </c>
      <c r="O1023" s="111" t="s">
        <v>553</v>
      </c>
      <c r="P1023" s="111">
        <v>0</v>
      </c>
      <c r="Q1023" s="112"/>
      <c r="R1023" s="111" t="s">
        <v>563</v>
      </c>
      <c r="S1023" s="111" t="s">
        <v>618</v>
      </c>
      <c r="T1023" s="111" t="s">
        <v>1636</v>
      </c>
      <c r="U1023" s="111" t="str">
        <f>+CONCATENATE(Tabla134[[#This Row],[D]],Tabla134[[#This Row],[P]],Tabla134[[#This Row],[DI]])</f>
        <v>HUANUCODOS_DE_MAYOPACHAS</v>
      </c>
      <c r="V1023" s="111" t="s">
        <v>4618</v>
      </c>
      <c r="W1023" s="111"/>
      <c r="X1023" s="111"/>
    </row>
    <row r="1024" spans="1:24" x14ac:dyDescent="0.3">
      <c r="A1024" s="108" t="s">
        <v>548</v>
      </c>
      <c r="B1024" s="109" t="s">
        <v>4620</v>
      </c>
      <c r="C1024" s="109" t="s">
        <v>753</v>
      </c>
      <c r="D1024" s="109" t="s">
        <v>608</v>
      </c>
      <c r="E1024" s="109" t="s">
        <v>811</v>
      </c>
      <c r="F1024" s="109" t="s">
        <v>4566</v>
      </c>
      <c r="G1024" s="109" t="s">
        <v>4612</v>
      </c>
      <c r="H1024" s="109" t="s">
        <v>4621</v>
      </c>
      <c r="I1024" s="110">
        <v>3296</v>
      </c>
      <c r="J1024" s="110">
        <v>33.6</v>
      </c>
      <c r="K1024" s="110">
        <v>-9.5967000000000002</v>
      </c>
      <c r="L1024" s="110">
        <v>-76.725300000000004</v>
      </c>
      <c r="M1024" s="111" t="s">
        <v>123</v>
      </c>
      <c r="N1024" s="111">
        <v>0</v>
      </c>
      <c r="O1024" s="111" t="s">
        <v>553</v>
      </c>
      <c r="P1024" s="111">
        <v>0</v>
      </c>
      <c r="Q1024" s="112"/>
      <c r="R1024" s="111" t="s">
        <v>563</v>
      </c>
      <c r="S1024" s="111" t="s">
        <v>618</v>
      </c>
      <c r="T1024" s="111" t="s">
        <v>1787</v>
      </c>
      <c r="U1024" s="111" t="str">
        <f>+CONCATENATE(Tabla134[[#This Row],[D]],Tabla134[[#This Row],[P]],Tabla134[[#This Row],[DI]])</f>
        <v>HUANUCODOS_DE_MAYOQUIVILLA</v>
      </c>
      <c r="V1024" s="111" t="s">
        <v>4620</v>
      </c>
      <c r="W1024" s="111"/>
      <c r="X1024" s="111"/>
    </row>
    <row r="1025" spans="1:24" x14ac:dyDescent="0.3">
      <c r="A1025" s="108" t="s">
        <v>548</v>
      </c>
      <c r="B1025" s="109" t="s">
        <v>4622</v>
      </c>
      <c r="C1025" s="109" t="s">
        <v>753</v>
      </c>
      <c r="D1025" s="109" t="s">
        <v>608</v>
      </c>
      <c r="E1025" s="109" t="s">
        <v>816</v>
      </c>
      <c r="F1025" s="109" t="s">
        <v>4566</v>
      </c>
      <c r="G1025" s="109" t="s">
        <v>4612</v>
      </c>
      <c r="H1025" s="109" t="s">
        <v>4623</v>
      </c>
      <c r="I1025" s="110">
        <v>7150</v>
      </c>
      <c r="J1025" s="110">
        <v>75.040000000000006</v>
      </c>
      <c r="K1025" s="110">
        <v>-9.8261000000000003</v>
      </c>
      <c r="L1025" s="110">
        <v>-76.803299999999993</v>
      </c>
      <c r="M1025" s="111" t="s">
        <v>123</v>
      </c>
      <c r="N1025" s="111">
        <v>0</v>
      </c>
      <c r="O1025" s="111" t="s">
        <v>553</v>
      </c>
      <c r="P1025" s="111">
        <v>0</v>
      </c>
      <c r="Q1025" s="112"/>
      <c r="R1025" s="111" t="s">
        <v>563</v>
      </c>
      <c r="S1025" s="111" t="s">
        <v>618</v>
      </c>
      <c r="T1025" s="111" t="s">
        <v>1930</v>
      </c>
      <c r="U1025" s="111" t="str">
        <f>+CONCATENATE(Tabla134[[#This Row],[D]],Tabla134[[#This Row],[P]],Tabla134[[#This Row],[DI]])</f>
        <v>HUANUCODOS_DE_MAYORIPAN</v>
      </c>
      <c r="V1025" s="111" t="s">
        <v>4622</v>
      </c>
      <c r="W1025" s="111"/>
      <c r="X1025" s="111"/>
    </row>
    <row r="1026" spans="1:24" x14ac:dyDescent="0.3">
      <c r="A1026" s="108" t="s">
        <v>548</v>
      </c>
      <c r="B1026" s="109" t="s">
        <v>4624</v>
      </c>
      <c r="C1026" s="109" t="s">
        <v>753</v>
      </c>
      <c r="D1026" s="109" t="s">
        <v>608</v>
      </c>
      <c r="E1026" s="109" t="s">
        <v>836</v>
      </c>
      <c r="F1026" s="109" t="s">
        <v>4566</v>
      </c>
      <c r="G1026" s="109" t="s">
        <v>4612</v>
      </c>
      <c r="H1026" s="109" t="s">
        <v>4625</v>
      </c>
      <c r="I1026" s="110">
        <v>2478</v>
      </c>
      <c r="J1026" s="110">
        <v>32.26</v>
      </c>
      <c r="K1026" s="110">
        <v>-9.7310999999999996</v>
      </c>
      <c r="L1026" s="110">
        <v>-76.783299999999997</v>
      </c>
      <c r="M1026" s="111" t="s">
        <v>123</v>
      </c>
      <c r="N1026" s="111">
        <v>0</v>
      </c>
      <c r="O1026" s="111" t="s">
        <v>553</v>
      </c>
      <c r="P1026" s="111">
        <v>0</v>
      </c>
      <c r="Q1026" s="112"/>
      <c r="R1026" s="111" t="s">
        <v>563</v>
      </c>
      <c r="S1026" s="111" t="s">
        <v>618</v>
      </c>
      <c r="T1026" s="111" t="s">
        <v>2054</v>
      </c>
      <c r="U1026" s="111" t="str">
        <f>+CONCATENATE(Tabla134[[#This Row],[D]],Tabla134[[#This Row],[P]],Tabla134[[#This Row],[DI]])</f>
        <v>HUANUCODOS_DE_MAYOSHUNQUI</v>
      </c>
      <c r="V1026" s="111" t="s">
        <v>4624</v>
      </c>
      <c r="W1026" s="111"/>
      <c r="X1026" s="111"/>
    </row>
    <row r="1027" spans="1:24" x14ac:dyDescent="0.3">
      <c r="A1027" s="108" t="s">
        <v>548</v>
      </c>
      <c r="B1027" s="109" t="s">
        <v>4626</v>
      </c>
      <c r="C1027" s="109" t="s">
        <v>753</v>
      </c>
      <c r="D1027" s="109" t="s">
        <v>608</v>
      </c>
      <c r="E1027" s="109" t="s">
        <v>2707</v>
      </c>
      <c r="F1027" s="109" t="s">
        <v>4566</v>
      </c>
      <c r="G1027" s="109" t="s">
        <v>4612</v>
      </c>
      <c r="H1027" s="109" t="s">
        <v>4627</v>
      </c>
      <c r="I1027" s="110">
        <v>2430</v>
      </c>
      <c r="J1027" s="110">
        <v>70.53</v>
      </c>
      <c r="K1027" s="110">
        <v>-9.7581000000000007</v>
      </c>
      <c r="L1027" s="110">
        <v>-76.774199999999993</v>
      </c>
      <c r="M1027" s="111" t="s">
        <v>123</v>
      </c>
      <c r="N1027" s="111">
        <v>0</v>
      </c>
      <c r="O1027" s="111" t="s">
        <v>553</v>
      </c>
      <c r="P1027" s="111">
        <v>0</v>
      </c>
      <c r="Q1027" s="112"/>
      <c r="R1027" s="111" t="s">
        <v>563</v>
      </c>
      <c r="S1027" s="111" t="s">
        <v>618</v>
      </c>
      <c r="T1027" s="111" t="s">
        <v>2159</v>
      </c>
      <c r="U1027" s="111" t="str">
        <f>+CONCATENATE(Tabla134[[#This Row],[D]],Tabla134[[#This Row],[P]],Tabla134[[#This Row],[DI]])</f>
        <v>HUANUCODOS_DE_MAYOSILLAPATA</v>
      </c>
      <c r="V1027" s="111" t="s">
        <v>4626</v>
      </c>
      <c r="W1027" s="111"/>
      <c r="X1027" s="111"/>
    </row>
    <row r="1028" spans="1:24" x14ac:dyDescent="0.3">
      <c r="A1028" s="108" t="s">
        <v>548</v>
      </c>
      <c r="B1028" s="109" t="s">
        <v>4628</v>
      </c>
      <c r="C1028" s="109" t="s">
        <v>753</v>
      </c>
      <c r="D1028" s="109" t="s">
        <v>608</v>
      </c>
      <c r="E1028" s="109" t="s">
        <v>2711</v>
      </c>
      <c r="F1028" s="109" t="s">
        <v>4566</v>
      </c>
      <c r="G1028" s="109" t="s">
        <v>4612</v>
      </c>
      <c r="H1028" s="109" t="s">
        <v>4629</v>
      </c>
      <c r="I1028" s="110">
        <v>3339</v>
      </c>
      <c r="J1028" s="110">
        <v>36.31</v>
      </c>
      <c r="K1028" s="110">
        <v>-9.7143999999999995</v>
      </c>
      <c r="L1028" s="110">
        <v>-76.748900000000006</v>
      </c>
      <c r="M1028" s="111" t="s">
        <v>123</v>
      </c>
      <c r="N1028" s="111">
        <v>0</v>
      </c>
      <c r="O1028" s="111" t="s">
        <v>553</v>
      </c>
      <c r="P1028" s="111">
        <v>0</v>
      </c>
      <c r="Q1028" s="112"/>
      <c r="R1028" s="111" t="s">
        <v>563</v>
      </c>
      <c r="S1028" s="111" t="s">
        <v>618</v>
      </c>
      <c r="T1028" s="111" t="s">
        <v>2242</v>
      </c>
      <c r="U1028" s="111" t="str">
        <f>+CONCATENATE(Tabla134[[#This Row],[D]],Tabla134[[#This Row],[P]],Tabla134[[#This Row],[DI]])</f>
        <v>HUANUCODOS_DE_MAYOYANAS</v>
      </c>
      <c r="V1028" s="111" t="s">
        <v>4628</v>
      </c>
      <c r="W1028" s="111"/>
      <c r="X1028" s="111"/>
    </row>
    <row r="1029" spans="1:24" x14ac:dyDescent="0.3">
      <c r="A1029" s="108" t="s">
        <v>548</v>
      </c>
      <c r="B1029" s="109" t="s">
        <v>4630</v>
      </c>
      <c r="C1029" s="109" t="s">
        <v>753</v>
      </c>
      <c r="D1029" s="109" t="s">
        <v>608</v>
      </c>
      <c r="E1029" s="109" t="s">
        <v>841</v>
      </c>
      <c r="F1029" s="109" t="s">
        <v>4566</v>
      </c>
      <c r="G1029" s="109" t="s">
        <v>4612</v>
      </c>
      <c r="H1029" s="109" t="s">
        <v>842</v>
      </c>
      <c r="I1029" s="110" t="s">
        <v>553</v>
      </c>
      <c r="J1029" s="110" t="s">
        <v>553</v>
      </c>
      <c r="K1029" s="110" t="s">
        <v>553</v>
      </c>
      <c r="L1029" s="110" t="s">
        <v>553</v>
      </c>
      <c r="M1029" s="111" t="s">
        <v>123</v>
      </c>
      <c r="N1029" s="111">
        <v>0</v>
      </c>
      <c r="O1029" s="111" t="s">
        <v>553</v>
      </c>
      <c r="P1029" s="111">
        <v>0</v>
      </c>
      <c r="Q1029" s="112"/>
      <c r="R1029" s="111" t="s">
        <v>563</v>
      </c>
      <c r="S1029" s="111" t="s">
        <v>618</v>
      </c>
      <c r="T1029" s="111" t="s">
        <v>843</v>
      </c>
      <c r="U1029" s="111" t="str">
        <f>+CONCATENATE(Tabla134[[#This Row],[D]],Tabla134[[#This Row],[P]],Tabla134[[#This Row],[DI]])</f>
        <v>HUANUCODOS_DE_MAYOMULTIDISTRITAL</v>
      </c>
      <c r="V1029" s="111" t="s">
        <v>4630</v>
      </c>
      <c r="W1029" s="111"/>
      <c r="X1029" s="111"/>
    </row>
    <row r="1030" spans="1:24" x14ac:dyDescent="0.3">
      <c r="A1030" s="108" t="s">
        <v>548</v>
      </c>
      <c r="B1030" s="109" t="s">
        <v>4631</v>
      </c>
      <c r="C1030" s="109" t="s">
        <v>753</v>
      </c>
      <c r="D1030" s="109" t="s">
        <v>633</v>
      </c>
      <c r="E1030" s="109" t="s">
        <v>550</v>
      </c>
      <c r="F1030" s="109" t="s">
        <v>4566</v>
      </c>
      <c r="G1030" s="109" t="s">
        <v>4632</v>
      </c>
      <c r="H1030" s="109" t="s">
        <v>4633</v>
      </c>
      <c r="I1030" s="110">
        <v>7290</v>
      </c>
      <c r="J1030" s="110">
        <v>586.21</v>
      </c>
      <c r="K1030" s="110">
        <v>-9.0372000000000003</v>
      </c>
      <c r="L1030" s="110">
        <v>-76.951899999999995</v>
      </c>
      <c r="M1030" s="111" t="s">
        <v>123</v>
      </c>
      <c r="N1030" s="111">
        <v>0</v>
      </c>
      <c r="O1030" s="111" t="s">
        <v>553</v>
      </c>
      <c r="P1030" s="111">
        <v>0</v>
      </c>
      <c r="Q1030" s="112"/>
      <c r="R1030" s="111" t="s">
        <v>563</v>
      </c>
      <c r="S1030" s="111" t="s">
        <v>643</v>
      </c>
      <c r="T1030" s="111" t="s">
        <v>643</v>
      </c>
      <c r="U1030" s="111" t="str">
        <f>+CONCATENATE(Tabla134[[#This Row],[D]],Tabla134[[#This Row],[P]],Tabla134[[#This Row],[DI]])</f>
        <v>HUANUCOHUACAYBAMBAHUACAYBAMBA</v>
      </c>
      <c r="V1030" s="111" t="s">
        <v>4631</v>
      </c>
      <c r="W1030" s="111"/>
      <c r="X1030" s="111"/>
    </row>
    <row r="1031" spans="1:24" x14ac:dyDescent="0.3">
      <c r="A1031" s="108" t="s">
        <v>548</v>
      </c>
      <c r="B1031" s="109" t="s">
        <v>4634</v>
      </c>
      <c r="C1031" s="109" t="s">
        <v>753</v>
      </c>
      <c r="D1031" s="109" t="s">
        <v>633</v>
      </c>
      <c r="E1031" s="109" t="s">
        <v>581</v>
      </c>
      <c r="F1031" s="109" t="s">
        <v>4566</v>
      </c>
      <c r="G1031" s="109" t="s">
        <v>4632</v>
      </c>
      <c r="H1031" s="109" t="s">
        <v>4635</v>
      </c>
      <c r="I1031" s="110">
        <v>3324</v>
      </c>
      <c r="J1031" s="110">
        <v>186.83</v>
      </c>
      <c r="K1031" s="110">
        <v>-8.8835999999999995</v>
      </c>
      <c r="L1031" s="110">
        <v>-77.122799999999998</v>
      </c>
      <c r="M1031" s="111" t="s">
        <v>123</v>
      </c>
      <c r="N1031" s="111">
        <v>0</v>
      </c>
      <c r="O1031" s="111" t="s">
        <v>553</v>
      </c>
      <c r="P1031" s="111">
        <v>0</v>
      </c>
      <c r="Q1031" s="112"/>
      <c r="R1031" s="111" t="s">
        <v>563</v>
      </c>
      <c r="S1031" s="111" t="s">
        <v>643</v>
      </c>
      <c r="T1031" s="111" t="s">
        <v>1129</v>
      </c>
      <c r="U1031" s="111" t="str">
        <f>+CONCATENATE(Tabla134[[#This Row],[D]],Tabla134[[#This Row],[P]],Tabla134[[#This Row],[DI]])</f>
        <v>HUANUCOHUACAYBAMBACANCHABAMBA</v>
      </c>
      <c r="V1031" s="111" t="s">
        <v>4634</v>
      </c>
      <c r="W1031" s="111"/>
      <c r="X1031" s="111"/>
    </row>
    <row r="1032" spans="1:24" x14ac:dyDescent="0.3">
      <c r="A1032" s="108" t="s">
        <v>548</v>
      </c>
      <c r="B1032" s="109" t="s">
        <v>4636</v>
      </c>
      <c r="C1032" s="109" t="s">
        <v>753</v>
      </c>
      <c r="D1032" s="109" t="s">
        <v>633</v>
      </c>
      <c r="E1032" s="109" t="s">
        <v>608</v>
      </c>
      <c r="F1032" s="109" t="s">
        <v>4566</v>
      </c>
      <c r="G1032" s="109" t="s">
        <v>4632</v>
      </c>
      <c r="H1032" s="109" t="s">
        <v>4637</v>
      </c>
      <c r="I1032" s="110">
        <v>3650</v>
      </c>
      <c r="J1032" s="110">
        <v>684.87</v>
      </c>
      <c r="K1032" s="110">
        <v>-9.0922000000000001</v>
      </c>
      <c r="L1032" s="110">
        <v>-76.834999999999994</v>
      </c>
      <c r="M1032" s="111" t="s">
        <v>123</v>
      </c>
      <c r="N1032" s="111">
        <v>0</v>
      </c>
      <c r="O1032" s="111" t="s">
        <v>553</v>
      </c>
      <c r="P1032" s="111">
        <v>0</v>
      </c>
      <c r="Q1032" s="112"/>
      <c r="R1032" s="111" t="s">
        <v>563</v>
      </c>
      <c r="S1032" s="111" t="s">
        <v>643</v>
      </c>
      <c r="T1032" s="111" t="s">
        <v>1070</v>
      </c>
      <c r="U1032" s="111" t="str">
        <f>+CONCATENATE(Tabla134[[#This Row],[D]],Tabla134[[#This Row],[P]],Tabla134[[#This Row],[DI]])</f>
        <v>HUANUCOHUACAYBAMBACOCHABAMBA</v>
      </c>
      <c r="V1032" s="111" t="s">
        <v>4636</v>
      </c>
      <c r="W1032" s="111"/>
      <c r="X1032" s="111"/>
    </row>
    <row r="1033" spans="1:24" x14ac:dyDescent="0.3">
      <c r="A1033" s="108" t="s">
        <v>548</v>
      </c>
      <c r="B1033" s="109" t="s">
        <v>4638</v>
      </c>
      <c r="C1033" s="109" t="s">
        <v>753</v>
      </c>
      <c r="D1033" s="109" t="s">
        <v>633</v>
      </c>
      <c r="E1033" s="109" t="s">
        <v>633</v>
      </c>
      <c r="F1033" s="109" t="s">
        <v>4566</v>
      </c>
      <c r="G1033" s="109" t="s">
        <v>4632</v>
      </c>
      <c r="H1033" s="109" t="s">
        <v>4639</v>
      </c>
      <c r="I1033" s="110">
        <v>8974</v>
      </c>
      <c r="J1033" s="110">
        <v>283.70999999999998</v>
      </c>
      <c r="K1033" s="110">
        <v>-8.9238999999999997</v>
      </c>
      <c r="L1033" s="110">
        <v>-77.012500000000003</v>
      </c>
      <c r="M1033" s="111" t="s">
        <v>123</v>
      </c>
      <c r="N1033" s="111">
        <v>0</v>
      </c>
      <c r="O1033" s="111" t="s">
        <v>553</v>
      </c>
      <c r="P1033" s="111">
        <v>0</v>
      </c>
      <c r="Q1033" s="112"/>
      <c r="R1033" s="111" t="s">
        <v>563</v>
      </c>
      <c r="S1033" s="111" t="s">
        <v>643</v>
      </c>
      <c r="T1033" s="111" t="s">
        <v>1466</v>
      </c>
      <c r="U1033" s="111" t="str">
        <f>+CONCATENATE(Tabla134[[#This Row],[D]],Tabla134[[#This Row],[P]],Tabla134[[#This Row],[DI]])</f>
        <v>HUANUCOHUACAYBAMBAPINRA</v>
      </c>
      <c r="V1033" s="111" t="s">
        <v>4638</v>
      </c>
      <c r="W1033" s="111"/>
      <c r="X1033" s="111"/>
    </row>
    <row r="1034" spans="1:24" x14ac:dyDescent="0.3">
      <c r="A1034" s="108" t="s">
        <v>548</v>
      </c>
      <c r="B1034" s="109" t="s">
        <v>4640</v>
      </c>
      <c r="C1034" s="109" t="s">
        <v>753</v>
      </c>
      <c r="D1034" s="109" t="s">
        <v>633</v>
      </c>
      <c r="E1034" s="109" t="s">
        <v>841</v>
      </c>
      <c r="F1034" s="109" t="s">
        <v>4566</v>
      </c>
      <c r="G1034" s="109" t="s">
        <v>4632</v>
      </c>
      <c r="H1034" s="109" t="s">
        <v>842</v>
      </c>
      <c r="I1034" s="110" t="s">
        <v>553</v>
      </c>
      <c r="J1034" s="110" t="s">
        <v>553</v>
      </c>
      <c r="K1034" s="110" t="s">
        <v>553</v>
      </c>
      <c r="L1034" s="110" t="s">
        <v>553</v>
      </c>
      <c r="M1034" s="111" t="s">
        <v>123</v>
      </c>
      <c r="N1034" s="111">
        <v>0</v>
      </c>
      <c r="O1034" s="111" t="s">
        <v>553</v>
      </c>
      <c r="P1034" s="111">
        <v>0</v>
      </c>
      <c r="Q1034" s="112"/>
      <c r="R1034" s="111" t="s">
        <v>563</v>
      </c>
      <c r="S1034" s="111" t="s">
        <v>643</v>
      </c>
      <c r="T1034" s="111" t="s">
        <v>843</v>
      </c>
      <c r="U1034" s="111" t="str">
        <f>+CONCATENATE(Tabla134[[#This Row],[D]],Tabla134[[#This Row],[P]],Tabla134[[#This Row],[DI]])</f>
        <v>HUANUCOHUACAYBAMBAMULTIDISTRITAL</v>
      </c>
      <c r="V1034" s="111" t="s">
        <v>4640</v>
      </c>
      <c r="W1034" s="111"/>
      <c r="X1034" s="111"/>
    </row>
    <row r="1035" spans="1:24" x14ac:dyDescent="0.3">
      <c r="A1035" s="108" t="s">
        <v>548</v>
      </c>
      <c r="B1035" s="109" t="s">
        <v>4641</v>
      </c>
      <c r="C1035" s="109" t="s">
        <v>753</v>
      </c>
      <c r="D1035" s="109" t="s">
        <v>656</v>
      </c>
      <c r="E1035" s="109" t="s">
        <v>550</v>
      </c>
      <c r="F1035" s="109" t="s">
        <v>4566</v>
      </c>
      <c r="G1035" s="109" t="s">
        <v>4642</v>
      </c>
      <c r="H1035" s="109" t="s">
        <v>4643</v>
      </c>
      <c r="I1035" s="110">
        <v>15299</v>
      </c>
      <c r="J1035" s="110">
        <v>411.35</v>
      </c>
      <c r="K1035" s="110">
        <v>-9.5505999999999993</v>
      </c>
      <c r="L1035" s="110">
        <v>-76.815600000000003</v>
      </c>
      <c r="M1035" s="111" t="s">
        <v>123</v>
      </c>
      <c r="N1035" s="111">
        <v>0</v>
      </c>
      <c r="O1035" s="111" t="s">
        <v>553</v>
      </c>
      <c r="P1035" s="111">
        <v>0</v>
      </c>
      <c r="Q1035" s="112"/>
      <c r="R1035" s="111" t="s">
        <v>563</v>
      </c>
      <c r="S1035" s="111" t="s">
        <v>668</v>
      </c>
      <c r="T1035" s="111" t="s">
        <v>1788</v>
      </c>
      <c r="U1035" s="111" t="str">
        <f>+CONCATENATE(Tabla134[[#This Row],[D]],Tabla134[[#This Row],[P]],Tabla134[[#This Row],[DI]])</f>
        <v>HUANUCOHUAMALIESLLATA</v>
      </c>
      <c r="V1035" s="111" t="s">
        <v>4641</v>
      </c>
      <c r="W1035" s="111"/>
      <c r="X1035" s="111"/>
    </row>
    <row r="1036" spans="1:24" x14ac:dyDescent="0.3">
      <c r="A1036" s="108" t="s">
        <v>548</v>
      </c>
      <c r="B1036" s="109" t="s">
        <v>4644</v>
      </c>
      <c r="C1036" s="109" t="s">
        <v>753</v>
      </c>
      <c r="D1036" s="109" t="s">
        <v>656</v>
      </c>
      <c r="E1036" s="109" t="s">
        <v>581</v>
      </c>
      <c r="F1036" s="109" t="s">
        <v>4566</v>
      </c>
      <c r="G1036" s="109" t="s">
        <v>4642</v>
      </c>
      <c r="H1036" s="109" t="s">
        <v>4645</v>
      </c>
      <c r="I1036" s="110">
        <v>1603</v>
      </c>
      <c r="J1036" s="110">
        <v>158.33000000000001</v>
      </c>
      <c r="K1036" s="110">
        <v>-9.1707999999999998</v>
      </c>
      <c r="L1036" s="110">
        <v>-76.7483</v>
      </c>
      <c r="M1036" s="111" t="s">
        <v>123</v>
      </c>
      <c r="N1036" s="111">
        <v>0</v>
      </c>
      <c r="O1036" s="111" t="s">
        <v>553</v>
      </c>
      <c r="P1036" s="111">
        <v>1</v>
      </c>
      <c r="Q1036" s="112"/>
      <c r="R1036" s="111" t="s">
        <v>563</v>
      </c>
      <c r="S1036" s="111" t="s">
        <v>668</v>
      </c>
      <c r="T1036" s="111" t="s">
        <v>1130</v>
      </c>
      <c r="U1036" s="111" t="str">
        <f>+CONCATENATE(Tabla134[[#This Row],[D]],Tabla134[[#This Row],[P]],Tabla134[[#This Row],[DI]])</f>
        <v>HUANUCOHUAMALIESARANCAY</v>
      </c>
      <c r="V1036" s="111" t="s">
        <v>4644</v>
      </c>
      <c r="W1036" s="111"/>
      <c r="X1036" s="111"/>
    </row>
    <row r="1037" spans="1:24" x14ac:dyDescent="0.3">
      <c r="A1037" s="108" t="s">
        <v>548</v>
      </c>
      <c r="B1037" s="109" t="s">
        <v>4646</v>
      </c>
      <c r="C1037" s="109" t="s">
        <v>753</v>
      </c>
      <c r="D1037" s="109" t="s">
        <v>656</v>
      </c>
      <c r="E1037" s="109" t="s">
        <v>608</v>
      </c>
      <c r="F1037" s="109" t="s">
        <v>4566</v>
      </c>
      <c r="G1037" s="109" t="s">
        <v>4642</v>
      </c>
      <c r="H1037" s="109" t="s">
        <v>4647</v>
      </c>
      <c r="I1037" s="110">
        <v>3721</v>
      </c>
      <c r="J1037" s="110">
        <v>89.25</v>
      </c>
      <c r="K1037" s="110">
        <v>-9.4230999999999998</v>
      </c>
      <c r="L1037" s="110">
        <v>-76.769199999999998</v>
      </c>
      <c r="M1037" s="111" t="s">
        <v>123</v>
      </c>
      <c r="N1037" s="111">
        <v>0</v>
      </c>
      <c r="O1037" s="111" t="s">
        <v>553</v>
      </c>
      <c r="P1037" s="111">
        <v>0</v>
      </c>
      <c r="Q1037" s="112"/>
      <c r="R1037" s="111" t="s">
        <v>563</v>
      </c>
      <c r="S1037" s="111" t="s">
        <v>668</v>
      </c>
      <c r="T1037" s="111" t="s">
        <v>1295</v>
      </c>
      <c r="U1037" s="111" t="str">
        <f>+CONCATENATE(Tabla134[[#This Row],[D]],Tabla134[[#This Row],[P]],Tabla134[[#This Row],[DI]])</f>
        <v>HUANUCOHUAMALIESCHAVIN DE PARIARCA</v>
      </c>
      <c r="V1037" s="111" t="s">
        <v>4646</v>
      </c>
      <c r="W1037" s="111"/>
      <c r="X1037" s="111"/>
    </row>
    <row r="1038" spans="1:24" x14ac:dyDescent="0.3">
      <c r="A1038" s="108" t="s">
        <v>548</v>
      </c>
      <c r="B1038" s="109" t="s">
        <v>4648</v>
      </c>
      <c r="C1038" s="109" t="s">
        <v>753</v>
      </c>
      <c r="D1038" s="109" t="s">
        <v>656</v>
      </c>
      <c r="E1038" s="109" t="s">
        <v>633</v>
      </c>
      <c r="F1038" s="109" t="s">
        <v>4566</v>
      </c>
      <c r="G1038" s="109" t="s">
        <v>4642</v>
      </c>
      <c r="H1038" s="109" t="s">
        <v>4649</v>
      </c>
      <c r="I1038" s="110">
        <v>5998</v>
      </c>
      <c r="J1038" s="110">
        <v>236.99</v>
      </c>
      <c r="K1038" s="110">
        <v>-9.5396999999999998</v>
      </c>
      <c r="L1038" s="110">
        <v>-76.735799999999998</v>
      </c>
      <c r="M1038" s="111" t="s">
        <v>123</v>
      </c>
      <c r="N1038" s="111">
        <v>0</v>
      </c>
      <c r="O1038" s="111" t="s">
        <v>553</v>
      </c>
      <c r="P1038" s="111">
        <v>0</v>
      </c>
      <c r="Q1038" s="112"/>
      <c r="R1038" s="111" t="s">
        <v>563</v>
      </c>
      <c r="S1038" s="111" t="s">
        <v>668</v>
      </c>
      <c r="T1038" s="111" t="s">
        <v>1467</v>
      </c>
      <c r="U1038" s="111" t="str">
        <f>+CONCATENATE(Tabla134[[#This Row],[D]],Tabla134[[#This Row],[P]],Tabla134[[#This Row],[DI]])</f>
        <v>HUANUCOHUAMALIESJACAS GRANDE</v>
      </c>
      <c r="V1038" s="111" t="s">
        <v>4648</v>
      </c>
      <c r="W1038" s="111"/>
      <c r="X1038" s="111"/>
    </row>
    <row r="1039" spans="1:24" x14ac:dyDescent="0.3">
      <c r="A1039" s="108" t="s">
        <v>548</v>
      </c>
      <c r="B1039" s="109" t="s">
        <v>4650</v>
      </c>
      <c r="C1039" s="109" t="s">
        <v>753</v>
      </c>
      <c r="D1039" s="109" t="s">
        <v>656</v>
      </c>
      <c r="E1039" s="109" t="s">
        <v>656</v>
      </c>
      <c r="F1039" s="109" t="s">
        <v>4566</v>
      </c>
      <c r="G1039" s="109" t="s">
        <v>4642</v>
      </c>
      <c r="H1039" s="109" t="s">
        <v>4651</v>
      </c>
      <c r="I1039" s="110">
        <v>3739</v>
      </c>
      <c r="J1039" s="110">
        <v>84.81</v>
      </c>
      <c r="K1039" s="110">
        <v>-9.2471999999999994</v>
      </c>
      <c r="L1039" s="110">
        <v>-76.716099999999997</v>
      </c>
      <c r="M1039" s="111" t="s">
        <v>123</v>
      </c>
      <c r="N1039" s="111">
        <v>0</v>
      </c>
      <c r="O1039" s="111" t="s">
        <v>553</v>
      </c>
      <c r="P1039" s="111">
        <v>1</v>
      </c>
      <c r="Q1039" s="112"/>
      <c r="R1039" s="111" t="s">
        <v>563</v>
      </c>
      <c r="S1039" s="111" t="s">
        <v>668</v>
      </c>
      <c r="T1039" s="111" t="s">
        <v>1637</v>
      </c>
      <c r="U1039" s="111" t="str">
        <f>+CONCATENATE(Tabla134[[#This Row],[D]],Tabla134[[#This Row],[P]],Tabla134[[#This Row],[DI]])</f>
        <v>HUANUCOHUAMALIESJIRCAN</v>
      </c>
      <c r="V1039" s="111" t="s">
        <v>4650</v>
      </c>
      <c r="W1039" s="111"/>
      <c r="X1039" s="111"/>
    </row>
    <row r="1040" spans="1:24" x14ac:dyDescent="0.3">
      <c r="A1040" s="108" t="s">
        <v>548</v>
      </c>
      <c r="B1040" s="109" t="s">
        <v>4652</v>
      </c>
      <c r="C1040" s="109" t="s">
        <v>753</v>
      </c>
      <c r="D1040" s="109" t="s">
        <v>656</v>
      </c>
      <c r="E1040" s="109" t="s">
        <v>680</v>
      </c>
      <c r="F1040" s="109" t="s">
        <v>4566</v>
      </c>
      <c r="G1040" s="109" t="s">
        <v>4642</v>
      </c>
      <c r="H1040" s="109" t="s">
        <v>4653</v>
      </c>
      <c r="I1040" s="110">
        <v>3592</v>
      </c>
      <c r="J1040" s="110">
        <v>96.74</v>
      </c>
      <c r="K1040" s="110">
        <v>-9.4928000000000008</v>
      </c>
      <c r="L1040" s="110">
        <v>-76.818899999999999</v>
      </c>
      <c r="M1040" s="111" t="s">
        <v>123</v>
      </c>
      <c r="N1040" s="111">
        <v>0</v>
      </c>
      <c r="O1040" s="111" t="s">
        <v>553</v>
      </c>
      <c r="P1040" s="111">
        <v>0</v>
      </c>
      <c r="Q1040" s="112"/>
      <c r="R1040" s="111" t="s">
        <v>563</v>
      </c>
      <c r="S1040" s="111" t="s">
        <v>668</v>
      </c>
      <c r="T1040" s="111" t="s">
        <v>1931</v>
      </c>
      <c r="U1040" s="111" t="str">
        <f>+CONCATENATE(Tabla134[[#This Row],[D]],Tabla134[[#This Row],[P]],Tabla134[[#This Row],[DI]])</f>
        <v>HUANUCOHUAMALIESMIRAFLORES</v>
      </c>
      <c r="V1040" s="111" t="s">
        <v>4652</v>
      </c>
      <c r="W1040" s="111"/>
      <c r="X1040" s="111"/>
    </row>
    <row r="1041" spans="1:24" x14ac:dyDescent="0.3">
      <c r="A1041" s="108" t="s">
        <v>548</v>
      </c>
      <c r="B1041" s="109" t="s">
        <v>4654</v>
      </c>
      <c r="C1041" s="109" t="s">
        <v>753</v>
      </c>
      <c r="D1041" s="109" t="s">
        <v>656</v>
      </c>
      <c r="E1041" s="109" t="s">
        <v>700</v>
      </c>
      <c r="F1041" s="109" t="s">
        <v>4566</v>
      </c>
      <c r="G1041" s="109" t="s">
        <v>4642</v>
      </c>
      <c r="H1041" s="109" t="s">
        <v>4655</v>
      </c>
      <c r="I1041" s="110">
        <v>29863</v>
      </c>
      <c r="J1041" s="110">
        <v>1521.39</v>
      </c>
      <c r="K1041" s="110">
        <v>-9.2842000000000002</v>
      </c>
      <c r="L1041" s="110">
        <v>-76.397800000000004</v>
      </c>
      <c r="M1041" s="111" t="s">
        <v>123</v>
      </c>
      <c r="N1041" s="111">
        <v>0</v>
      </c>
      <c r="O1041" s="111" t="s">
        <v>553</v>
      </c>
      <c r="P1041" s="111">
        <v>1</v>
      </c>
      <c r="Q1041" s="112"/>
      <c r="R1041" s="111" t="s">
        <v>563</v>
      </c>
      <c r="S1041" s="111" t="s">
        <v>668</v>
      </c>
      <c r="T1041" s="111" t="s">
        <v>2055</v>
      </c>
      <c r="U1041" s="111" t="str">
        <f>+CONCATENATE(Tabla134[[#This Row],[D]],Tabla134[[#This Row],[P]],Tabla134[[#This Row],[DI]])</f>
        <v>HUANUCOHUAMALIESMONZON</v>
      </c>
      <c r="V1041" s="111" t="s">
        <v>4654</v>
      </c>
      <c r="W1041" s="111"/>
      <c r="X1041" s="111"/>
    </row>
    <row r="1042" spans="1:24" x14ac:dyDescent="0.3">
      <c r="A1042" s="108" t="s">
        <v>548</v>
      </c>
      <c r="B1042" s="109" t="s">
        <v>4656</v>
      </c>
      <c r="C1042" s="109" t="s">
        <v>753</v>
      </c>
      <c r="D1042" s="109" t="s">
        <v>656</v>
      </c>
      <c r="E1042" s="109" t="s">
        <v>719</v>
      </c>
      <c r="F1042" s="109" t="s">
        <v>4566</v>
      </c>
      <c r="G1042" s="109" t="s">
        <v>4642</v>
      </c>
      <c r="H1042" s="109" t="s">
        <v>4657</v>
      </c>
      <c r="I1042" s="110">
        <v>2599</v>
      </c>
      <c r="J1042" s="110">
        <v>42.24</v>
      </c>
      <c r="K1042" s="110">
        <v>-9.4613999999999994</v>
      </c>
      <c r="L1042" s="110">
        <v>-76.819199999999995</v>
      </c>
      <c r="M1042" s="111" t="s">
        <v>123</v>
      </c>
      <c r="N1042" s="111">
        <v>0</v>
      </c>
      <c r="O1042" s="111" t="s">
        <v>553</v>
      </c>
      <c r="P1042" s="111">
        <v>0</v>
      </c>
      <c r="Q1042" s="112"/>
      <c r="R1042" s="111" t="s">
        <v>563</v>
      </c>
      <c r="S1042" s="111" t="s">
        <v>668</v>
      </c>
      <c r="T1042" s="111" t="s">
        <v>2160</v>
      </c>
      <c r="U1042" s="111" t="str">
        <f>+CONCATENATE(Tabla134[[#This Row],[D]],Tabla134[[#This Row],[P]],Tabla134[[#This Row],[DI]])</f>
        <v>HUANUCOHUAMALIESPUNCHAO</v>
      </c>
      <c r="V1042" s="111" t="s">
        <v>4656</v>
      </c>
      <c r="W1042" s="111"/>
      <c r="X1042" s="111"/>
    </row>
    <row r="1043" spans="1:24" x14ac:dyDescent="0.3">
      <c r="A1043" s="108" t="s">
        <v>548</v>
      </c>
      <c r="B1043" s="109" t="s">
        <v>4658</v>
      </c>
      <c r="C1043" s="109" t="s">
        <v>753</v>
      </c>
      <c r="D1043" s="109" t="s">
        <v>656</v>
      </c>
      <c r="E1043" s="109" t="s">
        <v>738</v>
      </c>
      <c r="F1043" s="109" t="s">
        <v>4566</v>
      </c>
      <c r="G1043" s="109" t="s">
        <v>4642</v>
      </c>
      <c r="H1043" s="109" t="s">
        <v>4659</v>
      </c>
      <c r="I1043" s="110">
        <v>4316</v>
      </c>
      <c r="J1043" s="110">
        <v>101.75</v>
      </c>
      <c r="K1043" s="110">
        <v>-9.5</v>
      </c>
      <c r="L1043" s="110">
        <v>-76.885000000000005</v>
      </c>
      <c r="M1043" s="111" t="s">
        <v>123</v>
      </c>
      <c r="N1043" s="111">
        <v>0</v>
      </c>
      <c r="O1043" s="111" t="s">
        <v>553</v>
      </c>
      <c r="P1043" s="111">
        <v>0</v>
      </c>
      <c r="Q1043" s="112"/>
      <c r="R1043" s="111" t="s">
        <v>563</v>
      </c>
      <c r="S1043" s="111" t="s">
        <v>668</v>
      </c>
      <c r="T1043" s="111" t="s">
        <v>2243</v>
      </c>
      <c r="U1043" s="111" t="str">
        <f>+CONCATENATE(Tabla134[[#This Row],[D]],Tabla134[[#This Row],[P]],Tabla134[[#This Row],[DI]])</f>
        <v>HUANUCOHUAMALIESPUÑOS</v>
      </c>
      <c r="V1043" s="111" t="s">
        <v>4658</v>
      </c>
      <c r="W1043" s="111"/>
      <c r="X1043" s="111"/>
    </row>
    <row r="1044" spans="1:24" x14ac:dyDescent="0.3">
      <c r="A1044" s="108" t="s">
        <v>548</v>
      </c>
      <c r="B1044" s="109" t="s">
        <v>4660</v>
      </c>
      <c r="C1044" s="109" t="s">
        <v>753</v>
      </c>
      <c r="D1044" s="109" t="s">
        <v>656</v>
      </c>
      <c r="E1044" s="109" t="s">
        <v>753</v>
      </c>
      <c r="F1044" s="109" t="s">
        <v>4566</v>
      </c>
      <c r="G1044" s="109" t="s">
        <v>4642</v>
      </c>
      <c r="H1044" s="109" t="s">
        <v>4661</v>
      </c>
      <c r="I1044" s="110">
        <v>3342</v>
      </c>
      <c r="J1044" s="110">
        <v>151.69999999999999</v>
      </c>
      <c r="K1044" s="110">
        <v>-9.3880999999999997</v>
      </c>
      <c r="L1044" s="110">
        <v>-76.8125</v>
      </c>
      <c r="M1044" s="111" t="s">
        <v>123</v>
      </c>
      <c r="N1044" s="111">
        <v>0</v>
      </c>
      <c r="O1044" s="111" t="s">
        <v>553</v>
      </c>
      <c r="P1044" s="111">
        <v>0</v>
      </c>
      <c r="Q1044" s="112"/>
      <c r="R1044" s="111" t="s">
        <v>563</v>
      </c>
      <c r="S1044" s="111" t="s">
        <v>668</v>
      </c>
      <c r="T1044" s="111" t="s">
        <v>2317</v>
      </c>
      <c r="U1044" s="111" t="str">
        <f>+CONCATENATE(Tabla134[[#This Row],[D]],Tabla134[[#This Row],[P]],Tabla134[[#This Row],[DI]])</f>
        <v>HUANUCOHUAMALIESSINGA</v>
      </c>
      <c r="V1044" s="111" t="s">
        <v>4660</v>
      </c>
      <c r="W1044" s="111"/>
      <c r="X1044" s="111"/>
    </row>
    <row r="1045" spans="1:24" x14ac:dyDescent="0.3">
      <c r="A1045" s="108" t="s">
        <v>548</v>
      </c>
      <c r="B1045" s="109" t="s">
        <v>4662</v>
      </c>
      <c r="C1045" s="109" t="s">
        <v>753</v>
      </c>
      <c r="D1045" s="109" t="s">
        <v>656</v>
      </c>
      <c r="E1045" s="109" t="s">
        <v>765</v>
      </c>
      <c r="F1045" s="109" t="s">
        <v>4566</v>
      </c>
      <c r="G1045" s="109" t="s">
        <v>4642</v>
      </c>
      <c r="H1045" s="109" t="s">
        <v>4663</v>
      </c>
      <c r="I1045" s="110">
        <v>3035</v>
      </c>
      <c r="J1045" s="110">
        <v>249.95</v>
      </c>
      <c r="K1045" s="110">
        <v>-9.3927999999999994</v>
      </c>
      <c r="L1045" s="110">
        <v>-76.718299999999999</v>
      </c>
      <c r="M1045" s="111" t="s">
        <v>123</v>
      </c>
      <c r="N1045" s="111">
        <v>0</v>
      </c>
      <c r="O1045" s="111" t="s">
        <v>553</v>
      </c>
      <c r="P1045" s="111">
        <v>1</v>
      </c>
      <c r="Q1045" s="112"/>
      <c r="R1045" s="111" t="s">
        <v>563</v>
      </c>
      <c r="S1045" s="111" t="s">
        <v>668</v>
      </c>
      <c r="T1045" s="111" t="s">
        <v>2381</v>
      </c>
      <c r="U1045" s="111" t="str">
        <f>+CONCATENATE(Tabla134[[#This Row],[D]],Tabla134[[#This Row],[P]],Tabla134[[#This Row],[DI]])</f>
        <v>HUANUCOHUAMALIESTANTAMAYO</v>
      </c>
      <c r="V1045" s="111" t="s">
        <v>4662</v>
      </c>
      <c r="W1045" s="111"/>
      <c r="X1045" s="111"/>
    </row>
    <row r="1046" spans="1:24" x14ac:dyDescent="0.3">
      <c r="A1046" s="108" t="s">
        <v>548</v>
      </c>
      <c r="B1046" s="109" t="s">
        <v>4664</v>
      </c>
      <c r="C1046" s="109" t="s">
        <v>753</v>
      </c>
      <c r="D1046" s="109" t="s">
        <v>656</v>
      </c>
      <c r="E1046" s="109" t="s">
        <v>841</v>
      </c>
      <c r="F1046" s="109" t="s">
        <v>4566</v>
      </c>
      <c r="G1046" s="109" t="s">
        <v>4642</v>
      </c>
      <c r="H1046" s="109" t="s">
        <v>842</v>
      </c>
      <c r="I1046" s="110" t="s">
        <v>553</v>
      </c>
      <c r="J1046" s="110" t="s">
        <v>553</v>
      </c>
      <c r="K1046" s="110" t="s">
        <v>553</v>
      </c>
      <c r="L1046" s="110" t="s">
        <v>553</v>
      </c>
      <c r="M1046" s="111" t="s">
        <v>123</v>
      </c>
      <c r="N1046" s="111">
        <v>0</v>
      </c>
      <c r="O1046" s="111" t="s">
        <v>553</v>
      </c>
      <c r="P1046" s="111">
        <v>0</v>
      </c>
      <c r="Q1046" s="112"/>
      <c r="R1046" s="111" t="s">
        <v>563</v>
      </c>
      <c r="S1046" s="111" t="s">
        <v>668</v>
      </c>
      <c r="T1046" s="111" t="s">
        <v>843</v>
      </c>
      <c r="U1046" s="111" t="str">
        <f>+CONCATENATE(Tabla134[[#This Row],[D]],Tabla134[[#This Row],[P]],Tabla134[[#This Row],[DI]])</f>
        <v>HUANUCOHUAMALIESMULTIDISTRITAL</v>
      </c>
      <c r="V1046" s="111" t="s">
        <v>4664</v>
      </c>
      <c r="W1046" s="111"/>
      <c r="X1046" s="111"/>
    </row>
    <row r="1047" spans="1:24" x14ac:dyDescent="0.3">
      <c r="A1047" s="108" t="s">
        <v>548</v>
      </c>
      <c r="B1047" s="109" t="s">
        <v>4665</v>
      </c>
      <c r="C1047" s="109" t="s">
        <v>753</v>
      </c>
      <c r="D1047" s="109" t="s">
        <v>680</v>
      </c>
      <c r="E1047" s="109" t="s">
        <v>550</v>
      </c>
      <c r="F1047" s="109" t="s">
        <v>4566</v>
      </c>
      <c r="G1047" s="109" t="s">
        <v>4666</v>
      </c>
      <c r="H1047" s="109" t="s">
        <v>4667</v>
      </c>
      <c r="I1047" s="110">
        <v>51713</v>
      </c>
      <c r="J1047" s="110">
        <v>266.52</v>
      </c>
      <c r="K1047" s="110">
        <v>-9.2943999999999996</v>
      </c>
      <c r="L1047" s="110">
        <v>-75.996899999999997</v>
      </c>
      <c r="M1047" s="111" t="s">
        <v>123</v>
      </c>
      <c r="N1047" s="111">
        <v>0</v>
      </c>
      <c r="O1047" s="111" t="s">
        <v>553</v>
      </c>
      <c r="P1047" s="111">
        <v>1</v>
      </c>
      <c r="Q1047" s="112"/>
      <c r="R1047" s="111" t="s">
        <v>563</v>
      </c>
      <c r="S1047" s="111" t="s">
        <v>729</v>
      </c>
      <c r="T1047" s="111" t="s">
        <v>2245</v>
      </c>
      <c r="U1047" s="111" t="str">
        <f>+CONCATENATE(Tabla134[[#This Row],[D]],Tabla134[[#This Row],[P]],Tabla134[[#This Row],[DI]])</f>
        <v>HUANUCOLEONCIO_PRADORUPA-RUPA</v>
      </c>
      <c r="V1047" s="111" t="s">
        <v>4665</v>
      </c>
      <c r="W1047" s="111"/>
      <c r="X1047" s="111"/>
    </row>
    <row r="1048" spans="1:24" x14ac:dyDescent="0.3">
      <c r="A1048" s="108" t="s">
        <v>548</v>
      </c>
      <c r="B1048" s="109" t="s">
        <v>4668</v>
      </c>
      <c r="C1048" s="109" t="s">
        <v>753</v>
      </c>
      <c r="D1048" s="109" t="s">
        <v>680</v>
      </c>
      <c r="E1048" s="109" t="s">
        <v>581</v>
      </c>
      <c r="F1048" s="109" t="s">
        <v>4566</v>
      </c>
      <c r="G1048" s="109" t="s">
        <v>4666</v>
      </c>
      <c r="H1048" s="109" t="s">
        <v>4669</v>
      </c>
      <c r="I1048" s="110">
        <v>8011</v>
      </c>
      <c r="J1048" s="110">
        <v>702.46</v>
      </c>
      <c r="K1048" s="110">
        <v>-9.1838999999999995</v>
      </c>
      <c r="L1048" s="110">
        <v>-75.940600000000003</v>
      </c>
      <c r="M1048" s="111" t="s">
        <v>123</v>
      </c>
      <c r="N1048" s="111">
        <v>0</v>
      </c>
      <c r="O1048" s="111" t="s">
        <v>553</v>
      </c>
      <c r="P1048" s="111">
        <v>1</v>
      </c>
      <c r="Q1048" s="112"/>
      <c r="R1048" s="111" t="s">
        <v>563</v>
      </c>
      <c r="S1048" s="111" t="s">
        <v>729</v>
      </c>
      <c r="T1048" s="111" t="s">
        <v>1298</v>
      </c>
      <c r="U1048" s="111" t="str">
        <f>+CONCATENATE(Tabla134[[#This Row],[D]],Tabla134[[#This Row],[P]],Tabla134[[#This Row],[DI]])</f>
        <v>HUANUCOLEONCIO_PRADODANIEL ALOMIA ROBLES</v>
      </c>
      <c r="V1048" s="111" t="s">
        <v>4668</v>
      </c>
      <c r="W1048" s="111"/>
      <c r="X1048" s="111"/>
    </row>
    <row r="1049" spans="1:24" x14ac:dyDescent="0.3">
      <c r="A1049" s="108" t="s">
        <v>548</v>
      </c>
      <c r="B1049" s="109" t="s">
        <v>4670</v>
      </c>
      <c r="C1049" s="109" t="s">
        <v>753</v>
      </c>
      <c r="D1049" s="109" t="s">
        <v>680</v>
      </c>
      <c r="E1049" s="109" t="s">
        <v>608</v>
      </c>
      <c r="F1049" s="109" t="s">
        <v>4566</v>
      </c>
      <c r="G1049" s="109" t="s">
        <v>4666</v>
      </c>
      <c r="H1049" s="109" t="s">
        <v>4671</v>
      </c>
      <c r="I1049" s="110">
        <v>4065</v>
      </c>
      <c r="J1049" s="110">
        <v>112.2</v>
      </c>
      <c r="K1049" s="110">
        <v>-9.1524999999999999</v>
      </c>
      <c r="L1049" s="110">
        <v>-75.826099999999997</v>
      </c>
      <c r="M1049" s="111" t="s">
        <v>123</v>
      </c>
      <c r="N1049" s="111">
        <v>0</v>
      </c>
      <c r="O1049" s="111" t="s">
        <v>553</v>
      </c>
      <c r="P1049" s="111">
        <v>1</v>
      </c>
      <c r="Q1049" s="112"/>
      <c r="R1049" s="111" t="s">
        <v>563</v>
      </c>
      <c r="S1049" s="111" t="s">
        <v>729</v>
      </c>
      <c r="T1049" s="111" t="s">
        <v>1470</v>
      </c>
      <c r="U1049" s="111" t="str">
        <f>+CONCATENATE(Tabla134[[#This Row],[D]],Tabla134[[#This Row],[P]],Tabla134[[#This Row],[DI]])</f>
        <v>HUANUCOLEONCIO_PRADOHERMILIO VALDIZAN</v>
      </c>
      <c r="V1049" s="111" t="s">
        <v>4670</v>
      </c>
      <c r="W1049" s="111"/>
      <c r="X1049" s="111"/>
    </row>
    <row r="1050" spans="1:24" x14ac:dyDescent="0.3">
      <c r="A1050" s="108" t="s">
        <v>548</v>
      </c>
      <c r="B1050" s="109" t="s">
        <v>4672</v>
      </c>
      <c r="C1050" s="109" t="s">
        <v>753</v>
      </c>
      <c r="D1050" s="109" t="s">
        <v>680</v>
      </c>
      <c r="E1050" s="109" t="s">
        <v>633</v>
      </c>
      <c r="F1050" s="109" t="s">
        <v>4566</v>
      </c>
      <c r="G1050" s="109" t="s">
        <v>4666</v>
      </c>
      <c r="H1050" s="109" t="s">
        <v>4673</v>
      </c>
      <c r="I1050" s="110">
        <v>25403</v>
      </c>
      <c r="J1050" s="110">
        <v>2120.66</v>
      </c>
      <c r="K1050" s="110">
        <v>-8.9319000000000006</v>
      </c>
      <c r="L1050" s="110">
        <v>-76.114699999999999</v>
      </c>
      <c r="M1050" s="111" t="s">
        <v>123</v>
      </c>
      <c r="N1050" s="111">
        <v>0</v>
      </c>
      <c r="O1050" s="111" t="s">
        <v>553</v>
      </c>
      <c r="P1050" s="111">
        <v>1</v>
      </c>
      <c r="Q1050" s="112"/>
      <c r="R1050" s="111" t="s">
        <v>563</v>
      </c>
      <c r="S1050" s="111" t="s">
        <v>729</v>
      </c>
      <c r="T1050" s="111" t="s">
        <v>1639</v>
      </c>
      <c r="U1050" s="111" t="str">
        <f>+CONCATENATE(Tabla134[[#This Row],[D]],Tabla134[[#This Row],[P]],Tabla134[[#This Row],[DI]])</f>
        <v>HUANUCOLEONCIO_PRADOJOSE CRESPO Y CASTILLO</v>
      </c>
      <c r="V1050" s="111" t="s">
        <v>4672</v>
      </c>
      <c r="W1050" s="111"/>
      <c r="X1050" s="111"/>
    </row>
    <row r="1051" spans="1:24" x14ac:dyDescent="0.3">
      <c r="A1051" s="108" t="s">
        <v>548</v>
      </c>
      <c r="B1051" s="109" t="s">
        <v>4674</v>
      </c>
      <c r="C1051" s="109" t="s">
        <v>753</v>
      </c>
      <c r="D1051" s="109" t="s">
        <v>680</v>
      </c>
      <c r="E1051" s="109" t="s">
        <v>656</v>
      </c>
      <c r="F1051" s="109" t="s">
        <v>4566</v>
      </c>
      <c r="G1051" s="109" t="s">
        <v>4666</v>
      </c>
      <c r="H1051" s="109" t="s">
        <v>4675</v>
      </c>
      <c r="I1051" s="110">
        <v>10078</v>
      </c>
      <c r="J1051" s="110">
        <v>100.32</v>
      </c>
      <c r="K1051" s="110">
        <v>-9.2469000000000001</v>
      </c>
      <c r="L1051" s="110">
        <v>-75.991900000000001</v>
      </c>
      <c r="M1051" s="111" t="s">
        <v>123</v>
      </c>
      <c r="N1051" s="111">
        <v>0</v>
      </c>
      <c r="O1051" s="111" t="s">
        <v>553</v>
      </c>
      <c r="P1051" s="111">
        <v>1</v>
      </c>
      <c r="Q1051" s="112"/>
      <c r="R1051" s="111" t="s">
        <v>563</v>
      </c>
      <c r="S1051" s="111" t="s">
        <v>729</v>
      </c>
      <c r="T1051" s="111" t="s">
        <v>1791</v>
      </c>
      <c r="U1051" s="111" t="str">
        <f>+CONCATENATE(Tabla134[[#This Row],[D]],Tabla134[[#This Row],[P]],Tabla134[[#This Row],[DI]])</f>
        <v>HUANUCOLEONCIO_PRADOLUYANDO</v>
      </c>
      <c r="V1051" s="111" t="s">
        <v>4674</v>
      </c>
      <c r="W1051" s="111"/>
      <c r="X1051" s="111"/>
    </row>
    <row r="1052" spans="1:24" x14ac:dyDescent="0.3">
      <c r="A1052" s="108" t="s">
        <v>548</v>
      </c>
      <c r="B1052" s="109" t="s">
        <v>4676</v>
      </c>
      <c r="C1052" s="109" t="s">
        <v>753</v>
      </c>
      <c r="D1052" s="109" t="s">
        <v>680</v>
      </c>
      <c r="E1052" s="109" t="s">
        <v>680</v>
      </c>
      <c r="F1052" s="109" t="s">
        <v>4566</v>
      </c>
      <c r="G1052" s="109" t="s">
        <v>4666</v>
      </c>
      <c r="H1052" s="109" t="s">
        <v>4677</v>
      </c>
      <c r="I1052" s="110">
        <v>9433</v>
      </c>
      <c r="J1052" s="110">
        <v>766.27</v>
      </c>
      <c r="K1052" s="110">
        <v>-9.4163999999999994</v>
      </c>
      <c r="L1052" s="110">
        <v>-75.966099999999997</v>
      </c>
      <c r="M1052" s="111" t="s">
        <v>123</v>
      </c>
      <c r="N1052" s="111">
        <v>0</v>
      </c>
      <c r="O1052" s="111" t="s">
        <v>553</v>
      </c>
      <c r="P1052" s="111">
        <v>1</v>
      </c>
      <c r="Q1052" s="112"/>
      <c r="R1052" s="111" t="s">
        <v>563</v>
      </c>
      <c r="S1052" s="111" t="s">
        <v>729</v>
      </c>
      <c r="T1052" s="111" t="s">
        <v>1934</v>
      </c>
      <c r="U1052" s="111" t="str">
        <f>+CONCATENATE(Tabla134[[#This Row],[D]],Tabla134[[#This Row],[P]],Tabla134[[#This Row],[DI]])</f>
        <v>HUANUCOLEONCIO_PRADOMARIANO DAMASO BERAUN</v>
      </c>
      <c r="V1052" s="111" t="s">
        <v>4676</v>
      </c>
      <c r="W1052" s="111"/>
      <c r="X1052" s="111"/>
    </row>
    <row r="1053" spans="1:24" x14ac:dyDescent="0.3">
      <c r="A1053" s="108" t="s">
        <v>548</v>
      </c>
      <c r="B1053" s="109" t="s">
        <v>4678</v>
      </c>
      <c r="C1053" s="109" t="s">
        <v>753</v>
      </c>
      <c r="D1053" s="109" t="s">
        <v>680</v>
      </c>
      <c r="E1053" s="109" t="s">
        <v>700</v>
      </c>
      <c r="F1053" s="109" t="s">
        <v>4566</v>
      </c>
      <c r="G1053" s="109" t="s">
        <v>4666</v>
      </c>
      <c r="H1053" s="109" t="s">
        <v>4679</v>
      </c>
      <c r="I1053" s="110">
        <v>4790</v>
      </c>
      <c r="J1053" s="110">
        <v>768.35</v>
      </c>
      <c r="K1053" s="110">
        <v>-8.7492000000000001</v>
      </c>
      <c r="L1053" s="110">
        <v>-76.125299999999996</v>
      </c>
      <c r="M1053" s="111" t="s">
        <v>123</v>
      </c>
      <c r="N1053" s="111">
        <v>0</v>
      </c>
      <c r="O1053" s="111" t="s">
        <v>553</v>
      </c>
      <c r="P1053" s="111">
        <v>0</v>
      </c>
      <c r="Q1053" s="112"/>
      <c r="R1053" s="111" t="s">
        <v>563</v>
      </c>
      <c r="S1053" s="111" t="s">
        <v>729</v>
      </c>
      <c r="T1053" s="111" t="s">
        <v>2058</v>
      </c>
      <c r="U1053" s="111" t="str">
        <f>+CONCATENATE(Tabla134[[#This Row],[D]],Tabla134[[#This Row],[P]],Tabla134[[#This Row],[DI]])</f>
        <v>HUANUCOLEONCIO_PRADOPUCAYACU</v>
      </c>
      <c r="V1053" s="111" t="s">
        <v>4678</v>
      </c>
      <c r="W1053" s="111"/>
      <c r="X1053" s="111"/>
    </row>
    <row r="1054" spans="1:24" x14ac:dyDescent="0.3">
      <c r="A1054" s="108" t="s">
        <v>548</v>
      </c>
      <c r="B1054" s="109" t="s">
        <v>4680</v>
      </c>
      <c r="C1054" s="109" t="s">
        <v>753</v>
      </c>
      <c r="D1054" s="109" t="s">
        <v>680</v>
      </c>
      <c r="E1054" s="109" t="s">
        <v>719</v>
      </c>
      <c r="F1054" s="109" t="s">
        <v>4566</v>
      </c>
      <c r="G1054" s="109" t="s">
        <v>4666</v>
      </c>
      <c r="H1054" s="109" t="s">
        <v>4681</v>
      </c>
      <c r="I1054" s="110">
        <v>13409</v>
      </c>
      <c r="J1054" s="110">
        <v>106.11</v>
      </c>
      <c r="K1054" s="110">
        <v>-9.2791999999999994</v>
      </c>
      <c r="L1054" s="110">
        <v>-76.011700000000005</v>
      </c>
      <c r="M1054" s="111" t="s">
        <v>123</v>
      </c>
      <c r="N1054" s="111">
        <v>0</v>
      </c>
      <c r="O1054" s="111" t="s">
        <v>553</v>
      </c>
      <c r="P1054" s="111">
        <v>0</v>
      </c>
      <c r="Q1054" s="112"/>
      <c r="R1054" s="111" t="s">
        <v>563</v>
      </c>
      <c r="S1054" s="111" t="s">
        <v>729</v>
      </c>
      <c r="T1054" s="111" t="s">
        <v>1133</v>
      </c>
      <c r="U1054" s="111" t="str">
        <f>+CONCATENATE(Tabla134[[#This Row],[D]],Tabla134[[#This Row],[P]],Tabla134[[#This Row],[DI]])</f>
        <v>HUANUCOLEONCIO_PRADOCASTILLO GRANDE</v>
      </c>
      <c r="V1054" s="111" t="s">
        <v>4680</v>
      </c>
      <c r="W1054" s="111"/>
      <c r="X1054" s="111"/>
    </row>
    <row r="1055" spans="1:24" x14ac:dyDescent="0.3">
      <c r="A1055" s="108" t="s">
        <v>548</v>
      </c>
      <c r="B1055" s="109" t="s">
        <v>4682</v>
      </c>
      <c r="C1055" s="109" t="s">
        <v>753</v>
      </c>
      <c r="D1055" s="109" t="s">
        <v>680</v>
      </c>
      <c r="E1055" s="109" t="s">
        <v>738</v>
      </c>
      <c r="F1055" s="109" t="s">
        <v>4566</v>
      </c>
      <c r="G1055" s="109" t="s">
        <v>4666</v>
      </c>
      <c r="H1055" s="109" t="s">
        <v>4683</v>
      </c>
      <c r="I1055" s="110">
        <v>5745</v>
      </c>
      <c r="J1055" s="110">
        <v>320.38</v>
      </c>
      <c r="K1055" s="110">
        <v>-9.0089000000000006</v>
      </c>
      <c r="L1055" s="110">
        <v>-76.071399999999997</v>
      </c>
      <c r="M1055" s="111" t="s">
        <v>123</v>
      </c>
      <c r="N1055" s="111">
        <v>0</v>
      </c>
      <c r="O1055" s="111" t="s">
        <v>553</v>
      </c>
      <c r="P1055" s="111">
        <v>0</v>
      </c>
      <c r="Q1055" s="112"/>
      <c r="R1055" s="111" t="s">
        <v>563</v>
      </c>
      <c r="S1055" s="111" t="s">
        <v>729</v>
      </c>
      <c r="T1055" s="111" t="s">
        <v>1490</v>
      </c>
      <c r="U1055" s="111" t="str">
        <f>+CONCATENATE(Tabla134[[#This Row],[D]],Tabla134[[#This Row],[P]],Tabla134[[#This Row],[DI]])</f>
        <v>HUANUCOLEONCIO_PRADOPUEBLO NUEVO</v>
      </c>
      <c r="V1055" s="111" t="s">
        <v>4682</v>
      </c>
      <c r="W1055" s="111"/>
      <c r="X1055" s="111"/>
    </row>
    <row r="1056" spans="1:24" x14ac:dyDescent="0.3">
      <c r="A1056" s="108" t="s">
        <v>548</v>
      </c>
      <c r="B1056" s="109" t="s">
        <v>4684</v>
      </c>
      <c r="C1056" s="109" t="s">
        <v>753</v>
      </c>
      <c r="D1056" s="109" t="s">
        <v>680</v>
      </c>
      <c r="E1056" s="109" t="s">
        <v>753</v>
      </c>
      <c r="F1056" s="109" t="s">
        <v>4566</v>
      </c>
      <c r="G1056" s="109" t="s">
        <v>4666</v>
      </c>
      <c r="H1056" s="109" t="s">
        <v>4685</v>
      </c>
      <c r="I1056" s="110">
        <v>3767</v>
      </c>
      <c r="J1056" s="110">
        <v>283.54000000000002</v>
      </c>
      <c r="K1056" s="110">
        <v>-9.0089000000000006</v>
      </c>
      <c r="L1056" s="110">
        <v>-76.071399999999997</v>
      </c>
      <c r="M1056" s="111" t="s">
        <v>123</v>
      </c>
      <c r="N1056" s="111">
        <v>0</v>
      </c>
      <c r="O1056" s="111" t="s">
        <v>553</v>
      </c>
      <c r="P1056" s="111">
        <v>0</v>
      </c>
      <c r="Q1056" s="112"/>
      <c r="R1056" s="111" t="s">
        <v>563</v>
      </c>
      <c r="S1056" s="111" t="s">
        <v>729</v>
      </c>
      <c r="T1056" s="111" t="s">
        <v>2319</v>
      </c>
      <c r="U1056" s="111" t="str">
        <f>+CONCATENATE(Tabla134[[#This Row],[D]],Tabla134[[#This Row],[P]],Tabla134[[#This Row],[DI]])</f>
        <v>HUANUCOLEONCIO_PRADOSANTO DOMINGO DE ANDA</v>
      </c>
      <c r="V1056" s="111" t="s">
        <v>4684</v>
      </c>
      <c r="W1056" s="111"/>
      <c r="X1056" s="111"/>
    </row>
    <row r="1057" spans="1:24" x14ac:dyDescent="0.3">
      <c r="A1057" s="108" t="s">
        <v>548</v>
      </c>
      <c r="B1057" s="109" t="s">
        <v>4686</v>
      </c>
      <c r="C1057" s="109" t="s">
        <v>753</v>
      </c>
      <c r="D1057" s="109" t="s">
        <v>680</v>
      </c>
      <c r="E1057" s="109" t="s">
        <v>841</v>
      </c>
      <c r="F1057" s="109" t="s">
        <v>4566</v>
      </c>
      <c r="G1057" s="109" t="s">
        <v>4666</v>
      </c>
      <c r="H1057" s="109" t="s">
        <v>842</v>
      </c>
      <c r="I1057" s="110" t="s">
        <v>553</v>
      </c>
      <c r="J1057" s="110" t="s">
        <v>553</v>
      </c>
      <c r="K1057" s="110" t="s">
        <v>553</v>
      </c>
      <c r="L1057" s="110" t="s">
        <v>553</v>
      </c>
      <c r="M1057" s="111" t="s">
        <v>123</v>
      </c>
      <c r="N1057" s="111">
        <v>0</v>
      </c>
      <c r="O1057" s="111" t="s">
        <v>553</v>
      </c>
      <c r="P1057" s="111">
        <v>0</v>
      </c>
      <c r="Q1057" s="112"/>
      <c r="R1057" s="111" t="s">
        <v>563</v>
      </c>
      <c r="S1057" s="111" t="s">
        <v>729</v>
      </c>
      <c r="T1057" s="111" t="s">
        <v>843</v>
      </c>
      <c r="U1057" s="111" t="str">
        <f>+CONCATENATE(Tabla134[[#This Row],[D]],Tabla134[[#This Row],[P]],Tabla134[[#This Row],[DI]])</f>
        <v>HUANUCOLEONCIO_PRADOMULTIDISTRITAL</v>
      </c>
      <c r="V1057" s="111" t="s">
        <v>4686</v>
      </c>
      <c r="W1057" s="111"/>
      <c r="X1057" s="111"/>
    </row>
    <row r="1058" spans="1:24" x14ac:dyDescent="0.3">
      <c r="A1058" s="108" t="s">
        <v>548</v>
      </c>
      <c r="B1058" s="109" t="s">
        <v>4687</v>
      </c>
      <c r="C1058" s="109" t="s">
        <v>753</v>
      </c>
      <c r="D1058" s="109" t="s">
        <v>700</v>
      </c>
      <c r="E1058" s="109" t="s">
        <v>550</v>
      </c>
      <c r="F1058" s="109" t="s">
        <v>4566</v>
      </c>
      <c r="G1058" s="109" t="s">
        <v>4688</v>
      </c>
      <c r="H1058" s="109" t="s">
        <v>4689</v>
      </c>
      <c r="I1058" s="110">
        <v>15942</v>
      </c>
      <c r="J1058" s="110">
        <v>704.63</v>
      </c>
      <c r="K1058" s="110">
        <v>-8.6044</v>
      </c>
      <c r="L1058" s="110">
        <v>-77.148899999999998</v>
      </c>
      <c r="M1058" s="111" t="s">
        <v>123</v>
      </c>
      <c r="N1058" s="111">
        <v>0</v>
      </c>
      <c r="O1058" s="111" t="s">
        <v>553</v>
      </c>
      <c r="P1058" s="111">
        <v>0</v>
      </c>
      <c r="Q1058" s="112"/>
      <c r="R1058" s="111" t="s">
        <v>563</v>
      </c>
      <c r="S1058" s="111" t="s">
        <v>746</v>
      </c>
      <c r="T1058" s="111" t="s">
        <v>1299</v>
      </c>
      <c r="U1058" s="111" t="str">
        <f>+CONCATENATE(Tabla134[[#This Row],[D]],Tabla134[[#This Row],[P]],Tabla134[[#This Row],[DI]])</f>
        <v>HUANUCOMARAÑONHUACRACHUCO</v>
      </c>
      <c r="V1058" s="111" t="s">
        <v>4687</v>
      </c>
      <c r="W1058" s="111"/>
      <c r="X1058" s="111"/>
    </row>
    <row r="1059" spans="1:24" x14ac:dyDescent="0.3">
      <c r="A1059" s="108" t="s">
        <v>548</v>
      </c>
      <c r="B1059" s="109" t="s">
        <v>4690</v>
      </c>
      <c r="C1059" s="109" t="s">
        <v>753</v>
      </c>
      <c r="D1059" s="109" t="s">
        <v>700</v>
      </c>
      <c r="E1059" s="109" t="s">
        <v>581</v>
      </c>
      <c r="F1059" s="109" t="s">
        <v>4566</v>
      </c>
      <c r="G1059" s="109" t="s">
        <v>4688</v>
      </c>
      <c r="H1059" s="109" t="s">
        <v>4691</v>
      </c>
      <c r="I1059" s="110">
        <v>10428</v>
      </c>
      <c r="J1059" s="110">
        <v>2125.19</v>
      </c>
      <c r="K1059" s="110">
        <v>-8.6593999999999998</v>
      </c>
      <c r="L1059" s="110">
        <v>-76.848100000000002</v>
      </c>
      <c r="M1059" s="111" t="s">
        <v>123</v>
      </c>
      <c r="N1059" s="111">
        <v>0</v>
      </c>
      <c r="O1059" s="111" t="s">
        <v>553</v>
      </c>
      <c r="P1059" s="111">
        <v>1</v>
      </c>
      <c r="Q1059" s="112"/>
      <c r="R1059" s="111" t="s">
        <v>563</v>
      </c>
      <c r="S1059" s="111" t="s">
        <v>746</v>
      </c>
      <c r="T1059" s="111" t="s">
        <v>1134</v>
      </c>
      <c r="U1059" s="111" t="str">
        <f>+CONCATENATE(Tabla134[[#This Row],[D]],Tabla134[[#This Row],[P]],Tabla134[[#This Row],[DI]])</f>
        <v>HUANUCOMARAÑONCHOLON</v>
      </c>
      <c r="V1059" s="111" t="s">
        <v>4690</v>
      </c>
      <c r="W1059" s="111"/>
      <c r="X1059" s="111"/>
    </row>
    <row r="1060" spans="1:24" x14ac:dyDescent="0.3">
      <c r="A1060" s="108" t="s">
        <v>548</v>
      </c>
      <c r="B1060" s="109" t="s">
        <v>4692</v>
      </c>
      <c r="C1060" s="109" t="s">
        <v>753</v>
      </c>
      <c r="D1060" s="109" t="s">
        <v>700</v>
      </c>
      <c r="E1060" s="109" t="s">
        <v>608</v>
      </c>
      <c r="F1060" s="109" t="s">
        <v>4566</v>
      </c>
      <c r="G1060" s="109" t="s">
        <v>4688</v>
      </c>
      <c r="H1060" s="109" t="s">
        <v>4693</v>
      </c>
      <c r="I1060" s="110">
        <v>2744</v>
      </c>
      <c r="J1060" s="110">
        <v>86.54</v>
      </c>
      <c r="K1060" s="110">
        <v>-8.7681000000000004</v>
      </c>
      <c r="L1060" s="110">
        <v>-77.186700000000002</v>
      </c>
      <c r="M1060" s="111" t="s">
        <v>123</v>
      </c>
      <c r="N1060" s="111">
        <v>0</v>
      </c>
      <c r="O1060" s="111" t="s">
        <v>553</v>
      </c>
      <c r="P1060" s="111">
        <v>0</v>
      </c>
      <c r="Q1060" s="112"/>
      <c r="R1060" s="111" t="s">
        <v>563</v>
      </c>
      <c r="S1060" s="111" t="s">
        <v>746</v>
      </c>
      <c r="T1060" s="111" t="s">
        <v>1640</v>
      </c>
      <c r="U1060" s="111" t="str">
        <f>+CONCATENATE(Tabla134[[#This Row],[D]],Tabla134[[#This Row],[P]],Tabla134[[#This Row],[DI]])</f>
        <v>HUANUCOMARAÑONSAN BUENAVENTURA</v>
      </c>
      <c r="V1060" s="111" t="s">
        <v>4692</v>
      </c>
      <c r="W1060" s="111"/>
      <c r="X1060" s="111"/>
    </row>
    <row r="1061" spans="1:24" x14ac:dyDescent="0.3">
      <c r="A1061" s="108" t="s">
        <v>548</v>
      </c>
      <c r="B1061" s="109" t="s">
        <v>4694</v>
      </c>
      <c r="C1061" s="109" t="s">
        <v>753</v>
      </c>
      <c r="D1061" s="109" t="s">
        <v>700</v>
      </c>
      <c r="E1061" s="109" t="s">
        <v>633</v>
      </c>
      <c r="F1061" s="109" t="s">
        <v>4566</v>
      </c>
      <c r="G1061" s="109" t="s">
        <v>4688</v>
      </c>
      <c r="H1061" s="109" t="s">
        <v>4695</v>
      </c>
      <c r="I1061" s="110">
        <v>1863</v>
      </c>
      <c r="J1061" s="110">
        <v>878.94</v>
      </c>
      <c r="K1061" s="110">
        <v>-8.7933000000000003</v>
      </c>
      <c r="L1061" s="110">
        <v>-76.249700000000004</v>
      </c>
      <c r="M1061" s="111" t="s">
        <v>123</v>
      </c>
      <c r="N1061" s="111">
        <v>0</v>
      </c>
      <c r="O1061" s="111" t="s">
        <v>553</v>
      </c>
      <c r="P1061" s="111">
        <v>0</v>
      </c>
      <c r="Q1061" s="112"/>
      <c r="R1061" s="111" t="s">
        <v>563</v>
      </c>
      <c r="S1061" s="111" t="s">
        <v>746</v>
      </c>
      <c r="T1061" s="111" t="s">
        <v>1471</v>
      </c>
      <c r="U1061" s="111" t="str">
        <f>+CONCATENATE(Tabla134[[#This Row],[D]],Tabla134[[#This Row],[P]],Tabla134[[#This Row],[DI]])</f>
        <v>HUANUCOMARAÑONLA MORADA</v>
      </c>
      <c r="V1061" s="111" t="s">
        <v>4694</v>
      </c>
      <c r="W1061" s="111"/>
      <c r="X1061" s="111"/>
    </row>
    <row r="1062" spans="1:24" x14ac:dyDescent="0.3">
      <c r="A1062" s="108" t="s">
        <v>548</v>
      </c>
      <c r="B1062" s="109" t="s">
        <v>4696</v>
      </c>
      <c r="C1062" s="109" t="s">
        <v>753</v>
      </c>
      <c r="D1062" s="109" t="s">
        <v>700</v>
      </c>
      <c r="E1062" s="109" t="s">
        <v>656</v>
      </c>
      <c r="F1062" s="109" t="s">
        <v>4566</v>
      </c>
      <c r="G1062" s="109" t="s">
        <v>4688</v>
      </c>
      <c r="H1062" s="109" t="s">
        <v>4697</v>
      </c>
      <c r="I1062" s="110">
        <v>2337</v>
      </c>
      <c r="J1062" s="110">
        <v>1005.96</v>
      </c>
      <c r="K1062" s="110">
        <v>-8.6364000000000001</v>
      </c>
      <c r="L1062" s="110">
        <v>-76.343900000000005</v>
      </c>
      <c r="M1062" s="111" t="s">
        <v>123</v>
      </c>
      <c r="N1062" s="111">
        <v>0</v>
      </c>
      <c r="O1062" s="111" t="s">
        <v>553</v>
      </c>
      <c r="P1062" s="111">
        <v>0</v>
      </c>
      <c r="Q1062" s="112"/>
      <c r="R1062" s="111" t="s">
        <v>563</v>
      </c>
      <c r="S1062" s="111" t="s">
        <v>746</v>
      </c>
      <c r="T1062" s="111" t="s">
        <v>1792</v>
      </c>
      <c r="U1062" s="111" t="str">
        <f>+CONCATENATE(Tabla134[[#This Row],[D]],Tabla134[[#This Row],[P]],Tabla134[[#This Row],[DI]])</f>
        <v>HUANUCOMARAÑONSANTA ROSA DE ALTO YANAJANCA</v>
      </c>
      <c r="V1062" s="111" t="s">
        <v>4696</v>
      </c>
      <c r="W1062" s="111"/>
      <c r="X1062" s="111"/>
    </row>
    <row r="1063" spans="1:24" x14ac:dyDescent="0.3">
      <c r="A1063" s="108" t="s">
        <v>548</v>
      </c>
      <c r="B1063" s="109" t="s">
        <v>4698</v>
      </c>
      <c r="C1063" s="109" t="s">
        <v>753</v>
      </c>
      <c r="D1063" s="109" t="s">
        <v>700</v>
      </c>
      <c r="E1063" s="109" t="s">
        <v>841</v>
      </c>
      <c r="F1063" s="109" t="s">
        <v>4566</v>
      </c>
      <c r="G1063" s="109" t="s">
        <v>4688</v>
      </c>
      <c r="H1063" s="109" t="s">
        <v>842</v>
      </c>
      <c r="I1063" s="110" t="s">
        <v>553</v>
      </c>
      <c r="J1063" s="110" t="s">
        <v>553</v>
      </c>
      <c r="K1063" s="110" t="s">
        <v>553</v>
      </c>
      <c r="L1063" s="110" t="s">
        <v>553</v>
      </c>
      <c r="M1063" s="111" t="s">
        <v>123</v>
      </c>
      <c r="N1063" s="111">
        <v>0</v>
      </c>
      <c r="O1063" s="111" t="s">
        <v>553</v>
      </c>
      <c r="P1063" s="111">
        <v>0</v>
      </c>
      <c r="Q1063" s="112"/>
      <c r="R1063" s="111" t="s">
        <v>563</v>
      </c>
      <c r="S1063" s="111" t="s">
        <v>746</v>
      </c>
      <c r="T1063" s="111" t="s">
        <v>843</v>
      </c>
      <c r="U1063" s="111" t="str">
        <f>+CONCATENATE(Tabla134[[#This Row],[D]],Tabla134[[#This Row],[P]],Tabla134[[#This Row],[DI]])</f>
        <v>HUANUCOMARAÑONMULTIDISTRITAL</v>
      </c>
      <c r="V1063" s="111" t="s">
        <v>4698</v>
      </c>
      <c r="W1063" s="111"/>
      <c r="X1063" s="111"/>
    </row>
    <row r="1064" spans="1:24" x14ac:dyDescent="0.3">
      <c r="A1064" s="108" t="s">
        <v>548</v>
      </c>
      <c r="B1064" s="109" t="s">
        <v>4699</v>
      </c>
      <c r="C1064" s="109" t="s">
        <v>753</v>
      </c>
      <c r="D1064" s="109" t="s">
        <v>719</v>
      </c>
      <c r="E1064" s="109" t="s">
        <v>550</v>
      </c>
      <c r="F1064" s="109" t="s">
        <v>4566</v>
      </c>
      <c r="G1064" s="109" t="s">
        <v>4700</v>
      </c>
      <c r="H1064" s="109" t="s">
        <v>4701</v>
      </c>
      <c r="I1064" s="110">
        <v>25270</v>
      </c>
      <c r="J1064" s="110">
        <v>1580.86</v>
      </c>
      <c r="K1064" s="110">
        <v>-9.8956</v>
      </c>
      <c r="L1064" s="110">
        <v>-75.976900000000001</v>
      </c>
      <c r="M1064" s="111" t="s">
        <v>123</v>
      </c>
      <c r="N1064" s="111">
        <v>0</v>
      </c>
      <c r="O1064" s="111" t="s">
        <v>553</v>
      </c>
      <c r="P1064" s="111">
        <v>1</v>
      </c>
      <c r="Q1064" s="112"/>
      <c r="R1064" s="111" t="s">
        <v>563</v>
      </c>
      <c r="S1064" s="111" t="s">
        <v>760</v>
      </c>
      <c r="T1064" s="111" t="s">
        <v>1472</v>
      </c>
      <c r="U1064" s="111" t="str">
        <f>+CONCATENATE(Tabla134[[#This Row],[D]],Tabla134[[#This Row],[P]],Tabla134[[#This Row],[DI]])</f>
        <v>HUANUCOPACHITEAPANAO</v>
      </c>
      <c r="V1064" s="111" t="s">
        <v>4699</v>
      </c>
      <c r="W1064" s="111"/>
      <c r="X1064" s="111"/>
    </row>
    <row r="1065" spans="1:24" x14ac:dyDescent="0.3">
      <c r="A1065" s="108" t="s">
        <v>548</v>
      </c>
      <c r="B1065" s="109" t="s">
        <v>4702</v>
      </c>
      <c r="C1065" s="109" t="s">
        <v>753</v>
      </c>
      <c r="D1065" s="109" t="s">
        <v>719</v>
      </c>
      <c r="E1065" s="109" t="s">
        <v>581</v>
      </c>
      <c r="F1065" s="109" t="s">
        <v>4566</v>
      </c>
      <c r="G1065" s="109" t="s">
        <v>4700</v>
      </c>
      <c r="H1065" s="109" t="s">
        <v>4703</v>
      </c>
      <c r="I1065" s="110">
        <v>14914</v>
      </c>
      <c r="J1065" s="110">
        <v>1103.58</v>
      </c>
      <c r="K1065" s="110">
        <v>-9.8280999999999992</v>
      </c>
      <c r="L1065" s="110">
        <v>-75.906400000000005</v>
      </c>
      <c r="M1065" s="111" t="s">
        <v>123</v>
      </c>
      <c r="N1065" s="111">
        <v>0</v>
      </c>
      <c r="O1065" s="111" t="s">
        <v>553</v>
      </c>
      <c r="P1065" s="111">
        <v>1</v>
      </c>
      <c r="Q1065" s="112"/>
      <c r="R1065" s="111" t="s">
        <v>563</v>
      </c>
      <c r="S1065" s="111" t="s">
        <v>760</v>
      </c>
      <c r="T1065" s="111" t="s">
        <v>1135</v>
      </c>
      <c r="U1065" s="111" t="str">
        <f>+CONCATENATE(Tabla134[[#This Row],[D]],Tabla134[[#This Row],[P]],Tabla134[[#This Row],[DI]])</f>
        <v>HUANUCOPACHITEACHAGLLA</v>
      </c>
      <c r="V1065" s="111" t="s">
        <v>4702</v>
      </c>
      <c r="W1065" s="111"/>
      <c r="X1065" s="111"/>
    </row>
    <row r="1066" spans="1:24" x14ac:dyDescent="0.3">
      <c r="A1066" s="108" t="s">
        <v>548</v>
      </c>
      <c r="B1066" s="109" t="s">
        <v>4704</v>
      </c>
      <c r="C1066" s="109" t="s">
        <v>753</v>
      </c>
      <c r="D1066" s="109" t="s">
        <v>719</v>
      </c>
      <c r="E1066" s="109" t="s">
        <v>608</v>
      </c>
      <c r="F1066" s="109" t="s">
        <v>4566</v>
      </c>
      <c r="G1066" s="109" t="s">
        <v>4700</v>
      </c>
      <c r="H1066" s="109" t="s">
        <v>4705</v>
      </c>
      <c r="I1066" s="110">
        <v>15486</v>
      </c>
      <c r="J1066" s="110">
        <v>235.5</v>
      </c>
      <c r="K1066" s="110">
        <v>-9.9118999999999993</v>
      </c>
      <c r="L1066" s="110">
        <v>-76.017499999999998</v>
      </c>
      <c r="M1066" s="111" t="s">
        <v>123</v>
      </c>
      <c r="N1066" s="111">
        <v>0</v>
      </c>
      <c r="O1066" s="111" t="s">
        <v>553</v>
      </c>
      <c r="P1066" s="111">
        <v>0</v>
      </c>
      <c r="Q1066" s="112"/>
      <c r="R1066" s="111" t="s">
        <v>563</v>
      </c>
      <c r="S1066" s="111" t="s">
        <v>760</v>
      </c>
      <c r="T1066" s="111" t="s">
        <v>1300</v>
      </c>
      <c r="U1066" s="111" t="str">
        <f>+CONCATENATE(Tabla134[[#This Row],[D]],Tabla134[[#This Row],[P]],Tabla134[[#This Row],[DI]])</f>
        <v>HUANUCOPACHITEAMOLINO</v>
      </c>
      <c r="V1066" s="111" t="s">
        <v>4704</v>
      </c>
      <c r="W1066" s="111"/>
      <c r="X1066" s="111"/>
    </row>
    <row r="1067" spans="1:24" x14ac:dyDescent="0.3">
      <c r="A1067" s="108" t="s">
        <v>548</v>
      </c>
      <c r="B1067" s="109" t="s">
        <v>4706</v>
      </c>
      <c r="C1067" s="109" t="s">
        <v>753</v>
      </c>
      <c r="D1067" s="109" t="s">
        <v>719</v>
      </c>
      <c r="E1067" s="109" t="s">
        <v>633</v>
      </c>
      <c r="F1067" s="109" t="s">
        <v>4566</v>
      </c>
      <c r="G1067" s="109" t="s">
        <v>4700</v>
      </c>
      <c r="H1067" s="109" t="s">
        <v>4707</v>
      </c>
      <c r="I1067" s="110">
        <v>22098</v>
      </c>
      <c r="J1067" s="110">
        <v>149.08000000000001</v>
      </c>
      <c r="K1067" s="110">
        <v>-9.8613999999999997</v>
      </c>
      <c r="L1067" s="110">
        <v>-76.042199999999994</v>
      </c>
      <c r="M1067" s="111" t="s">
        <v>123</v>
      </c>
      <c r="N1067" s="111">
        <v>0</v>
      </c>
      <c r="O1067" s="111" t="s">
        <v>553</v>
      </c>
      <c r="P1067" s="111">
        <v>0</v>
      </c>
      <c r="Q1067" s="112"/>
      <c r="R1067" s="111" t="s">
        <v>563</v>
      </c>
      <c r="S1067" s="111" t="s">
        <v>760</v>
      </c>
      <c r="T1067" s="111" t="s">
        <v>1641</v>
      </c>
      <c r="U1067" s="111" t="str">
        <f>+CONCATENATE(Tabla134[[#This Row],[D]],Tabla134[[#This Row],[P]],Tabla134[[#This Row],[DI]])</f>
        <v>HUANUCOPACHITEAUMARI</v>
      </c>
      <c r="V1067" s="111" t="s">
        <v>4706</v>
      </c>
      <c r="W1067" s="111"/>
      <c r="X1067" s="111"/>
    </row>
    <row r="1068" spans="1:24" x14ac:dyDescent="0.3">
      <c r="A1068" s="108" t="s">
        <v>548</v>
      </c>
      <c r="B1068" s="109" t="s">
        <v>4708</v>
      </c>
      <c r="C1068" s="109" t="s">
        <v>753</v>
      </c>
      <c r="D1068" s="109" t="s">
        <v>719</v>
      </c>
      <c r="E1068" s="109" t="s">
        <v>841</v>
      </c>
      <c r="F1068" s="109" t="s">
        <v>4566</v>
      </c>
      <c r="G1068" s="109" t="s">
        <v>4700</v>
      </c>
      <c r="H1068" s="109" t="s">
        <v>842</v>
      </c>
      <c r="I1068" s="110" t="s">
        <v>553</v>
      </c>
      <c r="J1068" s="110" t="s">
        <v>553</v>
      </c>
      <c r="K1068" s="110" t="s">
        <v>553</v>
      </c>
      <c r="L1068" s="110" t="s">
        <v>553</v>
      </c>
      <c r="M1068" s="111" t="s">
        <v>123</v>
      </c>
      <c r="N1068" s="111">
        <v>0</v>
      </c>
      <c r="O1068" s="111" t="s">
        <v>553</v>
      </c>
      <c r="P1068" s="111">
        <v>0</v>
      </c>
      <c r="Q1068" s="112"/>
      <c r="R1068" s="111" t="s">
        <v>563</v>
      </c>
      <c r="S1068" s="111" t="s">
        <v>760</v>
      </c>
      <c r="T1068" s="111" t="s">
        <v>843</v>
      </c>
      <c r="U1068" s="111" t="str">
        <f>+CONCATENATE(Tabla134[[#This Row],[D]],Tabla134[[#This Row],[P]],Tabla134[[#This Row],[DI]])</f>
        <v>HUANUCOPACHITEAMULTIDISTRITAL</v>
      </c>
      <c r="V1068" s="111" t="s">
        <v>4708</v>
      </c>
      <c r="W1068" s="111"/>
      <c r="X1068" s="111"/>
    </row>
    <row r="1069" spans="1:24" x14ac:dyDescent="0.3">
      <c r="A1069" s="108" t="s">
        <v>548</v>
      </c>
      <c r="B1069" s="109" t="s">
        <v>4709</v>
      </c>
      <c r="C1069" s="109" t="s">
        <v>753</v>
      </c>
      <c r="D1069" s="109" t="s">
        <v>738</v>
      </c>
      <c r="E1069" s="109" t="s">
        <v>550</v>
      </c>
      <c r="F1069" s="109" t="s">
        <v>4566</v>
      </c>
      <c r="G1069" s="109" t="s">
        <v>4710</v>
      </c>
      <c r="H1069" s="109" t="s">
        <v>4711</v>
      </c>
      <c r="I1069" s="110">
        <v>7538</v>
      </c>
      <c r="J1069" s="110">
        <v>2147.1799999999998</v>
      </c>
      <c r="K1069" s="110">
        <v>-9.3774999999999995</v>
      </c>
      <c r="L1069" s="110">
        <v>-74.973299999999995</v>
      </c>
      <c r="M1069" s="111" t="s">
        <v>123</v>
      </c>
      <c r="N1069" s="111">
        <v>0</v>
      </c>
      <c r="O1069" s="111" t="s">
        <v>553</v>
      </c>
      <c r="P1069" s="111">
        <v>0</v>
      </c>
      <c r="Q1069" s="112"/>
      <c r="R1069" s="111" t="s">
        <v>563</v>
      </c>
      <c r="S1069" s="111" t="s">
        <v>772</v>
      </c>
      <c r="T1069" s="111" t="s">
        <v>1473</v>
      </c>
      <c r="U1069" s="111" t="str">
        <f>+CONCATENATE(Tabla134[[#This Row],[D]],Tabla134[[#This Row],[P]],Tabla134[[#This Row],[DI]])</f>
        <v>HUANUCOPUERTO_INCAPUERTO INCA</v>
      </c>
      <c r="V1069" s="111" t="s">
        <v>4709</v>
      </c>
      <c r="W1069" s="111"/>
      <c r="X1069" s="111"/>
    </row>
    <row r="1070" spans="1:24" x14ac:dyDescent="0.3">
      <c r="A1070" s="108" t="s">
        <v>548</v>
      </c>
      <c r="B1070" s="109" t="s">
        <v>4712</v>
      </c>
      <c r="C1070" s="109" t="s">
        <v>753</v>
      </c>
      <c r="D1070" s="109" t="s">
        <v>738</v>
      </c>
      <c r="E1070" s="109" t="s">
        <v>581</v>
      </c>
      <c r="F1070" s="109" t="s">
        <v>4566</v>
      </c>
      <c r="G1070" s="109" t="s">
        <v>4710</v>
      </c>
      <c r="H1070" s="109" t="s">
        <v>4713</v>
      </c>
      <c r="I1070" s="110">
        <v>6630</v>
      </c>
      <c r="J1070" s="110">
        <v>3322.04</v>
      </c>
      <c r="K1070" s="110">
        <v>-9.6758000000000006</v>
      </c>
      <c r="L1070" s="110">
        <v>-75.453299999999999</v>
      </c>
      <c r="M1070" s="111" t="s">
        <v>123</v>
      </c>
      <c r="N1070" s="111">
        <v>0</v>
      </c>
      <c r="O1070" s="111" t="s">
        <v>553</v>
      </c>
      <c r="P1070" s="111">
        <v>0</v>
      </c>
      <c r="Q1070" s="112"/>
      <c r="R1070" s="111" t="s">
        <v>563</v>
      </c>
      <c r="S1070" s="111" t="s">
        <v>772</v>
      </c>
      <c r="T1070" s="111" t="s">
        <v>1136</v>
      </c>
      <c r="U1070" s="111" t="str">
        <f>+CONCATENATE(Tabla134[[#This Row],[D]],Tabla134[[#This Row],[P]],Tabla134[[#This Row],[DI]])</f>
        <v>HUANUCOPUERTO_INCACODO DEL POZUZO</v>
      </c>
      <c r="V1070" s="111" t="s">
        <v>4712</v>
      </c>
      <c r="W1070" s="111"/>
      <c r="X1070" s="111"/>
    </row>
    <row r="1071" spans="1:24" x14ac:dyDescent="0.3">
      <c r="A1071" s="108" t="s">
        <v>548</v>
      </c>
      <c r="B1071" s="109" t="s">
        <v>4714</v>
      </c>
      <c r="C1071" s="109" t="s">
        <v>753</v>
      </c>
      <c r="D1071" s="109" t="s">
        <v>738</v>
      </c>
      <c r="E1071" s="109" t="s">
        <v>608</v>
      </c>
      <c r="F1071" s="109" t="s">
        <v>4566</v>
      </c>
      <c r="G1071" s="109" t="s">
        <v>4710</v>
      </c>
      <c r="H1071" s="109" t="s">
        <v>4715</v>
      </c>
      <c r="I1071" s="110">
        <v>6330</v>
      </c>
      <c r="J1071" s="110">
        <v>798.05</v>
      </c>
      <c r="K1071" s="110">
        <v>-8.7693999999999992</v>
      </c>
      <c r="L1071" s="110">
        <v>-74.7089</v>
      </c>
      <c r="M1071" s="111" t="s">
        <v>123</v>
      </c>
      <c r="N1071" s="111">
        <v>0</v>
      </c>
      <c r="O1071" s="111" t="s">
        <v>553</v>
      </c>
      <c r="P1071" s="111">
        <v>0</v>
      </c>
      <c r="Q1071" s="112"/>
      <c r="R1071" s="111" t="s">
        <v>563</v>
      </c>
      <c r="S1071" s="111" t="s">
        <v>772</v>
      </c>
      <c r="T1071" s="111" t="s">
        <v>1301</v>
      </c>
      <c r="U1071" s="111" t="str">
        <f>+CONCATENATE(Tabla134[[#This Row],[D]],Tabla134[[#This Row],[P]],Tabla134[[#This Row],[DI]])</f>
        <v>HUANUCOPUERTO_INCAHONORIA</v>
      </c>
      <c r="V1071" s="111" t="s">
        <v>4714</v>
      </c>
      <c r="W1071" s="111"/>
      <c r="X1071" s="111"/>
    </row>
    <row r="1072" spans="1:24" x14ac:dyDescent="0.3">
      <c r="A1072" s="108" t="s">
        <v>548</v>
      </c>
      <c r="B1072" s="109" t="s">
        <v>4716</v>
      </c>
      <c r="C1072" s="109" t="s">
        <v>753</v>
      </c>
      <c r="D1072" s="109" t="s">
        <v>738</v>
      </c>
      <c r="E1072" s="109" t="s">
        <v>633</v>
      </c>
      <c r="F1072" s="109" t="s">
        <v>4566</v>
      </c>
      <c r="G1072" s="109" t="s">
        <v>4710</v>
      </c>
      <c r="H1072" s="109" t="s">
        <v>4717</v>
      </c>
      <c r="I1072" s="110">
        <v>4559</v>
      </c>
      <c r="J1072" s="110">
        <v>2228.46</v>
      </c>
      <c r="K1072" s="110">
        <v>-8.9289000000000005</v>
      </c>
      <c r="L1072" s="110">
        <v>-74.705299999999994</v>
      </c>
      <c r="M1072" s="111" t="s">
        <v>123</v>
      </c>
      <c r="N1072" s="111">
        <v>0</v>
      </c>
      <c r="O1072" s="111" t="s">
        <v>553</v>
      </c>
      <c r="P1072" s="111">
        <v>0</v>
      </c>
      <c r="Q1072" s="112"/>
      <c r="R1072" s="111" t="s">
        <v>563</v>
      </c>
      <c r="S1072" s="111" t="s">
        <v>772</v>
      </c>
      <c r="T1072" s="111" t="s">
        <v>1642</v>
      </c>
      <c r="U1072" s="111" t="str">
        <f>+CONCATENATE(Tabla134[[#This Row],[D]],Tabla134[[#This Row],[P]],Tabla134[[#This Row],[DI]])</f>
        <v>HUANUCOPUERTO_INCATOURNAVISTA</v>
      </c>
      <c r="V1072" s="111" t="s">
        <v>4716</v>
      </c>
      <c r="W1072" s="111"/>
      <c r="X1072" s="111"/>
    </row>
    <row r="1073" spans="1:24" x14ac:dyDescent="0.3">
      <c r="A1073" s="108" t="s">
        <v>548</v>
      </c>
      <c r="B1073" s="109" t="s">
        <v>4718</v>
      </c>
      <c r="C1073" s="109" t="s">
        <v>753</v>
      </c>
      <c r="D1073" s="109" t="s">
        <v>738</v>
      </c>
      <c r="E1073" s="109" t="s">
        <v>656</v>
      </c>
      <c r="F1073" s="109" t="s">
        <v>4566</v>
      </c>
      <c r="G1073" s="109" t="s">
        <v>4710</v>
      </c>
      <c r="H1073" s="109" t="s">
        <v>4719</v>
      </c>
      <c r="I1073" s="110">
        <v>6616</v>
      </c>
      <c r="J1073" s="110">
        <v>1845.62</v>
      </c>
      <c r="K1073" s="110">
        <v>-9.6296999999999997</v>
      </c>
      <c r="L1073" s="110">
        <v>-74.974400000000003</v>
      </c>
      <c r="M1073" s="111" t="s">
        <v>123</v>
      </c>
      <c r="N1073" s="111">
        <v>0</v>
      </c>
      <c r="O1073" s="111" t="s">
        <v>553</v>
      </c>
      <c r="P1073" s="111">
        <v>0</v>
      </c>
      <c r="Q1073" s="112"/>
      <c r="R1073" s="111" t="s">
        <v>563</v>
      </c>
      <c r="S1073" s="111" t="s">
        <v>772</v>
      </c>
      <c r="T1073" s="111" t="s">
        <v>1793</v>
      </c>
      <c r="U1073" s="111" t="str">
        <f>+CONCATENATE(Tabla134[[#This Row],[D]],Tabla134[[#This Row],[P]],Tabla134[[#This Row],[DI]])</f>
        <v>HUANUCOPUERTO_INCAYUYAPICHIS</v>
      </c>
      <c r="V1073" s="111" t="s">
        <v>4718</v>
      </c>
      <c r="W1073" s="111"/>
      <c r="X1073" s="111"/>
    </row>
    <row r="1074" spans="1:24" x14ac:dyDescent="0.3">
      <c r="A1074" s="108" t="s">
        <v>548</v>
      </c>
      <c r="B1074" s="109" t="s">
        <v>4720</v>
      </c>
      <c r="C1074" s="109" t="s">
        <v>753</v>
      </c>
      <c r="D1074" s="109" t="s">
        <v>738</v>
      </c>
      <c r="E1074" s="109" t="s">
        <v>841</v>
      </c>
      <c r="F1074" s="109" t="s">
        <v>4566</v>
      </c>
      <c r="G1074" s="109" t="s">
        <v>4710</v>
      </c>
      <c r="H1074" s="109" t="s">
        <v>842</v>
      </c>
      <c r="I1074" s="110" t="s">
        <v>553</v>
      </c>
      <c r="J1074" s="110" t="s">
        <v>553</v>
      </c>
      <c r="K1074" s="110" t="s">
        <v>553</v>
      </c>
      <c r="L1074" s="110" t="s">
        <v>553</v>
      </c>
      <c r="M1074" s="111" t="s">
        <v>123</v>
      </c>
      <c r="N1074" s="111">
        <v>0</v>
      </c>
      <c r="O1074" s="111" t="s">
        <v>553</v>
      </c>
      <c r="P1074" s="111">
        <v>0</v>
      </c>
      <c r="Q1074" s="112"/>
      <c r="R1074" s="111" t="s">
        <v>563</v>
      </c>
      <c r="S1074" s="111" t="s">
        <v>772</v>
      </c>
      <c r="T1074" s="111" t="s">
        <v>843</v>
      </c>
      <c r="U1074" s="111" t="str">
        <f>+CONCATENATE(Tabla134[[#This Row],[D]],Tabla134[[#This Row],[P]],Tabla134[[#This Row],[DI]])</f>
        <v>HUANUCOPUERTO_INCAMULTIDISTRITAL</v>
      </c>
      <c r="V1074" s="111" t="s">
        <v>4720</v>
      </c>
      <c r="W1074" s="111"/>
      <c r="X1074" s="111"/>
    </row>
    <row r="1075" spans="1:24" x14ac:dyDescent="0.3">
      <c r="A1075" s="108" t="s">
        <v>548</v>
      </c>
      <c r="B1075" s="109" t="s">
        <v>4721</v>
      </c>
      <c r="C1075" s="109" t="s">
        <v>753</v>
      </c>
      <c r="D1075" s="109" t="s">
        <v>753</v>
      </c>
      <c r="E1075" s="109" t="s">
        <v>550</v>
      </c>
      <c r="F1075" s="109" t="s">
        <v>4566</v>
      </c>
      <c r="G1075" s="109" t="s">
        <v>4722</v>
      </c>
      <c r="H1075" s="109" t="s">
        <v>4723</v>
      </c>
      <c r="I1075" s="110">
        <v>5712</v>
      </c>
      <c r="J1075" s="110">
        <v>449.9</v>
      </c>
      <c r="K1075" s="110">
        <v>-10.080299999999999</v>
      </c>
      <c r="L1075" s="110">
        <v>-76.630300000000005</v>
      </c>
      <c r="M1075" s="111" t="s">
        <v>123</v>
      </c>
      <c r="N1075" s="111">
        <v>0</v>
      </c>
      <c r="O1075" s="111" t="s">
        <v>553</v>
      </c>
      <c r="P1075" s="111">
        <v>0</v>
      </c>
      <c r="Q1075" s="112"/>
      <c r="R1075" s="111" t="s">
        <v>563</v>
      </c>
      <c r="S1075" s="111" t="s">
        <v>711</v>
      </c>
      <c r="T1075" s="111" t="s">
        <v>1297</v>
      </c>
      <c r="U1075" s="111" t="str">
        <f>+CONCATENATE(Tabla134[[#This Row],[D]],Tabla134[[#This Row],[P]],Tabla134[[#This Row],[DI]])</f>
        <v>HUANUCOLAURICOCHAJESUS</v>
      </c>
      <c r="V1075" s="111" t="s">
        <v>4721</v>
      </c>
      <c r="W1075" s="111"/>
      <c r="X1075" s="111"/>
    </row>
    <row r="1076" spans="1:24" x14ac:dyDescent="0.3">
      <c r="A1076" s="108" t="s">
        <v>548</v>
      </c>
      <c r="B1076" s="109" t="s">
        <v>4724</v>
      </c>
      <c r="C1076" s="109" t="s">
        <v>753</v>
      </c>
      <c r="D1076" s="109" t="s">
        <v>753</v>
      </c>
      <c r="E1076" s="109" t="s">
        <v>581</v>
      </c>
      <c r="F1076" s="109" t="s">
        <v>4566</v>
      </c>
      <c r="G1076" s="109" t="s">
        <v>4722</v>
      </c>
      <c r="H1076" s="109" t="s">
        <v>4725</v>
      </c>
      <c r="I1076" s="110">
        <v>7184</v>
      </c>
      <c r="J1076" s="110">
        <v>152.66</v>
      </c>
      <c r="K1076" s="110">
        <v>-10.0769</v>
      </c>
      <c r="L1076" s="110">
        <v>-76.735600000000005</v>
      </c>
      <c r="M1076" s="111" t="s">
        <v>123</v>
      </c>
      <c r="N1076" s="111">
        <v>0</v>
      </c>
      <c r="O1076" s="111" t="s">
        <v>553</v>
      </c>
      <c r="P1076" s="111">
        <v>0</v>
      </c>
      <c r="Q1076" s="112"/>
      <c r="R1076" s="111" t="s">
        <v>563</v>
      </c>
      <c r="S1076" s="111" t="s">
        <v>711</v>
      </c>
      <c r="T1076" s="111" t="s">
        <v>1132</v>
      </c>
      <c r="U1076" s="111" t="str">
        <f>+CONCATENATE(Tabla134[[#This Row],[D]],Tabla134[[#This Row],[P]],Tabla134[[#This Row],[DI]])</f>
        <v>HUANUCOLAURICOCHABAÑOS</v>
      </c>
      <c r="V1076" s="111" t="s">
        <v>4724</v>
      </c>
      <c r="W1076" s="111"/>
      <c r="X1076" s="111"/>
    </row>
    <row r="1077" spans="1:24" x14ac:dyDescent="0.3">
      <c r="A1077" s="108" t="s">
        <v>548</v>
      </c>
      <c r="B1077" s="109" t="s">
        <v>4726</v>
      </c>
      <c r="C1077" s="109" t="s">
        <v>753</v>
      </c>
      <c r="D1077" s="109" t="s">
        <v>753</v>
      </c>
      <c r="E1077" s="109" t="s">
        <v>608</v>
      </c>
      <c r="F1077" s="109" t="s">
        <v>4566</v>
      </c>
      <c r="G1077" s="109" t="s">
        <v>4722</v>
      </c>
      <c r="H1077" s="109" t="s">
        <v>4727</v>
      </c>
      <c r="I1077" s="110">
        <v>2925</v>
      </c>
      <c r="J1077" s="110">
        <v>61.31</v>
      </c>
      <c r="K1077" s="110">
        <v>-10.0236</v>
      </c>
      <c r="L1077" s="110">
        <v>-76.681100000000001</v>
      </c>
      <c r="M1077" s="111" t="s">
        <v>123</v>
      </c>
      <c r="N1077" s="111">
        <v>0</v>
      </c>
      <c r="O1077" s="111" t="s">
        <v>553</v>
      </c>
      <c r="P1077" s="111">
        <v>0</v>
      </c>
      <c r="Q1077" s="112"/>
      <c r="R1077" s="111" t="s">
        <v>563</v>
      </c>
      <c r="S1077" s="111" t="s">
        <v>711</v>
      </c>
      <c r="T1077" s="111" t="s">
        <v>1469</v>
      </c>
      <c r="U1077" s="111" t="str">
        <f>+CONCATENATE(Tabla134[[#This Row],[D]],Tabla134[[#This Row],[P]],Tabla134[[#This Row],[DI]])</f>
        <v>HUANUCOLAURICOCHAJIVIA</v>
      </c>
      <c r="V1077" s="111" t="s">
        <v>4726</v>
      </c>
      <c r="W1077" s="111"/>
      <c r="X1077" s="111"/>
    </row>
    <row r="1078" spans="1:24" x14ac:dyDescent="0.3">
      <c r="A1078" s="108" t="s">
        <v>548</v>
      </c>
      <c r="B1078" s="109" t="s">
        <v>4728</v>
      </c>
      <c r="C1078" s="109" t="s">
        <v>753</v>
      </c>
      <c r="D1078" s="109" t="s">
        <v>753</v>
      </c>
      <c r="E1078" s="109" t="s">
        <v>633</v>
      </c>
      <c r="F1078" s="109" t="s">
        <v>4566</v>
      </c>
      <c r="G1078" s="109" t="s">
        <v>4722</v>
      </c>
      <c r="H1078" s="109" t="s">
        <v>4729</v>
      </c>
      <c r="I1078" s="110">
        <v>3090</v>
      </c>
      <c r="J1078" s="110">
        <v>131.15</v>
      </c>
      <c r="K1078" s="110">
        <v>-10.181100000000001</v>
      </c>
      <c r="L1078" s="110">
        <v>-76.804199999999994</v>
      </c>
      <c r="M1078" s="111" t="s">
        <v>123</v>
      </c>
      <c r="N1078" s="111">
        <v>0</v>
      </c>
      <c r="O1078" s="111" t="s">
        <v>553</v>
      </c>
      <c r="P1078" s="111">
        <v>0</v>
      </c>
      <c r="Q1078" s="112"/>
      <c r="R1078" s="111" t="s">
        <v>563</v>
      </c>
      <c r="S1078" s="111" t="s">
        <v>711</v>
      </c>
      <c r="T1078" s="111" t="s">
        <v>1638</v>
      </c>
      <c r="U1078" s="111" t="str">
        <f>+CONCATENATE(Tabla134[[#This Row],[D]],Tabla134[[#This Row],[P]],Tabla134[[#This Row],[DI]])</f>
        <v>HUANUCOLAURICOCHAQUEROPALCA</v>
      </c>
      <c r="V1078" s="111" t="s">
        <v>4728</v>
      </c>
      <c r="W1078" s="111"/>
      <c r="X1078" s="111"/>
    </row>
    <row r="1079" spans="1:24" x14ac:dyDescent="0.3">
      <c r="A1079" s="108" t="s">
        <v>548</v>
      </c>
      <c r="B1079" s="109" t="s">
        <v>4730</v>
      </c>
      <c r="C1079" s="109" t="s">
        <v>753</v>
      </c>
      <c r="D1079" s="109" t="s">
        <v>753</v>
      </c>
      <c r="E1079" s="109" t="s">
        <v>656</v>
      </c>
      <c r="F1079" s="109" t="s">
        <v>4566</v>
      </c>
      <c r="G1079" s="109" t="s">
        <v>4722</v>
      </c>
      <c r="H1079" s="109" t="s">
        <v>4731</v>
      </c>
      <c r="I1079" s="110">
        <v>7687</v>
      </c>
      <c r="J1079" s="110">
        <v>169.42</v>
      </c>
      <c r="K1079" s="110">
        <v>-9.9835999999999991</v>
      </c>
      <c r="L1079" s="110">
        <v>-76.688900000000004</v>
      </c>
      <c r="M1079" s="111" t="s">
        <v>123</v>
      </c>
      <c r="N1079" s="111">
        <v>0</v>
      </c>
      <c r="O1079" s="111" t="s">
        <v>553</v>
      </c>
      <c r="P1079" s="111">
        <v>0</v>
      </c>
      <c r="Q1079" s="112"/>
      <c r="R1079" s="111" t="s">
        <v>563</v>
      </c>
      <c r="S1079" s="111" t="s">
        <v>711</v>
      </c>
      <c r="T1079" s="111" t="s">
        <v>1790</v>
      </c>
      <c r="U1079" s="111" t="str">
        <f>+CONCATENATE(Tabla134[[#This Row],[D]],Tabla134[[#This Row],[P]],Tabla134[[#This Row],[DI]])</f>
        <v>HUANUCOLAURICOCHARONDOS</v>
      </c>
      <c r="V1079" s="111" t="s">
        <v>4730</v>
      </c>
      <c r="W1079" s="111"/>
      <c r="X1079" s="111"/>
    </row>
    <row r="1080" spans="1:24" x14ac:dyDescent="0.3">
      <c r="A1080" s="108" t="s">
        <v>548</v>
      </c>
      <c r="B1080" s="109" t="s">
        <v>4732</v>
      </c>
      <c r="C1080" s="109" t="s">
        <v>753</v>
      </c>
      <c r="D1080" s="109" t="s">
        <v>753</v>
      </c>
      <c r="E1080" s="109" t="s">
        <v>680</v>
      </c>
      <c r="F1080" s="109" t="s">
        <v>4566</v>
      </c>
      <c r="G1080" s="109" t="s">
        <v>4722</v>
      </c>
      <c r="H1080" s="109" t="s">
        <v>4733</v>
      </c>
      <c r="I1080" s="110">
        <v>2126</v>
      </c>
      <c r="J1080" s="110">
        <v>84.3</v>
      </c>
      <c r="K1080" s="110">
        <v>-9.9771999999999998</v>
      </c>
      <c r="L1080" s="110">
        <v>-76.675799999999995</v>
      </c>
      <c r="M1080" s="111" t="s">
        <v>123</v>
      </c>
      <c r="N1080" s="111">
        <v>0</v>
      </c>
      <c r="O1080" s="111" t="s">
        <v>553</v>
      </c>
      <c r="P1080" s="111">
        <v>0</v>
      </c>
      <c r="Q1080" s="112"/>
      <c r="R1080" s="111" t="s">
        <v>563</v>
      </c>
      <c r="S1080" s="111" t="s">
        <v>711</v>
      </c>
      <c r="T1080" s="111" t="s">
        <v>1933</v>
      </c>
      <c r="U1080" s="111" t="str">
        <f>+CONCATENATE(Tabla134[[#This Row],[D]],Tabla134[[#This Row],[P]],Tabla134[[#This Row],[DI]])</f>
        <v>HUANUCOLAURICOCHASAN FRANCISCO DE ASIS</v>
      </c>
      <c r="V1080" s="111" t="s">
        <v>4732</v>
      </c>
      <c r="W1080" s="111"/>
      <c r="X1080" s="111"/>
    </row>
    <row r="1081" spans="1:24" x14ac:dyDescent="0.3">
      <c r="A1081" s="108" t="s">
        <v>548</v>
      </c>
      <c r="B1081" s="109" t="s">
        <v>4734</v>
      </c>
      <c r="C1081" s="109" t="s">
        <v>753</v>
      </c>
      <c r="D1081" s="109" t="s">
        <v>753</v>
      </c>
      <c r="E1081" s="109" t="s">
        <v>700</v>
      </c>
      <c r="F1081" s="109" t="s">
        <v>4566</v>
      </c>
      <c r="G1081" s="109" t="s">
        <v>4722</v>
      </c>
      <c r="H1081" s="109" t="s">
        <v>4735</v>
      </c>
      <c r="I1081" s="110">
        <v>10381</v>
      </c>
      <c r="J1081" s="110">
        <v>811.75</v>
      </c>
      <c r="K1081" s="110">
        <v>-10.1431</v>
      </c>
      <c r="L1081" s="110">
        <v>-76.625</v>
      </c>
      <c r="M1081" s="111" t="s">
        <v>123</v>
      </c>
      <c r="N1081" s="111">
        <v>0</v>
      </c>
      <c r="O1081" s="111" t="s">
        <v>553</v>
      </c>
      <c r="P1081" s="111">
        <v>0</v>
      </c>
      <c r="Q1081" s="112"/>
      <c r="R1081" s="111" t="s">
        <v>563</v>
      </c>
      <c r="S1081" s="111" t="s">
        <v>711</v>
      </c>
      <c r="T1081" s="111" t="s">
        <v>2057</v>
      </c>
      <c r="U1081" s="111" t="str">
        <f>+CONCATENATE(Tabla134[[#This Row],[D]],Tabla134[[#This Row],[P]],Tabla134[[#This Row],[DI]])</f>
        <v>HUANUCOLAURICOCHASAN MIGUEL DE CAURI</v>
      </c>
      <c r="V1081" s="111" t="s">
        <v>4734</v>
      </c>
      <c r="W1081" s="111"/>
      <c r="X1081" s="111"/>
    </row>
    <row r="1082" spans="1:24" x14ac:dyDescent="0.3">
      <c r="A1082" s="108" t="s">
        <v>548</v>
      </c>
      <c r="B1082" s="109" t="s">
        <v>4736</v>
      </c>
      <c r="C1082" s="109" t="s">
        <v>753</v>
      </c>
      <c r="D1082" s="109" t="s">
        <v>753</v>
      </c>
      <c r="E1082" s="109" t="s">
        <v>841</v>
      </c>
      <c r="F1082" s="109" t="s">
        <v>4566</v>
      </c>
      <c r="G1082" s="109" t="s">
        <v>4722</v>
      </c>
      <c r="H1082" s="109" t="s">
        <v>842</v>
      </c>
      <c r="I1082" s="110" t="s">
        <v>553</v>
      </c>
      <c r="J1082" s="110" t="s">
        <v>553</v>
      </c>
      <c r="K1082" s="110" t="s">
        <v>553</v>
      </c>
      <c r="L1082" s="110" t="s">
        <v>553</v>
      </c>
      <c r="M1082" s="111" t="s">
        <v>123</v>
      </c>
      <c r="N1082" s="111">
        <v>0</v>
      </c>
      <c r="O1082" s="111" t="s">
        <v>553</v>
      </c>
      <c r="P1082" s="111">
        <v>0</v>
      </c>
      <c r="Q1082" s="112"/>
      <c r="R1082" s="111" t="s">
        <v>563</v>
      </c>
      <c r="S1082" s="111" t="s">
        <v>711</v>
      </c>
      <c r="T1082" s="111" t="s">
        <v>843</v>
      </c>
      <c r="U1082" s="111" t="str">
        <f>+CONCATENATE(Tabla134[[#This Row],[D]],Tabla134[[#This Row],[P]],Tabla134[[#This Row],[DI]])</f>
        <v>HUANUCOLAURICOCHAMULTIDISTRITAL</v>
      </c>
      <c r="V1082" s="111" t="s">
        <v>4736</v>
      </c>
      <c r="W1082" s="111"/>
      <c r="X1082" s="111"/>
    </row>
    <row r="1083" spans="1:24" x14ac:dyDescent="0.3">
      <c r="A1083" s="108" t="s">
        <v>548</v>
      </c>
      <c r="B1083" s="109" t="s">
        <v>4737</v>
      </c>
      <c r="C1083" s="109" t="s">
        <v>753</v>
      </c>
      <c r="D1083" s="109" t="s">
        <v>765</v>
      </c>
      <c r="E1083" s="109" t="s">
        <v>550</v>
      </c>
      <c r="F1083" s="109" t="s">
        <v>4566</v>
      </c>
      <c r="G1083" s="109" t="s">
        <v>4738</v>
      </c>
      <c r="H1083" s="109" t="s">
        <v>4739</v>
      </c>
      <c r="I1083" s="110">
        <v>5943</v>
      </c>
      <c r="J1083" s="110">
        <v>205.16</v>
      </c>
      <c r="K1083" s="110">
        <v>-9.8446999999999996</v>
      </c>
      <c r="L1083" s="110">
        <v>-76.623599999999996</v>
      </c>
      <c r="M1083" s="111" t="s">
        <v>123</v>
      </c>
      <c r="N1083" s="111">
        <v>0</v>
      </c>
      <c r="O1083" s="111" t="s">
        <v>553</v>
      </c>
      <c r="P1083" s="111">
        <v>0</v>
      </c>
      <c r="Q1083" s="112"/>
      <c r="R1083" s="111" t="s">
        <v>563</v>
      </c>
      <c r="S1083" s="111" t="s">
        <v>785</v>
      </c>
      <c r="T1083" s="111" t="s">
        <v>1643</v>
      </c>
      <c r="U1083" s="111" t="str">
        <f>+CONCATENATE(Tabla134[[#This Row],[D]],Tabla134[[#This Row],[P]],Tabla134[[#This Row],[DI]])</f>
        <v>HUANUCOYAROWILCACHAVINILLO</v>
      </c>
      <c r="V1083" s="111" t="s">
        <v>4737</v>
      </c>
      <c r="W1083" s="111"/>
      <c r="X1083" s="111"/>
    </row>
    <row r="1084" spans="1:24" x14ac:dyDescent="0.3">
      <c r="A1084" s="108" t="s">
        <v>548</v>
      </c>
      <c r="B1084" s="109" t="s">
        <v>4740</v>
      </c>
      <c r="C1084" s="109" t="s">
        <v>753</v>
      </c>
      <c r="D1084" s="109" t="s">
        <v>765</v>
      </c>
      <c r="E1084" s="109" t="s">
        <v>581</v>
      </c>
      <c r="F1084" s="109" t="s">
        <v>4566</v>
      </c>
      <c r="G1084" s="109" t="s">
        <v>4738</v>
      </c>
      <c r="H1084" s="109" t="s">
        <v>4741</v>
      </c>
      <c r="I1084" s="110">
        <v>4687</v>
      </c>
      <c r="J1084" s="110">
        <v>29.5</v>
      </c>
      <c r="K1084" s="110">
        <v>-9.8493999999999993</v>
      </c>
      <c r="L1084" s="110">
        <v>-76.631900000000002</v>
      </c>
      <c r="M1084" s="111" t="s">
        <v>123</v>
      </c>
      <c r="N1084" s="111">
        <v>0</v>
      </c>
      <c r="O1084" s="111" t="s">
        <v>553</v>
      </c>
      <c r="P1084" s="111">
        <v>0</v>
      </c>
      <c r="Q1084" s="112"/>
      <c r="R1084" s="111" t="s">
        <v>563</v>
      </c>
      <c r="S1084" s="111" t="s">
        <v>785</v>
      </c>
      <c r="T1084" s="111" t="s">
        <v>1302</v>
      </c>
      <c r="U1084" s="111" t="str">
        <f>+CONCATENATE(Tabla134[[#This Row],[D]],Tabla134[[#This Row],[P]],Tabla134[[#This Row],[DI]])</f>
        <v>HUANUCOYAROWILCACAHUAC</v>
      </c>
      <c r="V1084" s="111" t="s">
        <v>4740</v>
      </c>
      <c r="W1084" s="111"/>
      <c r="X1084" s="111"/>
    </row>
    <row r="1085" spans="1:24" x14ac:dyDescent="0.3">
      <c r="A1085" s="108" t="s">
        <v>548</v>
      </c>
      <c r="B1085" s="109" t="s">
        <v>4742</v>
      </c>
      <c r="C1085" s="109" t="s">
        <v>753</v>
      </c>
      <c r="D1085" s="109" t="s">
        <v>765</v>
      </c>
      <c r="E1085" s="109" t="s">
        <v>608</v>
      </c>
      <c r="F1085" s="109" t="s">
        <v>4566</v>
      </c>
      <c r="G1085" s="109" t="s">
        <v>4738</v>
      </c>
      <c r="H1085" s="109" t="s">
        <v>4743</v>
      </c>
      <c r="I1085" s="110">
        <v>3760</v>
      </c>
      <c r="J1085" s="110">
        <v>16.53</v>
      </c>
      <c r="K1085" s="110">
        <v>-9.9014000000000006</v>
      </c>
      <c r="L1085" s="110">
        <v>-76.609700000000004</v>
      </c>
      <c r="M1085" s="111" t="s">
        <v>123</v>
      </c>
      <c r="N1085" s="111">
        <v>0</v>
      </c>
      <c r="O1085" s="111" t="s">
        <v>553</v>
      </c>
      <c r="P1085" s="111">
        <v>0</v>
      </c>
      <c r="Q1085" s="112"/>
      <c r="R1085" s="111" t="s">
        <v>563</v>
      </c>
      <c r="S1085" s="111" t="s">
        <v>785</v>
      </c>
      <c r="T1085" s="111" t="s">
        <v>1474</v>
      </c>
      <c r="U1085" s="111" t="str">
        <f>+CONCATENATE(Tabla134[[#This Row],[D]],Tabla134[[#This Row],[P]],Tabla134[[#This Row],[DI]])</f>
        <v>HUANUCOYAROWILCACHACABAMBA</v>
      </c>
      <c r="V1085" s="111" t="s">
        <v>4742</v>
      </c>
      <c r="W1085" s="111"/>
      <c r="X1085" s="111"/>
    </row>
    <row r="1086" spans="1:24" x14ac:dyDescent="0.3">
      <c r="A1086" s="108" t="s">
        <v>548</v>
      </c>
      <c r="B1086" s="109" t="s">
        <v>4744</v>
      </c>
      <c r="C1086" s="109" t="s">
        <v>753</v>
      </c>
      <c r="D1086" s="109" t="s">
        <v>765</v>
      </c>
      <c r="E1086" s="109" t="s">
        <v>633</v>
      </c>
      <c r="F1086" s="109" t="s">
        <v>4566</v>
      </c>
      <c r="G1086" s="109" t="s">
        <v>4738</v>
      </c>
      <c r="H1086" s="109" t="s">
        <v>4745</v>
      </c>
      <c r="I1086" s="110">
        <v>5488</v>
      </c>
      <c r="J1086" s="110">
        <v>183.14</v>
      </c>
      <c r="K1086" s="110">
        <v>-9.7485999999999997</v>
      </c>
      <c r="L1086" s="110">
        <v>-76.647800000000004</v>
      </c>
      <c r="M1086" s="111" t="s">
        <v>123</v>
      </c>
      <c r="N1086" s="111">
        <v>0</v>
      </c>
      <c r="O1086" s="111" t="s">
        <v>553</v>
      </c>
      <c r="P1086" s="111">
        <v>0</v>
      </c>
      <c r="Q1086" s="112"/>
      <c r="R1086" s="111" t="s">
        <v>563</v>
      </c>
      <c r="S1086" s="111" t="s">
        <v>785</v>
      </c>
      <c r="T1086" s="111" t="s">
        <v>1137</v>
      </c>
      <c r="U1086" s="111" t="str">
        <f>+CONCATENATE(Tabla134[[#This Row],[D]],Tabla134[[#This Row],[P]],Tabla134[[#This Row],[DI]])</f>
        <v>HUANUCOYAROWILCAAPARICIO POMARES</v>
      </c>
      <c r="V1086" s="111" t="s">
        <v>4744</v>
      </c>
      <c r="W1086" s="111"/>
      <c r="X1086" s="111"/>
    </row>
    <row r="1087" spans="1:24" x14ac:dyDescent="0.3">
      <c r="A1087" s="108" t="s">
        <v>548</v>
      </c>
      <c r="B1087" s="109" t="s">
        <v>4746</v>
      </c>
      <c r="C1087" s="109" t="s">
        <v>753</v>
      </c>
      <c r="D1087" s="109" t="s">
        <v>765</v>
      </c>
      <c r="E1087" s="109" t="s">
        <v>656</v>
      </c>
      <c r="F1087" s="109" t="s">
        <v>4566</v>
      </c>
      <c r="G1087" s="109" t="s">
        <v>4738</v>
      </c>
      <c r="H1087" s="109" t="s">
        <v>4747</v>
      </c>
      <c r="I1087" s="110">
        <v>2038</v>
      </c>
      <c r="J1087" s="110">
        <v>36.159999999999997</v>
      </c>
      <c r="K1087" s="110">
        <v>-9.8872</v>
      </c>
      <c r="L1087" s="110">
        <v>-76.5017</v>
      </c>
      <c r="M1087" s="111" t="s">
        <v>123</v>
      </c>
      <c r="N1087" s="111">
        <v>0</v>
      </c>
      <c r="O1087" s="111" t="s">
        <v>553</v>
      </c>
      <c r="P1087" s="111">
        <v>0</v>
      </c>
      <c r="Q1087" s="112"/>
      <c r="R1087" s="111" t="s">
        <v>563</v>
      </c>
      <c r="S1087" s="111" t="s">
        <v>785</v>
      </c>
      <c r="T1087" s="111" t="s">
        <v>1935</v>
      </c>
      <c r="U1087" s="111" t="str">
        <f>+CONCATENATE(Tabla134[[#This Row],[D]],Tabla134[[#This Row],[P]],Tabla134[[#This Row],[DI]])</f>
        <v>HUANUCOYAROWILCAJACAS CHICO</v>
      </c>
      <c r="V1087" s="111" t="s">
        <v>4746</v>
      </c>
      <c r="W1087" s="111"/>
      <c r="X1087" s="111"/>
    </row>
    <row r="1088" spans="1:24" x14ac:dyDescent="0.3">
      <c r="A1088" s="108" t="s">
        <v>548</v>
      </c>
      <c r="B1088" s="109" t="s">
        <v>4748</v>
      </c>
      <c r="C1088" s="109" t="s">
        <v>753</v>
      </c>
      <c r="D1088" s="109" t="s">
        <v>765</v>
      </c>
      <c r="E1088" s="109" t="s">
        <v>680</v>
      </c>
      <c r="F1088" s="109" t="s">
        <v>4566</v>
      </c>
      <c r="G1088" s="109" t="s">
        <v>4738</v>
      </c>
      <c r="H1088" s="109" t="s">
        <v>4749</v>
      </c>
      <c r="I1088" s="110">
        <v>5435</v>
      </c>
      <c r="J1088" s="110">
        <v>123.16</v>
      </c>
      <c r="K1088" s="110">
        <v>-9.7952999999999992</v>
      </c>
      <c r="L1088" s="110">
        <v>-76.665800000000004</v>
      </c>
      <c r="M1088" s="111" t="s">
        <v>123</v>
      </c>
      <c r="N1088" s="111">
        <v>0</v>
      </c>
      <c r="O1088" s="111" t="s">
        <v>553</v>
      </c>
      <c r="P1088" s="111">
        <v>0</v>
      </c>
      <c r="Q1088" s="112"/>
      <c r="R1088" s="111" t="s">
        <v>563</v>
      </c>
      <c r="S1088" s="111" t="s">
        <v>785</v>
      </c>
      <c r="T1088" s="111" t="s">
        <v>2059</v>
      </c>
      <c r="U1088" s="111" t="str">
        <f>+CONCATENATE(Tabla134[[#This Row],[D]],Tabla134[[#This Row],[P]],Tabla134[[#This Row],[DI]])</f>
        <v>HUANUCOYAROWILCAOBAS</v>
      </c>
      <c r="V1088" s="111" t="s">
        <v>4748</v>
      </c>
      <c r="W1088" s="111"/>
      <c r="X1088" s="111"/>
    </row>
    <row r="1089" spans="1:24" x14ac:dyDescent="0.3">
      <c r="A1089" s="108" t="s">
        <v>548</v>
      </c>
      <c r="B1089" s="109" t="s">
        <v>4750</v>
      </c>
      <c r="C1089" s="109" t="s">
        <v>753</v>
      </c>
      <c r="D1089" s="109" t="s">
        <v>765</v>
      </c>
      <c r="E1089" s="109" t="s">
        <v>700</v>
      </c>
      <c r="F1089" s="109" t="s">
        <v>4566</v>
      </c>
      <c r="G1089" s="109" t="s">
        <v>4738</v>
      </c>
      <c r="H1089" s="109" t="s">
        <v>4751</v>
      </c>
      <c r="I1089" s="110">
        <v>2039</v>
      </c>
      <c r="J1089" s="110">
        <v>72.680000000000007</v>
      </c>
      <c r="K1089" s="110">
        <v>-9.7060999999999993</v>
      </c>
      <c r="L1089" s="110">
        <v>-76.702799999999996</v>
      </c>
      <c r="M1089" s="111" t="s">
        <v>123</v>
      </c>
      <c r="N1089" s="111">
        <v>0</v>
      </c>
      <c r="O1089" s="111" t="s">
        <v>553</v>
      </c>
      <c r="P1089" s="111">
        <v>0</v>
      </c>
      <c r="Q1089" s="112"/>
      <c r="R1089" s="111" t="s">
        <v>563</v>
      </c>
      <c r="S1089" s="111" t="s">
        <v>785</v>
      </c>
      <c r="T1089" s="111" t="s">
        <v>1749</v>
      </c>
      <c r="U1089" s="111" t="str">
        <f>+CONCATENATE(Tabla134[[#This Row],[D]],Tabla134[[#This Row],[P]],Tabla134[[#This Row],[DI]])</f>
        <v>HUANUCOYAROWILCAPAMPAMARCA</v>
      </c>
      <c r="V1089" s="111" t="s">
        <v>4750</v>
      </c>
      <c r="W1089" s="111"/>
      <c r="X1089" s="111"/>
    </row>
    <row r="1090" spans="1:24" x14ac:dyDescent="0.3">
      <c r="A1090" s="108" t="s">
        <v>548</v>
      </c>
      <c r="B1090" s="109" t="s">
        <v>4752</v>
      </c>
      <c r="C1090" s="109" t="s">
        <v>753</v>
      </c>
      <c r="D1090" s="109" t="s">
        <v>765</v>
      </c>
      <c r="E1090" s="109" t="s">
        <v>719</v>
      </c>
      <c r="F1090" s="109" t="s">
        <v>4566</v>
      </c>
      <c r="G1090" s="109" t="s">
        <v>4738</v>
      </c>
      <c r="H1090" s="109" t="s">
        <v>4753</v>
      </c>
      <c r="I1090" s="110">
        <v>3665</v>
      </c>
      <c r="J1090" s="110">
        <v>61.14</v>
      </c>
      <c r="K1090" s="110">
        <v>-9.9108000000000001</v>
      </c>
      <c r="L1090" s="110">
        <v>-76.6036</v>
      </c>
      <c r="M1090" s="111" t="s">
        <v>123</v>
      </c>
      <c r="N1090" s="111">
        <v>0</v>
      </c>
      <c r="O1090" s="111" t="s">
        <v>553</v>
      </c>
      <c r="P1090" s="111">
        <v>0</v>
      </c>
      <c r="Q1090" s="112"/>
      <c r="R1090" s="111" t="s">
        <v>563</v>
      </c>
      <c r="S1090" s="111" t="s">
        <v>785</v>
      </c>
      <c r="T1090" s="111" t="s">
        <v>1794</v>
      </c>
      <c r="U1090" s="111" t="str">
        <f>+CONCATENATE(Tabla134[[#This Row],[D]],Tabla134[[#This Row],[P]],Tabla134[[#This Row],[DI]])</f>
        <v>HUANUCOYAROWILCACHORAS</v>
      </c>
      <c r="V1090" s="111" t="s">
        <v>4752</v>
      </c>
      <c r="W1090" s="111"/>
      <c r="X1090" s="111"/>
    </row>
    <row r="1091" spans="1:24" x14ac:dyDescent="0.3">
      <c r="A1091" s="108" t="s">
        <v>548</v>
      </c>
      <c r="B1091" s="109" t="s">
        <v>4754</v>
      </c>
      <c r="C1091" s="109" t="s">
        <v>753</v>
      </c>
      <c r="D1091" s="109" t="s">
        <v>765</v>
      </c>
      <c r="E1091" s="109" t="s">
        <v>841</v>
      </c>
      <c r="F1091" s="109" t="s">
        <v>4566</v>
      </c>
      <c r="G1091" s="109" t="s">
        <v>4738</v>
      </c>
      <c r="H1091" s="109" t="s">
        <v>842</v>
      </c>
      <c r="I1091" s="110" t="s">
        <v>553</v>
      </c>
      <c r="J1091" s="110" t="s">
        <v>553</v>
      </c>
      <c r="K1091" s="110" t="s">
        <v>553</v>
      </c>
      <c r="L1091" s="110" t="s">
        <v>553</v>
      </c>
      <c r="M1091" s="111" t="s">
        <v>123</v>
      </c>
      <c r="N1091" s="111">
        <v>0</v>
      </c>
      <c r="O1091" s="111" t="s">
        <v>553</v>
      </c>
      <c r="P1091" s="111">
        <v>0</v>
      </c>
      <c r="Q1091" s="112"/>
      <c r="R1091" s="111" t="s">
        <v>563</v>
      </c>
      <c r="S1091" s="111" t="s">
        <v>785</v>
      </c>
      <c r="T1091" s="111" t="s">
        <v>843</v>
      </c>
      <c r="U1091" s="111" t="str">
        <f>+CONCATENATE(Tabla134[[#This Row],[D]],Tabla134[[#This Row],[P]],Tabla134[[#This Row],[DI]])</f>
        <v>HUANUCOYAROWILCAMULTIDISTRITAL</v>
      </c>
      <c r="V1091" s="111" t="s">
        <v>4754</v>
      </c>
      <c r="W1091" s="111"/>
      <c r="X1091" s="111"/>
    </row>
    <row r="1092" spans="1:24" x14ac:dyDescent="0.3">
      <c r="A1092" s="108" t="s">
        <v>548</v>
      </c>
      <c r="B1092" s="109" t="s">
        <v>4755</v>
      </c>
      <c r="C1092" s="109" t="s">
        <v>765</v>
      </c>
      <c r="D1092" s="109" t="s">
        <v>550</v>
      </c>
      <c r="E1092" s="109" t="s">
        <v>550</v>
      </c>
      <c r="F1092" s="109" t="s">
        <v>4756</v>
      </c>
      <c r="G1092" s="109" t="s">
        <v>4757</v>
      </c>
      <c r="H1092" s="109" t="s">
        <v>4757</v>
      </c>
      <c r="I1092" s="110">
        <v>134249</v>
      </c>
      <c r="J1092" s="110">
        <v>887.51</v>
      </c>
      <c r="K1092" s="110">
        <v>-14.0678</v>
      </c>
      <c r="L1092" s="110">
        <v>-75.731899999999996</v>
      </c>
      <c r="M1092" s="111" t="s">
        <v>123</v>
      </c>
      <c r="N1092" s="111">
        <v>0</v>
      </c>
      <c r="O1092" s="111" t="s">
        <v>553</v>
      </c>
      <c r="P1092" s="111">
        <v>0</v>
      </c>
      <c r="Q1092" s="112"/>
      <c r="R1092" s="111" t="s">
        <v>564</v>
      </c>
      <c r="S1092" s="111" t="s">
        <v>564</v>
      </c>
      <c r="T1092" s="111" t="s">
        <v>564</v>
      </c>
      <c r="U1092" s="111" t="str">
        <f>+CONCATENATE(Tabla134[[#This Row],[D]],Tabla134[[#This Row],[P]],Tabla134[[#This Row],[DI]])</f>
        <v>ICAICAICA</v>
      </c>
      <c r="V1092" s="111" t="s">
        <v>4755</v>
      </c>
      <c r="W1092" s="111"/>
      <c r="X1092" s="111"/>
    </row>
    <row r="1093" spans="1:24" x14ac:dyDescent="0.3">
      <c r="A1093" s="108" t="s">
        <v>548</v>
      </c>
      <c r="B1093" s="109" t="s">
        <v>4758</v>
      </c>
      <c r="C1093" s="109" t="s">
        <v>765</v>
      </c>
      <c r="D1093" s="109" t="s">
        <v>550</v>
      </c>
      <c r="E1093" s="109" t="s">
        <v>581</v>
      </c>
      <c r="F1093" s="109" t="s">
        <v>4756</v>
      </c>
      <c r="G1093" s="109" t="s">
        <v>4757</v>
      </c>
      <c r="H1093" s="109" t="s">
        <v>4759</v>
      </c>
      <c r="I1093" s="110">
        <v>36909</v>
      </c>
      <c r="J1093" s="110">
        <v>98.34</v>
      </c>
      <c r="K1093" s="110">
        <v>-14.035</v>
      </c>
      <c r="L1093" s="110">
        <v>-75.709199999999996</v>
      </c>
      <c r="M1093" s="111" t="s">
        <v>123</v>
      </c>
      <c r="N1093" s="111">
        <v>0</v>
      </c>
      <c r="O1093" s="111" t="s">
        <v>553</v>
      </c>
      <c r="P1093" s="111">
        <v>0</v>
      </c>
      <c r="Q1093" s="112"/>
      <c r="R1093" s="111" t="s">
        <v>564</v>
      </c>
      <c r="S1093" s="111" t="s">
        <v>564</v>
      </c>
      <c r="T1093" s="111" t="s">
        <v>1304</v>
      </c>
      <c r="U1093" s="111" t="str">
        <f>+CONCATENATE(Tabla134[[#This Row],[D]],Tabla134[[#This Row],[P]],Tabla134[[#This Row],[DI]])</f>
        <v>ICAICALA TINGUIÑA</v>
      </c>
      <c r="V1093" s="111" t="s">
        <v>4758</v>
      </c>
      <c r="W1093" s="111"/>
      <c r="X1093" s="111"/>
    </row>
    <row r="1094" spans="1:24" x14ac:dyDescent="0.3">
      <c r="A1094" s="108" t="s">
        <v>548</v>
      </c>
      <c r="B1094" s="109" t="s">
        <v>4760</v>
      </c>
      <c r="C1094" s="109" t="s">
        <v>765</v>
      </c>
      <c r="D1094" s="109" t="s">
        <v>550</v>
      </c>
      <c r="E1094" s="109" t="s">
        <v>608</v>
      </c>
      <c r="F1094" s="109" t="s">
        <v>4756</v>
      </c>
      <c r="G1094" s="109" t="s">
        <v>4757</v>
      </c>
      <c r="H1094" s="109" t="s">
        <v>4761</v>
      </c>
      <c r="I1094" s="110">
        <v>19987</v>
      </c>
      <c r="J1094" s="110">
        <v>90.92</v>
      </c>
      <c r="K1094" s="110">
        <v>-14.097799999999999</v>
      </c>
      <c r="L1094" s="110">
        <v>-75.691100000000006</v>
      </c>
      <c r="M1094" s="111" t="s">
        <v>123</v>
      </c>
      <c r="N1094" s="111">
        <v>0</v>
      </c>
      <c r="O1094" s="111" t="s">
        <v>553</v>
      </c>
      <c r="P1094" s="111">
        <v>0</v>
      </c>
      <c r="Q1094" s="112"/>
      <c r="R1094" s="111" t="s">
        <v>564</v>
      </c>
      <c r="S1094" s="111" t="s">
        <v>564</v>
      </c>
      <c r="T1094" s="111" t="s">
        <v>1476</v>
      </c>
      <c r="U1094" s="111" t="str">
        <f>+CONCATENATE(Tabla134[[#This Row],[D]],Tabla134[[#This Row],[P]],Tabla134[[#This Row],[DI]])</f>
        <v>ICAICALOS AQUIJES</v>
      </c>
      <c r="V1094" s="111" t="s">
        <v>4760</v>
      </c>
      <c r="W1094" s="111"/>
      <c r="X1094" s="111"/>
    </row>
    <row r="1095" spans="1:24" x14ac:dyDescent="0.3">
      <c r="A1095" s="108" t="s">
        <v>548</v>
      </c>
      <c r="B1095" s="109" t="s">
        <v>4762</v>
      </c>
      <c r="C1095" s="109" t="s">
        <v>765</v>
      </c>
      <c r="D1095" s="109" t="s">
        <v>550</v>
      </c>
      <c r="E1095" s="109" t="s">
        <v>633</v>
      </c>
      <c r="F1095" s="109" t="s">
        <v>4756</v>
      </c>
      <c r="G1095" s="109" t="s">
        <v>4757</v>
      </c>
      <c r="H1095" s="109" t="s">
        <v>4763</v>
      </c>
      <c r="I1095" s="110">
        <v>3816</v>
      </c>
      <c r="J1095" s="110">
        <v>1417.12</v>
      </c>
      <c r="K1095" s="110">
        <v>-14.343299999999999</v>
      </c>
      <c r="L1095" s="110">
        <v>-75.660799999999995</v>
      </c>
      <c r="M1095" s="111" t="s">
        <v>123</v>
      </c>
      <c r="N1095" s="111">
        <v>0</v>
      </c>
      <c r="O1095" s="111" t="s">
        <v>553</v>
      </c>
      <c r="P1095" s="111">
        <v>0</v>
      </c>
      <c r="Q1095" s="112"/>
      <c r="R1095" s="111" t="s">
        <v>564</v>
      </c>
      <c r="S1095" s="111" t="s">
        <v>564</v>
      </c>
      <c r="T1095" s="111" t="s">
        <v>1645</v>
      </c>
      <c r="U1095" s="111" t="str">
        <f>+CONCATENATE(Tabla134[[#This Row],[D]],Tabla134[[#This Row],[P]],Tabla134[[#This Row],[DI]])</f>
        <v>ICAICAOCUCAJE</v>
      </c>
      <c r="V1095" s="111" t="s">
        <v>4762</v>
      </c>
      <c r="W1095" s="111"/>
      <c r="X1095" s="111"/>
    </row>
    <row r="1096" spans="1:24" x14ac:dyDescent="0.3">
      <c r="A1096" s="108" t="s">
        <v>548</v>
      </c>
      <c r="B1096" s="109" t="s">
        <v>4764</v>
      </c>
      <c r="C1096" s="109" t="s">
        <v>765</v>
      </c>
      <c r="D1096" s="109" t="s">
        <v>550</v>
      </c>
      <c r="E1096" s="109" t="s">
        <v>656</v>
      </c>
      <c r="F1096" s="109" t="s">
        <v>4756</v>
      </c>
      <c r="G1096" s="109" t="s">
        <v>4757</v>
      </c>
      <c r="H1096" s="109" t="s">
        <v>4765</v>
      </c>
      <c r="I1096" s="110">
        <v>6949</v>
      </c>
      <c r="J1096" s="110">
        <v>34.47</v>
      </c>
      <c r="K1096" s="110">
        <v>-14.152799999999999</v>
      </c>
      <c r="L1096" s="110">
        <v>-75.692499999999995</v>
      </c>
      <c r="M1096" s="111" t="s">
        <v>123</v>
      </c>
      <c r="N1096" s="111">
        <v>0</v>
      </c>
      <c r="O1096" s="111" t="s">
        <v>553</v>
      </c>
      <c r="P1096" s="111">
        <v>0</v>
      </c>
      <c r="Q1096" s="112"/>
      <c r="R1096" s="111" t="s">
        <v>564</v>
      </c>
      <c r="S1096" s="111" t="s">
        <v>564</v>
      </c>
      <c r="T1096" s="111" t="s">
        <v>1795</v>
      </c>
      <c r="U1096" s="111" t="str">
        <f>+CONCATENATE(Tabla134[[#This Row],[D]],Tabla134[[#This Row],[P]],Tabla134[[#This Row],[DI]])</f>
        <v>ICAICAPACHACUTEC</v>
      </c>
      <c r="V1096" s="111" t="s">
        <v>4764</v>
      </c>
      <c r="W1096" s="111"/>
      <c r="X1096" s="111"/>
    </row>
    <row r="1097" spans="1:24" x14ac:dyDescent="0.3">
      <c r="A1097" s="108" t="s">
        <v>548</v>
      </c>
      <c r="B1097" s="109" t="s">
        <v>4766</v>
      </c>
      <c r="C1097" s="109" t="s">
        <v>765</v>
      </c>
      <c r="D1097" s="109" t="s">
        <v>550</v>
      </c>
      <c r="E1097" s="109" t="s">
        <v>680</v>
      </c>
      <c r="F1097" s="109" t="s">
        <v>4756</v>
      </c>
      <c r="G1097" s="109" t="s">
        <v>4757</v>
      </c>
      <c r="H1097" s="109" t="s">
        <v>4767</v>
      </c>
      <c r="I1097" s="110">
        <v>56336</v>
      </c>
      <c r="J1097" s="110">
        <v>17.39</v>
      </c>
      <c r="K1097" s="110">
        <v>-14.045299999999999</v>
      </c>
      <c r="L1097" s="110">
        <v>-75.705799999999996</v>
      </c>
      <c r="M1097" s="111" t="s">
        <v>123</v>
      </c>
      <c r="N1097" s="111">
        <v>0</v>
      </c>
      <c r="O1097" s="111" t="s">
        <v>553</v>
      </c>
      <c r="P1097" s="111">
        <v>0</v>
      </c>
      <c r="Q1097" s="112"/>
      <c r="R1097" s="111" t="s">
        <v>564</v>
      </c>
      <c r="S1097" s="111" t="s">
        <v>564</v>
      </c>
      <c r="T1097" s="111" t="s">
        <v>1937</v>
      </c>
      <c r="U1097" s="111" t="str">
        <f>+CONCATENATE(Tabla134[[#This Row],[D]],Tabla134[[#This Row],[P]],Tabla134[[#This Row],[DI]])</f>
        <v>ICAICAPARCONA</v>
      </c>
      <c r="V1097" s="111" t="s">
        <v>4766</v>
      </c>
      <c r="W1097" s="111"/>
      <c r="X1097" s="111"/>
    </row>
    <row r="1098" spans="1:24" x14ac:dyDescent="0.3">
      <c r="A1098" s="108" t="s">
        <v>548</v>
      </c>
      <c r="B1098" s="109" t="s">
        <v>4768</v>
      </c>
      <c r="C1098" s="109" t="s">
        <v>765</v>
      </c>
      <c r="D1098" s="109" t="s">
        <v>550</v>
      </c>
      <c r="E1098" s="109" t="s">
        <v>700</v>
      </c>
      <c r="F1098" s="109" t="s">
        <v>4756</v>
      </c>
      <c r="G1098" s="109" t="s">
        <v>4757</v>
      </c>
      <c r="H1098" s="109" t="s">
        <v>4769</v>
      </c>
      <c r="I1098" s="110">
        <v>4843</v>
      </c>
      <c r="J1098" s="110">
        <v>33.119999999999997</v>
      </c>
      <c r="K1098" s="110">
        <v>-14.1275</v>
      </c>
      <c r="L1098" s="110">
        <v>-75.703100000000006</v>
      </c>
      <c r="M1098" s="111" t="s">
        <v>123</v>
      </c>
      <c r="N1098" s="111">
        <v>0</v>
      </c>
      <c r="O1098" s="111" t="s">
        <v>553</v>
      </c>
      <c r="P1098" s="111">
        <v>0</v>
      </c>
      <c r="Q1098" s="112"/>
      <c r="R1098" s="111" t="s">
        <v>564</v>
      </c>
      <c r="S1098" s="111" t="s">
        <v>564</v>
      </c>
      <c r="T1098" s="111" t="s">
        <v>1490</v>
      </c>
      <c r="U1098" s="111" t="str">
        <f>+CONCATENATE(Tabla134[[#This Row],[D]],Tabla134[[#This Row],[P]],Tabla134[[#This Row],[DI]])</f>
        <v>ICAICAPUEBLO NUEVO</v>
      </c>
      <c r="V1098" s="111" t="s">
        <v>4768</v>
      </c>
      <c r="W1098" s="111"/>
      <c r="X1098" s="111"/>
    </row>
    <row r="1099" spans="1:24" x14ac:dyDescent="0.3">
      <c r="A1099" s="108" t="s">
        <v>548</v>
      </c>
      <c r="B1099" s="109" t="s">
        <v>4770</v>
      </c>
      <c r="C1099" s="109" t="s">
        <v>765</v>
      </c>
      <c r="D1099" s="109" t="s">
        <v>550</v>
      </c>
      <c r="E1099" s="109" t="s">
        <v>719</v>
      </c>
      <c r="F1099" s="109" t="s">
        <v>4756</v>
      </c>
      <c r="G1099" s="109" t="s">
        <v>4757</v>
      </c>
      <c r="H1099" s="109" t="s">
        <v>4771</v>
      </c>
      <c r="I1099" s="110">
        <v>24557</v>
      </c>
      <c r="J1099" s="110">
        <v>651.72</v>
      </c>
      <c r="K1099" s="110">
        <v>-13.9861</v>
      </c>
      <c r="L1099" s="110">
        <v>-75.773300000000006</v>
      </c>
      <c r="M1099" s="111" t="s">
        <v>123</v>
      </c>
      <c r="N1099" s="111">
        <v>0</v>
      </c>
      <c r="O1099" s="111" t="s">
        <v>553</v>
      </c>
      <c r="P1099" s="111">
        <v>0</v>
      </c>
      <c r="Q1099" s="112"/>
      <c r="R1099" s="111" t="s">
        <v>564</v>
      </c>
      <c r="S1099" s="111" t="s">
        <v>564</v>
      </c>
      <c r="T1099" s="111" t="s">
        <v>2163</v>
      </c>
      <c r="U1099" s="111" t="str">
        <f>+CONCATENATE(Tabla134[[#This Row],[D]],Tabla134[[#This Row],[P]],Tabla134[[#This Row],[DI]])</f>
        <v>ICAICASALAS</v>
      </c>
      <c r="V1099" s="111" t="s">
        <v>4770</v>
      </c>
      <c r="W1099" s="111"/>
      <c r="X1099" s="111"/>
    </row>
    <row r="1100" spans="1:24" x14ac:dyDescent="0.3">
      <c r="A1100" s="108" t="s">
        <v>548</v>
      </c>
      <c r="B1100" s="109" t="s">
        <v>4772</v>
      </c>
      <c r="C1100" s="109" t="s">
        <v>765</v>
      </c>
      <c r="D1100" s="109" t="s">
        <v>550</v>
      </c>
      <c r="E1100" s="109" t="s">
        <v>738</v>
      </c>
      <c r="F1100" s="109" t="s">
        <v>4756</v>
      </c>
      <c r="G1100" s="109" t="s">
        <v>4757</v>
      </c>
      <c r="H1100" s="109" t="s">
        <v>4773</v>
      </c>
      <c r="I1100" s="110">
        <v>6360</v>
      </c>
      <c r="J1100" s="110">
        <v>363.2</v>
      </c>
      <c r="K1100" s="110">
        <v>-13.9283</v>
      </c>
      <c r="L1100" s="110">
        <v>-75.666899999999998</v>
      </c>
      <c r="M1100" s="111" t="s">
        <v>123</v>
      </c>
      <c r="N1100" s="111">
        <v>0</v>
      </c>
      <c r="O1100" s="111" t="s">
        <v>553</v>
      </c>
      <c r="P1100" s="111">
        <v>0</v>
      </c>
      <c r="Q1100" s="112"/>
      <c r="R1100" s="111" t="s">
        <v>564</v>
      </c>
      <c r="S1100" s="111" t="s">
        <v>564</v>
      </c>
      <c r="T1100" s="111" t="s">
        <v>2247</v>
      </c>
      <c r="U1100" s="111" t="str">
        <f>+CONCATENATE(Tabla134[[#This Row],[D]],Tabla134[[#This Row],[P]],Tabla134[[#This Row],[DI]])</f>
        <v>ICAICASAN JOSE DE LOS MOLINOS</v>
      </c>
      <c r="V1100" s="111" t="s">
        <v>4772</v>
      </c>
      <c r="W1100" s="111"/>
      <c r="X1100" s="111"/>
    </row>
    <row r="1101" spans="1:24" x14ac:dyDescent="0.3">
      <c r="A1101" s="108" t="s">
        <v>548</v>
      </c>
      <c r="B1101" s="109" t="s">
        <v>4774</v>
      </c>
      <c r="C1101" s="109" t="s">
        <v>765</v>
      </c>
      <c r="D1101" s="109" t="s">
        <v>550</v>
      </c>
      <c r="E1101" s="109" t="s">
        <v>753</v>
      </c>
      <c r="F1101" s="109" t="s">
        <v>4756</v>
      </c>
      <c r="G1101" s="109" t="s">
        <v>4757</v>
      </c>
      <c r="H1101" s="109" t="s">
        <v>3570</v>
      </c>
      <c r="I1101" s="110">
        <v>15214</v>
      </c>
      <c r="J1101" s="110">
        <v>26.39</v>
      </c>
      <c r="K1101" s="110">
        <v>-14.0114</v>
      </c>
      <c r="L1101" s="110">
        <v>-75.737200000000001</v>
      </c>
      <c r="M1101" s="111" t="s">
        <v>123</v>
      </c>
      <c r="N1101" s="111">
        <v>0</v>
      </c>
      <c r="O1101" s="111" t="s">
        <v>553</v>
      </c>
      <c r="P1101" s="111">
        <v>0</v>
      </c>
      <c r="Q1101" s="112"/>
      <c r="R1101" s="111" t="s">
        <v>564</v>
      </c>
      <c r="S1101" s="111" t="s">
        <v>564</v>
      </c>
      <c r="T1101" s="111" t="s">
        <v>2321</v>
      </c>
      <c r="U1101" s="111" t="str">
        <f>+CONCATENATE(Tabla134[[#This Row],[D]],Tabla134[[#This Row],[P]],Tabla134[[#This Row],[DI]])</f>
        <v>ICAICASAN JUAN BAUTISTA</v>
      </c>
      <c r="V1101" s="111" t="s">
        <v>4774</v>
      </c>
      <c r="W1101" s="111"/>
      <c r="X1101" s="111"/>
    </row>
    <row r="1102" spans="1:24" x14ac:dyDescent="0.3">
      <c r="A1102" s="108" t="s">
        <v>548</v>
      </c>
      <c r="B1102" s="109" t="s">
        <v>4775</v>
      </c>
      <c r="C1102" s="109" t="s">
        <v>765</v>
      </c>
      <c r="D1102" s="109" t="s">
        <v>550</v>
      </c>
      <c r="E1102" s="109" t="s">
        <v>765</v>
      </c>
      <c r="F1102" s="109" t="s">
        <v>4756</v>
      </c>
      <c r="G1102" s="109" t="s">
        <v>4757</v>
      </c>
      <c r="H1102" s="109" t="s">
        <v>4776</v>
      </c>
      <c r="I1102" s="110">
        <v>30313</v>
      </c>
      <c r="J1102" s="110">
        <v>2783.73</v>
      </c>
      <c r="K1102" s="110">
        <v>-14.1922</v>
      </c>
      <c r="L1102" s="110">
        <v>-75.714200000000005</v>
      </c>
      <c r="M1102" s="111" t="s">
        <v>123</v>
      </c>
      <c r="N1102" s="111">
        <v>0</v>
      </c>
      <c r="O1102" s="111" t="s">
        <v>553</v>
      </c>
      <c r="P1102" s="111">
        <v>0</v>
      </c>
      <c r="Q1102" s="112"/>
      <c r="R1102" s="111" t="s">
        <v>564</v>
      </c>
      <c r="S1102" s="111" t="s">
        <v>564</v>
      </c>
      <c r="T1102" s="111" t="s">
        <v>1919</v>
      </c>
      <c r="U1102" s="111" t="str">
        <f>+CONCATENATE(Tabla134[[#This Row],[D]],Tabla134[[#This Row],[P]],Tabla134[[#This Row],[DI]])</f>
        <v>ICAICASANTIAGO</v>
      </c>
      <c r="V1102" s="111" t="s">
        <v>4775</v>
      </c>
      <c r="W1102" s="111"/>
      <c r="X1102" s="111"/>
    </row>
    <row r="1103" spans="1:24" x14ac:dyDescent="0.3">
      <c r="A1103" s="108" t="s">
        <v>548</v>
      </c>
      <c r="B1103" s="109" t="s">
        <v>4777</v>
      </c>
      <c r="C1103" s="109" t="s">
        <v>765</v>
      </c>
      <c r="D1103" s="109" t="s">
        <v>550</v>
      </c>
      <c r="E1103" s="109" t="s">
        <v>778</v>
      </c>
      <c r="F1103" s="109" t="s">
        <v>4756</v>
      </c>
      <c r="G1103" s="109" t="s">
        <v>4757</v>
      </c>
      <c r="H1103" s="109" t="s">
        <v>4778</v>
      </c>
      <c r="I1103" s="110">
        <v>29063</v>
      </c>
      <c r="J1103" s="110">
        <v>193.97</v>
      </c>
      <c r="K1103" s="110">
        <v>-14.019399999999999</v>
      </c>
      <c r="L1103" s="110">
        <v>-75.759699999999995</v>
      </c>
      <c r="M1103" s="111" t="s">
        <v>123</v>
      </c>
      <c r="N1103" s="111">
        <v>0</v>
      </c>
      <c r="O1103" s="111" t="s">
        <v>553</v>
      </c>
      <c r="P1103" s="111">
        <v>0</v>
      </c>
      <c r="Q1103" s="112"/>
      <c r="R1103" s="111" t="s">
        <v>564</v>
      </c>
      <c r="S1103" s="111" t="s">
        <v>564</v>
      </c>
      <c r="T1103" s="111" t="s">
        <v>2430</v>
      </c>
      <c r="U1103" s="111" t="str">
        <f>+CONCATENATE(Tabla134[[#This Row],[D]],Tabla134[[#This Row],[P]],Tabla134[[#This Row],[DI]])</f>
        <v>ICAICASUBTANJALLA</v>
      </c>
      <c r="V1103" s="111" t="s">
        <v>4777</v>
      </c>
      <c r="W1103" s="111"/>
      <c r="X1103" s="111"/>
    </row>
    <row r="1104" spans="1:24" x14ac:dyDescent="0.3">
      <c r="A1104" s="108" t="s">
        <v>548</v>
      </c>
      <c r="B1104" s="109" t="s">
        <v>4779</v>
      </c>
      <c r="C1104" s="109" t="s">
        <v>765</v>
      </c>
      <c r="D1104" s="109" t="s">
        <v>550</v>
      </c>
      <c r="E1104" s="109" t="s">
        <v>789</v>
      </c>
      <c r="F1104" s="109" t="s">
        <v>4756</v>
      </c>
      <c r="G1104" s="109" t="s">
        <v>4757</v>
      </c>
      <c r="H1104" s="109" t="s">
        <v>4780</v>
      </c>
      <c r="I1104" s="110">
        <v>4719</v>
      </c>
      <c r="J1104" s="110">
        <v>7.07</v>
      </c>
      <c r="K1104" s="110">
        <v>-14.152799999999999</v>
      </c>
      <c r="L1104" s="110">
        <v>-75.709199999999996</v>
      </c>
      <c r="M1104" s="111" t="s">
        <v>123</v>
      </c>
      <c r="N1104" s="111">
        <v>0</v>
      </c>
      <c r="O1104" s="111" t="s">
        <v>553</v>
      </c>
      <c r="P1104" s="111">
        <v>0</v>
      </c>
      <c r="Q1104" s="112"/>
      <c r="R1104" s="111" t="s">
        <v>564</v>
      </c>
      <c r="S1104" s="111" t="s">
        <v>564</v>
      </c>
      <c r="T1104" s="111" t="s">
        <v>2462</v>
      </c>
      <c r="U1104" s="111" t="str">
        <f>+CONCATENATE(Tabla134[[#This Row],[D]],Tabla134[[#This Row],[P]],Tabla134[[#This Row],[DI]])</f>
        <v>ICAICATATE</v>
      </c>
      <c r="V1104" s="111" t="s">
        <v>4779</v>
      </c>
      <c r="W1104" s="111"/>
      <c r="X1104" s="111"/>
    </row>
    <row r="1105" spans="1:24" x14ac:dyDescent="0.3">
      <c r="A1105" s="108" t="s">
        <v>548</v>
      </c>
      <c r="B1105" s="109" t="s">
        <v>4781</v>
      </c>
      <c r="C1105" s="109" t="s">
        <v>765</v>
      </c>
      <c r="D1105" s="109" t="s">
        <v>550</v>
      </c>
      <c r="E1105" s="109" t="s">
        <v>798</v>
      </c>
      <c r="F1105" s="109" t="s">
        <v>4756</v>
      </c>
      <c r="G1105" s="109" t="s">
        <v>4757</v>
      </c>
      <c r="H1105" s="109" t="s">
        <v>4782</v>
      </c>
      <c r="I1105" s="110">
        <v>972</v>
      </c>
      <c r="J1105" s="110">
        <v>1289.0999999999999</v>
      </c>
      <c r="K1105" s="110">
        <v>-14.1014</v>
      </c>
      <c r="L1105" s="110">
        <v>-75.478300000000004</v>
      </c>
      <c r="M1105" s="111" t="s">
        <v>123</v>
      </c>
      <c r="N1105" s="111">
        <v>0</v>
      </c>
      <c r="O1105" s="111" t="s">
        <v>553</v>
      </c>
      <c r="P1105" s="111">
        <v>0</v>
      </c>
      <c r="Q1105" s="112"/>
      <c r="R1105" s="111" t="s">
        <v>564</v>
      </c>
      <c r="S1105" s="111" t="s">
        <v>564</v>
      </c>
      <c r="T1105" s="111" t="s">
        <v>2491</v>
      </c>
      <c r="U1105" s="111" t="str">
        <f>+CONCATENATE(Tabla134[[#This Row],[D]],Tabla134[[#This Row],[P]],Tabla134[[#This Row],[DI]])</f>
        <v>ICAICAYAUCA DEL ROSARIO</v>
      </c>
      <c r="V1105" s="111" t="s">
        <v>4781</v>
      </c>
      <c r="W1105" s="111"/>
      <c r="X1105" s="111"/>
    </row>
    <row r="1106" spans="1:24" x14ac:dyDescent="0.3">
      <c r="A1106" s="108" t="s">
        <v>548</v>
      </c>
      <c r="B1106" s="109" t="s">
        <v>4783</v>
      </c>
      <c r="C1106" s="109" t="s">
        <v>765</v>
      </c>
      <c r="D1106" s="109" t="s">
        <v>550</v>
      </c>
      <c r="E1106" s="109" t="s">
        <v>841</v>
      </c>
      <c r="F1106" s="109" t="s">
        <v>4756</v>
      </c>
      <c r="G1106" s="109" t="s">
        <v>4757</v>
      </c>
      <c r="H1106" s="109" t="s">
        <v>842</v>
      </c>
      <c r="I1106" s="110" t="s">
        <v>553</v>
      </c>
      <c r="J1106" s="110" t="s">
        <v>553</v>
      </c>
      <c r="K1106" s="110" t="s">
        <v>553</v>
      </c>
      <c r="L1106" s="110" t="s">
        <v>553</v>
      </c>
      <c r="M1106" s="111" t="s">
        <v>123</v>
      </c>
      <c r="N1106" s="111">
        <v>0</v>
      </c>
      <c r="O1106" s="111" t="s">
        <v>553</v>
      </c>
      <c r="P1106" s="111">
        <v>0</v>
      </c>
      <c r="Q1106" s="112"/>
      <c r="R1106" s="111" t="s">
        <v>564</v>
      </c>
      <c r="S1106" s="111" t="s">
        <v>564</v>
      </c>
      <c r="T1106" s="111" t="s">
        <v>843</v>
      </c>
      <c r="U1106" s="111" t="str">
        <f>+CONCATENATE(Tabla134[[#This Row],[D]],Tabla134[[#This Row],[P]],Tabla134[[#This Row],[DI]])</f>
        <v>ICAICAMULTIDISTRITAL</v>
      </c>
      <c r="V1106" s="111" t="s">
        <v>4783</v>
      </c>
      <c r="W1106" s="111"/>
      <c r="X1106" s="111"/>
    </row>
    <row r="1107" spans="1:24" x14ac:dyDescent="0.3">
      <c r="A1107" s="108" t="s">
        <v>548</v>
      </c>
      <c r="B1107" s="109" t="s">
        <v>4784</v>
      </c>
      <c r="C1107" s="109" t="s">
        <v>765</v>
      </c>
      <c r="D1107" s="109" t="s">
        <v>581</v>
      </c>
      <c r="E1107" s="109" t="s">
        <v>550</v>
      </c>
      <c r="F1107" s="109" t="s">
        <v>4756</v>
      </c>
      <c r="G1107" s="109" t="s">
        <v>4785</v>
      </c>
      <c r="H1107" s="109" t="s">
        <v>4786</v>
      </c>
      <c r="I1107" s="110">
        <v>65322</v>
      </c>
      <c r="J1107" s="110">
        <v>238.34</v>
      </c>
      <c r="K1107" s="110">
        <v>-13.42</v>
      </c>
      <c r="L1107" s="110">
        <v>-76.135599999999997</v>
      </c>
      <c r="M1107" s="111" t="s">
        <v>123</v>
      </c>
      <c r="N1107" s="111">
        <v>0</v>
      </c>
      <c r="O1107" s="111" t="s">
        <v>553</v>
      </c>
      <c r="P1107" s="111">
        <v>0</v>
      </c>
      <c r="Q1107" s="112"/>
      <c r="R1107" s="111" t="s">
        <v>564</v>
      </c>
      <c r="S1107" s="111" t="s">
        <v>592</v>
      </c>
      <c r="T1107" s="111" t="s">
        <v>1475</v>
      </c>
      <c r="U1107" s="111" t="str">
        <f>+CONCATENATE(Tabla134[[#This Row],[D]],Tabla134[[#This Row],[P]],Tabla134[[#This Row],[DI]])</f>
        <v>ICACHINCHACHINCHA ALTA</v>
      </c>
      <c r="V1107" s="111" t="s">
        <v>4784</v>
      </c>
      <c r="W1107" s="111"/>
      <c r="X1107" s="111"/>
    </row>
    <row r="1108" spans="1:24" x14ac:dyDescent="0.3">
      <c r="A1108" s="108" t="s">
        <v>548</v>
      </c>
      <c r="B1108" s="109" t="s">
        <v>4787</v>
      </c>
      <c r="C1108" s="109" t="s">
        <v>765</v>
      </c>
      <c r="D1108" s="109" t="s">
        <v>581</v>
      </c>
      <c r="E1108" s="109" t="s">
        <v>581</v>
      </c>
      <c r="F1108" s="109" t="s">
        <v>4756</v>
      </c>
      <c r="G1108" s="109" t="s">
        <v>4785</v>
      </c>
      <c r="H1108" s="109" t="s">
        <v>4788</v>
      </c>
      <c r="I1108" s="110">
        <v>7663</v>
      </c>
      <c r="J1108" s="110">
        <v>298.83</v>
      </c>
      <c r="K1108" s="110">
        <v>-13.4444</v>
      </c>
      <c r="L1108" s="110">
        <v>-76.106700000000004</v>
      </c>
      <c r="M1108" s="111" t="s">
        <v>123</v>
      </c>
      <c r="N1108" s="111">
        <v>0</v>
      </c>
      <c r="O1108" s="111" t="s">
        <v>553</v>
      </c>
      <c r="P1108" s="111">
        <v>0</v>
      </c>
      <c r="Q1108" s="112"/>
      <c r="R1108" s="111" t="s">
        <v>564</v>
      </c>
      <c r="S1108" s="111" t="s">
        <v>592</v>
      </c>
      <c r="T1108" s="111" t="s">
        <v>1138</v>
      </c>
      <c r="U1108" s="111" t="str">
        <f>+CONCATENATE(Tabla134[[#This Row],[D]],Tabla134[[#This Row],[P]],Tabla134[[#This Row],[DI]])</f>
        <v>ICACHINCHAALTO LARAN</v>
      </c>
      <c r="V1108" s="111" t="s">
        <v>4787</v>
      </c>
      <c r="W1108" s="111"/>
      <c r="X1108" s="111"/>
    </row>
    <row r="1109" spans="1:24" x14ac:dyDescent="0.3">
      <c r="A1109" s="108" t="s">
        <v>548</v>
      </c>
      <c r="B1109" s="109" t="s">
        <v>4789</v>
      </c>
      <c r="C1109" s="109" t="s">
        <v>765</v>
      </c>
      <c r="D1109" s="109" t="s">
        <v>581</v>
      </c>
      <c r="E1109" s="109" t="s">
        <v>608</v>
      </c>
      <c r="F1109" s="109" t="s">
        <v>4756</v>
      </c>
      <c r="G1109" s="109" t="s">
        <v>4785</v>
      </c>
      <c r="H1109" s="109" t="s">
        <v>4790</v>
      </c>
      <c r="I1109" s="110">
        <v>1470</v>
      </c>
      <c r="J1109" s="110">
        <v>426.17</v>
      </c>
      <c r="K1109" s="110">
        <v>-13.078900000000001</v>
      </c>
      <c r="L1109" s="110">
        <v>-75.911900000000003</v>
      </c>
      <c r="M1109" s="111" t="s">
        <v>123</v>
      </c>
      <c r="N1109" s="111">
        <v>0</v>
      </c>
      <c r="O1109" s="111" t="s">
        <v>553</v>
      </c>
      <c r="P1109" s="111">
        <v>0</v>
      </c>
      <c r="Q1109" s="112"/>
      <c r="R1109" s="111" t="s">
        <v>564</v>
      </c>
      <c r="S1109" s="111" t="s">
        <v>592</v>
      </c>
      <c r="T1109" s="111" t="s">
        <v>1303</v>
      </c>
      <c r="U1109" s="111" t="str">
        <f>+CONCATENATE(Tabla134[[#This Row],[D]],Tabla134[[#This Row],[P]],Tabla134[[#This Row],[DI]])</f>
        <v>ICACHINCHACHAVIN</v>
      </c>
      <c r="V1109" s="111" t="s">
        <v>4789</v>
      </c>
      <c r="W1109" s="111"/>
      <c r="X1109" s="111"/>
    </row>
    <row r="1110" spans="1:24" x14ac:dyDescent="0.3">
      <c r="A1110" s="108" t="s">
        <v>548</v>
      </c>
      <c r="B1110" s="109" t="s">
        <v>4791</v>
      </c>
      <c r="C1110" s="109" t="s">
        <v>765</v>
      </c>
      <c r="D1110" s="109" t="s">
        <v>581</v>
      </c>
      <c r="E1110" s="109" t="s">
        <v>633</v>
      </c>
      <c r="F1110" s="109" t="s">
        <v>4756</v>
      </c>
      <c r="G1110" s="109" t="s">
        <v>4785</v>
      </c>
      <c r="H1110" s="109" t="s">
        <v>4792</v>
      </c>
      <c r="I1110" s="110">
        <v>12536</v>
      </c>
      <c r="J1110" s="110">
        <v>72.52</v>
      </c>
      <c r="K1110" s="110">
        <v>-13.4597</v>
      </c>
      <c r="L1110" s="110">
        <v>-76.164699999999996</v>
      </c>
      <c r="M1110" s="111" t="s">
        <v>123</v>
      </c>
      <c r="N1110" s="111">
        <v>0</v>
      </c>
      <c r="O1110" s="111" t="s">
        <v>553</v>
      </c>
      <c r="P1110" s="111">
        <v>0</v>
      </c>
      <c r="Q1110" s="112"/>
      <c r="R1110" s="111" t="s">
        <v>564</v>
      </c>
      <c r="S1110" s="111" t="s">
        <v>592</v>
      </c>
      <c r="T1110" s="111" t="s">
        <v>1644</v>
      </c>
      <c r="U1110" s="111" t="str">
        <f>+CONCATENATE(Tabla134[[#This Row],[D]],Tabla134[[#This Row],[P]],Tabla134[[#This Row],[DI]])</f>
        <v>ICACHINCHACHINCHA BAJA</v>
      </c>
      <c r="V1110" s="111" t="s">
        <v>4791</v>
      </c>
      <c r="W1110" s="111"/>
      <c r="X1110" s="111"/>
    </row>
    <row r="1111" spans="1:24" x14ac:dyDescent="0.3">
      <c r="A1111" s="108" t="s">
        <v>548</v>
      </c>
      <c r="B1111" s="109" t="s">
        <v>4793</v>
      </c>
      <c r="C1111" s="109" t="s">
        <v>765</v>
      </c>
      <c r="D1111" s="109" t="s">
        <v>581</v>
      </c>
      <c r="E1111" s="109" t="s">
        <v>656</v>
      </c>
      <c r="F1111" s="109" t="s">
        <v>4756</v>
      </c>
      <c r="G1111" s="109" t="s">
        <v>4785</v>
      </c>
      <c r="H1111" s="109" t="s">
        <v>4794</v>
      </c>
      <c r="I1111" s="110">
        <v>13734</v>
      </c>
      <c r="J1111" s="110">
        <v>789.9</v>
      </c>
      <c r="K1111" s="110">
        <v>-13.501899999999999</v>
      </c>
      <c r="L1111" s="110">
        <v>-76.053600000000003</v>
      </c>
      <c r="M1111" s="111" t="s">
        <v>123</v>
      </c>
      <c r="N1111" s="111">
        <v>0</v>
      </c>
      <c r="O1111" s="111" t="s">
        <v>553</v>
      </c>
      <c r="P1111" s="111">
        <v>0</v>
      </c>
      <c r="Q1111" s="112"/>
      <c r="R1111" s="111" t="s">
        <v>564</v>
      </c>
      <c r="S1111" s="111" t="s">
        <v>592</v>
      </c>
      <c r="T1111" s="111" t="s">
        <v>1782</v>
      </c>
      <c r="U1111" s="111" t="str">
        <f>+CONCATENATE(Tabla134[[#This Row],[D]],Tabla134[[#This Row],[P]],Tabla134[[#This Row],[DI]])</f>
        <v>ICACHINCHAEL CARMEN</v>
      </c>
      <c r="V1111" s="111" t="s">
        <v>4793</v>
      </c>
      <c r="W1111" s="111"/>
      <c r="X1111" s="111"/>
    </row>
    <row r="1112" spans="1:24" x14ac:dyDescent="0.3">
      <c r="A1112" s="108" t="s">
        <v>548</v>
      </c>
      <c r="B1112" s="109" t="s">
        <v>4795</v>
      </c>
      <c r="C1112" s="109" t="s">
        <v>765</v>
      </c>
      <c r="D1112" s="109" t="s">
        <v>581</v>
      </c>
      <c r="E1112" s="109" t="s">
        <v>680</v>
      </c>
      <c r="F1112" s="109" t="s">
        <v>4756</v>
      </c>
      <c r="G1112" s="109" t="s">
        <v>4785</v>
      </c>
      <c r="H1112" s="109" t="s">
        <v>4796</v>
      </c>
      <c r="I1112" s="110">
        <v>24910</v>
      </c>
      <c r="J1112" s="110">
        <v>190.53</v>
      </c>
      <c r="K1112" s="110">
        <v>-13.3986</v>
      </c>
      <c r="L1112" s="110">
        <v>-76.159199999999998</v>
      </c>
      <c r="M1112" s="111" t="s">
        <v>123</v>
      </c>
      <c r="N1112" s="111">
        <v>0</v>
      </c>
      <c r="O1112" s="111" t="s">
        <v>553</v>
      </c>
      <c r="P1112" s="111">
        <v>0</v>
      </c>
      <c r="Q1112" s="112"/>
      <c r="R1112" s="111" t="s">
        <v>564</v>
      </c>
      <c r="S1112" s="111" t="s">
        <v>592</v>
      </c>
      <c r="T1112" s="111" t="s">
        <v>1936</v>
      </c>
      <c r="U1112" s="111" t="str">
        <f>+CONCATENATE(Tabla134[[#This Row],[D]],Tabla134[[#This Row],[P]],Tabla134[[#This Row],[DI]])</f>
        <v>ICACHINCHAGROCIO PRADO</v>
      </c>
      <c r="V1112" s="111" t="s">
        <v>4795</v>
      </c>
      <c r="W1112" s="111"/>
      <c r="X1112" s="111"/>
    </row>
    <row r="1113" spans="1:24" x14ac:dyDescent="0.3">
      <c r="A1113" s="108" t="s">
        <v>548</v>
      </c>
      <c r="B1113" s="109" t="s">
        <v>4797</v>
      </c>
      <c r="C1113" s="109" t="s">
        <v>765</v>
      </c>
      <c r="D1113" s="109" t="s">
        <v>581</v>
      </c>
      <c r="E1113" s="109" t="s">
        <v>700</v>
      </c>
      <c r="F1113" s="109" t="s">
        <v>4756</v>
      </c>
      <c r="G1113" s="109" t="s">
        <v>4785</v>
      </c>
      <c r="H1113" s="109" t="s">
        <v>4769</v>
      </c>
      <c r="I1113" s="110">
        <v>63297</v>
      </c>
      <c r="J1113" s="110">
        <v>209.45</v>
      </c>
      <c r="K1113" s="110">
        <v>-13.401899999999999</v>
      </c>
      <c r="L1113" s="110">
        <v>-76.126900000000006</v>
      </c>
      <c r="M1113" s="111" t="s">
        <v>123</v>
      </c>
      <c r="N1113" s="111">
        <v>0</v>
      </c>
      <c r="O1113" s="111" t="s">
        <v>553</v>
      </c>
      <c r="P1113" s="111">
        <v>0</v>
      </c>
      <c r="Q1113" s="112"/>
      <c r="R1113" s="111" t="s">
        <v>564</v>
      </c>
      <c r="S1113" s="111" t="s">
        <v>592</v>
      </c>
      <c r="T1113" s="111" t="s">
        <v>1490</v>
      </c>
      <c r="U1113" s="111" t="str">
        <f>+CONCATENATE(Tabla134[[#This Row],[D]],Tabla134[[#This Row],[P]],Tabla134[[#This Row],[DI]])</f>
        <v>ICACHINCHAPUEBLO NUEVO</v>
      </c>
      <c r="V1113" s="111" t="s">
        <v>4797</v>
      </c>
      <c r="W1113" s="111"/>
      <c r="X1113" s="111"/>
    </row>
    <row r="1114" spans="1:24" x14ac:dyDescent="0.3">
      <c r="A1114" s="108" t="s">
        <v>548</v>
      </c>
      <c r="B1114" s="109" t="s">
        <v>4798</v>
      </c>
      <c r="C1114" s="109" t="s">
        <v>765</v>
      </c>
      <c r="D1114" s="109" t="s">
        <v>581</v>
      </c>
      <c r="E1114" s="109" t="s">
        <v>719</v>
      </c>
      <c r="F1114" s="109" t="s">
        <v>4756</v>
      </c>
      <c r="G1114" s="109" t="s">
        <v>4785</v>
      </c>
      <c r="H1114" s="109" t="s">
        <v>4799</v>
      </c>
      <c r="I1114" s="110">
        <v>269</v>
      </c>
      <c r="J1114" s="110">
        <v>500.4</v>
      </c>
      <c r="K1114" s="110">
        <v>-13.210800000000001</v>
      </c>
      <c r="L1114" s="110">
        <v>-75.786100000000005</v>
      </c>
      <c r="M1114" s="111" t="s">
        <v>123</v>
      </c>
      <c r="N1114" s="111">
        <v>0</v>
      </c>
      <c r="O1114" s="111" t="s">
        <v>553</v>
      </c>
      <c r="P1114" s="111">
        <v>0</v>
      </c>
      <c r="Q1114" s="112"/>
      <c r="R1114" s="111" t="s">
        <v>564</v>
      </c>
      <c r="S1114" s="111" t="s">
        <v>592</v>
      </c>
      <c r="T1114" s="111" t="s">
        <v>2162</v>
      </c>
      <c r="U1114" s="111" t="str">
        <f>+CONCATENATE(Tabla134[[#This Row],[D]],Tabla134[[#This Row],[P]],Tabla134[[#This Row],[DI]])</f>
        <v>ICACHINCHASAN JUAN DE YANAC</v>
      </c>
      <c r="V1114" s="111" t="s">
        <v>4798</v>
      </c>
      <c r="W1114" s="111"/>
      <c r="X1114" s="111"/>
    </row>
    <row r="1115" spans="1:24" x14ac:dyDescent="0.3">
      <c r="A1115" s="108" t="s">
        <v>548</v>
      </c>
      <c r="B1115" s="109" t="s">
        <v>4800</v>
      </c>
      <c r="C1115" s="109" t="s">
        <v>765</v>
      </c>
      <c r="D1115" s="109" t="s">
        <v>581</v>
      </c>
      <c r="E1115" s="109" t="s">
        <v>738</v>
      </c>
      <c r="F1115" s="109" t="s">
        <v>4756</v>
      </c>
      <c r="G1115" s="109" t="s">
        <v>4785</v>
      </c>
      <c r="H1115" s="109" t="s">
        <v>4801</v>
      </c>
      <c r="I1115" s="110">
        <v>1700</v>
      </c>
      <c r="J1115" s="110">
        <v>222.45</v>
      </c>
      <c r="K1115" s="110">
        <v>-13.049200000000001</v>
      </c>
      <c r="L1115" s="110">
        <v>-75.648300000000006</v>
      </c>
      <c r="M1115" s="111" t="s">
        <v>123</v>
      </c>
      <c r="N1115" s="111">
        <v>0</v>
      </c>
      <c r="O1115" s="111" t="s">
        <v>553</v>
      </c>
      <c r="P1115" s="111">
        <v>0</v>
      </c>
      <c r="Q1115" s="112"/>
      <c r="R1115" s="111" t="s">
        <v>564</v>
      </c>
      <c r="S1115" s="111" t="s">
        <v>592</v>
      </c>
      <c r="T1115" s="111" t="s">
        <v>2246</v>
      </c>
      <c r="U1115" s="111" t="str">
        <f>+CONCATENATE(Tabla134[[#This Row],[D]],Tabla134[[#This Row],[P]],Tabla134[[#This Row],[DI]])</f>
        <v>ICACHINCHASAN PEDRO DE HUACARPANA</v>
      </c>
      <c r="V1115" s="111" t="s">
        <v>4800</v>
      </c>
      <c r="W1115" s="111"/>
      <c r="X1115" s="111"/>
    </row>
    <row r="1116" spans="1:24" x14ac:dyDescent="0.3">
      <c r="A1116" s="108" t="s">
        <v>548</v>
      </c>
      <c r="B1116" s="109" t="s">
        <v>4802</v>
      </c>
      <c r="C1116" s="109" t="s">
        <v>765</v>
      </c>
      <c r="D1116" s="109" t="s">
        <v>581</v>
      </c>
      <c r="E1116" s="109" t="s">
        <v>753</v>
      </c>
      <c r="F1116" s="109" t="s">
        <v>4756</v>
      </c>
      <c r="G1116" s="109" t="s">
        <v>4785</v>
      </c>
      <c r="H1116" s="109" t="s">
        <v>4803</v>
      </c>
      <c r="I1116" s="110">
        <v>28435</v>
      </c>
      <c r="J1116" s="110">
        <v>16.760000000000002</v>
      </c>
      <c r="K1116" s="110">
        <v>-13.4269</v>
      </c>
      <c r="L1116" s="110">
        <v>-76.164699999999996</v>
      </c>
      <c r="M1116" s="111" t="s">
        <v>123</v>
      </c>
      <c r="N1116" s="111">
        <v>0</v>
      </c>
      <c r="O1116" s="111" t="s">
        <v>553</v>
      </c>
      <c r="P1116" s="111">
        <v>0</v>
      </c>
      <c r="Q1116" s="112"/>
      <c r="R1116" s="111" t="s">
        <v>564</v>
      </c>
      <c r="S1116" s="111" t="s">
        <v>592</v>
      </c>
      <c r="T1116" s="111" t="s">
        <v>2320</v>
      </c>
      <c r="U1116" s="111" t="str">
        <f>+CONCATENATE(Tabla134[[#This Row],[D]],Tabla134[[#This Row],[P]],Tabla134[[#This Row],[DI]])</f>
        <v>ICACHINCHASUNAMPE</v>
      </c>
      <c r="V1116" s="111" t="s">
        <v>4802</v>
      </c>
      <c r="W1116" s="111"/>
      <c r="X1116" s="111"/>
    </row>
    <row r="1117" spans="1:24" x14ac:dyDescent="0.3">
      <c r="A1117" s="108" t="s">
        <v>548</v>
      </c>
      <c r="B1117" s="109" t="s">
        <v>4804</v>
      </c>
      <c r="C1117" s="109" t="s">
        <v>765</v>
      </c>
      <c r="D1117" s="109" t="s">
        <v>581</v>
      </c>
      <c r="E1117" s="109" t="s">
        <v>765</v>
      </c>
      <c r="F1117" s="109" t="s">
        <v>4756</v>
      </c>
      <c r="G1117" s="109" t="s">
        <v>4785</v>
      </c>
      <c r="H1117" s="109" t="s">
        <v>4805</v>
      </c>
      <c r="I1117" s="110">
        <v>5110</v>
      </c>
      <c r="J1117" s="110">
        <v>22</v>
      </c>
      <c r="K1117" s="110">
        <v>-13.459199999999999</v>
      </c>
      <c r="L1117" s="110">
        <v>-76.183899999999994</v>
      </c>
      <c r="M1117" s="111" t="s">
        <v>123</v>
      </c>
      <c r="N1117" s="111">
        <v>0</v>
      </c>
      <c r="O1117" s="111" t="s">
        <v>553</v>
      </c>
      <c r="P1117" s="111">
        <v>0</v>
      </c>
      <c r="Q1117" s="112"/>
      <c r="R1117" s="111" t="s">
        <v>564</v>
      </c>
      <c r="S1117" s="111" t="s">
        <v>592</v>
      </c>
      <c r="T1117" s="111" t="s">
        <v>2383</v>
      </c>
      <c r="U1117" s="111" t="str">
        <f>+CONCATENATE(Tabla134[[#This Row],[D]],Tabla134[[#This Row],[P]],Tabla134[[#This Row],[DI]])</f>
        <v>ICACHINCHATAMBO DE MORA</v>
      </c>
      <c r="V1117" s="111" t="s">
        <v>4804</v>
      </c>
      <c r="W1117" s="111"/>
      <c r="X1117" s="111"/>
    </row>
    <row r="1118" spans="1:24" x14ac:dyDescent="0.3">
      <c r="A1118" s="108" t="s">
        <v>548</v>
      </c>
      <c r="B1118" s="109" t="s">
        <v>4806</v>
      </c>
      <c r="C1118" s="109" t="s">
        <v>765</v>
      </c>
      <c r="D1118" s="109" t="s">
        <v>581</v>
      </c>
      <c r="E1118" s="109" t="s">
        <v>841</v>
      </c>
      <c r="F1118" s="109" t="s">
        <v>4756</v>
      </c>
      <c r="G1118" s="109" t="s">
        <v>4785</v>
      </c>
      <c r="H1118" s="109" t="s">
        <v>842</v>
      </c>
      <c r="I1118" s="110" t="s">
        <v>553</v>
      </c>
      <c r="J1118" s="110" t="s">
        <v>553</v>
      </c>
      <c r="K1118" s="110" t="s">
        <v>553</v>
      </c>
      <c r="L1118" s="110" t="s">
        <v>553</v>
      </c>
      <c r="M1118" s="111" t="s">
        <v>123</v>
      </c>
      <c r="N1118" s="111">
        <v>0</v>
      </c>
      <c r="O1118" s="111" t="s">
        <v>553</v>
      </c>
      <c r="P1118" s="111">
        <v>0</v>
      </c>
      <c r="Q1118" s="112"/>
      <c r="R1118" s="111" t="s">
        <v>564</v>
      </c>
      <c r="S1118" s="111" t="s">
        <v>592</v>
      </c>
      <c r="T1118" s="111" t="s">
        <v>843</v>
      </c>
      <c r="U1118" s="111" t="str">
        <f>+CONCATENATE(Tabla134[[#This Row],[D]],Tabla134[[#This Row],[P]],Tabla134[[#This Row],[DI]])</f>
        <v>ICACHINCHAMULTIDISTRITAL</v>
      </c>
      <c r="V1118" s="111" t="s">
        <v>4806</v>
      </c>
      <c r="W1118" s="111"/>
      <c r="X1118" s="111"/>
    </row>
    <row r="1119" spans="1:24" x14ac:dyDescent="0.3">
      <c r="A1119" s="108" t="s">
        <v>548</v>
      </c>
      <c r="B1119" s="109" t="s">
        <v>4807</v>
      </c>
      <c r="C1119" s="109" t="s">
        <v>765</v>
      </c>
      <c r="D1119" s="109" t="s">
        <v>608</v>
      </c>
      <c r="E1119" s="109" t="s">
        <v>550</v>
      </c>
      <c r="F1119" s="109" t="s">
        <v>4756</v>
      </c>
      <c r="G1119" s="109" t="s">
        <v>4808</v>
      </c>
      <c r="H1119" s="109" t="s">
        <v>4809</v>
      </c>
      <c r="I1119" s="110">
        <v>27249</v>
      </c>
      <c r="J1119" s="110">
        <v>1252.25</v>
      </c>
      <c r="K1119" s="110">
        <v>-14.832800000000001</v>
      </c>
      <c r="L1119" s="110">
        <v>-74.936099999999996</v>
      </c>
      <c r="M1119" s="111" t="s">
        <v>123</v>
      </c>
      <c r="N1119" s="111">
        <v>0</v>
      </c>
      <c r="O1119" s="111" t="s">
        <v>553</v>
      </c>
      <c r="P1119" s="111">
        <v>0</v>
      </c>
      <c r="Q1119" s="112"/>
      <c r="R1119" s="111" t="s">
        <v>564</v>
      </c>
      <c r="S1119" s="111" t="s">
        <v>644</v>
      </c>
      <c r="T1119" s="111" t="s">
        <v>644</v>
      </c>
      <c r="U1119" s="111" t="str">
        <f>+CONCATENATE(Tabla134[[#This Row],[D]],Tabla134[[#This Row],[P]],Tabla134[[#This Row],[DI]])</f>
        <v>ICANASCANASCA</v>
      </c>
      <c r="V1119" s="111" t="s">
        <v>4807</v>
      </c>
      <c r="W1119" s="111"/>
      <c r="X1119" s="111"/>
    </row>
    <row r="1120" spans="1:24" x14ac:dyDescent="0.3">
      <c r="A1120" s="108" t="s">
        <v>548</v>
      </c>
      <c r="B1120" s="109" t="s">
        <v>4810</v>
      </c>
      <c r="C1120" s="109" t="s">
        <v>765</v>
      </c>
      <c r="D1120" s="109" t="s">
        <v>608</v>
      </c>
      <c r="E1120" s="109" t="s">
        <v>581</v>
      </c>
      <c r="F1120" s="109" t="s">
        <v>4756</v>
      </c>
      <c r="G1120" s="109" t="s">
        <v>4808</v>
      </c>
      <c r="H1120" s="109" t="s">
        <v>4811</v>
      </c>
      <c r="I1120" s="110">
        <v>1457</v>
      </c>
      <c r="J1120" s="110">
        <v>946.94</v>
      </c>
      <c r="K1120" s="110">
        <v>-14.6653</v>
      </c>
      <c r="L1120" s="110">
        <v>-75.225300000000004</v>
      </c>
      <c r="M1120" s="111" t="s">
        <v>123</v>
      </c>
      <c r="N1120" s="111">
        <v>0</v>
      </c>
      <c r="O1120" s="111" t="s">
        <v>553</v>
      </c>
      <c r="P1120" s="111">
        <v>0</v>
      </c>
      <c r="Q1120" s="112"/>
      <c r="R1120" s="111" t="s">
        <v>564</v>
      </c>
      <c r="S1120" s="111" t="s">
        <v>644</v>
      </c>
      <c r="T1120" s="111" t="s">
        <v>1139</v>
      </c>
      <c r="U1120" s="111" t="str">
        <f>+CONCATENATE(Tabla134[[#This Row],[D]],Tabla134[[#This Row],[P]],Tabla134[[#This Row],[DI]])</f>
        <v>ICANASCACHANGUILLO</v>
      </c>
      <c r="V1120" s="111" t="s">
        <v>4810</v>
      </c>
      <c r="W1120" s="111"/>
      <c r="X1120" s="111"/>
    </row>
    <row r="1121" spans="1:24" x14ac:dyDescent="0.3">
      <c r="A1121" s="108" t="s">
        <v>548</v>
      </c>
      <c r="B1121" s="109" t="s">
        <v>4812</v>
      </c>
      <c r="C1121" s="109" t="s">
        <v>765</v>
      </c>
      <c r="D1121" s="109" t="s">
        <v>608</v>
      </c>
      <c r="E1121" s="109" t="s">
        <v>608</v>
      </c>
      <c r="F1121" s="109" t="s">
        <v>4756</v>
      </c>
      <c r="G1121" s="109" t="s">
        <v>4808</v>
      </c>
      <c r="H1121" s="109" t="s">
        <v>4813</v>
      </c>
      <c r="I1121" s="110">
        <v>2697</v>
      </c>
      <c r="J1121" s="110">
        <v>552.39</v>
      </c>
      <c r="K1121" s="110">
        <v>-14.6464</v>
      </c>
      <c r="L1121" s="110">
        <v>-75.06</v>
      </c>
      <c r="M1121" s="111" t="s">
        <v>123</v>
      </c>
      <c r="N1121" s="111">
        <v>0</v>
      </c>
      <c r="O1121" s="111" t="s">
        <v>553</v>
      </c>
      <c r="P1121" s="111">
        <v>0</v>
      </c>
      <c r="Q1121" s="112"/>
      <c r="R1121" s="111" t="s">
        <v>564</v>
      </c>
      <c r="S1121" s="111" t="s">
        <v>644</v>
      </c>
      <c r="T1121" s="111" t="s">
        <v>1305</v>
      </c>
      <c r="U1121" s="111" t="str">
        <f>+CONCATENATE(Tabla134[[#This Row],[D]],Tabla134[[#This Row],[P]],Tabla134[[#This Row],[DI]])</f>
        <v>ICANASCAEL INGENIO</v>
      </c>
      <c r="V1121" s="111" t="s">
        <v>4812</v>
      </c>
      <c r="W1121" s="111"/>
      <c r="X1121" s="111"/>
    </row>
    <row r="1122" spans="1:24" x14ac:dyDescent="0.3">
      <c r="A1122" s="108" t="s">
        <v>548</v>
      </c>
      <c r="B1122" s="109" t="s">
        <v>4814</v>
      </c>
      <c r="C1122" s="109" t="s">
        <v>765</v>
      </c>
      <c r="D1122" s="109" t="s">
        <v>608</v>
      </c>
      <c r="E1122" s="109" t="s">
        <v>633</v>
      </c>
      <c r="F1122" s="109" t="s">
        <v>4756</v>
      </c>
      <c r="G1122" s="109" t="s">
        <v>4808</v>
      </c>
      <c r="H1122" s="109" t="s">
        <v>4815</v>
      </c>
      <c r="I1122" s="110">
        <v>12510</v>
      </c>
      <c r="J1122" s="110">
        <v>1955.2</v>
      </c>
      <c r="K1122" s="110">
        <v>-15.3619</v>
      </c>
      <c r="L1122" s="110">
        <v>-75.168099999999995</v>
      </c>
      <c r="M1122" s="111" t="s">
        <v>123</v>
      </c>
      <c r="N1122" s="111">
        <v>0</v>
      </c>
      <c r="O1122" s="111" t="s">
        <v>553</v>
      </c>
      <c r="P1122" s="111">
        <v>0</v>
      </c>
      <c r="Q1122" s="112"/>
      <c r="R1122" s="111" t="s">
        <v>564</v>
      </c>
      <c r="S1122" s="111" t="s">
        <v>644</v>
      </c>
      <c r="T1122" s="111" t="s">
        <v>1477</v>
      </c>
      <c r="U1122" s="111" t="str">
        <f>+CONCATENATE(Tabla134[[#This Row],[D]],Tabla134[[#This Row],[P]],Tabla134[[#This Row],[DI]])</f>
        <v>ICANASCAMARCONA</v>
      </c>
      <c r="V1122" s="111" t="s">
        <v>4814</v>
      </c>
      <c r="W1122" s="111"/>
      <c r="X1122" s="111"/>
    </row>
    <row r="1123" spans="1:24" x14ac:dyDescent="0.3">
      <c r="A1123" s="108" t="s">
        <v>548</v>
      </c>
      <c r="B1123" s="109" t="s">
        <v>4816</v>
      </c>
      <c r="C1123" s="109" t="s">
        <v>765</v>
      </c>
      <c r="D1123" s="109" t="s">
        <v>608</v>
      </c>
      <c r="E1123" s="109" t="s">
        <v>656</v>
      </c>
      <c r="F1123" s="109" t="s">
        <v>4756</v>
      </c>
      <c r="G1123" s="109" t="s">
        <v>4808</v>
      </c>
      <c r="H1123" s="109" t="s">
        <v>4817</v>
      </c>
      <c r="I1123" s="110">
        <v>15935</v>
      </c>
      <c r="J1123" s="110">
        <v>527.29999999999995</v>
      </c>
      <c r="K1123" s="110">
        <v>-14.8453</v>
      </c>
      <c r="L1123" s="110">
        <v>-74.946899999999999</v>
      </c>
      <c r="M1123" s="111" t="s">
        <v>123</v>
      </c>
      <c r="N1123" s="111">
        <v>0</v>
      </c>
      <c r="O1123" s="111" t="s">
        <v>553</v>
      </c>
      <c r="P1123" s="111">
        <v>0</v>
      </c>
      <c r="Q1123" s="112"/>
      <c r="R1123" s="111" t="s">
        <v>564</v>
      </c>
      <c r="S1123" s="111" t="s">
        <v>644</v>
      </c>
      <c r="T1123" s="111" t="s">
        <v>1796</v>
      </c>
      <c r="U1123" s="111" t="str">
        <f>+CONCATENATE(Tabla134[[#This Row],[D]],Tabla134[[#This Row],[P]],Tabla134[[#This Row],[DI]])</f>
        <v>ICANASCAVISTA ALEGRE</v>
      </c>
      <c r="V1123" s="111" t="s">
        <v>4816</v>
      </c>
      <c r="W1123" s="111"/>
      <c r="X1123" s="111"/>
    </row>
    <row r="1124" spans="1:24" x14ac:dyDescent="0.3">
      <c r="A1124" s="108" t="s">
        <v>548</v>
      </c>
      <c r="B1124" s="109" t="s">
        <v>4818</v>
      </c>
      <c r="C1124" s="109" t="s">
        <v>765</v>
      </c>
      <c r="D1124" s="109" t="s">
        <v>608</v>
      </c>
      <c r="E1124" s="109" t="s">
        <v>841</v>
      </c>
      <c r="F1124" s="109" t="s">
        <v>4756</v>
      </c>
      <c r="G1124" s="109" t="s">
        <v>4808</v>
      </c>
      <c r="H1124" s="109" t="s">
        <v>842</v>
      </c>
      <c r="I1124" s="110" t="s">
        <v>553</v>
      </c>
      <c r="J1124" s="110" t="s">
        <v>553</v>
      </c>
      <c r="K1124" s="110" t="s">
        <v>553</v>
      </c>
      <c r="L1124" s="110" t="s">
        <v>553</v>
      </c>
      <c r="M1124" s="111" t="s">
        <v>123</v>
      </c>
      <c r="N1124" s="111">
        <v>0</v>
      </c>
      <c r="O1124" s="111" t="s">
        <v>553</v>
      </c>
      <c r="P1124" s="111">
        <v>0</v>
      </c>
      <c r="Q1124" s="112"/>
      <c r="R1124" s="111" t="s">
        <v>564</v>
      </c>
      <c r="S1124" s="111" t="s">
        <v>644</v>
      </c>
      <c r="T1124" s="111" t="s">
        <v>843</v>
      </c>
      <c r="U1124" s="111" t="str">
        <f>+CONCATENATE(Tabla134[[#This Row],[D]],Tabla134[[#This Row],[P]],Tabla134[[#This Row],[DI]])</f>
        <v>ICANASCAMULTIDISTRITAL</v>
      </c>
      <c r="V1124" s="111" t="s">
        <v>4818</v>
      </c>
      <c r="W1124" s="111"/>
      <c r="X1124" s="111"/>
    </row>
    <row r="1125" spans="1:24" x14ac:dyDescent="0.3">
      <c r="A1125" s="108" t="s">
        <v>548</v>
      </c>
      <c r="B1125" s="109" t="s">
        <v>4819</v>
      </c>
      <c r="C1125" s="109" t="s">
        <v>765</v>
      </c>
      <c r="D1125" s="109" t="s">
        <v>633</v>
      </c>
      <c r="E1125" s="109" t="s">
        <v>550</v>
      </c>
      <c r="F1125" s="109" t="s">
        <v>4756</v>
      </c>
      <c r="G1125" s="109" t="s">
        <v>4820</v>
      </c>
      <c r="H1125" s="109" t="s">
        <v>4821</v>
      </c>
      <c r="I1125" s="110">
        <v>7279</v>
      </c>
      <c r="J1125" s="110">
        <v>147.44</v>
      </c>
      <c r="K1125" s="110">
        <v>-14.533899999999999</v>
      </c>
      <c r="L1125" s="110">
        <v>-75.183899999999994</v>
      </c>
      <c r="M1125" s="111" t="s">
        <v>123</v>
      </c>
      <c r="N1125" s="111">
        <v>0</v>
      </c>
      <c r="O1125" s="111" t="s">
        <v>553</v>
      </c>
      <c r="P1125" s="111">
        <v>0</v>
      </c>
      <c r="Q1125" s="112"/>
      <c r="R1125" s="111" t="s">
        <v>564</v>
      </c>
      <c r="S1125" s="111" t="s">
        <v>669</v>
      </c>
      <c r="T1125" s="111" t="s">
        <v>669</v>
      </c>
      <c r="U1125" s="111" t="str">
        <f>+CONCATENATE(Tabla134[[#This Row],[D]],Tabla134[[#This Row],[P]],Tabla134[[#This Row],[DI]])</f>
        <v>ICAPALPAPALPA</v>
      </c>
      <c r="V1125" s="111" t="s">
        <v>4819</v>
      </c>
      <c r="W1125" s="111"/>
      <c r="X1125" s="111"/>
    </row>
    <row r="1126" spans="1:24" x14ac:dyDescent="0.3">
      <c r="A1126" s="108" t="s">
        <v>548</v>
      </c>
      <c r="B1126" s="109" t="s">
        <v>4822</v>
      </c>
      <c r="C1126" s="109" t="s">
        <v>765</v>
      </c>
      <c r="D1126" s="109" t="s">
        <v>633</v>
      </c>
      <c r="E1126" s="109" t="s">
        <v>581</v>
      </c>
      <c r="F1126" s="109" t="s">
        <v>4756</v>
      </c>
      <c r="G1126" s="109" t="s">
        <v>4820</v>
      </c>
      <c r="H1126" s="109" t="s">
        <v>4823</v>
      </c>
      <c r="I1126" s="110">
        <v>1516</v>
      </c>
      <c r="J1126" s="110">
        <v>186.18</v>
      </c>
      <c r="K1126" s="110">
        <v>-14.563599999999999</v>
      </c>
      <c r="L1126" s="110">
        <v>-75.207800000000006</v>
      </c>
      <c r="M1126" s="111" t="s">
        <v>123</v>
      </c>
      <c r="N1126" s="111">
        <v>0</v>
      </c>
      <c r="O1126" s="111" t="s">
        <v>553</v>
      </c>
      <c r="P1126" s="111">
        <v>0</v>
      </c>
      <c r="Q1126" s="112"/>
      <c r="R1126" s="111" t="s">
        <v>564</v>
      </c>
      <c r="S1126" s="111" t="s">
        <v>669</v>
      </c>
      <c r="T1126" s="111" t="s">
        <v>1140</v>
      </c>
      <c r="U1126" s="111" t="str">
        <f>+CONCATENATE(Tabla134[[#This Row],[D]],Tabla134[[#This Row],[P]],Tabla134[[#This Row],[DI]])</f>
        <v>ICAPALPALLIPATA</v>
      </c>
      <c r="V1126" s="111" t="s">
        <v>4822</v>
      </c>
      <c r="W1126" s="111"/>
      <c r="X1126" s="111"/>
    </row>
    <row r="1127" spans="1:24" x14ac:dyDescent="0.3">
      <c r="A1127" s="108" t="s">
        <v>548</v>
      </c>
      <c r="B1127" s="109" t="s">
        <v>4824</v>
      </c>
      <c r="C1127" s="109" t="s">
        <v>765</v>
      </c>
      <c r="D1127" s="109" t="s">
        <v>633</v>
      </c>
      <c r="E1127" s="109" t="s">
        <v>608</v>
      </c>
      <c r="F1127" s="109" t="s">
        <v>4756</v>
      </c>
      <c r="G1127" s="109" t="s">
        <v>4820</v>
      </c>
      <c r="H1127" s="109" t="s">
        <v>4825</v>
      </c>
      <c r="I1127" s="110">
        <v>2236</v>
      </c>
      <c r="J1127" s="110">
        <v>315.52</v>
      </c>
      <c r="K1127" s="110">
        <v>-14.519399999999999</v>
      </c>
      <c r="L1127" s="110">
        <v>-75.200599999999994</v>
      </c>
      <c r="M1127" s="111" t="s">
        <v>123</v>
      </c>
      <c r="N1127" s="111">
        <v>0</v>
      </c>
      <c r="O1127" s="111" t="s">
        <v>553</v>
      </c>
      <c r="P1127" s="111">
        <v>0</v>
      </c>
      <c r="Q1127" s="112"/>
      <c r="R1127" s="111" t="s">
        <v>564</v>
      </c>
      <c r="S1127" s="111" t="s">
        <v>669</v>
      </c>
      <c r="T1127" s="111" t="s">
        <v>1478</v>
      </c>
      <c r="U1127" s="111" t="str">
        <f>+CONCATENATE(Tabla134[[#This Row],[D]],Tabla134[[#This Row],[P]],Tabla134[[#This Row],[DI]])</f>
        <v>ICAPALPARIO GRANDE</v>
      </c>
      <c r="V1127" s="111" t="s">
        <v>4824</v>
      </c>
      <c r="W1127" s="111"/>
      <c r="X1127" s="111"/>
    </row>
    <row r="1128" spans="1:24" x14ac:dyDescent="0.3">
      <c r="A1128" s="108" t="s">
        <v>548</v>
      </c>
      <c r="B1128" s="109" t="s">
        <v>4826</v>
      </c>
      <c r="C1128" s="109" t="s">
        <v>765</v>
      </c>
      <c r="D1128" s="109" t="s">
        <v>633</v>
      </c>
      <c r="E1128" s="109" t="s">
        <v>633</v>
      </c>
      <c r="F1128" s="109" t="s">
        <v>4756</v>
      </c>
      <c r="G1128" s="109" t="s">
        <v>4820</v>
      </c>
      <c r="H1128" s="109" t="s">
        <v>4827</v>
      </c>
      <c r="I1128" s="110">
        <v>987</v>
      </c>
      <c r="J1128" s="110">
        <v>255.7</v>
      </c>
      <c r="K1128" s="110">
        <v>-14.491400000000001</v>
      </c>
      <c r="L1128" s="110">
        <v>-75.263900000000007</v>
      </c>
      <c r="M1128" s="111" t="s">
        <v>123</v>
      </c>
      <c r="N1128" s="111">
        <v>0</v>
      </c>
      <c r="O1128" s="111" t="s">
        <v>553</v>
      </c>
      <c r="P1128" s="111">
        <v>0</v>
      </c>
      <c r="Q1128" s="112"/>
      <c r="R1128" s="111" t="s">
        <v>564</v>
      </c>
      <c r="S1128" s="111" t="s">
        <v>669</v>
      </c>
      <c r="T1128" s="111" t="s">
        <v>1646</v>
      </c>
      <c r="U1128" s="111" t="str">
        <f>+CONCATENATE(Tabla134[[#This Row],[D]],Tabla134[[#This Row],[P]],Tabla134[[#This Row],[DI]])</f>
        <v>ICAPALPASANTA CRUZ</v>
      </c>
      <c r="V1128" s="111" t="s">
        <v>4826</v>
      </c>
      <c r="W1128" s="111"/>
      <c r="X1128" s="111"/>
    </row>
    <row r="1129" spans="1:24" x14ac:dyDescent="0.3">
      <c r="A1129" s="108" t="s">
        <v>548</v>
      </c>
      <c r="B1129" s="109" t="s">
        <v>4828</v>
      </c>
      <c r="C1129" s="109" t="s">
        <v>765</v>
      </c>
      <c r="D1129" s="109" t="s">
        <v>633</v>
      </c>
      <c r="E1129" s="109" t="s">
        <v>656</v>
      </c>
      <c r="F1129" s="109" t="s">
        <v>4756</v>
      </c>
      <c r="G1129" s="109" t="s">
        <v>4820</v>
      </c>
      <c r="H1129" s="109" t="s">
        <v>4829</v>
      </c>
      <c r="I1129" s="110">
        <v>316</v>
      </c>
      <c r="J1129" s="110">
        <v>328.04</v>
      </c>
      <c r="K1129" s="110">
        <v>-14.0931</v>
      </c>
      <c r="L1129" s="110">
        <v>-75.172799999999995</v>
      </c>
      <c r="M1129" s="111" t="s">
        <v>123</v>
      </c>
      <c r="N1129" s="111">
        <v>0</v>
      </c>
      <c r="O1129" s="111" t="s">
        <v>553</v>
      </c>
      <c r="P1129" s="111">
        <v>0</v>
      </c>
      <c r="Q1129" s="112"/>
      <c r="R1129" s="111" t="s">
        <v>564</v>
      </c>
      <c r="S1129" s="111" t="s">
        <v>669</v>
      </c>
      <c r="T1129" s="111" t="s">
        <v>1797</v>
      </c>
      <c r="U1129" s="111" t="str">
        <f>+CONCATENATE(Tabla134[[#This Row],[D]],Tabla134[[#This Row],[P]],Tabla134[[#This Row],[DI]])</f>
        <v>ICAPALPATIBILLO</v>
      </c>
      <c r="V1129" s="111" t="s">
        <v>4828</v>
      </c>
      <c r="W1129" s="111"/>
      <c r="X1129" s="111"/>
    </row>
    <row r="1130" spans="1:24" x14ac:dyDescent="0.3">
      <c r="A1130" s="108" t="s">
        <v>548</v>
      </c>
      <c r="B1130" s="109" t="s">
        <v>4830</v>
      </c>
      <c r="C1130" s="109" t="s">
        <v>765</v>
      </c>
      <c r="D1130" s="109" t="s">
        <v>633</v>
      </c>
      <c r="E1130" s="109" t="s">
        <v>841</v>
      </c>
      <c r="F1130" s="109" t="s">
        <v>4756</v>
      </c>
      <c r="G1130" s="109" t="s">
        <v>4820</v>
      </c>
      <c r="H1130" s="109" t="s">
        <v>842</v>
      </c>
      <c r="I1130" s="110" t="s">
        <v>553</v>
      </c>
      <c r="J1130" s="110" t="s">
        <v>553</v>
      </c>
      <c r="K1130" s="110" t="s">
        <v>553</v>
      </c>
      <c r="L1130" s="110" t="s">
        <v>553</v>
      </c>
      <c r="M1130" s="111" t="s">
        <v>123</v>
      </c>
      <c r="N1130" s="111">
        <v>0</v>
      </c>
      <c r="O1130" s="111" t="s">
        <v>553</v>
      </c>
      <c r="P1130" s="111">
        <v>0</v>
      </c>
      <c r="Q1130" s="112"/>
      <c r="R1130" s="111" t="s">
        <v>564</v>
      </c>
      <c r="S1130" s="111" t="s">
        <v>669</v>
      </c>
      <c r="T1130" s="111" t="s">
        <v>843</v>
      </c>
      <c r="U1130" s="111" t="str">
        <f>+CONCATENATE(Tabla134[[#This Row],[D]],Tabla134[[#This Row],[P]],Tabla134[[#This Row],[DI]])</f>
        <v>ICAPALPAMULTIDISTRITAL</v>
      </c>
      <c r="V1130" s="111" t="s">
        <v>4830</v>
      </c>
      <c r="W1130" s="111"/>
      <c r="X1130" s="111"/>
    </row>
    <row r="1131" spans="1:24" x14ac:dyDescent="0.3">
      <c r="A1131" s="108" t="s">
        <v>548</v>
      </c>
      <c r="B1131" s="109" t="s">
        <v>4831</v>
      </c>
      <c r="C1131" s="109" t="s">
        <v>765</v>
      </c>
      <c r="D1131" s="109" t="s">
        <v>656</v>
      </c>
      <c r="E1131" s="109" t="s">
        <v>550</v>
      </c>
      <c r="F1131" s="109" t="s">
        <v>4756</v>
      </c>
      <c r="G1131" s="109" t="s">
        <v>4832</v>
      </c>
      <c r="H1131" s="109" t="s">
        <v>4833</v>
      </c>
      <c r="I1131" s="110">
        <v>54716</v>
      </c>
      <c r="J1131" s="110">
        <v>24.56</v>
      </c>
      <c r="K1131" s="110">
        <v>-13.708600000000001</v>
      </c>
      <c r="L1131" s="110">
        <v>-76.207499999999996</v>
      </c>
      <c r="M1131" s="111" t="s">
        <v>123</v>
      </c>
      <c r="N1131" s="111">
        <v>0</v>
      </c>
      <c r="O1131" s="111" t="s">
        <v>553</v>
      </c>
      <c r="P1131" s="111">
        <v>0</v>
      </c>
      <c r="Q1131" s="112"/>
      <c r="R1131" s="111" t="s">
        <v>564</v>
      </c>
      <c r="S1131" s="111" t="s">
        <v>692</v>
      </c>
      <c r="T1131" s="111" t="s">
        <v>692</v>
      </c>
      <c r="U1131" s="111" t="str">
        <f>+CONCATENATE(Tabla134[[#This Row],[D]],Tabla134[[#This Row],[P]],Tabla134[[#This Row],[DI]])</f>
        <v>ICAPISCOPISCO</v>
      </c>
      <c r="V1131" s="111" t="s">
        <v>4831</v>
      </c>
      <c r="W1131" s="111"/>
      <c r="X1131" s="111"/>
    </row>
    <row r="1132" spans="1:24" x14ac:dyDescent="0.3">
      <c r="A1132" s="108" t="s">
        <v>548</v>
      </c>
      <c r="B1132" s="109" t="s">
        <v>4834</v>
      </c>
      <c r="C1132" s="109" t="s">
        <v>765</v>
      </c>
      <c r="D1132" s="109" t="s">
        <v>656</v>
      </c>
      <c r="E1132" s="109" t="s">
        <v>581</v>
      </c>
      <c r="F1132" s="109" t="s">
        <v>4756</v>
      </c>
      <c r="G1132" s="109" t="s">
        <v>4832</v>
      </c>
      <c r="H1132" s="109" t="s">
        <v>4835</v>
      </c>
      <c r="I1132" s="110">
        <v>1577</v>
      </c>
      <c r="J1132" s="110">
        <v>905.14</v>
      </c>
      <c r="K1132" s="110">
        <v>-13.5992</v>
      </c>
      <c r="L1132" s="110">
        <v>-75.6203</v>
      </c>
      <c r="M1132" s="111" t="s">
        <v>123</v>
      </c>
      <c r="N1132" s="111">
        <v>0</v>
      </c>
      <c r="O1132" s="111" t="s">
        <v>553</v>
      </c>
      <c r="P1132" s="111">
        <v>0</v>
      </c>
      <c r="Q1132" s="112"/>
      <c r="R1132" s="111" t="s">
        <v>564</v>
      </c>
      <c r="S1132" s="111" t="s">
        <v>692</v>
      </c>
      <c r="T1132" s="111" t="s">
        <v>1141</v>
      </c>
      <c r="U1132" s="111" t="str">
        <f>+CONCATENATE(Tabla134[[#This Row],[D]],Tabla134[[#This Row],[P]],Tabla134[[#This Row],[DI]])</f>
        <v>ICAPISCOHUANCANO</v>
      </c>
      <c r="V1132" s="111" t="s">
        <v>4834</v>
      </c>
      <c r="W1132" s="111"/>
      <c r="X1132" s="111"/>
    </row>
    <row r="1133" spans="1:24" x14ac:dyDescent="0.3">
      <c r="A1133" s="108" t="s">
        <v>548</v>
      </c>
      <c r="B1133" s="109" t="s">
        <v>4836</v>
      </c>
      <c r="C1133" s="109" t="s">
        <v>765</v>
      </c>
      <c r="D1133" s="109" t="s">
        <v>656</v>
      </c>
      <c r="E1133" s="109" t="s">
        <v>608</v>
      </c>
      <c r="F1133" s="109" t="s">
        <v>4756</v>
      </c>
      <c r="G1133" s="109" t="s">
        <v>4832</v>
      </c>
      <c r="H1133" s="109" t="s">
        <v>4837</v>
      </c>
      <c r="I1133" s="110">
        <v>6041</v>
      </c>
      <c r="J1133" s="110">
        <v>1112.96</v>
      </c>
      <c r="K1133" s="110">
        <v>-13.722200000000001</v>
      </c>
      <c r="L1133" s="110">
        <v>-75.885000000000005</v>
      </c>
      <c r="M1133" s="111" t="s">
        <v>123</v>
      </c>
      <c r="N1133" s="111">
        <v>0</v>
      </c>
      <c r="O1133" s="111" t="s">
        <v>553</v>
      </c>
      <c r="P1133" s="111">
        <v>0</v>
      </c>
      <c r="Q1133" s="112"/>
      <c r="R1133" s="111" t="s">
        <v>564</v>
      </c>
      <c r="S1133" s="111" t="s">
        <v>692</v>
      </c>
      <c r="T1133" s="111" t="s">
        <v>1306</v>
      </c>
      <c r="U1133" s="111" t="str">
        <f>+CONCATENATE(Tabla134[[#This Row],[D]],Tabla134[[#This Row],[P]],Tabla134[[#This Row],[DI]])</f>
        <v>ICAPISCOHUMAY</v>
      </c>
      <c r="V1133" s="111" t="s">
        <v>4836</v>
      </c>
      <c r="W1133" s="111"/>
      <c r="X1133" s="111"/>
    </row>
    <row r="1134" spans="1:24" x14ac:dyDescent="0.3">
      <c r="A1134" s="108" t="s">
        <v>548</v>
      </c>
      <c r="B1134" s="109" t="s">
        <v>4838</v>
      </c>
      <c r="C1134" s="109" t="s">
        <v>765</v>
      </c>
      <c r="D1134" s="109" t="s">
        <v>656</v>
      </c>
      <c r="E1134" s="109" t="s">
        <v>633</v>
      </c>
      <c r="F1134" s="109" t="s">
        <v>4756</v>
      </c>
      <c r="G1134" s="109" t="s">
        <v>4832</v>
      </c>
      <c r="H1134" s="109" t="s">
        <v>4839</v>
      </c>
      <c r="I1134" s="110">
        <v>14928</v>
      </c>
      <c r="J1134" s="110">
        <v>272.33999999999997</v>
      </c>
      <c r="K1134" s="110">
        <v>-13.693899999999999</v>
      </c>
      <c r="L1134" s="110">
        <v>-76.025599999999997</v>
      </c>
      <c r="M1134" s="111" t="s">
        <v>123</v>
      </c>
      <c r="N1134" s="111">
        <v>0</v>
      </c>
      <c r="O1134" s="111" t="s">
        <v>553</v>
      </c>
      <c r="P1134" s="111">
        <v>0</v>
      </c>
      <c r="Q1134" s="112"/>
      <c r="R1134" s="111" t="s">
        <v>564</v>
      </c>
      <c r="S1134" s="111" t="s">
        <v>692</v>
      </c>
      <c r="T1134" s="111" t="s">
        <v>1725</v>
      </c>
      <c r="U1134" s="111" t="str">
        <f>+CONCATENATE(Tabla134[[#This Row],[D]],Tabla134[[#This Row],[P]],Tabla134[[#This Row],[DI]])</f>
        <v>ICAPISCOINDEPENDENCIA</v>
      </c>
      <c r="V1134" s="111" t="s">
        <v>4838</v>
      </c>
      <c r="W1134" s="111"/>
      <c r="X1134" s="111"/>
    </row>
    <row r="1135" spans="1:24" x14ac:dyDescent="0.3">
      <c r="A1135" s="108" t="s">
        <v>548</v>
      </c>
      <c r="B1135" s="109" t="s">
        <v>4840</v>
      </c>
      <c r="C1135" s="109" t="s">
        <v>765</v>
      </c>
      <c r="D1135" s="109" t="s">
        <v>656</v>
      </c>
      <c r="E1135" s="109" t="s">
        <v>656</v>
      </c>
      <c r="F1135" s="109" t="s">
        <v>4756</v>
      </c>
      <c r="G1135" s="109" t="s">
        <v>4832</v>
      </c>
      <c r="H1135" s="109" t="s">
        <v>4841</v>
      </c>
      <c r="I1135" s="110">
        <v>7390</v>
      </c>
      <c r="J1135" s="110">
        <v>1420</v>
      </c>
      <c r="K1135" s="110">
        <v>-13.8428</v>
      </c>
      <c r="L1135" s="110">
        <v>-76.250299999999996</v>
      </c>
      <c r="M1135" s="111" t="s">
        <v>123</v>
      </c>
      <c r="N1135" s="111">
        <v>0</v>
      </c>
      <c r="O1135" s="111" t="s">
        <v>553</v>
      </c>
      <c r="P1135" s="111">
        <v>0</v>
      </c>
      <c r="Q1135" s="112"/>
      <c r="R1135" s="111" t="s">
        <v>564</v>
      </c>
      <c r="S1135" s="111" t="s">
        <v>692</v>
      </c>
      <c r="T1135" s="111" t="s">
        <v>1479</v>
      </c>
      <c r="U1135" s="111" t="str">
        <f>+CONCATENATE(Tabla134[[#This Row],[D]],Tabla134[[#This Row],[P]],Tabla134[[#This Row],[DI]])</f>
        <v>ICAPISCOPARACAS</v>
      </c>
      <c r="V1135" s="111" t="s">
        <v>4840</v>
      </c>
      <c r="W1135" s="111"/>
      <c r="X1135" s="111"/>
    </row>
    <row r="1136" spans="1:24" x14ac:dyDescent="0.3">
      <c r="A1136" s="108" t="s">
        <v>548</v>
      </c>
      <c r="B1136" s="109" t="s">
        <v>4842</v>
      </c>
      <c r="C1136" s="109" t="s">
        <v>765</v>
      </c>
      <c r="D1136" s="109" t="s">
        <v>656</v>
      </c>
      <c r="E1136" s="109" t="s">
        <v>680</v>
      </c>
      <c r="F1136" s="109" t="s">
        <v>4756</v>
      </c>
      <c r="G1136" s="109" t="s">
        <v>4832</v>
      </c>
      <c r="H1136" s="109" t="s">
        <v>4843</v>
      </c>
      <c r="I1136" s="110">
        <v>13733</v>
      </c>
      <c r="J1136" s="110">
        <v>39.450000000000003</v>
      </c>
      <c r="K1136" s="110">
        <v>-13.7311</v>
      </c>
      <c r="L1136" s="110">
        <v>-76.221100000000007</v>
      </c>
      <c r="M1136" s="111" t="s">
        <v>123</v>
      </c>
      <c r="N1136" s="111">
        <v>0</v>
      </c>
      <c r="O1136" s="111" t="s">
        <v>553</v>
      </c>
      <c r="P1136" s="111">
        <v>0</v>
      </c>
      <c r="Q1136" s="112"/>
      <c r="R1136" s="111" t="s">
        <v>564</v>
      </c>
      <c r="S1136" s="111" t="s">
        <v>692</v>
      </c>
      <c r="T1136" s="111" t="s">
        <v>1798</v>
      </c>
      <c r="U1136" s="111" t="str">
        <f>+CONCATENATE(Tabla134[[#This Row],[D]],Tabla134[[#This Row],[P]],Tabla134[[#This Row],[DI]])</f>
        <v>ICAPISCOSAN ANDRES</v>
      </c>
      <c r="V1136" s="111" t="s">
        <v>4842</v>
      </c>
      <c r="W1136" s="111"/>
      <c r="X1136" s="111"/>
    </row>
    <row r="1137" spans="1:24" x14ac:dyDescent="0.3">
      <c r="A1137" s="108" t="s">
        <v>548</v>
      </c>
      <c r="B1137" s="109" t="s">
        <v>4844</v>
      </c>
      <c r="C1137" s="109" t="s">
        <v>765</v>
      </c>
      <c r="D1137" s="109" t="s">
        <v>656</v>
      </c>
      <c r="E1137" s="109" t="s">
        <v>700</v>
      </c>
      <c r="F1137" s="109" t="s">
        <v>4756</v>
      </c>
      <c r="G1137" s="109" t="s">
        <v>4832</v>
      </c>
      <c r="H1137" s="109" t="s">
        <v>4845</v>
      </c>
      <c r="I1137" s="110">
        <v>22548</v>
      </c>
      <c r="J1137" s="110">
        <v>127.22</v>
      </c>
      <c r="K1137" s="110">
        <v>-13.6839</v>
      </c>
      <c r="L1137" s="110">
        <v>-76.159199999999998</v>
      </c>
      <c r="M1137" s="111" t="s">
        <v>123</v>
      </c>
      <c r="N1137" s="111">
        <v>0</v>
      </c>
      <c r="O1137" s="111" t="s">
        <v>553</v>
      </c>
      <c r="P1137" s="111">
        <v>0</v>
      </c>
      <c r="Q1137" s="112"/>
      <c r="R1137" s="111" t="s">
        <v>564</v>
      </c>
      <c r="S1137" s="111" t="s">
        <v>692</v>
      </c>
      <c r="T1137" s="111" t="s">
        <v>1938</v>
      </c>
      <c r="U1137" s="111" t="str">
        <f>+CONCATENATE(Tabla134[[#This Row],[D]],Tabla134[[#This Row],[P]],Tabla134[[#This Row],[DI]])</f>
        <v>ICAPISCOSAN CLEMENTE</v>
      </c>
      <c r="V1137" s="111" t="s">
        <v>4844</v>
      </c>
      <c r="W1137" s="111"/>
      <c r="X1137" s="111"/>
    </row>
    <row r="1138" spans="1:24" x14ac:dyDescent="0.3">
      <c r="A1138" s="108" t="s">
        <v>548</v>
      </c>
      <c r="B1138" s="109" t="s">
        <v>4846</v>
      </c>
      <c r="C1138" s="109" t="s">
        <v>765</v>
      </c>
      <c r="D1138" s="109" t="s">
        <v>656</v>
      </c>
      <c r="E1138" s="109" t="s">
        <v>719</v>
      </c>
      <c r="F1138" s="109" t="s">
        <v>4756</v>
      </c>
      <c r="G1138" s="109" t="s">
        <v>4832</v>
      </c>
      <c r="H1138" s="109" t="s">
        <v>4847</v>
      </c>
      <c r="I1138" s="110">
        <v>18366</v>
      </c>
      <c r="J1138" s="110">
        <v>55.48</v>
      </c>
      <c r="K1138" s="110">
        <v>-13.7119</v>
      </c>
      <c r="L1138" s="110">
        <v>-76.149199999999993</v>
      </c>
      <c r="M1138" s="111" t="s">
        <v>123</v>
      </c>
      <c r="N1138" s="111">
        <v>0</v>
      </c>
      <c r="O1138" s="111" t="s">
        <v>553</v>
      </c>
      <c r="P1138" s="111">
        <v>0</v>
      </c>
      <c r="Q1138" s="112"/>
      <c r="R1138" s="111" t="s">
        <v>564</v>
      </c>
      <c r="S1138" s="111" t="s">
        <v>692</v>
      </c>
      <c r="T1138" s="111" t="s">
        <v>2060</v>
      </c>
      <c r="U1138" s="111" t="str">
        <f>+CONCATENATE(Tabla134[[#This Row],[D]],Tabla134[[#This Row],[P]],Tabla134[[#This Row],[DI]])</f>
        <v>ICAPISCOTUPAC AMARU INCA</v>
      </c>
      <c r="V1138" s="111" t="s">
        <v>4846</v>
      </c>
      <c r="W1138" s="111"/>
      <c r="X1138" s="111"/>
    </row>
    <row r="1139" spans="1:24" x14ac:dyDescent="0.3">
      <c r="A1139" s="108" t="s">
        <v>548</v>
      </c>
      <c r="B1139" s="109" t="s">
        <v>4848</v>
      </c>
      <c r="C1139" s="109" t="s">
        <v>765</v>
      </c>
      <c r="D1139" s="109" t="s">
        <v>656</v>
      </c>
      <c r="E1139" s="109" t="s">
        <v>841</v>
      </c>
      <c r="F1139" s="109" t="s">
        <v>4756</v>
      </c>
      <c r="G1139" s="109" t="s">
        <v>4832</v>
      </c>
      <c r="H1139" s="109" t="s">
        <v>842</v>
      </c>
      <c r="I1139" s="110" t="s">
        <v>553</v>
      </c>
      <c r="J1139" s="110" t="s">
        <v>553</v>
      </c>
      <c r="K1139" s="110" t="s">
        <v>553</v>
      </c>
      <c r="L1139" s="110" t="s">
        <v>553</v>
      </c>
      <c r="M1139" s="111" t="s">
        <v>123</v>
      </c>
      <c r="N1139" s="111">
        <v>0</v>
      </c>
      <c r="O1139" s="111" t="s">
        <v>553</v>
      </c>
      <c r="P1139" s="111">
        <v>0</v>
      </c>
      <c r="Q1139" s="112"/>
      <c r="R1139" s="111" t="s">
        <v>564</v>
      </c>
      <c r="S1139" s="111" t="s">
        <v>692</v>
      </c>
      <c r="T1139" s="111" t="s">
        <v>843</v>
      </c>
      <c r="U1139" s="111" t="str">
        <f>+CONCATENATE(Tabla134[[#This Row],[D]],Tabla134[[#This Row],[P]],Tabla134[[#This Row],[DI]])</f>
        <v>ICAPISCOMULTIDISTRITAL</v>
      </c>
      <c r="V1139" s="111" t="s">
        <v>4848</v>
      </c>
      <c r="W1139" s="111"/>
      <c r="X1139" s="111"/>
    </row>
    <row r="1140" spans="1:24" x14ac:dyDescent="0.3">
      <c r="A1140" s="108" t="s">
        <v>548</v>
      </c>
      <c r="B1140" s="109" t="s">
        <v>4849</v>
      </c>
      <c r="C1140" s="109" t="s">
        <v>778</v>
      </c>
      <c r="D1140" s="109" t="s">
        <v>550</v>
      </c>
      <c r="E1140" s="109" t="s">
        <v>550</v>
      </c>
      <c r="F1140" s="109" t="s">
        <v>4850</v>
      </c>
      <c r="G1140" s="109" t="s">
        <v>4851</v>
      </c>
      <c r="H1140" s="109" t="s">
        <v>4851</v>
      </c>
      <c r="I1140" s="110">
        <v>119025</v>
      </c>
      <c r="J1140" s="110">
        <v>237.55</v>
      </c>
      <c r="K1140" s="110">
        <v>-12.0703</v>
      </c>
      <c r="L1140" s="110">
        <v>-75.213899999999995</v>
      </c>
      <c r="M1140" s="111" t="s">
        <v>123</v>
      </c>
      <c r="N1140" s="111">
        <v>0</v>
      </c>
      <c r="O1140" s="111" t="s">
        <v>553</v>
      </c>
      <c r="P1140" s="111">
        <v>0</v>
      </c>
      <c r="Q1140" s="112"/>
      <c r="R1140" s="111" t="s">
        <v>565</v>
      </c>
      <c r="S1140" s="111" t="s">
        <v>670</v>
      </c>
      <c r="T1140" s="111" t="s">
        <v>670</v>
      </c>
      <c r="U1140" s="111" t="str">
        <f>+CONCATENATE(Tabla134[[#This Row],[D]],Tabla134[[#This Row],[P]],Tabla134[[#This Row],[DI]])</f>
        <v>JUNINHUANCAYOHUANCAYO</v>
      </c>
      <c r="V1140" s="111" t="s">
        <v>4849</v>
      </c>
      <c r="W1140" s="111"/>
      <c r="X1140" s="111"/>
    </row>
    <row r="1141" spans="1:24" x14ac:dyDescent="0.3">
      <c r="A1141" s="108" t="s">
        <v>548</v>
      </c>
      <c r="B1141" s="109" t="s">
        <v>4852</v>
      </c>
      <c r="C1141" s="109" t="s">
        <v>778</v>
      </c>
      <c r="D1141" s="109" t="s">
        <v>550</v>
      </c>
      <c r="E1141" s="109" t="s">
        <v>633</v>
      </c>
      <c r="F1141" s="109" t="s">
        <v>4850</v>
      </c>
      <c r="G1141" s="109" t="s">
        <v>4851</v>
      </c>
      <c r="H1141" s="109" t="s">
        <v>4853</v>
      </c>
      <c r="I1141" s="110">
        <v>1398</v>
      </c>
      <c r="J1141" s="110">
        <v>13.78</v>
      </c>
      <c r="K1141" s="110">
        <v>-12.3544</v>
      </c>
      <c r="L1141" s="110">
        <v>-75.203299999999999</v>
      </c>
      <c r="M1141" s="111" t="s">
        <v>123</v>
      </c>
      <c r="N1141" s="111">
        <v>0</v>
      </c>
      <c r="O1141" s="111" t="s">
        <v>553</v>
      </c>
      <c r="P1141" s="111">
        <v>0</v>
      </c>
      <c r="Q1141" s="112"/>
      <c r="R1141" s="111" t="s">
        <v>565</v>
      </c>
      <c r="S1141" s="111" t="s">
        <v>670</v>
      </c>
      <c r="T1141" s="111" t="s">
        <v>1143</v>
      </c>
      <c r="U1141" s="111" t="str">
        <f>+CONCATENATE(Tabla134[[#This Row],[D]],Tabla134[[#This Row],[P]],Tabla134[[#This Row],[DI]])</f>
        <v>JUNINHUANCAYOCARHUACALLANGA</v>
      </c>
      <c r="V1141" s="111" t="s">
        <v>4852</v>
      </c>
      <c r="W1141" s="111"/>
      <c r="X1141" s="111"/>
    </row>
    <row r="1142" spans="1:24" x14ac:dyDescent="0.3">
      <c r="A1142" s="108" t="s">
        <v>548</v>
      </c>
      <c r="B1142" s="109" t="s">
        <v>4854</v>
      </c>
      <c r="C1142" s="109" t="s">
        <v>778</v>
      </c>
      <c r="D1142" s="109" t="s">
        <v>550</v>
      </c>
      <c r="E1142" s="109" t="s">
        <v>656</v>
      </c>
      <c r="F1142" s="109" t="s">
        <v>4850</v>
      </c>
      <c r="G1142" s="109" t="s">
        <v>4851</v>
      </c>
      <c r="H1142" s="109" t="s">
        <v>4855</v>
      </c>
      <c r="I1142" s="110">
        <v>810</v>
      </c>
      <c r="J1142" s="110">
        <v>120.72</v>
      </c>
      <c r="K1142" s="110">
        <v>-12.3444</v>
      </c>
      <c r="L1142" s="110">
        <v>-75.247200000000007</v>
      </c>
      <c r="M1142" s="111" t="s">
        <v>123</v>
      </c>
      <c r="N1142" s="111">
        <v>0</v>
      </c>
      <c r="O1142" s="111" t="s">
        <v>553</v>
      </c>
      <c r="P1142" s="111">
        <v>0</v>
      </c>
      <c r="Q1142" s="112"/>
      <c r="R1142" s="111" t="s">
        <v>565</v>
      </c>
      <c r="S1142" s="111" t="s">
        <v>670</v>
      </c>
      <c r="T1142" s="111" t="s">
        <v>1310</v>
      </c>
      <c r="U1142" s="111" t="str">
        <f>+CONCATENATE(Tabla134[[#This Row],[D]],Tabla134[[#This Row],[P]],Tabla134[[#This Row],[DI]])</f>
        <v>JUNINHUANCAYOCHACAPAMPA</v>
      </c>
      <c r="V1142" s="111" t="s">
        <v>4854</v>
      </c>
      <c r="W1142" s="111"/>
      <c r="X1142" s="111"/>
    </row>
    <row r="1143" spans="1:24" x14ac:dyDescent="0.3">
      <c r="A1143" s="108" t="s">
        <v>548</v>
      </c>
      <c r="B1143" s="109" t="s">
        <v>4856</v>
      </c>
      <c r="C1143" s="109" t="s">
        <v>778</v>
      </c>
      <c r="D1143" s="109" t="s">
        <v>550</v>
      </c>
      <c r="E1143" s="109" t="s">
        <v>680</v>
      </c>
      <c r="F1143" s="109" t="s">
        <v>4850</v>
      </c>
      <c r="G1143" s="109" t="s">
        <v>4851</v>
      </c>
      <c r="H1143" s="109" t="s">
        <v>4857</v>
      </c>
      <c r="I1143" s="110">
        <v>901</v>
      </c>
      <c r="J1143" s="110">
        <v>45.92</v>
      </c>
      <c r="K1143" s="110">
        <v>-12.296099999999999</v>
      </c>
      <c r="L1143" s="110">
        <v>-75.296400000000006</v>
      </c>
      <c r="M1143" s="111" t="s">
        <v>123</v>
      </c>
      <c r="N1143" s="111">
        <v>0</v>
      </c>
      <c r="O1143" s="111" t="s">
        <v>553</v>
      </c>
      <c r="P1143" s="111">
        <v>0</v>
      </c>
      <c r="Q1143" s="112"/>
      <c r="R1143" s="111" t="s">
        <v>565</v>
      </c>
      <c r="S1143" s="111" t="s">
        <v>670</v>
      </c>
      <c r="T1143" s="111" t="s">
        <v>1482</v>
      </c>
      <c r="U1143" s="111" t="str">
        <f>+CONCATENATE(Tabla134[[#This Row],[D]],Tabla134[[#This Row],[P]],Tabla134[[#This Row],[DI]])</f>
        <v>JUNINHUANCAYOCHICCHE</v>
      </c>
      <c r="V1143" s="111" t="s">
        <v>4856</v>
      </c>
      <c r="W1143" s="111"/>
      <c r="X1143" s="111"/>
    </row>
    <row r="1144" spans="1:24" x14ac:dyDescent="0.3">
      <c r="A1144" s="108" t="s">
        <v>548</v>
      </c>
      <c r="B1144" s="109" t="s">
        <v>4858</v>
      </c>
      <c r="C1144" s="109" t="s">
        <v>778</v>
      </c>
      <c r="D1144" s="109" t="s">
        <v>550</v>
      </c>
      <c r="E1144" s="109" t="s">
        <v>700</v>
      </c>
      <c r="F1144" s="109" t="s">
        <v>4850</v>
      </c>
      <c r="G1144" s="109" t="s">
        <v>4851</v>
      </c>
      <c r="H1144" s="109" t="s">
        <v>4859</v>
      </c>
      <c r="I1144" s="110">
        <v>87993</v>
      </c>
      <c r="J1144" s="110">
        <v>8.3000000000000007</v>
      </c>
      <c r="K1144" s="110">
        <v>-12.0817</v>
      </c>
      <c r="L1144" s="110">
        <v>-75.202799999999996</v>
      </c>
      <c r="M1144" s="111" t="s">
        <v>123</v>
      </c>
      <c r="N1144" s="111">
        <v>0</v>
      </c>
      <c r="O1144" s="111" t="s">
        <v>553</v>
      </c>
      <c r="P1144" s="111">
        <v>0</v>
      </c>
      <c r="Q1144" s="112"/>
      <c r="R1144" s="111" t="s">
        <v>565</v>
      </c>
      <c r="S1144" s="111" t="s">
        <v>670</v>
      </c>
      <c r="T1144" s="111" t="s">
        <v>1649</v>
      </c>
      <c r="U1144" s="111" t="str">
        <f>+CONCATENATE(Tabla134[[#This Row],[D]],Tabla134[[#This Row],[P]],Tabla134[[#This Row],[DI]])</f>
        <v>JUNINHUANCAYOCHILCA</v>
      </c>
      <c r="V1144" s="111" t="s">
        <v>4858</v>
      </c>
      <c r="W1144" s="111"/>
      <c r="X1144" s="111"/>
    </row>
    <row r="1145" spans="1:24" x14ac:dyDescent="0.3">
      <c r="A1145" s="108" t="s">
        <v>548</v>
      </c>
      <c r="B1145" s="109" t="s">
        <v>4860</v>
      </c>
      <c r="C1145" s="109" t="s">
        <v>778</v>
      </c>
      <c r="D1145" s="109" t="s">
        <v>550</v>
      </c>
      <c r="E1145" s="109" t="s">
        <v>719</v>
      </c>
      <c r="F1145" s="109" t="s">
        <v>4850</v>
      </c>
      <c r="G1145" s="109" t="s">
        <v>4851</v>
      </c>
      <c r="H1145" s="109" t="s">
        <v>4861</v>
      </c>
      <c r="I1145" s="110">
        <v>1339</v>
      </c>
      <c r="J1145" s="110">
        <v>701.75</v>
      </c>
      <c r="K1145" s="110">
        <v>-12.312799999999999</v>
      </c>
      <c r="L1145" s="110">
        <v>-75.292500000000004</v>
      </c>
      <c r="M1145" s="111" t="s">
        <v>123</v>
      </c>
      <c r="N1145" s="111">
        <v>0</v>
      </c>
      <c r="O1145" s="111" t="s">
        <v>553</v>
      </c>
      <c r="P1145" s="111">
        <v>0</v>
      </c>
      <c r="Q1145" s="112"/>
      <c r="R1145" s="111" t="s">
        <v>565</v>
      </c>
      <c r="S1145" s="111" t="s">
        <v>670</v>
      </c>
      <c r="T1145" s="111" t="s">
        <v>1802</v>
      </c>
      <c r="U1145" s="111" t="str">
        <f>+CONCATENATE(Tabla134[[#This Row],[D]],Tabla134[[#This Row],[P]],Tabla134[[#This Row],[DI]])</f>
        <v>JUNINHUANCAYOCHONGOS ALTO</v>
      </c>
      <c r="V1145" s="111" t="s">
        <v>4860</v>
      </c>
      <c r="W1145" s="111"/>
      <c r="X1145" s="111"/>
    </row>
    <row r="1146" spans="1:24" x14ac:dyDescent="0.3">
      <c r="A1146" s="108" t="s">
        <v>548</v>
      </c>
      <c r="B1146" s="109" t="s">
        <v>4862</v>
      </c>
      <c r="C1146" s="109" t="s">
        <v>778</v>
      </c>
      <c r="D1146" s="109" t="s">
        <v>550</v>
      </c>
      <c r="E1146" s="109" t="s">
        <v>765</v>
      </c>
      <c r="F1146" s="109" t="s">
        <v>4850</v>
      </c>
      <c r="G1146" s="109" t="s">
        <v>4851</v>
      </c>
      <c r="H1146" s="109" t="s">
        <v>4863</v>
      </c>
      <c r="I1146" s="110">
        <v>1752</v>
      </c>
      <c r="J1146" s="110">
        <v>13.56</v>
      </c>
      <c r="K1146" s="110">
        <v>-12.1561</v>
      </c>
      <c r="L1146" s="110">
        <v>-75.245000000000005</v>
      </c>
      <c r="M1146" s="111" t="s">
        <v>123</v>
      </c>
      <c r="N1146" s="111">
        <v>0</v>
      </c>
      <c r="O1146" s="111" t="s">
        <v>553</v>
      </c>
      <c r="P1146" s="111">
        <v>0</v>
      </c>
      <c r="Q1146" s="112"/>
      <c r="R1146" s="111" t="s">
        <v>565</v>
      </c>
      <c r="S1146" s="111" t="s">
        <v>670</v>
      </c>
      <c r="T1146" s="111" t="s">
        <v>1941</v>
      </c>
      <c r="U1146" s="111" t="str">
        <f>+CONCATENATE(Tabla134[[#This Row],[D]],Tabla134[[#This Row],[P]],Tabla134[[#This Row],[DI]])</f>
        <v>JUNINHUANCAYOCHUPURO</v>
      </c>
      <c r="V1146" s="111" t="s">
        <v>4862</v>
      </c>
      <c r="W1146" s="111"/>
      <c r="X1146" s="111"/>
    </row>
    <row r="1147" spans="1:24" x14ac:dyDescent="0.3">
      <c r="A1147" s="108" t="s">
        <v>548</v>
      </c>
      <c r="B1147" s="109" t="s">
        <v>4864</v>
      </c>
      <c r="C1147" s="109" t="s">
        <v>778</v>
      </c>
      <c r="D1147" s="109" t="s">
        <v>550</v>
      </c>
      <c r="E1147" s="109" t="s">
        <v>778</v>
      </c>
      <c r="F1147" s="109" t="s">
        <v>4850</v>
      </c>
      <c r="G1147" s="109" t="s">
        <v>4851</v>
      </c>
      <c r="H1147" s="109" t="s">
        <v>4865</v>
      </c>
      <c r="I1147" s="110">
        <v>2068</v>
      </c>
      <c r="J1147" s="110">
        <v>113.25</v>
      </c>
      <c r="K1147" s="110">
        <v>-12.3169</v>
      </c>
      <c r="L1147" s="110">
        <v>-75.225800000000007</v>
      </c>
      <c r="M1147" s="111" t="s">
        <v>123</v>
      </c>
      <c r="N1147" s="111">
        <v>0</v>
      </c>
      <c r="O1147" s="111" t="s">
        <v>553</v>
      </c>
      <c r="P1147" s="111">
        <v>0</v>
      </c>
      <c r="Q1147" s="112"/>
      <c r="R1147" s="111" t="s">
        <v>565</v>
      </c>
      <c r="S1147" s="111" t="s">
        <v>670</v>
      </c>
      <c r="T1147" s="111" t="s">
        <v>1902</v>
      </c>
      <c r="U1147" s="111" t="str">
        <f>+CONCATENATE(Tabla134[[#This Row],[D]],Tabla134[[#This Row],[P]],Tabla134[[#This Row],[DI]])</f>
        <v>JUNINHUANCAYOCOLCA</v>
      </c>
      <c r="V1147" s="111" t="s">
        <v>4864</v>
      </c>
      <c r="W1147" s="111"/>
      <c r="X1147" s="111"/>
    </row>
    <row r="1148" spans="1:24" x14ac:dyDescent="0.3">
      <c r="A1148" s="108" t="s">
        <v>548</v>
      </c>
      <c r="B1148" s="109" t="s">
        <v>4866</v>
      </c>
      <c r="C1148" s="109" t="s">
        <v>778</v>
      </c>
      <c r="D1148" s="109" t="s">
        <v>550</v>
      </c>
      <c r="E1148" s="109" t="s">
        <v>789</v>
      </c>
      <c r="F1148" s="109" t="s">
        <v>4850</v>
      </c>
      <c r="G1148" s="109" t="s">
        <v>4851</v>
      </c>
      <c r="H1148" s="109" t="s">
        <v>4867</v>
      </c>
      <c r="I1148" s="110">
        <v>2204</v>
      </c>
      <c r="J1148" s="110">
        <v>108.01</v>
      </c>
      <c r="K1148" s="110">
        <v>-12.2233</v>
      </c>
      <c r="L1148" s="110">
        <v>-75.174700000000001</v>
      </c>
      <c r="M1148" s="111" t="s">
        <v>123</v>
      </c>
      <c r="N1148" s="111">
        <v>0</v>
      </c>
      <c r="O1148" s="111" t="s">
        <v>553</v>
      </c>
      <c r="P1148" s="111">
        <v>0</v>
      </c>
      <c r="Q1148" s="112"/>
      <c r="R1148" s="111" t="s">
        <v>565</v>
      </c>
      <c r="S1148" s="111" t="s">
        <v>670</v>
      </c>
      <c r="T1148" s="111" t="s">
        <v>2166</v>
      </c>
      <c r="U1148" s="111" t="str">
        <f>+CONCATENATE(Tabla134[[#This Row],[D]],Tabla134[[#This Row],[P]],Tabla134[[#This Row],[DI]])</f>
        <v>JUNINHUANCAYOCULLHUAS</v>
      </c>
      <c r="V1148" s="111" t="s">
        <v>4866</v>
      </c>
      <c r="W1148" s="111"/>
      <c r="X1148" s="111"/>
    </row>
    <row r="1149" spans="1:24" x14ac:dyDescent="0.3">
      <c r="A1149" s="108" t="s">
        <v>548</v>
      </c>
      <c r="B1149" s="109" t="s">
        <v>4868</v>
      </c>
      <c r="C1149" s="109" t="s">
        <v>778</v>
      </c>
      <c r="D1149" s="109" t="s">
        <v>550</v>
      </c>
      <c r="E1149" s="109" t="s">
        <v>798</v>
      </c>
      <c r="F1149" s="109" t="s">
        <v>4850</v>
      </c>
      <c r="G1149" s="109" t="s">
        <v>4851</v>
      </c>
      <c r="H1149" s="109" t="s">
        <v>4869</v>
      </c>
      <c r="I1149" s="110">
        <v>166163</v>
      </c>
      <c r="J1149" s="110">
        <v>73.56</v>
      </c>
      <c r="K1149" s="110">
        <v>-12.055</v>
      </c>
      <c r="L1149" s="110">
        <v>-75.220600000000005</v>
      </c>
      <c r="M1149" s="111" t="s">
        <v>123</v>
      </c>
      <c r="N1149" s="111">
        <v>0</v>
      </c>
      <c r="O1149" s="111" t="s">
        <v>553</v>
      </c>
      <c r="P1149" s="111">
        <v>0</v>
      </c>
      <c r="Q1149" s="112"/>
      <c r="R1149" s="111" t="s">
        <v>565</v>
      </c>
      <c r="S1149" s="111" t="s">
        <v>670</v>
      </c>
      <c r="T1149" s="111" t="s">
        <v>2249</v>
      </c>
      <c r="U1149" s="111" t="str">
        <f>+CONCATENATE(Tabla134[[#This Row],[D]],Tabla134[[#This Row],[P]],Tabla134[[#This Row],[DI]])</f>
        <v>JUNINHUANCAYOEL TAMBO</v>
      </c>
      <c r="V1149" s="111" t="s">
        <v>4868</v>
      </c>
      <c r="W1149" s="111"/>
      <c r="X1149" s="111"/>
    </row>
    <row r="1150" spans="1:24" x14ac:dyDescent="0.3">
      <c r="A1150" s="108" t="s">
        <v>548</v>
      </c>
      <c r="B1150" s="109" t="s">
        <v>4870</v>
      </c>
      <c r="C1150" s="109" t="s">
        <v>778</v>
      </c>
      <c r="D1150" s="109" t="s">
        <v>550</v>
      </c>
      <c r="E1150" s="109" t="s">
        <v>811</v>
      </c>
      <c r="F1150" s="109" t="s">
        <v>4850</v>
      </c>
      <c r="G1150" s="109" t="s">
        <v>4851</v>
      </c>
      <c r="H1150" s="109" t="s">
        <v>4871</v>
      </c>
      <c r="I1150" s="110">
        <v>1274</v>
      </c>
      <c r="J1150" s="110">
        <v>24.1</v>
      </c>
      <c r="K1150" s="110">
        <v>-12.172499999999999</v>
      </c>
      <c r="L1150" s="110">
        <v>-75.223600000000005</v>
      </c>
      <c r="M1150" s="111" t="s">
        <v>123</v>
      </c>
      <c r="N1150" s="111">
        <v>0</v>
      </c>
      <c r="O1150" s="111" t="s">
        <v>553</v>
      </c>
      <c r="P1150" s="111">
        <v>0</v>
      </c>
      <c r="Q1150" s="112"/>
      <c r="R1150" s="111" t="s">
        <v>565</v>
      </c>
      <c r="S1150" s="111" t="s">
        <v>670</v>
      </c>
      <c r="T1150" s="111" t="s">
        <v>2323</v>
      </c>
      <c r="U1150" s="111" t="str">
        <f>+CONCATENATE(Tabla134[[#This Row],[D]],Tabla134[[#This Row],[P]],Tabla134[[#This Row],[DI]])</f>
        <v>JUNINHUANCAYOHUACRAPUQUIO</v>
      </c>
      <c r="V1150" s="111" t="s">
        <v>4870</v>
      </c>
      <c r="W1150" s="111"/>
      <c r="X1150" s="111"/>
    </row>
    <row r="1151" spans="1:24" x14ac:dyDescent="0.3">
      <c r="A1151" s="108" t="s">
        <v>548</v>
      </c>
      <c r="B1151" s="109" t="s">
        <v>4872</v>
      </c>
      <c r="C1151" s="109" t="s">
        <v>778</v>
      </c>
      <c r="D1151" s="109" t="s">
        <v>550</v>
      </c>
      <c r="E1151" s="109" t="s">
        <v>816</v>
      </c>
      <c r="F1151" s="109" t="s">
        <v>4850</v>
      </c>
      <c r="G1151" s="109" t="s">
        <v>4851</v>
      </c>
      <c r="H1151" s="109" t="s">
        <v>4873</v>
      </c>
      <c r="I1151" s="110">
        <v>4630</v>
      </c>
      <c r="J1151" s="110">
        <v>24.82</v>
      </c>
      <c r="K1151" s="110">
        <v>-11.969200000000001</v>
      </c>
      <c r="L1151" s="110">
        <v>-75.253600000000006</v>
      </c>
      <c r="M1151" s="111" t="s">
        <v>123</v>
      </c>
      <c r="N1151" s="111">
        <v>0</v>
      </c>
      <c r="O1151" s="111" t="s">
        <v>553</v>
      </c>
      <c r="P1151" s="111">
        <v>0</v>
      </c>
      <c r="Q1151" s="112"/>
      <c r="R1151" s="111" t="s">
        <v>565</v>
      </c>
      <c r="S1151" s="111" t="s">
        <v>670</v>
      </c>
      <c r="T1151" s="111" t="s">
        <v>2385</v>
      </c>
      <c r="U1151" s="111" t="str">
        <f>+CONCATENATE(Tabla134[[#This Row],[D]],Tabla134[[#This Row],[P]],Tabla134[[#This Row],[DI]])</f>
        <v>JUNINHUANCAYOHUALHUAS</v>
      </c>
      <c r="V1151" s="111" t="s">
        <v>4872</v>
      </c>
      <c r="W1151" s="111"/>
      <c r="X1151" s="111"/>
    </row>
    <row r="1152" spans="1:24" x14ac:dyDescent="0.3">
      <c r="A1152" s="108" t="s">
        <v>548</v>
      </c>
      <c r="B1152" s="109" t="s">
        <v>4874</v>
      </c>
      <c r="C1152" s="109" t="s">
        <v>778</v>
      </c>
      <c r="D1152" s="109" t="s">
        <v>550</v>
      </c>
      <c r="E1152" s="109" t="s">
        <v>826</v>
      </c>
      <c r="F1152" s="109" t="s">
        <v>4850</v>
      </c>
      <c r="G1152" s="109" t="s">
        <v>4851</v>
      </c>
      <c r="H1152" s="109" t="s">
        <v>4875</v>
      </c>
      <c r="I1152" s="110">
        <v>21744</v>
      </c>
      <c r="J1152" s="110">
        <v>12</v>
      </c>
      <c r="K1152" s="110">
        <v>-12.106400000000001</v>
      </c>
      <c r="L1152" s="110">
        <v>-75.218599999999995</v>
      </c>
      <c r="M1152" s="111" t="s">
        <v>123</v>
      </c>
      <c r="N1152" s="111">
        <v>0</v>
      </c>
      <c r="O1152" s="111" t="s">
        <v>553</v>
      </c>
      <c r="P1152" s="111">
        <v>0</v>
      </c>
      <c r="Q1152" s="112"/>
      <c r="R1152" s="111" t="s">
        <v>565</v>
      </c>
      <c r="S1152" s="111" t="s">
        <v>670</v>
      </c>
      <c r="T1152" s="111" t="s">
        <v>2432</v>
      </c>
      <c r="U1152" s="111" t="str">
        <f>+CONCATENATE(Tabla134[[#This Row],[D]],Tabla134[[#This Row],[P]],Tabla134[[#This Row],[DI]])</f>
        <v>JUNINHUANCAYOHUANCAN</v>
      </c>
      <c r="V1152" s="111" t="s">
        <v>4874</v>
      </c>
      <c r="W1152" s="111"/>
      <c r="X1152" s="111"/>
    </row>
    <row r="1153" spans="1:24" x14ac:dyDescent="0.3">
      <c r="A1153" s="108" t="s">
        <v>548</v>
      </c>
      <c r="B1153" s="109" t="s">
        <v>4876</v>
      </c>
      <c r="C1153" s="109" t="s">
        <v>778</v>
      </c>
      <c r="D1153" s="109" t="s">
        <v>550</v>
      </c>
      <c r="E1153" s="109" t="s">
        <v>831</v>
      </c>
      <c r="F1153" s="109" t="s">
        <v>4850</v>
      </c>
      <c r="G1153" s="109" t="s">
        <v>4851</v>
      </c>
      <c r="H1153" s="109" t="s">
        <v>4877</v>
      </c>
      <c r="I1153" s="110">
        <v>842</v>
      </c>
      <c r="J1153" s="110">
        <v>47.61</v>
      </c>
      <c r="K1153" s="110">
        <v>-12.3331</v>
      </c>
      <c r="L1153" s="110">
        <v>-75.284400000000005</v>
      </c>
      <c r="M1153" s="111" t="s">
        <v>123</v>
      </c>
      <c r="N1153" s="111">
        <v>0</v>
      </c>
      <c r="O1153" s="111" t="s">
        <v>553</v>
      </c>
      <c r="P1153" s="111">
        <v>0</v>
      </c>
      <c r="Q1153" s="112"/>
      <c r="R1153" s="111" t="s">
        <v>565</v>
      </c>
      <c r="S1153" s="111" t="s">
        <v>670</v>
      </c>
      <c r="T1153" s="111" t="s">
        <v>2493</v>
      </c>
      <c r="U1153" s="111" t="str">
        <f>+CONCATENATE(Tabla134[[#This Row],[D]],Tabla134[[#This Row],[P]],Tabla134[[#This Row],[DI]])</f>
        <v>JUNINHUANCAYOHUASICANCHA</v>
      </c>
      <c r="V1153" s="111" t="s">
        <v>4876</v>
      </c>
      <c r="W1153" s="111"/>
      <c r="X1153" s="111"/>
    </row>
    <row r="1154" spans="1:24" x14ac:dyDescent="0.3">
      <c r="A1154" s="108" t="s">
        <v>548</v>
      </c>
      <c r="B1154" s="109" t="s">
        <v>4878</v>
      </c>
      <c r="C1154" s="109" t="s">
        <v>778</v>
      </c>
      <c r="D1154" s="109" t="s">
        <v>550</v>
      </c>
      <c r="E1154" s="109" t="s">
        <v>836</v>
      </c>
      <c r="F1154" s="109" t="s">
        <v>4850</v>
      </c>
      <c r="G1154" s="109" t="s">
        <v>4851</v>
      </c>
      <c r="H1154" s="109" t="s">
        <v>4879</v>
      </c>
      <c r="I1154" s="110">
        <v>8665</v>
      </c>
      <c r="J1154" s="110">
        <v>13.13</v>
      </c>
      <c r="K1154" s="110">
        <v>-12.136699999999999</v>
      </c>
      <c r="L1154" s="110">
        <v>-75.224699999999999</v>
      </c>
      <c r="M1154" s="111" t="s">
        <v>123</v>
      </c>
      <c r="N1154" s="111">
        <v>0</v>
      </c>
      <c r="O1154" s="111" t="s">
        <v>553</v>
      </c>
      <c r="P1154" s="111">
        <v>0</v>
      </c>
      <c r="Q1154" s="112"/>
      <c r="R1154" s="111" t="s">
        <v>565</v>
      </c>
      <c r="S1154" s="111" t="s">
        <v>670</v>
      </c>
      <c r="T1154" s="111" t="s">
        <v>2517</v>
      </c>
      <c r="U1154" s="111" t="str">
        <f>+CONCATENATE(Tabla134[[#This Row],[D]],Tabla134[[#This Row],[P]],Tabla134[[#This Row],[DI]])</f>
        <v>JUNINHUANCAYOHUAYUCACHI</v>
      </c>
      <c r="V1154" s="111" t="s">
        <v>4878</v>
      </c>
      <c r="W1154" s="111"/>
      <c r="X1154" s="111"/>
    </row>
    <row r="1155" spans="1:24" x14ac:dyDescent="0.3">
      <c r="A1155" s="108" t="s">
        <v>548</v>
      </c>
      <c r="B1155" s="109" t="s">
        <v>4880</v>
      </c>
      <c r="C1155" s="109" t="s">
        <v>778</v>
      </c>
      <c r="D1155" s="109" t="s">
        <v>550</v>
      </c>
      <c r="E1155" s="109" t="s">
        <v>2707</v>
      </c>
      <c r="F1155" s="109" t="s">
        <v>4850</v>
      </c>
      <c r="G1155" s="109" t="s">
        <v>4851</v>
      </c>
      <c r="H1155" s="109" t="s">
        <v>4881</v>
      </c>
      <c r="I1155" s="110">
        <v>2507</v>
      </c>
      <c r="J1155" s="110">
        <v>53.29</v>
      </c>
      <c r="K1155" s="110">
        <v>-11.8903</v>
      </c>
      <c r="L1155" s="110">
        <v>-75.268600000000006</v>
      </c>
      <c r="M1155" s="111" t="s">
        <v>123</v>
      </c>
      <c r="N1155" s="111">
        <v>0</v>
      </c>
      <c r="O1155" s="111" t="s">
        <v>553</v>
      </c>
      <c r="P1155" s="111">
        <v>0</v>
      </c>
      <c r="Q1155" s="112"/>
      <c r="R1155" s="111" t="s">
        <v>565</v>
      </c>
      <c r="S1155" s="111" t="s">
        <v>670</v>
      </c>
      <c r="T1155" s="111" t="s">
        <v>2536</v>
      </c>
      <c r="U1155" s="111" t="str">
        <f>+CONCATENATE(Tabla134[[#This Row],[D]],Tabla134[[#This Row],[P]],Tabla134[[#This Row],[DI]])</f>
        <v>JUNINHUANCAYOINGENIO</v>
      </c>
      <c r="V1155" s="111" t="s">
        <v>4880</v>
      </c>
      <c r="W1155" s="111"/>
      <c r="X1155" s="111"/>
    </row>
    <row r="1156" spans="1:24" x14ac:dyDescent="0.3">
      <c r="A1156" s="108" t="s">
        <v>548</v>
      </c>
      <c r="B1156" s="109" t="s">
        <v>4882</v>
      </c>
      <c r="C1156" s="109" t="s">
        <v>778</v>
      </c>
      <c r="D1156" s="109" t="s">
        <v>550</v>
      </c>
      <c r="E1156" s="109" t="s">
        <v>3357</v>
      </c>
      <c r="F1156" s="109" t="s">
        <v>4850</v>
      </c>
      <c r="G1156" s="109" t="s">
        <v>4851</v>
      </c>
      <c r="H1156" s="109" t="s">
        <v>4883</v>
      </c>
      <c r="I1156" s="110">
        <v>5767</v>
      </c>
      <c r="J1156" s="110">
        <v>617.5</v>
      </c>
      <c r="K1156" s="110">
        <v>-11.979200000000001</v>
      </c>
      <c r="L1156" s="110">
        <v>-74.896699999999996</v>
      </c>
      <c r="M1156" s="111" t="s">
        <v>3613</v>
      </c>
      <c r="N1156" s="115">
        <v>1</v>
      </c>
      <c r="O1156" s="115" t="s">
        <v>3614</v>
      </c>
      <c r="P1156" s="115">
        <v>0</v>
      </c>
      <c r="Q1156" s="112"/>
      <c r="R1156" s="111" t="s">
        <v>565</v>
      </c>
      <c r="S1156" s="111" t="s">
        <v>670</v>
      </c>
      <c r="T1156" s="111" t="s">
        <v>2110</v>
      </c>
      <c r="U1156" s="111" t="str">
        <f>+CONCATENATE(Tabla134[[#This Row],[D]],Tabla134[[#This Row],[P]],Tabla134[[#This Row],[DI]])</f>
        <v>JUNINHUANCAYOPARIAHUANCA</v>
      </c>
      <c r="V1156" s="111" t="s">
        <v>4882</v>
      </c>
      <c r="W1156" s="111"/>
      <c r="X1156" s="111"/>
    </row>
    <row r="1157" spans="1:24" x14ac:dyDescent="0.3">
      <c r="A1157" s="108" t="s">
        <v>548</v>
      </c>
      <c r="B1157" s="109" t="s">
        <v>4884</v>
      </c>
      <c r="C1157" s="109" t="s">
        <v>778</v>
      </c>
      <c r="D1157" s="109" t="s">
        <v>550</v>
      </c>
      <c r="E1157" s="109" t="s">
        <v>3360</v>
      </c>
      <c r="F1157" s="109" t="s">
        <v>4850</v>
      </c>
      <c r="G1157" s="109" t="s">
        <v>4851</v>
      </c>
      <c r="H1157" s="109" t="s">
        <v>4885</v>
      </c>
      <c r="I1157" s="110">
        <v>17062</v>
      </c>
      <c r="J1157" s="110">
        <v>20.18</v>
      </c>
      <c r="K1157" s="110">
        <v>-12.0497</v>
      </c>
      <c r="L1157" s="110">
        <v>-75.252799999999993</v>
      </c>
      <c r="M1157" s="111" t="s">
        <v>123</v>
      </c>
      <c r="N1157" s="111">
        <v>0</v>
      </c>
      <c r="O1157" s="111" t="s">
        <v>553</v>
      </c>
      <c r="P1157" s="111">
        <v>0</v>
      </c>
      <c r="Q1157" s="112"/>
      <c r="R1157" s="111" t="s">
        <v>565</v>
      </c>
      <c r="S1157" s="111" t="s">
        <v>670</v>
      </c>
      <c r="T1157" s="111" t="s">
        <v>2567</v>
      </c>
      <c r="U1157" s="111" t="str">
        <f>+CONCATENATE(Tabla134[[#This Row],[D]],Tabla134[[#This Row],[P]],Tabla134[[#This Row],[DI]])</f>
        <v>JUNINHUANCAYOPILCOMAYO</v>
      </c>
      <c r="V1157" s="111" t="s">
        <v>4884</v>
      </c>
      <c r="W1157" s="111"/>
      <c r="X1157" s="111"/>
    </row>
    <row r="1158" spans="1:24" x14ac:dyDescent="0.3">
      <c r="A1158" s="108" t="s">
        <v>548</v>
      </c>
      <c r="B1158" s="109" t="s">
        <v>4886</v>
      </c>
      <c r="C1158" s="109" t="s">
        <v>778</v>
      </c>
      <c r="D1158" s="109" t="s">
        <v>550</v>
      </c>
      <c r="E1158" s="109" t="s">
        <v>3363</v>
      </c>
      <c r="F1158" s="109" t="s">
        <v>4850</v>
      </c>
      <c r="G1158" s="109" t="s">
        <v>4851</v>
      </c>
      <c r="H1158" s="109" t="s">
        <v>4887</v>
      </c>
      <c r="I1158" s="110">
        <v>5008</v>
      </c>
      <c r="J1158" s="110">
        <v>110.49</v>
      </c>
      <c r="K1158" s="110">
        <v>-12.171900000000001</v>
      </c>
      <c r="L1158" s="110">
        <v>-75.147499999999994</v>
      </c>
      <c r="M1158" s="111" t="s">
        <v>123</v>
      </c>
      <c r="N1158" s="111">
        <v>0</v>
      </c>
      <c r="O1158" s="111" t="s">
        <v>553</v>
      </c>
      <c r="P1158" s="111">
        <v>0</v>
      </c>
      <c r="Q1158" s="112"/>
      <c r="R1158" s="111" t="s">
        <v>565</v>
      </c>
      <c r="S1158" s="111" t="s">
        <v>670</v>
      </c>
      <c r="T1158" s="111" t="s">
        <v>2138</v>
      </c>
      <c r="U1158" s="111" t="str">
        <f>+CONCATENATE(Tabla134[[#This Row],[D]],Tabla134[[#This Row],[P]],Tabla134[[#This Row],[DI]])</f>
        <v>JUNINHUANCAYOPUCARA</v>
      </c>
      <c r="V1158" s="111" t="s">
        <v>4886</v>
      </c>
      <c r="W1158" s="111"/>
      <c r="X1158" s="111"/>
    </row>
    <row r="1159" spans="1:24" x14ac:dyDescent="0.3">
      <c r="A1159" s="108" t="s">
        <v>548</v>
      </c>
      <c r="B1159" s="109" t="s">
        <v>4888</v>
      </c>
      <c r="C1159" s="109" t="s">
        <v>778</v>
      </c>
      <c r="D1159" s="109" t="s">
        <v>550</v>
      </c>
      <c r="E1159" s="109" t="s">
        <v>3366</v>
      </c>
      <c r="F1159" s="109" t="s">
        <v>4850</v>
      </c>
      <c r="G1159" s="109" t="s">
        <v>4851</v>
      </c>
      <c r="H1159" s="109" t="s">
        <v>4889</v>
      </c>
      <c r="I1159" s="110">
        <v>1745</v>
      </c>
      <c r="J1159" s="110">
        <v>34.79</v>
      </c>
      <c r="K1159" s="110">
        <v>-11.887499999999999</v>
      </c>
      <c r="L1159" s="110">
        <v>-75.287199999999999</v>
      </c>
      <c r="M1159" s="111" t="s">
        <v>123</v>
      </c>
      <c r="N1159" s="111">
        <v>0</v>
      </c>
      <c r="O1159" s="111" t="s">
        <v>553</v>
      </c>
      <c r="P1159" s="111">
        <v>0</v>
      </c>
      <c r="Q1159" s="112"/>
      <c r="R1159" s="111" t="s">
        <v>565</v>
      </c>
      <c r="S1159" s="111" t="s">
        <v>670</v>
      </c>
      <c r="T1159" s="111" t="s">
        <v>2589</v>
      </c>
      <c r="U1159" s="111" t="str">
        <f>+CONCATENATE(Tabla134[[#This Row],[D]],Tabla134[[#This Row],[P]],Tabla134[[#This Row],[DI]])</f>
        <v>JUNINHUANCAYOQUICHUAY</v>
      </c>
      <c r="V1159" s="111" t="s">
        <v>4888</v>
      </c>
      <c r="W1159" s="111"/>
      <c r="X1159" s="111"/>
    </row>
    <row r="1160" spans="1:24" x14ac:dyDescent="0.3">
      <c r="A1160" s="108" t="s">
        <v>548</v>
      </c>
      <c r="B1160" s="109" t="s">
        <v>4890</v>
      </c>
      <c r="C1160" s="109" t="s">
        <v>778</v>
      </c>
      <c r="D1160" s="109" t="s">
        <v>550</v>
      </c>
      <c r="E1160" s="109" t="s">
        <v>3369</v>
      </c>
      <c r="F1160" s="109" t="s">
        <v>4850</v>
      </c>
      <c r="G1160" s="109" t="s">
        <v>4851</v>
      </c>
      <c r="H1160" s="109" t="s">
        <v>4891</v>
      </c>
      <c r="I1160" s="110">
        <v>4268</v>
      </c>
      <c r="J1160" s="110">
        <v>167.98</v>
      </c>
      <c r="K1160" s="110">
        <v>-11.9383</v>
      </c>
      <c r="L1160" s="110">
        <v>-75.261099999999999</v>
      </c>
      <c r="M1160" s="111" t="s">
        <v>123</v>
      </c>
      <c r="N1160" s="111">
        <v>0</v>
      </c>
      <c r="O1160" s="111" t="s">
        <v>553</v>
      </c>
      <c r="P1160" s="111">
        <v>0</v>
      </c>
      <c r="Q1160" s="112"/>
      <c r="R1160" s="111" t="s">
        <v>565</v>
      </c>
      <c r="S1160" s="111" t="s">
        <v>670</v>
      </c>
      <c r="T1160" s="111" t="s">
        <v>2598</v>
      </c>
      <c r="U1160" s="111" t="str">
        <f>+CONCATENATE(Tabla134[[#This Row],[D]],Tabla134[[#This Row],[P]],Tabla134[[#This Row],[DI]])</f>
        <v>JUNINHUANCAYOQUILCAS</v>
      </c>
      <c r="V1160" s="111" t="s">
        <v>4890</v>
      </c>
      <c r="W1160" s="111"/>
      <c r="X1160" s="111"/>
    </row>
    <row r="1161" spans="1:24" x14ac:dyDescent="0.3">
      <c r="A1161" s="108" t="s">
        <v>548</v>
      </c>
      <c r="B1161" s="109" t="s">
        <v>4892</v>
      </c>
      <c r="C1161" s="109" t="s">
        <v>778</v>
      </c>
      <c r="D1161" s="109" t="s">
        <v>550</v>
      </c>
      <c r="E1161" s="109" t="s">
        <v>3372</v>
      </c>
      <c r="F1161" s="109" t="s">
        <v>4850</v>
      </c>
      <c r="G1161" s="109" t="s">
        <v>4851</v>
      </c>
      <c r="H1161" s="109" t="s">
        <v>4893</v>
      </c>
      <c r="I1161" s="110">
        <v>11955</v>
      </c>
      <c r="J1161" s="110">
        <v>23.09</v>
      </c>
      <c r="K1161" s="110">
        <v>-11.991400000000001</v>
      </c>
      <c r="L1161" s="110">
        <v>-75.248099999999994</v>
      </c>
      <c r="M1161" s="111" t="s">
        <v>123</v>
      </c>
      <c r="N1161" s="111">
        <v>0</v>
      </c>
      <c r="O1161" s="111" t="s">
        <v>553</v>
      </c>
      <c r="P1161" s="111">
        <v>0</v>
      </c>
      <c r="Q1161" s="112"/>
      <c r="R1161" s="111" t="s">
        <v>565</v>
      </c>
      <c r="S1161" s="111" t="s">
        <v>670</v>
      </c>
      <c r="T1161" s="111" t="s">
        <v>2606</v>
      </c>
      <c r="U1161" s="111" t="str">
        <f>+CONCATENATE(Tabla134[[#This Row],[D]],Tabla134[[#This Row],[P]],Tabla134[[#This Row],[DI]])</f>
        <v>JUNINHUANCAYOSAN AGUSTIN</v>
      </c>
      <c r="V1161" s="111" t="s">
        <v>4892</v>
      </c>
      <c r="W1161" s="111"/>
      <c r="X1161" s="111"/>
    </row>
    <row r="1162" spans="1:24" x14ac:dyDescent="0.3">
      <c r="A1162" s="108" t="s">
        <v>548</v>
      </c>
      <c r="B1162" s="109" t="s">
        <v>4894</v>
      </c>
      <c r="C1162" s="109" t="s">
        <v>778</v>
      </c>
      <c r="D1162" s="109" t="s">
        <v>550</v>
      </c>
      <c r="E1162" s="109" t="s">
        <v>4895</v>
      </c>
      <c r="F1162" s="109" t="s">
        <v>4850</v>
      </c>
      <c r="G1162" s="109" t="s">
        <v>4851</v>
      </c>
      <c r="H1162" s="109" t="s">
        <v>4896</v>
      </c>
      <c r="I1162" s="110">
        <v>10420</v>
      </c>
      <c r="J1162" s="110">
        <v>20.99</v>
      </c>
      <c r="K1162" s="110">
        <v>-11.9483</v>
      </c>
      <c r="L1162" s="110">
        <v>-75.285600000000002</v>
      </c>
      <c r="M1162" s="111" t="s">
        <v>123</v>
      </c>
      <c r="N1162" s="111">
        <v>0</v>
      </c>
      <c r="O1162" s="111" t="s">
        <v>553</v>
      </c>
      <c r="P1162" s="111">
        <v>0</v>
      </c>
      <c r="Q1162" s="112"/>
      <c r="R1162" s="111" t="s">
        <v>565</v>
      </c>
      <c r="S1162" s="111" t="s">
        <v>670</v>
      </c>
      <c r="T1162" s="111" t="s">
        <v>2615</v>
      </c>
      <c r="U1162" s="111" t="str">
        <f>+CONCATENATE(Tabla134[[#This Row],[D]],Tabla134[[#This Row],[P]],Tabla134[[#This Row],[DI]])</f>
        <v>JUNINHUANCAYOSAN JERONIMO DE TUNAN</v>
      </c>
      <c r="V1162" s="111" t="s">
        <v>4894</v>
      </c>
      <c r="W1162" s="111"/>
      <c r="X1162" s="111"/>
    </row>
    <row r="1163" spans="1:24" x14ac:dyDescent="0.3">
      <c r="A1163" s="108" t="s">
        <v>548</v>
      </c>
      <c r="B1163" s="109" t="s">
        <v>4897</v>
      </c>
      <c r="C1163" s="109" t="s">
        <v>778</v>
      </c>
      <c r="D1163" s="109" t="s">
        <v>550</v>
      </c>
      <c r="E1163" s="109" t="s">
        <v>4898</v>
      </c>
      <c r="F1163" s="109" t="s">
        <v>4850</v>
      </c>
      <c r="G1163" s="109" t="s">
        <v>4851</v>
      </c>
      <c r="H1163" s="109" t="s">
        <v>4899</v>
      </c>
      <c r="I1163" s="110">
        <v>4082</v>
      </c>
      <c r="J1163" s="110">
        <v>11.59</v>
      </c>
      <c r="K1163" s="110">
        <v>-11.955</v>
      </c>
      <c r="L1163" s="110">
        <v>-75.260599999999997</v>
      </c>
      <c r="M1163" s="111" t="s">
        <v>123</v>
      </c>
      <c r="N1163" s="111">
        <v>0</v>
      </c>
      <c r="O1163" s="111" t="s">
        <v>553</v>
      </c>
      <c r="P1163" s="111">
        <v>0</v>
      </c>
      <c r="Q1163" s="112"/>
      <c r="R1163" s="111" t="s">
        <v>565</v>
      </c>
      <c r="S1163" s="111" t="s">
        <v>670</v>
      </c>
      <c r="T1163" s="111" t="s">
        <v>2630</v>
      </c>
      <c r="U1163" s="111" t="str">
        <f>+CONCATENATE(Tabla134[[#This Row],[D]],Tabla134[[#This Row],[P]],Tabla134[[#This Row],[DI]])</f>
        <v>JUNINHUANCAYOSAÑO</v>
      </c>
      <c r="V1163" s="111" t="s">
        <v>4897</v>
      </c>
      <c r="W1163" s="111"/>
      <c r="X1163" s="111"/>
    </row>
    <row r="1164" spans="1:24" x14ac:dyDescent="0.3">
      <c r="A1164" s="108" t="s">
        <v>548</v>
      </c>
      <c r="B1164" s="109" t="s">
        <v>4900</v>
      </c>
      <c r="C1164" s="109" t="s">
        <v>778</v>
      </c>
      <c r="D1164" s="109" t="s">
        <v>550</v>
      </c>
      <c r="E1164" s="109" t="s">
        <v>4901</v>
      </c>
      <c r="F1164" s="109" t="s">
        <v>4850</v>
      </c>
      <c r="G1164" s="109" t="s">
        <v>4851</v>
      </c>
      <c r="H1164" s="109" t="s">
        <v>4902</v>
      </c>
      <c r="I1164" s="110">
        <v>12879</v>
      </c>
      <c r="J1164" s="110">
        <v>119.02</v>
      </c>
      <c r="K1164" s="110">
        <v>-12.1403</v>
      </c>
      <c r="L1164" s="110">
        <v>-75.159700000000001</v>
      </c>
      <c r="M1164" s="111" t="s">
        <v>123</v>
      </c>
      <c r="N1164" s="111">
        <v>0</v>
      </c>
      <c r="O1164" s="111" t="s">
        <v>553</v>
      </c>
      <c r="P1164" s="111">
        <v>0</v>
      </c>
      <c r="Q1164" s="112"/>
      <c r="R1164" s="111" t="s">
        <v>565</v>
      </c>
      <c r="S1164" s="111" t="s">
        <v>670</v>
      </c>
      <c r="T1164" s="111" t="s">
        <v>2638</v>
      </c>
      <c r="U1164" s="111" t="str">
        <f>+CONCATENATE(Tabla134[[#This Row],[D]],Tabla134[[#This Row],[P]],Tabla134[[#This Row],[DI]])</f>
        <v>JUNINHUANCAYOSAPALLANGA</v>
      </c>
      <c r="V1164" s="111" t="s">
        <v>4900</v>
      </c>
      <c r="W1164" s="111"/>
      <c r="X1164" s="111"/>
    </row>
    <row r="1165" spans="1:24" x14ac:dyDescent="0.3">
      <c r="A1165" s="108" t="s">
        <v>548</v>
      </c>
      <c r="B1165" s="109" t="s">
        <v>4903</v>
      </c>
      <c r="C1165" s="109" t="s">
        <v>778</v>
      </c>
      <c r="D1165" s="109" t="s">
        <v>550</v>
      </c>
      <c r="E1165" s="109" t="s">
        <v>4904</v>
      </c>
      <c r="F1165" s="109" t="s">
        <v>4850</v>
      </c>
      <c r="G1165" s="109" t="s">
        <v>4851</v>
      </c>
      <c r="H1165" s="109" t="s">
        <v>4905</v>
      </c>
      <c r="I1165" s="110">
        <v>8166</v>
      </c>
      <c r="J1165" s="110">
        <v>42.73</v>
      </c>
      <c r="K1165" s="110">
        <v>-12.012499999999999</v>
      </c>
      <c r="L1165" s="110">
        <v>-75.283299999999997</v>
      </c>
      <c r="M1165" s="111" t="s">
        <v>123</v>
      </c>
      <c r="N1165" s="111">
        <v>0</v>
      </c>
      <c r="O1165" s="111" t="s">
        <v>553</v>
      </c>
      <c r="P1165" s="111">
        <v>0</v>
      </c>
      <c r="Q1165" s="112"/>
      <c r="R1165" s="111" t="s">
        <v>565</v>
      </c>
      <c r="S1165" s="111" t="s">
        <v>670</v>
      </c>
      <c r="T1165" s="111" t="s">
        <v>2646</v>
      </c>
      <c r="U1165" s="111" t="str">
        <f>+CONCATENATE(Tabla134[[#This Row],[D]],Tabla134[[#This Row],[P]],Tabla134[[#This Row],[DI]])</f>
        <v>JUNINHUANCAYOSICAYA</v>
      </c>
      <c r="V1165" s="111" t="s">
        <v>4903</v>
      </c>
      <c r="W1165" s="111"/>
      <c r="X1165" s="111"/>
    </row>
    <row r="1166" spans="1:24" x14ac:dyDescent="0.3">
      <c r="A1166" s="108" t="s">
        <v>548</v>
      </c>
      <c r="B1166" s="109" t="s">
        <v>4906</v>
      </c>
      <c r="C1166" s="109" t="s">
        <v>778</v>
      </c>
      <c r="D1166" s="109" t="s">
        <v>550</v>
      </c>
      <c r="E1166" s="109" t="s">
        <v>4907</v>
      </c>
      <c r="F1166" s="109" t="s">
        <v>4850</v>
      </c>
      <c r="G1166" s="109" t="s">
        <v>4851</v>
      </c>
      <c r="H1166" s="109" t="s">
        <v>4908</v>
      </c>
      <c r="I1166" s="110">
        <v>7776</v>
      </c>
      <c r="J1166" s="110">
        <v>778.02</v>
      </c>
      <c r="K1166" s="110">
        <v>-11.7689</v>
      </c>
      <c r="L1166" s="110">
        <v>-74.795299999999997</v>
      </c>
      <c r="M1166" s="111" t="s">
        <v>3613</v>
      </c>
      <c r="N1166" s="115">
        <v>1</v>
      </c>
      <c r="O1166" s="115" t="s">
        <v>3614</v>
      </c>
      <c r="P1166" s="115">
        <v>0</v>
      </c>
      <c r="Q1166" s="112"/>
      <c r="R1166" s="111" t="s">
        <v>565</v>
      </c>
      <c r="S1166" s="111" t="s">
        <v>670</v>
      </c>
      <c r="T1166" s="111" t="s">
        <v>2622</v>
      </c>
      <c r="U1166" s="111" t="str">
        <f>+CONCATENATE(Tabla134[[#This Row],[D]],Tabla134[[#This Row],[P]],Tabla134[[#This Row],[DI]])</f>
        <v>JUNINHUANCAYOSANTO DOMINGO DE ACOBAMBA</v>
      </c>
      <c r="V1166" s="111" t="s">
        <v>4906</v>
      </c>
      <c r="W1166" s="111"/>
      <c r="X1166" s="111"/>
    </row>
    <row r="1167" spans="1:24" x14ac:dyDescent="0.3">
      <c r="A1167" s="108" t="s">
        <v>548</v>
      </c>
      <c r="B1167" s="109" t="s">
        <v>4909</v>
      </c>
      <c r="C1167" s="109" t="s">
        <v>778</v>
      </c>
      <c r="D1167" s="109" t="s">
        <v>550</v>
      </c>
      <c r="E1167" s="109" t="s">
        <v>4910</v>
      </c>
      <c r="F1167" s="109" t="s">
        <v>4850</v>
      </c>
      <c r="G1167" s="109" t="s">
        <v>4851</v>
      </c>
      <c r="H1167" s="109" t="s">
        <v>4911</v>
      </c>
      <c r="I1167" s="110">
        <v>2247</v>
      </c>
      <c r="J1167" s="110">
        <v>3.57</v>
      </c>
      <c r="K1167" s="110">
        <v>-12.160299999999999</v>
      </c>
      <c r="L1167" s="110">
        <v>-75.234200000000001</v>
      </c>
      <c r="M1167" s="111" t="s">
        <v>123</v>
      </c>
      <c r="N1167" s="111">
        <v>0</v>
      </c>
      <c r="O1167" s="111" t="s">
        <v>553</v>
      </c>
      <c r="P1167" s="111">
        <v>0</v>
      </c>
      <c r="Q1167" s="112"/>
      <c r="R1167" s="111" t="s">
        <v>565</v>
      </c>
      <c r="S1167" s="111" t="s">
        <v>670</v>
      </c>
      <c r="T1167" s="111" t="s">
        <v>2654</v>
      </c>
      <c r="U1167" s="111" t="str">
        <f>+CONCATENATE(Tabla134[[#This Row],[D]],Tabla134[[#This Row],[P]],Tabla134[[#This Row],[DI]])</f>
        <v>JUNINHUANCAYOVIQUES</v>
      </c>
      <c r="V1167" s="111" t="s">
        <v>4909</v>
      </c>
      <c r="W1167" s="111"/>
      <c r="X1167" s="111"/>
    </row>
    <row r="1168" spans="1:24" x14ac:dyDescent="0.3">
      <c r="A1168" s="108" t="s">
        <v>548</v>
      </c>
      <c r="B1168" s="109" t="s">
        <v>4912</v>
      </c>
      <c r="C1168" s="109" t="s">
        <v>778</v>
      </c>
      <c r="D1168" s="109" t="s">
        <v>550</v>
      </c>
      <c r="E1168" s="109" t="s">
        <v>841</v>
      </c>
      <c r="F1168" s="109" t="s">
        <v>4850</v>
      </c>
      <c r="G1168" s="109" t="s">
        <v>4851</v>
      </c>
      <c r="H1168" s="109" t="s">
        <v>842</v>
      </c>
      <c r="I1168" s="110" t="s">
        <v>553</v>
      </c>
      <c r="J1168" s="110" t="s">
        <v>553</v>
      </c>
      <c r="K1168" s="110" t="s">
        <v>553</v>
      </c>
      <c r="L1168" s="110" t="s">
        <v>553</v>
      </c>
      <c r="M1168" s="111" t="s">
        <v>123</v>
      </c>
      <c r="N1168" s="111">
        <v>0</v>
      </c>
      <c r="O1168" s="111" t="s">
        <v>553</v>
      </c>
      <c r="P1168" s="111">
        <v>0</v>
      </c>
      <c r="Q1168" s="112"/>
      <c r="R1168" s="111" t="s">
        <v>565</v>
      </c>
      <c r="S1168" s="111" t="s">
        <v>670</v>
      </c>
      <c r="T1168" s="111" t="s">
        <v>843</v>
      </c>
      <c r="U1168" s="111" t="str">
        <f>+CONCATENATE(Tabla134[[#This Row],[D]],Tabla134[[#This Row],[P]],Tabla134[[#This Row],[DI]])</f>
        <v>JUNINHUANCAYOMULTIDISTRITAL</v>
      </c>
      <c r="V1168" s="111" t="s">
        <v>4912</v>
      </c>
      <c r="W1168" s="111"/>
      <c r="X1168" s="111"/>
    </row>
    <row r="1169" spans="1:24" x14ac:dyDescent="0.3">
      <c r="A1169" s="108" t="s">
        <v>548</v>
      </c>
      <c r="B1169" s="109" t="s">
        <v>4913</v>
      </c>
      <c r="C1169" s="109" t="s">
        <v>778</v>
      </c>
      <c r="D1169" s="109" t="s">
        <v>581</v>
      </c>
      <c r="E1169" s="109" t="s">
        <v>550</v>
      </c>
      <c r="F1169" s="109" t="s">
        <v>4850</v>
      </c>
      <c r="G1169" s="109" t="s">
        <v>4914</v>
      </c>
      <c r="H1169" s="109" t="s">
        <v>4915</v>
      </c>
      <c r="I1169" s="110">
        <v>15010</v>
      </c>
      <c r="J1169" s="110">
        <v>18.29</v>
      </c>
      <c r="K1169" s="110">
        <v>-11.918100000000001</v>
      </c>
      <c r="L1169" s="110">
        <v>-75.316100000000006</v>
      </c>
      <c r="M1169" s="111" t="s">
        <v>123</v>
      </c>
      <c r="N1169" s="111">
        <v>0</v>
      </c>
      <c r="O1169" s="111" t="s">
        <v>553</v>
      </c>
      <c r="P1169" s="111">
        <v>0</v>
      </c>
      <c r="Q1169" s="112"/>
      <c r="R1169" s="111" t="s">
        <v>565</v>
      </c>
      <c r="S1169" s="111" t="s">
        <v>645</v>
      </c>
      <c r="T1169" s="111" t="s">
        <v>645</v>
      </c>
      <c r="U1169" s="111" t="str">
        <f>+CONCATENATE(Tabla134[[#This Row],[D]],Tabla134[[#This Row],[P]],Tabla134[[#This Row],[DI]])</f>
        <v>JUNINCONCEPCIONCONCEPCION</v>
      </c>
      <c r="V1169" s="111" t="s">
        <v>4913</v>
      </c>
      <c r="W1169" s="111"/>
      <c r="X1169" s="111"/>
    </row>
    <row r="1170" spans="1:24" x14ac:dyDescent="0.3">
      <c r="A1170" s="108" t="s">
        <v>548</v>
      </c>
      <c r="B1170" s="109" t="s">
        <v>4916</v>
      </c>
      <c r="C1170" s="109" t="s">
        <v>778</v>
      </c>
      <c r="D1170" s="109" t="s">
        <v>581</v>
      </c>
      <c r="E1170" s="109" t="s">
        <v>581</v>
      </c>
      <c r="F1170" s="109" t="s">
        <v>4850</v>
      </c>
      <c r="G1170" s="109" t="s">
        <v>4914</v>
      </c>
      <c r="H1170" s="109" t="s">
        <v>2892</v>
      </c>
      <c r="I1170" s="110">
        <v>1592</v>
      </c>
      <c r="J1170" s="110">
        <v>37.799999999999997</v>
      </c>
      <c r="K1170" s="110">
        <v>-11.9594</v>
      </c>
      <c r="L1170" s="110">
        <v>-75.363600000000005</v>
      </c>
      <c r="M1170" s="111" t="s">
        <v>123</v>
      </c>
      <c r="N1170" s="111">
        <v>0</v>
      </c>
      <c r="O1170" s="111" t="s">
        <v>553</v>
      </c>
      <c r="P1170" s="111">
        <v>0</v>
      </c>
      <c r="Q1170" s="112"/>
      <c r="R1170" s="111" t="s">
        <v>565</v>
      </c>
      <c r="S1170" s="111" t="s">
        <v>645</v>
      </c>
      <c r="T1170" s="111" t="s">
        <v>1069</v>
      </c>
      <c r="U1170" s="111" t="str">
        <f>+CONCATENATE(Tabla134[[#This Row],[D]],Tabla134[[#This Row],[P]],Tabla134[[#This Row],[DI]])</f>
        <v>JUNINCONCEPCIONACO</v>
      </c>
      <c r="V1170" s="111" t="s">
        <v>4916</v>
      </c>
      <c r="W1170" s="111"/>
      <c r="X1170" s="111"/>
    </row>
    <row r="1171" spans="1:24" x14ac:dyDescent="0.3">
      <c r="A1171" s="108" t="s">
        <v>548</v>
      </c>
      <c r="B1171" s="109" t="s">
        <v>4917</v>
      </c>
      <c r="C1171" s="109" t="s">
        <v>778</v>
      </c>
      <c r="D1171" s="109" t="s">
        <v>581</v>
      </c>
      <c r="E1171" s="109" t="s">
        <v>608</v>
      </c>
      <c r="F1171" s="109" t="s">
        <v>4850</v>
      </c>
      <c r="G1171" s="109" t="s">
        <v>4914</v>
      </c>
      <c r="H1171" s="109" t="s">
        <v>4918</v>
      </c>
      <c r="I1171" s="110">
        <v>4536</v>
      </c>
      <c r="J1171" s="110">
        <v>694.9</v>
      </c>
      <c r="K1171" s="110">
        <v>-11.7319</v>
      </c>
      <c r="L1171" s="110">
        <v>-74.805800000000005</v>
      </c>
      <c r="M1171" s="111" t="s">
        <v>123</v>
      </c>
      <c r="N1171" s="111">
        <v>0</v>
      </c>
      <c r="O1171" s="111" t="s">
        <v>553</v>
      </c>
      <c r="P1171" s="111">
        <v>0</v>
      </c>
      <c r="Q1171" s="112"/>
      <c r="R1171" s="111" t="s">
        <v>565</v>
      </c>
      <c r="S1171" s="111" t="s">
        <v>645</v>
      </c>
      <c r="T1171" s="111" t="s">
        <v>1309</v>
      </c>
      <c r="U1171" s="111" t="str">
        <f>+CONCATENATE(Tabla134[[#This Row],[D]],Tabla134[[#This Row],[P]],Tabla134[[#This Row],[DI]])</f>
        <v>JUNINCONCEPCIONANDAMARCA</v>
      </c>
      <c r="V1171" s="111" t="s">
        <v>4917</v>
      </c>
      <c r="W1171" s="111"/>
      <c r="X1171" s="111"/>
    </row>
    <row r="1172" spans="1:24" x14ac:dyDescent="0.3">
      <c r="A1172" s="108" t="s">
        <v>548</v>
      </c>
      <c r="B1172" s="109" t="s">
        <v>4919</v>
      </c>
      <c r="C1172" s="109" t="s">
        <v>778</v>
      </c>
      <c r="D1172" s="109" t="s">
        <v>581</v>
      </c>
      <c r="E1172" s="109" t="s">
        <v>633</v>
      </c>
      <c r="F1172" s="109" t="s">
        <v>4850</v>
      </c>
      <c r="G1172" s="109" t="s">
        <v>4914</v>
      </c>
      <c r="H1172" s="109" t="s">
        <v>4920</v>
      </c>
      <c r="I1172" s="110">
        <v>2882</v>
      </c>
      <c r="J1172" s="110">
        <v>113.21</v>
      </c>
      <c r="K1172" s="110">
        <v>-12.028600000000001</v>
      </c>
      <c r="L1172" s="110">
        <v>-75.378299999999996</v>
      </c>
      <c r="M1172" s="111" t="s">
        <v>123</v>
      </c>
      <c r="N1172" s="111">
        <v>0</v>
      </c>
      <c r="O1172" s="111" t="s">
        <v>553</v>
      </c>
      <c r="P1172" s="111">
        <v>0</v>
      </c>
      <c r="Q1172" s="112"/>
      <c r="R1172" s="111" t="s">
        <v>565</v>
      </c>
      <c r="S1172" s="111" t="s">
        <v>645</v>
      </c>
      <c r="T1172" s="111" t="s">
        <v>1481</v>
      </c>
      <c r="U1172" s="111" t="str">
        <f>+CONCATENATE(Tabla134[[#This Row],[D]],Tabla134[[#This Row],[P]],Tabla134[[#This Row],[DI]])</f>
        <v>JUNINCONCEPCIONCHAMBARA</v>
      </c>
      <c r="V1172" s="111" t="s">
        <v>4919</v>
      </c>
      <c r="W1172" s="111"/>
      <c r="X1172" s="111"/>
    </row>
    <row r="1173" spans="1:24" x14ac:dyDescent="0.3">
      <c r="A1173" s="108" t="s">
        <v>548</v>
      </c>
      <c r="B1173" s="109" t="s">
        <v>4921</v>
      </c>
      <c r="C1173" s="109" t="s">
        <v>778</v>
      </c>
      <c r="D1173" s="109" t="s">
        <v>581</v>
      </c>
      <c r="E1173" s="109" t="s">
        <v>656</v>
      </c>
      <c r="F1173" s="109" t="s">
        <v>4850</v>
      </c>
      <c r="G1173" s="109" t="s">
        <v>4914</v>
      </c>
      <c r="H1173" s="109" t="s">
        <v>3000</v>
      </c>
      <c r="I1173" s="110">
        <v>1757</v>
      </c>
      <c r="J1173" s="110">
        <v>165.05</v>
      </c>
      <c r="K1173" s="110">
        <v>-11.659700000000001</v>
      </c>
      <c r="L1173" s="110">
        <v>-75.103300000000004</v>
      </c>
      <c r="M1173" s="111" t="s">
        <v>123</v>
      </c>
      <c r="N1173" s="111">
        <v>0</v>
      </c>
      <c r="O1173" s="111" t="s">
        <v>553</v>
      </c>
      <c r="P1173" s="111">
        <v>0</v>
      </c>
      <c r="Q1173" s="112"/>
      <c r="R1173" s="111" t="s">
        <v>565</v>
      </c>
      <c r="S1173" s="111" t="s">
        <v>645</v>
      </c>
      <c r="T1173" s="111" t="s">
        <v>1578</v>
      </c>
      <c r="U1173" s="111" t="str">
        <f>+CONCATENATE(Tabla134[[#This Row],[D]],Tabla134[[#This Row],[P]],Tabla134[[#This Row],[DI]])</f>
        <v>JUNINCONCEPCIONCOCHAS</v>
      </c>
      <c r="V1173" s="111" t="s">
        <v>4921</v>
      </c>
      <c r="W1173" s="111"/>
      <c r="X1173" s="111"/>
    </row>
    <row r="1174" spans="1:24" x14ac:dyDescent="0.3">
      <c r="A1174" s="108" t="s">
        <v>548</v>
      </c>
      <c r="B1174" s="109" t="s">
        <v>4922</v>
      </c>
      <c r="C1174" s="109" t="s">
        <v>778</v>
      </c>
      <c r="D1174" s="109" t="s">
        <v>581</v>
      </c>
      <c r="E1174" s="109" t="s">
        <v>680</v>
      </c>
      <c r="F1174" s="109" t="s">
        <v>4850</v>
      </c>
      <c r="G1174" s="109" t="s">
        <v>4914</v>
      </c>
      <c r="H1174" s="109" t="s">
        <v>4923</v>
      </c>
      <c r="I1174" s="110">
        <v>6073</v>
      </c>
      <c r="J1174" s="110">
        <v>825.29</v>
      </c>
      <c r="K1174" s="110">
        <v>-11.718299999999999</v>
      </c>
      <c r="L1174" s="110">
        <v>-75.0839</v>
      </c>
      <c r="M1174" s="111" t="s">
        <v>123</v>
      </c>
      <c r="N1174" s="111">
        <v>0</v>
      </c>
      <c r="O1174" s="111" t="s">
        <v>553</v>
      </c>
      <c r="P1174" s="111">
        <v>0</v>
      </c>
      <c r="Q1174" s="112"/>
      <c r="R1174" s="111" t="s">
        <v>565</v>
      </c>
      <c r="S1174" s="111" t="s">
        <v>645</v>
      </c>
      <c r="T1174" s="111" t="s">
        <v>1801</v>
      </c>
      <c r="U1174" s="111" t="str">
        <f>+CONCATENATE(Tabla134[[#This Row],[D]],Tabla134[[#This Row],[P]],Tabla134[[#This Row],[DI]])</f>
        <v>JUNINCONCEPCIONCOMAS</v>
      </c>
      <c r="V1174" s="111" t="s">
        <v>4922</v>
      </c>
      <c r="W1174" s="111"/>
      <c r="X1174" s="111"/>
    </row>
    <row r="1175" spans="1:24" x14ac:dyDescent="0.3">
      <c r="A1175" s="108" t="s">
        <v>548</v>
      </c>
      <c r="B1175" s="109" t="s">
        <v>4924</v>
      </c>
      <c r="C1175" s="109" t="s">
        <v>778</v>
      </c>
      <c r="D1175" s="109" t="s">
        <v>581</v>
      </c>
      <c r="E1175" s="109" t="s">
        <v>700</v>
      </c>
      <c r="F1175" s="109" t="s">
        <v>4850</v>
      </c>
      <c r="G1175" s="109" t="s">
        <v>4914</v>
      </c>
      <c r="H1175" s="109" t="s">
        <v>4925</v>
      </c>
      <c r="I1175" s="110">
        <v>1193</v>
      </c>
      <c r="J1175" s="110">
        <v>25.83</v>
      </c>
      <c r="K1175" s="110">
        <v>-11.8353</v>
      </c>
      <c r="L1175" s="110">
        <v>-75.2911</v>
      </c>
      <c r="M1175" s="111" t="s">
        <v>123</v>
      </c>
      <c r="N1175" s="111">
        <v>0</v>
      </c>
      <c r="O1175" s="111" t="s">
        <v>553</v>
      </c>
      <c r="P1175" s="111">
        <v>0</v>
      </c>
      <c r="Q1175" s="112"/>
      <c r="R1175" s="111" t="s">
        <v>565</v>
      </c>
      <c r="S1175" s="111" t="s">
        <v>645</v>
      </c>
      <c r="T1175" s="111" t="s">
        <v>2062</v>
      </c>
      <c r="U1175" s="111" t="str">
        <f>+CONCATENATE(Tabla134[[#This Row],[D]],Tabla134[[#This Row],[P]],Tabla134[[#This Row],[DI]])</f>
        <v>JUNINCONCEPCIONHEROINAS TOLEDO</v>
      </c>
      <c r="V1175" s="111" t="s">
        <v>4924</v>
      </c>
      <c r="W1175" s="111"/>
      <c r="X1175" s="111"/>
    </row>
    <row r="1176" spans="1:24" x14ac:dyDescent="0.3">
      <c r="A1176" s="108" t="s">
        <v>548</v>
      </c>
      <c r="B1176" s="109" t="s">
        <v>4926</v>
      </c>
      <c r="C1176" s="109" t="s">
        <v>778</v>
      </c>
      <c r="D1176" s="109" t="s">
        <v>581</v>
      </c>
      <c r="E1176" s="109" t="s">
        <v>719</v>
      </c>
      <c r="F1176" s="109" t="s">
        <v>4850</v>
      </c>
      <c r="G1176" s="109" t="s">
        <v>4914</v>
      </c>
      <c r="H1176" s="109" t="s">
        <v>4927</v>
      </c>
      <c r="I1176" s="110">
        <v>1391</v>
      </c>
      <c r="J1176" s="110">
        <v>20.58</v>
      </c>
      <c r="K1176" s="110">
        <v>-12.021699999999999</v>
      </c>
      <c r="L1176" s="110">
        <v>-75.3489</v>
      </c>
      <c r="M1176" s="111" t="s">
        <v>123</v>
      </c>
      <c r="N1176" s="111">
        <v>0</v>
      </c>
      <c r="O1176" s="111" t="s">
        <v>553</v>
      </c>
      <c r="P1176" s="111">
        <v>0</v>
      </c>
      <c r="Q1176" s="112"/>
      <c r="R1176" s="111" t="s">
        <v>565</v>
      </c>
      <c r="S1176" s="111" t="s">
        <v>645</v>
      </c>
      <c r="T1176" s="111" t="s">
        <v>2165</v>
      </c>
      <c r="U1176" s="111" t="str">
        <f>+CONCATENATE(Tabla134[[#This Row],[D]],Tabla134[[#This Row],[P]],Tabla134[[#This Row],[DI]])</f>
        <v>JUNINCONCEPCIONMANZANARES</v>
      </c>
      <c r="V1176" s="111" t="s">
        <v>4926</v>
      </c>
      <c r="W1176" s="111"/>
      <c r="X1176" s="111"/>
    </row>
    <row r="1177" spans="1:24" x14ac:dyDescent="0.3">
      <c r="A1177" s="108" t="s">
        <v>548</v>
      </c>
      <c r="B1177" s="109" t="s">
        <v>4928</v>
      </c>
      <c r="C1177" s="109" t="s">
        <v>778</v>
      </c>
      <c r="D1177" s="109" t="s">
        <v>581</v>
      </c>
      <c r="E1177" s="109" t="s">
        <v>738</v>
      </c>
      <c r="F1177" s="109" t="s">
        <v>4850</v>
      </c>
      <c r="G1177" s="109" t="s">
        <v>4914</v>
      </c>
      <c r="H1177" s="109" t="s">
        <v>4929</v>
      </c>
      <c r="I1177" s="110">
        <v>1652</v>
      </c>
      <c r="J1177" s="110">
        <v>743.84</v>
      </c>
      <c r="K1177" s="110">
        <v>-11.6158</v>
      </c>
      <c r="L1177" s="110">
        <v>-75.094200000000001</v>
      </c>
      <c r="M1177" s="111" t="s">
        <v>123</v>
      </c>
      <c r="N1177" s="111">
        <v>0</v>
      </c>
      <c r="O1177" s="111" t="s">
        <v>553</v>
      </c>
      <c r="P1177" s="111">
        <v>0</v>
      </c>
      <c r="Q1177" s="112"/>
      <c r="R1177" s="111" t="s">
        <v>565</v>
      </c>
      <c r="S1177" s="111" t="s">
        <v>645</v>
      </c>
      <c r="T1177" s="111" t="s">
        <v>791</v>
      </c>
      <c r="U1177" s="111" t="str">
        <f>+CONCATENATE(Tabla134[[#This Row],[D]],Tabla134[[#This Row],[P]],Tabla134[[#This Row],[DI]])</f>
        <v>JUNINCONCEPCIONMARISCAL CASTILLA</v>
      </c>
      <c r="V1177" s="111" t="s">
        <v>4928</v>
      </c>
      <c r="W1177" s="111"/>
      <c r="X1177" s="111"/>
    </row>
    <row r="1178" spans="1:24" x14ac:dyDescent="0.3">
      <c r="A1178" s="108" t="s">
        <v>548</v>
      </c>
      <c r="B1178" s="109" t="s">
        <v>4930</v>
      </c>
      <c r="C1178" s="109" t="s">
        <v>778</v>
      </c>
      <c r="D1178" s="109" t="s">
        <v>581</v>
      </c>
      <c r="E1178" s="109" t="s">
        <v>753</v>
      </c>
      <c r="F1178" s="109" t="s">
        <v>4850</v>
      </c>
      <c r="G1178" s="109" t="s">
        <v>4914</v>
      </c>
      <c r="H1178" s="109" t="s">
        <v>4931</v>
      </c>
      <c r="I1178" s="110">
        <v>5171</v>
      </c>
      <c r="J1178" s="110">
        <v>24.74</v>
      </c>
      <c r="K1178" s="110">
        <v>-11.8917</v>
      </c>
      <c r="L1178" s="110">
        <v>-75.353899999999996</v>
      </c>
      <c r="M1178" s="111" t="s">
        <v>123</v>
      </c>
      <c r="N1178" s="111">
        <v>0</v>
      </c>
      <c r="O1178" s="111" t="s">
        <v>553</v>
      </c>
      <c r="P1178" s="111">
        <v>0</v>
      </c>
      <c r="Q1178" s="112"/>
      <c r="R1178" s="111" t="s">
        <v>565</v>
      </c>
      <c r="S1178" s="111" t="s">
        <v>645</v>
      </c>
      <c r="T1178" s="111" t="s">
        <v>2322</v>
      </c>
      <c r="U1178" s="111" t="str">
        <f>+CONCATENATE(Tabla134[[#This Row],[D]],Tabla134[[#This Row],[P]],Tabla134[[#This Row],[DI]])</f>
        <v>JUNINCONCEPCIONMATAHUASI</v>
      </c>
      <c r="V1178" s="111" t="s">
        <v>4930</v>
      </c>
      <c r="W1178" s="111"/>
      <c r="X1178" s="111"/>
    </row>
    <row r="1179" spans="1:24" x14ac:dyDescent="0.3">
      <c r="A1179" s="108" t="s">
        <v>548</v>
      </c>
      <c r="B1179" s="109" t="s">
        <v>4932</v>
      </c>
      <c r="C1179" s="109" t="s">
        <v>778</v>
      </c>
      <c r="D1179" s="109" t="s">
        <v>581</v>
      </c>
      <c r="E1179" s="109" t="s">
        <v>765</v>
      </c>
      <c r="F1179" s="109" t="s">
        <v>4850</v>
      </c>
      <c r="G1179" s="109" t="s">
        <v>4914</v>
      </c>
      <c r="H1179" s="109" t="s">
        <v>4933</v>
      </c>
      <c r="I1179" s="110">
        <v>1369</v>
      </c>
      <c r="J1179" s="110">
        <v>25.21</v>
      </c>
      <c r="K1179" s="110">
        <v>-11.9375</v>
      </c>
      <c r="L1179" s="110">
        <v>-75.341700000000003</v>
      </c>
      <c r="M1179" s="111" t="s">
        <v>123</v>
      </c>
      <c r="N1179" s="111">
        <v>0</v>
      </c>
      <c r="O1179" s="111" t="s">
        <v>553</v>
      </c>
      <c r="P1179" s="111">
        <v>0</v>
      </c>
      <c r="Q1179" s="112"/>
      <c r="R1179" s="111" t="s">
        <v>565</v>
      </c>
      <c r="S1179" s="111" t="s">
        <v>645</v>
      </c>
      <c r="T1179" s="111" t="s">
        <v>2384</v>
      </c>
      <c r="U1179" s="111" t="str">
        <f>+CONCATENATE(Tabla134[[#This Row],[D]],Tabla134[[#This Row],[P]],Tabla134[[#This Row],[DI]])</f>
        <v>JUNINCONCEPCIONMITO</v>
      </c>
      <c r="V1179" s="111" t="s">
        <v>4932</v>
      </c>
      <c r="W1179" s="111"/>
      <c r="X1179" s="111"/>
    </row>
    <row r="1180" spans="1:24" x14ac:dyDescent="0.3">
      <c r="A1180" s="108" t="s">
        <v>548</v>
      </c>
      <c r="B1180" s="109" t="s">
        <v>4934</v>
      </c>
      <c r="C1180" s="109" t="s">
        <v>778</v>
      </c>
      <c r="D1180" s="109" t="s">
        <v>581</v>
      </c>
      <c r="E1180" s="109" t="s">
        <v>778</v>
      </c>
      <c r="F1180" s="109" t="s">
        <v>4850</v>
      </c>
      <c r="G1180" s="109" t="s">
        <v>4914</v>
      </c>
      <c r="H1180" s="109" t="s">
        <v>4935</v>
      </c>
      <c r="I1180" s="110">
        <v>1485</v>
      </c>
      <c r="J1180" s="110">
        <v>7.28</v>
      </c>
      <c r="K1180" s="110">
        <v>-11.901899999999999</v>
      </c>
      <c r="L1180" s="110">
        <v>-75.321700000000007</v>
      </c>
      <c r="M1180" s="111" t="s">
        <v>123</v>
      </c>
      <c r="N1180" s="111">
        <v>0</v>
      </c>
      <c r="O1180" s="111" t="s">
        <v>553</v>
      </c>
      <c r="P1180" s="111">
        <v>0</v>
      </c>
      <c r="Q1180" s="112"/>
      <c r="R1180" s="111" t="s">
        <v>565</v>
      </c>
      <c r="S1180" s="111" t="s">
        <v>645</v>
      </c>
      <c r="T1180" s="111" t="s">
        <v>2431</v>
      </c>
      <c r="U1180" s="111" t="str">
        <f>+CONCATENATE(Tabla134[[#This Row],[D]],Tabla134[[#This Row],[P]],Tabla134[[#This Row],[DI]])</f>
        <v>JUNINCONCEPCIONNUEVE DE JULIO</v>
      </c>
      <c r="V1180" s="111" t="s">
        <v>4934</v>
      </c>
      <c r="W1180" s="111"/>
      <c r="X1180" s="111"/>
    </row>
    <row r="1181" spans="1:24" x14ac:dyDescent="0.3">
      <c r="A1181" s="108" t="s">
        <v>548</v>
      </c>
      <c r="B1181" s="109" t="s">
        <v>4936</v>
      </c>
      <c r="C1181" s="109" t="s">
        <v>778</v>
      </c>
      <c r="D1181" s="109" t="s">
        <v>581</v>
      </c>
      <c r="E1181" s="109" t="s">
        <v>789</v>
      </c>
      <c r="F1181" s="109" t="s">
        <v>4850</v>
      </c>
      <c r="G1181" s="109" t="s">
        <v>4914</v>
      </c>
      <c r="H1181" s="109" t="s">
        <v>4937</v>
      </c>
      <c r="I1181" s="110">
        <v>4168</v>
      </c>
      <c r="J1181" s="110">
        <v>44.61</v>
      </c>
      <c r="K1181" s="110">
        <v>-11.9681</v>
      </c>
      <c r="L1181" s="110">
        <v>-75.313100000000006</v>
      </c>
      <c r="M1181" s="111" t="s">
        <v>123</v>
      </c>
      <c r="N1181" s="111">
        <v>0</v>
      </c>
      <c r="O1181" s="111" t="s">
        <v>553</v>
      </c>
      <c r="P1181" s="111">
        <v>0</v>
      </c>
      <c r="Q1181" s="112"/>
      <c r="R1181" s="111" t="s">
        <v>565</v>
      </c>
      <c r="S1181" s="111" t="s">
        <v>645</v>
      </c>
      <c r="T1181" s="111" t="s">
        <v>2463</v>
      </c>
      <c r="U1181" s="111" t="str">
        <f>+CONCATENATE(Tabla134[[#This Row],[D]],Tabla134[[#This Row],[P]],Tabla134[[#This Row],[DI]])</f>
        <v>JUNINCONCEPCIONORCOTUNA</v>
      </c>
      <c r="V1181" s="111" t="s">
        <v>4936</v>
      </c>
      <c r="W1181" s="111"/>
      <c r="X1181" s="111"/>
    </row>
    <row r="1182" spans="1:24" x14ac:dyDescent="0.3">
      <c r="A1182" s="108" t="s">
        <v>548</v>
      </c>
      <c r="B1182" s="109" t="s">
        <v>4938</v>
      </c>
      <c r="C1182" s="109" t="s">
        <v>778</v>
      </c>
      <c r="D1182" s="109" t="s">
        <v>581</v>
      </c>
      <c r="E1182" s="109" t="s">
        <v>798</v>
      </c>
      <c r="F1182" s="109" t="s">
        <v>4850</v>
      </c>
      <c r="G1182" s="109" t="s">
        <v>4914</v>
      </c>
      <c r="H1182" s="109" t="s">
        <v>4939</v>
      </c>
      <c r="I1182" s="110">
        <v>6106</v>
      </c>
      <c r="J1182" s="110">
        <v>314.8</v>
      </c>
      <c r="K1182" s="110">
        <v>-12.085599999999999</v>
      </c>
      <c r="L1182" s="110">
        <v>-75.538300000000007</v>
      </c>
      <c r="M1182" s="111" t="s">
        <v>123</v>
      </c>
      <c r="N1182" s="111">
        <v>0</v>
      </c>
      <c r="O1182" s="111" t="s">
        <v>553</v>
      </c>
      <c r="P1182" s="111">
        <v>0</v>
      </c>
      <c r="Q1182" s="112"/>
      <c r="R1182" s="111" t="s">
        <v>565</v>
      </c>
      <c r="S1182" s="111" t="s">
        <v>645</v>
      </c>
      <c r="T1182" s="111" t="s">
        <v>2492</v>
      </c>
      <c r="U1182" s="111" t="str">
        <f>+CONCATENATE(Tabla134[[#This Row],[D]],Tabla134[[#This Row],[P]],Tabla134[[#This Row],[DI]])</f>
        <v>JUNINCONCEPCIONSAN JOSE DE QUERO</v>
      </c>
      <c r="V1182" s="111" t="s">
        <v>4938</v>
      </c>
      <c r="W1182" s="111"/>
      <c r="X1182" s="111"/>
    </row>
    <row r="1183" spans="1:24" x14ac:dyDescent="0.3">
      <c r="A1183" s="108" t="s">
        <v>548</v>
      </c>
      <c r="B1183" s="109" t="s">
        <v>4940</v>
      </c>
      <c r="C1183" s="109" t="s">
        <v>778</v>
      </c>
      <c r="D1183" s="109" t="s">
        <v>581</v>
      </c>
      <c r="E1183" s="109" t="s">
        <v>806</v>
      </c>
      <c r="F1183" s="109" t="s">
        <v>4850</v>
      </c>
      <c r="G1183" s="109" t="s">
        <v>4914</v>
      </c>
      <c r="H1183" s="109" t="s">
        <v>4941</v>
      </c>
      <c r="I1183" s="110">
        <v>2030</v>
      </c>
      <c r="J1183" s="110">
        <v>13.91</v>
      </c>
      <c r="K1183" s="110">
        <v>-11.876899999999999</v>
      </c>
      <c r="L1183" s="110">
        <v>-75.294399999999996</v>
      </c>
      <c r="M1183" s="111" t="s">
        <v>123</v>
      </c>
      <c r="N1183" s="111">
        <v>0</v>
      </c>
      <c r="O1183" s="111" t="s">
        <v>553</v>
      </c>
      <c r="P1183" s="111">
        <v>0</v>
      </c>
      <c r="Q1183" s="112"/>
      <c r="R1183" s="111" t="s">
        <v>565</v>
      </c>
      <c r="S1183" s="111" t="s">
        <v>645</v>
      </c>
      <c r="T1183" s="111" t="s">
        <v>2516</v>
      </c>
      <c r="U1183" s="111" t="str">
        <f>+CONCATENATE(Tabla134[[#This Row],[D]],Tabla134[[#This Row],[P]],Tabla134[[#This Row],[DI]])</f>
        <v>JUNINCONCEPCIONSANTA ROSA DE OCOPA</v>
      </c>
      <c r="V1183" s="111" t="s">
        <v>4940</v>
      </c>
      <c r="W1183" s="111"/>
      <c r="X1183" s="111"/>
    </row>
    <row r="1184" spans="1:24" x14ac:dyDescent="0.3">
      <c r="A1184" s="108" t="s">
        <v>548</v>
      </c>
      <c r="B1184" s="109" t="s">
        <v>4942</v>
      </c>
      <c r="C1184" s="109" t="s">
        <v>778</v>
      </c>
      <c r="D1184" s="109" t="s">
        <v>581</v>
      </c>
      <c r="E1184" s="109" t="s">
        <v>841</v>
      </c>
      <c r="F1184" s="109" t="s">
        <v>4850</v>
      </c>
      <c r="G1184" s="109" t="s">
        <v>4914</v>
      </c>
      <c r="H1184" s="109" t="s">
        <v>842</v>
      </c>
      <c r="I1184" s="110" t="s">
        <v>553</v>
      </c>
      <c r="J1184" s="110" t="s">
        <v>553</v>
      </c>
      <c r="K1184" s="110" t="s">
        <v>553</v>
      </c>
      <c r="L1184" s="110" t="s">
        <v>553</v>
      </c>
      <c r="M1184" s="111" t="s">
        <v>123</v>
      </c>
      <c r="N1184" s="111">
        <v>0</v>
      </c>
      <c r="O1184" s="111" t="s">
        <v>553</v>
      </c>
      <c r="P1184" s="111">
        <v>0</v>
      </c>
      <c r="Q1184" s="112"/>
      <c r="R1184" s="111" t="s">
        <v>565</v>
      </c>
      <c r="S1184" s="111" t="s">
        <v>645</v>
      </c>
      <c r="T1184" s="111" t="s">
        <v>843</v>
      </c>
      <c r="U1184" s="111" t="str">
        <f>+CONCATENATE(Tabla134[[#This Row],[D]],Tabla134[[#This Row],[P]],Tabla134[[#This Row],[DI]])</f>
        <v>JUNINCONCEPCIONMULTIDISTRITAL</v>
      </c>
      <c r="V1184" s="111" t="s">
        <v>4942</v>
      </c>
      <c r="W1184" s="111"/>
      <c r="X1184" s="111"/>
    </row>
    <row r="1185" spans="1:24" x14ac:dyDescent="0.3">
      <c r="A1185" s="108" t="s">
        <v>548</v>
      </c>
      <c r="B1185" s="109" t="s">
        <v>4943</v>
      </c>
      <c r="C1185" s="109" t="s">
        <v>778</v>
      </c>
      <c r="D1185" s="109" t="s">
        <v>608</v>
      </c>
      <c r="E1185" s="109" t="s">
        <v>550</v>
      </c>
      <c r="F1185" s="109" t="s">
        <v>4850</v>
      </c>
      <c r="G1185" s="109" t="s">
        <v>4944</v>
      </c>
      <c r="H1185" s="109" t="s">
        <v>4945</v>
      </c>
      <c r="I1185" s="110">
        <v>24866</v>
      </c>
      <c r="J1185" s="110">
        <v>919.72</v>
      </c>
      <c r="K1185" s="110">
        <v>-11.0558</v>
      </c>
      <c r="L1185" s="110">
        <v>-75.3292</v>
      </c>
      <c r="M1185" s="111" t="s">
        <v>123</v>
      </c>
      <c r="N1185" s="111">
        <v>0</v>
      </c>
      <c r="O1185" s="111" t="s">
        <v>553</v>
      </c>
      <c r="P1185" s="111">
        <v>0</v>
      </c>
      <c r="Q1185" s="112"/>
      <c r="R1185" s="111" t="s">
        <v>565</v>
      </c>
      <c r="S1185" s="111" t="s">
        <v>593</v>
      </c>
      <c r="T1185" s="111" t="s">
        <v>593</v>
      </c>
      <c r="U1185" s="111" t="str">
        <f>+CONCATENATE(Tabla134[[#This Row],[D]],Tabla134[[#This Row],[P]],Tabla134[[#This Row],[DI]])</f>
        <v>JUNINCHANCHAMAYOCHANCHAMAYO</v>
      </c>
      <c r="V1185" s="111" t="s">
        <v>4943</v>
      </c>
      <c r="W1185" s="111"/>
      <c r="X1185" s="111"/>
    </row>
    <row r="1186" spans="1:24" x14ac:dyDescent="0.3">
      <c r="A1186" s="108" t="s">
        <v>548</v>
      </c>
      <c r="B1186" s="109" t="s">
        <v>4946</v>
      </c>
      <c r="C1186" s="109" t="s">
        <v>778</v>
      </c>
      <c r="D1186" s="109" t="s">
        <v>608</v>
      </c>
      <c r="E1186" s="109" t="s">
        <v>581</v>
      </c>
      <c r="F1186" s="109" t="s">
        <v>4850</v>
      </c>
      <c r="G1186" s="109" t="s">
        <v>4944</v>
      </c>
      <c r="H1186" s="109" t="s">
        <v>4947</v>
      </c>
      <c r="I1186" s="110">
        <v>77635</v>
      </c>
      <c r="J1186" s="110">
        <v>1191.1600000000001</v>
      </c>
      <c r="K1186" s="110">
        <v>-10.952199999999999</v>
      </c>
      <c r="L1186" s="110">
        <v>-75.224400000000003</v>
      </c>
      <c r="M1186" s="111" t="s">
        <v>123</v>
      </c>
      <c r="N1186" s="111">
        <v>0</v>
      </c>
      <c r="O1186" s="111" t="s">
        <v>553</v>
      </c>
      <c r="P1186" s="111">
        <v>0</v>
      </c>
      <c r="Q1186" s="112"/>
      <c r="R1186" s="111" t="s">
        <v>565</v>
      </c>
      <c r="S1186" s="111" t="s">
        <v>593</v>
      </c>
      <c r="T1186" s="111" t="s">
        <v>1307</v>
      </c>
      <c r="U1186" s="111" t="str">
        <f>+CONCATENATE(Tabla134[[#This Row],[D]],Tabla134[[#This Row],[P]],Tabla134[[#This Row],[DI]])</f>
        <v>JUNINCHANCHAMAYOPERENE</v>
      </c>
      <c r="V1186" s="111" t="s">
        <v>4946</v>
      </c>
      <c r="W1186" s="111"/>
      <c r="X1186" s="111"/>
    </row>
    <row r="1187" spans="1:24" x14ac:dyDescent="0.3">
      <c r="A1187" s="108" t="s">
        <v>548</v>
      </c>
      <c r="B1187" s="109" t="s">
        <v>4948</v>
      </c>
      <c r="C1187" s="109" t="s">
        <v>778</v>
      </c>
      <c r="D1187" s="109" t="s">
        <v>608</v>
      </c>
      <c r="E1187" s="109" t="s">
        <v>608</v>
      </c>
      <c r="F1187" s="109" t="s">
        <v>4850</v>
      </c>
      <c r="G1187" s="109" t="s">
        <v>4944</v>
      </c>
      <c r="H1187" s="109" t="s">
        <v>4949</v>
      </c>
      <c r="I1187" s="110">
        <v>71598</v>
      </c>
      <c r="J1187" s="110">
        <v>1496.59</v>
      </c>
      <c r="K1187" s="110">
        <v>-10.930300000000001</v>
      </c>
      <c r="L1187" s="110">
        <v>-74.872799999999998</v>
      </c>
      <c r="M1187" s="111" t="s">
        <v>123</v>
      </c>
      <c r="N1187" s="111">
        <v>0</v>
      </c>
      <c r="O1187" s="111" t="s">
        <v>553</v>
      </c>
      <c r="P1187" s="111">
        <v>0</v>
      </c>
      <c r="Q1187" s="112"/>
      <c r="R1187" s="111" t="s">
        <v>565</v>
      </c>
      <c r="S1187" s="111" t="s">
        <v>593</v>
      </c>
      <c r="T1187" s="111" t="s">
        <v>1480</v>
      </c>
      <c r="U1187" s="111" t="str">
        <f>+CONCATENATE(Tabla134[[#This Row],[D]],Tabla134[[#This Row],[P]],Tabla134[[#This Row],[DI]])</f>
        <v>JUNINCHANCHAMAYOPICHANAQUI</v>
      </c>
      <c r="V1187" s="111" t="s">
        <v>4948</v>
      </c>
      <c r="W1187" s="111"/>
      <c r="X1187" s="111"/>
    </row>
    <row r="1188" spans="1:24" x14ac:dyDescent="0.3">
      <c r="A1188" s="108" t="s">
        <v>548</v>
      </c>
      <c r="B1188" s="109" t="s">
        <v>4950</v>
      </c>
      <c r="C1188" s="109" t="s">
        <v>778</v>
      </c>
      <c r="D1188" s="109" t="s">
        <v>608</v>
      </c>
      <c r="E1188" s="109" t="s">
        <v>633</v>
      </c>
      <c r="F1188" s="109" t="s">
        <v>4850</v>
      </c>
      <c r="G1188" s="109" t="s">
        <v>4944</v>
      </c>
      <c r="H1188" s="109" t="s">
        <v>4951</v>
      </c>
      <c r="I1188" s="110">
        <v>7395</v>
      </c>
      <c r="J1188" s="110">
        <v>212.49</v>
      </c>
      <c r="K1188" s="110">
        <v>-10.8894</v>
      </c>
      <c r="L1188" s="110">
        <v>-75.2911</v>
      </c>
      <c r="M1188" s="111" t="s">
        <v>123</v>
      </c>
      <c r="N1188" s="111">
        <v>0</v>
      </c>
      <c r="O1188" s="111" t="s">
        <v>553</v>
      </c>
      <c r="P1188" s="111">
        <v>0</v>
      </c>
      <c r="Q1188" s="112"/>
      <c r="R1188" s="111" t="s">
        <v>565</v>
      </c>
      <c r="S1188" s="111" t="s">
        <v>593</v>
      </c>
      <c r="T1188" s="111" t="s">
        <v>1647</v>
      </c>
      <c r="U1188" s="111" t="str">
        <f>+CONCATENATE(Tabla134[[#This Row],[D]],Tabla134[[#This Row],[P]],Tabla134[[#This Row],[DI]])</f>
        <v>JUNINCHANCHAMAYOSAN LUIS DE SHUARO</v>
      </c>
      <c r="V1188" s="111" t="s">
        <v>4950</v>
      </c>
      <c r="W1188" s="111"/>
      <c r="X1188" s="111"/>
    </row>
    <row r="1189" spans="1:24" x14ac:dyDescent="0.3">
      <c r="A1189" s="108" t="s">
        <v>548</v>
      </c>
      <c r="B1189" s="109" t="s">
        <v>4952</v>
      </c>
      <c r="C1189" s="109" t="s">
        <v>778</v>
      </c>
      <c r="D1189" s="109" t="s">
        <v>608</v>
      </c>
      <c r="E1189" s="109" t="s">
        <v>656</v>
      </c>
      <c r="F1189" s="109" t="s">
        <v>4850</v>
      </c>
      <c r="G1189" s="109" t="s">
        <v>4944</v>
      </c>
      <c r="H1189" s="109" t="s">
        <v>4953</v>
      </c>
      <c r="I1189" s="110">
        <v>27630</v>
      </c>
      <c r="J1189" s="110">
        <v>591.66999999999996</v>
      </c>
      <c r="K1189" s="110">
        <v>-11.1214</v>
      </c>
      <c r="L1189" s="110">
        <v>-75.352800000000002</v>
      </c>
      <c r="M1189" s="111" t="s">
        <v>123</v>
      </c>
      <c r="N1189" s="111">
        <v>0</v>
      </c>
      <c r="O1189" s="111" t="s">
        <v>553</v>
      </c>
      <c r="P1189" s="111">
        <v>0</v>
      </c>
      <c r="Q1189" s="112"/>
      <c r="R1189" s="111" t="s">
        <v>565</v>
      </c>
      <c r="S1189" s="111" t="s">
        <v>593</v>
      </c>
      <c r="T1189" s="111" t="s">
        <v>1799</v>
      </c>
      <c r="U1189" s="111" t="str">
        <f>+CONCATENATE(Tabla134[[#This Row],[D]],Tabla134[[#This Row],[P]],Tabla134[[#This Row],[DI]])</f>
        <v>JUNINCHANCHAMAYOSAN RAMON</v>
      </c>
      <c r="V1189" s="111" t="s">
        <v>4952</v>
      </c>
      <c r="W1189" s="111"/>
      <c r="X1189" s="111"/>
    </row>
    <row r="1190" spans="1:24" x14ac:dyDescent="0.3">
      <c r="A1190" s="108" t="s">
        <v>548</v>
      </c>
      <c r="B1190" s="109" t="s">
        <v>4954</v>
      </c>
      <c r="C1190" s="109" t="s">
        <v>778</v>
      </c>
      <c r="D1190" s="109" t="s">
        <v>608</v>
      </c>
      <c r="E1190" s="109" t="s">
        <v>680</v>
      </c>
      <c r="F1190" s="109" t="s">
        <v>4850</v>
      </c>
      <c r="G1190" s="109" t="s">
        <v>4944</v>
      </c>
      <c r="H1190" s="109" t="s">
        <v>4955</v>
      </c>
      <c r="I1190" s="110">
        <v>1734</v>
      </c>
      <c r="J1190" s="110">
        <v>313.85000000000002</v>
      </c>
      <c r="K1190" s="110">
        <v>-11.208299999999999</v>
      </c>
      <c r="L1190" s="110">
        <v>-75.337199999999996</v>
      </c>
      <c r="M1190" s="111" t="s">
        <v>123</v>
      </c>
      <c r="N1190" s="111">
        <v>0</v>
      </c>
      <c r="O1190" s="111" t="s">
        <v>553</v>
      </c>
      <c r="P1190" s="111">
        <v>0</v>
      </c>
      <c r="Q1190" s="112"/>
      <c r="R1190" s="111" t="s">
        <v>565</v>
      </c>
      <c r="S1190" s="111" t="s">
        <v>593</v>
      </c>
      <c r="T1190" s="111" t="s">
        <v>1939</v>
      </c>
      <c r="U1190" s="111" t="str">
        <f>+CONCATENATE(Tabla134[[#This Row],[D]],Tabla134[[#This Row],[P]],Tabla134[[#This Row],[DI]])</f>
        <v>JUNINCHANCHAMAYOVITOC</v>
      </c>
      <c r="V1190" s="111" t="s">
        <v>4954</v>
      </c>
      <c r="W1190" s="111"/>
      <c r="X1190" s="111"/>
    </row>
    <row r="1191" spans="1:24" x14ac:dyDescent="0.3">
      <c r="A1191" s="108" t="s">
        <v>548</v>
      </c>
      <c r="B1191" s="109" t="s">
        <v>4956</v>
      </c>
      <c r="C1191" s="109" t="s">
        <v>778</v>
      </c>
      <c r="D1191" s="109" t="s">
        <v>608</v>
      </c>
      <c r="E1191" s="109" t="s">
        <v>841</v>
      </c>
      <c r="F1191" s="109" t="s">
        <v>4850</v>
      </c>
      <c r="G1191" s="109" t="s">
        <v>4944</v>
      </c>
      <c r="H1191" s="109" t="s">
        <v>842</v>
      </c>
      <c r="I1191" s="110" t="s">
        <v>553</v>
      </c>
      <c r="J1191" s="110" t="s">
        <v>553</v>
      </c>
      <c r="K1191" s="110" t="s">
        <v>553</v>
      </c>
      <c r="L1191" s="110" t="s">
        <v>553</v>
      </c>
      <c r="M1191" s="111" t="s">
        <v>123</v>
      </c>
      <c r="N1191" s="111">
        <v>0</v>
      </c>
      <c r="O1191" s="111" t="s">
        <v>553</v>
      </c>
      <c r="P1191" s="111">
        <v>0</v>
      </c>
      <c r="Q1191" s="112"/>
      <c r="R1191" s="111" t="s">
        <v>565</v>
      </c>
      <c r="S1191" s="111" t="s">
        <v>593</v>
      </c>
      <c r="T1191" s="111" t="s">
        <v>843</v>
      </c>
      <c r="U1191" s="111" t="str">
        <f>+CONCATENATE(Tabla134[[#This Row],[D]],Tabla134[[#This Row],[P]],Tabla134[[#This Row],[DI]])</f>
        <v>JUNINCHANCHAMAYOMULTIDISTRITAL</v>
      </c>
      <c r="V1191" s="111" t="s">
        <v>4956</v>
      </c>
      <c r="W1191" s="111"/>
      <c r="X1191" s="111"/>
    </row>
    <row r="1192" spans="1:24" x14ac:dyDescent="0.3">
      <c r="A1192" s="108" t="s">
        <v>548</v>
      </c>
      <c r="B1192" s="109" t="s">
        <v>4957</v>
      </c>
      <c r="C1192" s="109" t="s">
        <v>778</v>
      </c>
      <c r="D1192" s="109" t="s">
        <v>633</v>
      </c>
      <c r="E1192" s="109" t="s">
        <v>550</v>
      </c>
      <c r="F1192" s="109" t="s">
        <v>4850</v>
      </c>
      <c r="G1192" s="109" t="s">
        <v>4958</v>
      </c>
      <c r="H1192" s="109" t="s">
        <v>4959</v>
      </c>
      <c r="I1192" s="110">
        <v>14536</v>
      </c>
      <c r="J1192" s="110">
        <v>10.1</v>
      </c>
      <c r="K1192" s="110">
        <v>-11.7761</v>
      </c>
      <c r="L1192" s="110">
        <v>-75.499200000000002</v>
      </c>
      <c r="M1192" s="111" t="s">
        <v>123</v>
      </c>
      <c r="N1192" s="111">
        <v>0</v>
      </c>
      <c r="O1192" s="111" t="s">
        <v>553</v>
      </c>
      <c r="P1192" s="111">
        <v>0</v>
      </c>
      <c r="Q1192" s="112"/>
      <c r="R1192" s="111" t="s">
        <v>565</v>
      </c>
      <c r="S1192" s="111" t="s">
        <v>693</v>
      </c>
      <c r="T1192" s="111" t="s">
        <v>693</v>
      </c>
      <c r="U1192" s="111" t="str">
        <f>+CONCATENATE(Tabla134[[#This Row],[D]],Tabla134[[#This Row],[P]],Tabla134[[#This Row],[DI]])</f>
        <v>JUNINJAUJAJAUJA</v>
      </c>
      <c r="V1192" s="111" t="s">
        <v>4957</v>
      </c>
      <c r="W1192" s="111"/>
      <c r="X1192" s="111"/>
    </row>
    <row r="1193" spans="1:24" x14ac:dyDescent="0.3">
      <c r="A1193" s="108" t="s">
        <v>548</v>
      </c>
      <c r="B1193" s="109" t="s">
        <v>4960</v>
      </c>
      <c r="C1193" s="109" t="s">
        <v>778</v>
      </c>
      <c r="D1193" s="109" t="s">
        <v>633</v>
      </c>
      <c r="E1193" s="109" t="s">
        <v>581</v>
      </c>
      <c r="F1193" s="109" t="s">
        <v>4850</v>
      </c>
      <c r="G1193" s="109" t="s">
        <v>4958</v>
      </c>
      <c r="H1193" s="109" t="s">
        <v>4961</v>
      </c>
      <c r="I1193" s="110">
        <v>7215</v>
      </c>
      <c r="J1193" s="110">
        <v>122.4</v>
      </c>
      <c r="K1193" s="110">
        <v>-11.7317</v>
      </c>
      <c r="L1193" s="110">
        <v>-75.548900000000003</v>
      </c>
      <c r="M1193" s="111" t="s">
        <v>123</v>
      </c>
      <c r="N1193" s="111">
        <v>0</v>
      </c>
      <c r="O1193" s="111" t="s">
        <v>553</v>
      </c>
      <c r="P1193" s="111">
        <v>0</v>
      </c>
      <c r="Q1193" s="112"/>
      <c r="R1193" s="111" t="s">
        <v>565</v>
      </c>
      <c r="S1193" s="111" t="s">
        <v>693</v>
      </c>
      <c r="T1193" s="111" t="s">
        <v>1144</v>
      </c>
      <c r="U1193" s="111" t="str">
        <f>+CONCATENATE(Tabla134[[#This Row],[D]],Tabla134[[#This Row],[P]],Tabla134[[#This Row],[DI]])</f>
        <v>JUNINJAUJAACOLLA</v>
      </c>
      <c r="V1193" s="111" t="s">
        <v>4960</v>
      </c>
      <c r="W1193" s="111"/>
      <c r="X1193" s="111"/>
    </row>
    <row r="1194" spans="1:24" x14ac:dyDescent="0.3">
      <c r="A1194" s="108" t="s">
        <v>548</v>
      </c>
      <c r="B1194" s="109" t="s">
        <v>4962</v>
      </c>
      <c r="C1194" s="109" t="s">
        <v>778</v>
      </c>
      <c r="D1194" s="109" t="s">
        <v>633</v>
      </c>
      <c r="E1194" s="109" t="s">
        <v>608</v>
      </c>
      <c r="F1194" s="109" t="s">
        <v>4850</v>
      </c>
      <c r="G1194" s="109" t="s">
        <v>4958</v>
      </c>
      <c r="H1194" s="109" t="s">
        <v>4963</v>
      </c>
      <c r="I1194" s="110">
        <v>4084</v>
      </c>
      <c r="J1194" s="110">
        <v>421.62</v>
      </c>
      <c r="K1194" s="110">
        <v>-11.8558</v>
      </c>
      <c r="L1194" s="110">
        <v>-75.356899999999996</v>
      </c>
      <c r="M1194" s="111" t="s">
        <v>123</v>
      </c>
      <c r="N1194" s="111">
        <v>0</v>
      </c>
      <c r="O1194" s="111" t="s">
        <v>553</v>
      </c>
      <c r="P1194" s="111">
        <v>0</v>
      </c>
      <c r="Q1194" s="112"/>
      <c r="R1194" s="111" t="s">
        <v>565</v>
      </c>
      <c r="S1194" s="111" t="s">
        <v>693</v>
      </c>
      <c r="T1194" s="111" t="s">
        <v>1311</v>
      </c>
      <c r="U1194" s="111" t="str">
        <f>+CONCATENATE(Tabla134[[#This Row],[D]],Tabla134[[#This Row],[P]],Tabla134[[#This Row],[DI]])</f>
        <v>JUNINJAUJAAPATA</v>
      </c>
      <c r="V1194" s="111" t="s">
        <v>4962</v>
      </c>
      <c r="W1194" s="111"/>
      <c r="X1194" s="111"/>
    </row>
    <row r="1195" spans="1:24" x14ac:dyDescent="0.3">
      <c r="A1195" s="108" t="s">
        <v>548</v>
      </c>
      <c r="B1195" s="109" t="s">
        <v>4964</v>
      </c>
      <c r="C1195" s="109" t="s">
        <v>778</v>
      </c>
      <c r="D1195" s="109" t="s">
        <v>633</v>
      </c>
      <c r="E1195" s="109" t="s">
        <v>633</v>
      </c>
      <c r="F1195" s="109" t="s">
        <v>4850</v>
      </c>
      <c r="G1195" s="109" t="s">
        <v>4958</v>
      </c>
      <c r="H1195" s="109" t="s">
        <v>4965</v>
      </c>
      <c r="I1195" s="110">
        <v>1155</v>
      </c>
      <c r="J1195" s="110">
        <v>5.9</v>
      </c>
      <c r="K1195" s="110">
        <v>-11.802199999999999</v>
      </c>
      <c r="L1195" s="110">
        <v>-75.441100000000006</v>
      </c>
      <c r="M1195" s="111" t="s">
        <v>123</v>
      </c>
      <c r="N1195" s="111">
        <v>0</v>
      </c>
      <c r="O1195" s="111" t="s">
        <v>553</v>
      </c>
      <c r="P1195" s="111">
        <v>0</v>
      </c>
      <c r="Q1195" s="112"/>
      <c r="R1195" s="111" t="s">
        <v>565</v>
      </c>
      <c r="S1195" s="111" t="s">
        <v>693</v>
      </c>
      <c r="T1195" s="111" t="s">
        <v>1483</v>
      </c>
      <c r="U1195" s="111" t="str">
        <f>+CONCATENATE(Tabla134[[#This Row],[D]],Tabla134[[#This Row],[P]],Tabla134[[#This Row],[DI]])</f>
        <v>JUNINJAUJAATAURA</v>
      </c>
      <c r="V1195" s="111" t="s">
        <v>4964</v>
      </c>
      <c r="W1195" s="111"/>
      <c r="X1195" s="111"/>
    </row>
    <row r="1196" spans="1:24" x14ac:dyDescent="0.3">
      <c r="A1196" s="108" t="s">
        <v>548</v>
      </c>
      <c r="B1196" s="109" t="s">
        <v>4966</v>
      </c>
      <c r="C1196" s="109" t="s">
        <v>778</v>
      </c>
      <c r="D1196" s="109" t="s">
        <v>633</v>
      </c>
      <c r="E1196" s="109" t="s">
        <v>656</v>
      </c>
      <c r="F1196" s="109" t="s">
        <v>4850</v>
      </c>
      <c r="G1196" s="109" t="s">
        <v>4958</v>
      </c>
      <c r="H1196" s="109" t="s">
        <v>4967</v>
      </c>
      <c r="I1196" s="110">
        <v>1658</v>
      </c>
      <c r="J1196" s="110">
        <v>974.69</v>
      </c>
      <c r="K1196" s="110">
        <v>-11.8011</v>
      </c>
      <c r="L1196" s="110">
        <v>-75.72</v>
      </c>
      <c r="M1196" s="111" t="s">
        <v>123</v>
      </c>
      <c r="N1196" s="111">
        <v>0</v>
      </c>
      <c r="O1196" s="111" t="s">
        <v>553</v>
      </c>
      <c r="P1196" s="111">
        <v>0</v>
      </c>
      <c r="Q1196" s="112"/>
      <c r="R1196" s="111" t="s">
        <v>565</v>
      </c>
      <c r="S1196" s="111" t="s">
        <v>693</v>
      </c>
      <c r="T1196" s="111" t="s">
        <v>1650</v>
      </c>
      <c r="U1196" s="111" t="str">
        <f>+CONCATENATE(Tabla134[[#This Row],[D]],Tabla134[[#This Row],[P]],Tabla134[[#This Row],[DI]])</f>
        <v>JUNINJAUJACANCHAYLLO</v>
      </c>
      <c r="V1196" s="111" t="s">
        <v>4966</v>
      </c>
      <c r="W1196" s="111"/>
      <c r="X1196" s="111"/>
    </row>
    <row r="1197" spans="1:24" x14ac:dyDescent="0.3">
      <c r="A1197" s="108" t="s">
        <v>548</v>
      </c>
      <c r="B1197" s="109" t="s">
        <v>4968</v>
      </c>
      <c r="C1197" s="109" t="s">
        <v>778</v>
      </c>
      <c r="D1197" s="109" t="s">
        <v>633</v>
      </c>
      <c r="E1197" s="109" t="s">
        <v>680</v>
      </c>
      <c r="F1197" s="109" t="s">
        <v>4850</v>
      </c>
      <c r="G1197" s="109" t="s">
        <v>4958</v>
      </c>
      <c r="H1197" s="109" t="s">
        <v>4969</v>
      </c>
      <c r="I1197" s="110">
        <v>1645</v>
      </c>
      <c r="J1197" s="110">
        <v>64.680000000000007</v>
      </c>
      <c r="K1197" s="110">
        <v>-11.7842</v>
      </c>
      <c r="L1197" s="110">
        <v>-75.678100000000001</v>
      </c>
      <c r="M1197" s="111" t="s">
        <v>123</v>
      </c>
      <c r="N1197" s="111">
        <v>0</v>
      </c>
      <c r="O1197" s="111" t="s">
        <v>553</v>
      </c>
      <c r="P1197" s="111">
        <v>0</v>
      </c>
      <c r="Q1197" s="112"/>
      <c r="R1197" s="111" t="s">
        <v>565</v>
      </c>
      <c r="S1197" s="111" t="s">
        <v>693</v>
      </c>
      <c r="T1197" s="111" t="s">
        <v>1803</v>
      </c>
      <c r="U1197" s="111" t="str">
        <f>+CONCATENATE(Tabla134[[#This Row],[D]],Tabla134[[#This Row],[P]],Tabla134[[#This Row],[DI]])</f>
        <v>JUNINJAUJACURICACA</v>
      </c>
      <c r="V1197" s="111" t="s">
        <v>4968</v>
      </c>
      <c r="W1197" s="111"/>
      <c r="X1197" s="111"/>
    </row>
    <row r="1198" spans="1:24" x14ac:dyDescent="0.3">
      <c r="A1198" s="108" t="s">
        <v>548</v>
      </c>
      <c r="B1198" s="109" t="s">
        <v>4970</v>
      </c>
      <c r="C1198" s="109" t="s">
        <v>778</v>
      </c>
      <c r="D1198" s="109" t="s">
        <v>633</v>
      </c>
      <c r="E1198" s="109" t="s">
        <v>700</v>
      </c>
      <c r="F1198" s="109" t="s">
        <v>4850</v>
      </c>
      <c r="G1198" s="109" t="s">
        <v>4958</v>
      </c>
      <c r="H1198" s="109" t="s">
        <v>4971</v>
      </c>
      <c r="I1198" s="110">
        <v>2562</v>
      </c>
      <c r="J1198" s="110">
        <v>17.760000000000002</v>
      </c>
      <c r="K1198" s="110">
        <v>-11.8222</v>
      </c>
      <c r="L1198" s="110">
        <v>-75.394199999999998</v>
      </c>
      <c r="M1198" s="111" t="s">
        <v>123</v>
      </c>
      <c r="N1198" s="111">
        <v>0</v>
      </c>
      <c r="O1198" s="111" t="s">
        <v>553</v>
      </c>
      <c r="P1198" s="111">
        <v>0</v>
      </c>
      <c r="Q1198" s="112"/>
      <c r="R1198" s="111" t="s">
        <v>565</v>
      </c>
      <c r="S1198" s="111" t="s">
        <v>693</v>
      </c>
      <c r="T1198" s="111" t="s">
        <v>1942</v>
      </c>
      <c r="U1198" s="111" t="str">
        <f>+CONCATENATE(Tabla134[[#This Row],[D]],Tabla134[[#This Row],[P]],Tabla134[[#This Row],[DI]])</f>
        <v>JUNINJAUJAEL MANTARO</v>
      </c>
      <c r="V1198" s="111" t="s">
        <v>4970</v>
      </c>
      <c r="W1198" s="111"/>
      <c r="X1198" s="111"/>
    </row>
    <row r="1199" spans="1:24" x14ac:dyDescent="0.3">
      <c r="A1199" s="108" t="s">
        <v>548</v>
      </c>
      <c r="B1199" s="109" t="s">
        <v>4972</v>
      </c>
      <c r="C1199" s="109" t="s">
        <v>778</v>
      </c>
      <c r="D1199" s="109" t="s">
        <v>633</v>
      </c>
      <c r="E1199" s="109" t="s">
        <v>719</v>
      </c>
      <c r="F1199" s="109" t="s">
        <v>4850</v>
      </c>
      <c r="G1199" s="109" t="s">
        <v>4958</v>
      </c>
      <c r="H1199" s="109" t="s">
        <v>4973</v>
      </c>
      <c r="I1199" s="110">
        <v>1809</v>
      </c>
      <c r="J1199" s="110">
        <v>20.190000000000001</v>
      </c>
      <c r="K1199" s="110">
        <v>-11.808299999999999</v>
      </c>
      <c r="L1199" s="110">
        <v>-75.426900000000003</v>
      </c>
      <c r="M1199" s="111" t="s">
        <v>123</v>
      </c>
      <c r="N1199" s="111">
        <v>0</v>
      </c>
      <c r="O1199" s="111" t="s">
        <v>553</v>
      </c>
      <c r="P1199" s="111">
        <v>0</v>
      </c>
      <c r="Q1199" s="112"/>
      <c r="R1199" s="111" t="s">
        <v>565</v>
      </c>
      <c r="S1199" s="111" t="s">
        <v>693</v>
      </c>
      <c r="T1199" s="111" t="s">
        <v>2063</v>
      </c>
      <c r="U1199" s="111" t="str">
        <f>+CONCATENATE(Tabla134[[#This Row],[D]],Tabla134[[#This Row],[P]],Tabla134[[#This Row],[DI]])</f>
        <v>JUNINJAUJAHUAMALI</v>
      </c>
      <c r="V1199" s="111" t="s">
        <v>4972</v>
      </c>
      <c r="W1199" s="111"/>
      <c r="X1199" s="111"/>
    </row>
    <row r="1200" spans="1:24" x14ac:dyDescent="0.3">
      <c r="A1200" s="108" t="s">
        <v>548</v>
      </c>
      <c r="B1200" s="109" t="s">
        <v>4974</v>
      </c>
      <c r="C1200" s="109" t="s">
        <v>778</v>
      </c>
      <c r="D1200" s="109" t="s">
        <v>633</v>
      </c>
      <c r="E1200" s="109" t="s">
        <v>738</v>
      </c>
      <c r="F1200" s="109" t="s">
        <v>4850</v>
      </c>
      <c r="G1200" s="109" t="s">
        <v>4958</v>
      </c>
      <c r="H1200" s="109" t="s">
        <v>4975</v>
      </c>
      <c r="I1200" s="110">
        <v>836</v>
      </c>
      <c r="J1200" s="110">
        <v>14.19</v>
      </c>
      <c r="K1200" s="110">
        <v>-11.8086</v>
      </c>
      <c r="L1200" s="110">
        <v>-75.4739</v>
      </c>
      <c r="M1200" s="111" t="s">
        <v>123</v>
      </c>
      <c r="N1200" s="111">
        <v>0</v>
      </c>
      <c r="O1200" s="111" t="s">
        <v>553</v>
      </c>
      <c r="P1200" s="111">
        <v>0</v>
      </c>
      <c r="Q1200" s="112"/>
      <c r="R1200" s="111" t="s">
        <v>565</v>
      </c>
      <c r="S1200" s="111" t="s">
        <v>693</v>
      </c>
      <c r="T1200" s="111" t="s">
        <v>2167</v>
      </c>
      <c r="U1200" s="111" t="str">
        <f>+CONCATENATE(Tabla134[[#This Row],[D]],Tabla134[[#This Row],[P]],Tabla134[[#This Row],[DI]])</f>
        <v>JUNINJAUJAHUARIPAMPA</v>
      </c>
      <c r="V1200" s="111" t="s">
        <v>4974</v>
      </c>
      <c r="W1200" s="111"/>
      <c r="X1200" s="111"/>
    </row>
    <row r="1201" spans="1:24" x14ac:dyDescent="0.3">
      <c r="A1201" s="108" t="s">
        <v>548</v>
      </c>
      <c r="B1201" s="109" t="s">
        <v>4976</v>
      </c>
      <c r="C1201" s="109" t="s">
        <v>778</v>
      </c>
      <c r="D1201" s="109" t="s">
        <v>633</v>
      </c>
      <c r="E1201" s="109" t="s">
        <v>753</v>
      </c>
      <c r="F1201" s="109" t="s">
        <v>4850</v>
      </c>
      <c r="G1201" s="109" t="s">
        <v>4958</v>
      </c>
      <c r="H1201" s="109" t="s">
        <v>4977</v>
      </c>
      <c r="I1201" s="110">
        <v>1644</v>
      </c>
      <c r="J1201" s="110">
        <v>11.82</v>
      </c>
      <c r="K1201" s="110">
        <v>-11.768599999999999</v>
      </c>
      <c r="L1201" s="110">
        <v>-75.476900000000001</v>
      </c>
      <c r="M1201" s="111" t="s">
        <v>123</v>
      </c>
      <c r="N1201" s="111">
        <v>0</v>
      </c>
      <c r="O1201" s="111" t="s">
        <v>553</v>
      </c>
      <c r="P1201" s="111">
        <v>0</v>
      </c>
      <c r="Q1201" s="112"/>
      <c r="R1201" s="111" t="s">
        <v>565</v>
      </c>
      <c r="S1201" s="111" t="s">
        <v>693</v>
      </c>
      <c r="T1201" s="111" t="s">
        <v>2250</v>
      </c>
      <c r="U1201" s="111" t="str">
        <f>+CONCATENATE(Tabla134[[#This Row],[D]],Tabla134[[#This Row],[P]],Tabla134[[#This Row],[DI]])</f>
        <v>JUNINJAUJAHUERTAS</v>
      </c>
      <c r="V1201" s="111" t="s">
        <v>4976</v>
      </c>
      <c r="W1201" s="111"/>
      <c r="X1201" s="111"/>
    </row>
    <row r="1202" spans="1:24" x14ac:dyDescent="0.3">
      <c r="A1202" s="108" t="s">
        <v>548</v>
      </c>
      <c r="B1202" s="109" t="s">
        <v>4978</v>
      </c>
      <c r="C1202" s="109" t="s">
        <v>778</v>
      </c>
      <c r="D1202" s="109" t="s">
        <v>633</v>
      </c>
      <c r="E1202" s="109" t="s">
        <v>765</v>
      </c>
      <c r="F1202" s="109" t="s">
        <v>4850</v>
      </c>
      <c r="G1202" s="109" t="s">
        <v>4958</v>
      </c>
      <c r="H1202" s="109" t="s">
        <v>4979</v>
      </c>
      <c r="I1202" s="110">
        <v>681</v>
      </c>
      <c r="J1202" s="110">
        <v>31.57</v>
      </c>
      <c r="K1202" s="110">
        <v>-11.7658</v>
      </c>
      <c r="L1202" s="110">
        <v>-75.627499999999998</v>
      </c>
      <c r="M1202" s="111" t="s">
        <v>123</v>
      </c>
      <c r="N1202" s="111">
        <v>0</v>
      </c>
      <c r="O1202" s="111" t="s">
        <v>553</v>
      </c>
      <c r="P1202" s="111">
        <v>0</v>
      </c>
      <c r="Q1202" s="112"/>
      <c r="R1202" s="111" t="s">
        <v>565</v>
      </c>
      <c r="S1202" s="111" t="s">
        <v>693</v>
      </c>
      <c r="T1202" s="111" t="s">
        <v>2324</v>
      </c>
      <c r="U1202" s="111" t="str">
        <f>+CONCATENATE(Tabla134[[#This Row],[D]],Tabla134[[#This Row],[P]],Tabla134[[#This Row],[DI]])</f>
        <v>JUNINJAUJAJANJAILLO</v>
      </c>
      <c r="V1202" s="111" t="s">
        <v>4978</v>
      </c>
      <c r="W1202" s="111"/>
      <c r="X1202" s="111"/>
    </row>
    <row r="1203" spans="1:24" x14ac:dyDescent="0.3">
      <c r="A1203" s="108" t="s">
        <v>548</v>
      </c>
      <c r="B1203" s="109" t="s">
        <v>4980</v>
      </c>
      <c r="C1203" s="109" t="s">
        <v>778</v>
      </c>
      <c r="D1203" s="109" t="s">
        <v>633</v>
      </c>
      <c r="E1203" s="109" t="s">
        <v>778</v>
      </c>
      <c r="F1203" s="109" t="s">
        <v>4850</v>
      </c>
      <c r="G1203" s="109" t="s">
        <v>4958</v>
      </c>
      <c r="H1203" s="109" t="s">
        <v>4981</v>
      </c>
      <c r="I1203" s="110">
        <v>671</v>
      </c>
      <c r="J1203" s="110">
        <v>24.78</v>
      </c>
      <c r="K1203" s="110">
        <v>-11.7608</v>
      </c>
      <c r="L1203" s="110">
        <v>-75.4392</v>
      </c>
      <c r="M1203" s="111" t="s">
        <v>123</v>
      </c>
      <c r="N1203" s="111">
        <v>0</v>
      </c>
      <c r="O1203" s="111" t="s">
        <v>553</v>
      </c>
      <c r="P1203" s="111">
        <v>0</v>
      </c>
      <c r="Q1203" s="112"/>
      <c r="R1203" s="111" t="s">
        <v>565</v>
      </c>
      <c r="S1203" s="111" t="s">
        <v>693</v>
      </c>
      <c r="T1203" s="111" t="s">
        <v>694</v>
      </c>
      <c r="U1203" s="111" t="str">
        <f>+CONCATENATE(Tabla134[[#This Row],[D]],Tabla134[[#This Row],[P]],Tabla134[[#This Row],[DI]])</f>
        <v>JUNINJAUJAJULCAN</v>
      </c>
      <c r="V1203" s="111" t="s">
        <v>4980</v>
      </c>
      <c r="W1203" s="111"/>
      <c r="X1203" s="111"/>
    </row>
    <row r="1204" spans="1:24" x14ac:dyDescent="0.3">
      <c r="A1204" s="108" t="s">
        <v>548</v>
      </c>
      <c r="B1204" s="109" t="s">
        <v>4982</v>
      </c>
      <c r="C1204" s="109" t="s">
        <v>778</v>
      </c>
      <c r="D1204" s="109" t="s">
        <v>633</v>
      </c>
      <c r="E1204" s="109" t="s">
        <v>789</v>
      </c>
      <c r="F1204" s="109" t="s">
        <v>4850</v>
      </c>
      <c r="G1204" s="109" t="s">
        <v>4958</v>
      </c>
      <c r="H1204" s="109" t="s">
        <v>4983</v>
      </c>
      <c r="I1204" s="110">
        <v>1480</v>
      </c>
      <c r="J1204" s="110">
        <v>20.34</v>
      </c>
      <c r="K1204" s="110">
        <v>-11.863300000000001</v>
      </c>
      <c r="L1204" s="110">
        <v>-75.416899999999998</v>
      </c>
      <c r="M1204" s="111" t="s">
        <v>123</v>
      </c>
      <c r="N1204" s="111">
        <v>0</v>
      </c>
      <c r="O1204" s="111" t="s">
        <v>553</v>
      </c>
      <c r="P1204" s="111">
        <v>0</v>
      </c>
      <c r="Q1204" s="112"/>
      <c r="R1204" s="111" t="s">
        <v>565</v>
      </c>
      <c r="S1204" s="111" t="s">
        <v>693</v>
      </c>
      <c r="T1204" s="111" t="s">
        <v>2464</v>
      </c>
      <c r="U1204" s="111" t="str">
        <f>+CONCATENATE(Tabla134[[#This Row],[D]],Tabla134[[#This Row],[P]],Tabla134[[#This Row],[DI]])</f>
        <v>JUNINJAUJALEONOR ORDOÑEZ</v>
      </c>
      <c r="V1204" s="111" t="s">
        <v>4982</v>
      </c>
      <c r="W1204" s="111"/>
      <c r="X1204" s="111"/>
    </row>
    <row r="1205" spans="1:24" x14ac:dyDescent="0.3">
      <c r="A1205" s="108" t="s">
        <v>548</v>
      </c>
      <c r="B1205" s="109" t="s">
        <v>4984</v>
      </c>
      <c r="C1205" s="109" t="s">
        <v>778</v>
      </c>
      <c r="D1205" s="109" t="s">
        <v>633</v>
      </c>
      <c r="E1205" s="109" t="s">
        <v>798</v>
      </c>
      <c r="F1205" s="109" t="s">
        <v>4850</v>
      </c>
      <c r="G1205" s="109" t="s">
        <v>4958</v>
      </c>
      <c r="H1205" s="109" t="s">
        <v>4985</v>
      </c>
      <c r="I1205" s="110">
        <v>1001</v>
      </c>
      <c r="J1205" s="110">
        <v>110.6</v>
      </c>
      <c r="K1205" s="110">
        <v>-11.818899999999999</v>
      </c>
      <c r="L1205" s="110">
        <v>-75.626099999999994</v>
      </c>
      <c r="M1205" s="111" t="s">
        <v>123</v>
      </c>
      <c r="N1205" s="111">
        <v>0</v>
      </c>
      <c r="O1205" s="111" t="s">
        <v>553</v>
      </c>
      <c r="P1205" s="111">
        <v>0</v>
      </c>
      <c r="Q1205" s="112"/>
      <c r="R1205" s="111" t="s">
        <v>565</v>
      </c>
      <c r="S1205" s="111" t="s">
        <v>693</v>
      </c>
      <c r="T1205" s="111" t="s">
        <v>2494</v>
      </c>
      <c r="U1205" s="111" t="str">
        <f>+CONCATENATE(Tabla134[[#This Row],[D]],Tabla134[[#This Row],[P]],Tabla134[[#This Row],[DI]])</f>
        <v>JUNINJAUJALLOCLLAPAMPA</v>
      </c>
      <c r="V1205" s="111" t="s">
        <v>4984</v>
      </c>
      <c r="W1205" s="111"/>
      <c r="X1205" s="111"/>
    </row>
    <row r="1206" spans="1:24" x14ac:dyDescent="0.3">
      <c r="A1206" s="108" t="s">
        <v>548</v>
      </c>
      <c r="B1206" s="109" t="s">
        <v>4986</v>
      </c>
      <c r="C1206" s="109" t="s">
        <v>778</v>
      </c>
      <c r="D1206" s="109" t="s">
        <v>633</v>
      </c>
      <c r="E1206" s="109" t="s">
        <v>806</v>
      </c>
      <c r="F1206" s="109" t="s">
        <v>4850</v>
      </c>
      <c r="G1206" s="109" t="s">
        <v>4958</v>
      </c>
      <c r="H1206" s="109" t="s">
        <v>4987</v>
      </c>
      <c r="I1206" s="110">
        <v>1590</v>
      </c>
      <c r="J1206" s="110">
        <v>28.8</v>
      </c>
      <c r="K1206" s="110">
        <v>-11.741899999999999</v>
      </c>
      <c r="L1206" s="110">
        <v>-75.563900000000004</v>
      </c>
      <c r="M1206" s="111" t="s">
        <v>123</v>
      </c>
      <c r="N1206" s="111">
        <v>0</v>
      </c>
      <c r="O1206" s="111" t="s">
        <v>553</v>
      </c>
      <c r="P1206" s="111">
        <v>0</v>
      </c>
      <c r="Q1206" s="112"/>
      <c r="R1206" s="111" t="s">
        <v>565</v>
      </c>
      <c r="S1206" s="111" t="s">
        <v>693</v>
      </c>
      <c r="T1206" s="111" t="s">
        <v>2518</v>
      </c>
      <c r="U1206" s="111" t="str">
        <f>+CONCATENATE(Tabla134[[#This Row],[D]],Tabla134[[#This Row],[P]],Tabla134[[#This Row],[DI]])</f>
        <v>JUNINJAUJAMARCO</v>
      </c>
      <c r="V1206" s="111" t="s">
        <v>4986</v>
      </c>
      <c r="W1206" s="111"/>
      <c r="X1206" s="111"/>
    </row>
    <row r="1207" spans="1:24" x14ac:dyDescent="0.3">
      <c r="A1207" s="108" t="s">
        <v>548</v>
      </c>
      <c r="B1207" s="109" t="s">
        <v>4988</v>
      </c>
      <c r="C1207" s="109" t="s">
        <v>778</v>
      </c>
      <c r="D1207" s="109" t="s">
        <v>633</v>
      </c>
      <c r="E1207" s="109" t="s">
        <v>811</v>
      </c>
      <c r="F1207" s="109" t="s">
        <v>4850</v>
      </c>
      <c r="G1207" s="109" t="s">
        <v>4958</v>
      </c>
      <c r="H1207" s="109" t="s">
        <v>4989</v>
      </c>
      <c r="I1207" s="110">
        <v>2065</v>
      </c>
      <c r="J1207" s="110">
        <v>14.26</v>
      </c>
      <c r="K1207" s="110">
        <v>-11.7867</v>
      </c>
      <c r="L1207" s="110">
        <v>-75.428899999999999</v>
      </c>
      <c r="M1207" s="111" t="s">
        <v>123</v>
      </c>
      <c r="N1207" s="111">
        <v>0</v>
      </c>
      <c r="O1207" s="111" t="s">
        <v>553</v>
      </c>
      <c r="P1207" s="111">
        <v>0</v>
      </c>
      <c r="Q1207" s="112"/>
      <c r="R1207" s="111" t="s">
        <v>565</v>
      </c>
      <c r="S1207" s="111" t="s">
        <v>693</v>
      </c>
      <c r="T1207" s="111" t="s">
        <v>2537</v>
      </c>
      <c r="U1207" s="111" t="str">
        <f>+CONCATENATE(Tabla134[[#This Row],[D]],Tabla134[[#This Row],[P]],Tabla134[[#This Row],[DI]])</f>
        <v>JUNINJAUJAMASMA</v>
      </c>
      <c r="V1207" s="111" t="s">
        <v>4988</v>
      </c>
      <c r="W1207" s="111"/>
      <c r="X1207" s="111"/>
    </row>
    <row r="1208" spans="1:24" x14ac:dyDescent="0.3">
      <c r="A1208" s="108" t="s">
        <v>548</v>
      </c>
      <c r="B1208" s="109" t="s">
        <v>4990</v>
      </c>
      <c r="C1208" s="109" t="s">
        <v>778</v>
      </c>
      <c r="D1208" s="109" t="s">
        <v>633</v>
      </c>
      <c r="E1208" s="109" t="s">
        <v>816</v>
      </c>
      <c r="F1208" s="109" t="s">
        <v>4850</v>
      </c>
      <c r="G1208" s="109" t="s">
        <v>4958</v>
      </c>
      <c r="H1208" s="109" t="s">
        <v>4991</v>
      </c>
      <c r="I1208" s="110">
        <v>757</v>
      </c>
      <c r="J1208" s="110">
        <v>29.86</v>
      </c>
      <c r="K1208" s="110">
        <v>-11.7864</v>
      </c>
      <c r="L1208" s="110">
        <v>-75.38</v>
      </c>
      <c r="M1208" s="111" t="s">
        <v>123</v>
      </c>
      <c r="N1208" s="111">
        <v>0</v>
      </c>
      <c r="O1208" s="111" t="s">
        <v>553</v>
      </c>
      <c r="P1208" s="111">
        <v>0</v>
      </c>
      <c r="Q1208" s="112"/>
      <c r="R1208" s="111" t="s">
        <v>565</v>
      </c>
      <c r="S1208" s="111" t="s">
        <v>693</v>
      </c>
      <c r="T1208" s="111" t="s">
        <v>2552</v>
      </c>
      <c r="U1208" s="111" t="str">
        <f>+CONCATENATE(Tabla134[[#This Row],[D]],Tabla134[[#This Row],[P]],Tabla134[[#This Row],[DI]])</f>
        <v>JUNINJAUJAMASMA CHICCHE</v>
      </c>
      <c r="V1208" s="111" t="s">
        <v>4990</v>
      </c>
      <c r="W1208" s="111"/>
      <c r="X1208" s="111"/>
    </row>
    <row r="1209" spans="1:24" x14ac:dyDescent="0.3">
      <c r="A1209" s="108" t="s">
        <v>548</v>
      </c>
      <c r="B1209" s="109" t="s">
        <v>4992</v>
      </c>
      <c r="C1209" s="109" t="s">
        <v>778</v>
      </c>
      <c r="D1209" s="109" t="s">
        <v>633</v>
      </c>
      <c r="E1209" s="109" t="s">
        <v>821</v>
      </c>
      <c r="F1209" s="109" t="s">
        <v>4850</v>
      </c>
      <c r="G1209" s="109" t="s">
        <v>4958</v>
      </c>
      <c r="H1209" s="109" t="s">
        <v>4993</v>
      </c>
      <c r="I1209" s="110">
        <v>1522</v>
      </c>
      <c r="J1209" s="110">
        <v>312.17</v>
      </c>
      <c r="K1209" s="110">
        <v>-11.7378</v>
      </c>
      <c r="L1209" s="110">
        <v>-75.446700000000007</v>
      </c>
      <c r="M1209" s="111" t="s">
        <v>123</v>
      </c>
      <c r="N1209" s="111">
        <v>0</v>
      </c>
      <c r="O1209" s="111" t="s">
        <v>553</v>
      </c>
      <c r="P1209" s="111">
        <v>0</v>
      </c>
      <c r="Q1209" s="112"/>
      <c r="R1209" s="111" t="s">
        <v>565</v>
      </c>
      <c r="S1209" s="111" t="s">
        <v>693</v>
      </c>
      <c r="T1209" s="111" t="s">
        <v>2568</v>
      </c>
      <c r="U1209" s="111" t="str">
        <f>+CONCATENATE(Tabla134[[#This Row],[D]],Tabla134[[#This Row],[P]],Tabla134[[#This Row],[DI]])</f>
        <v>JUNINJAUJAMOLINOS</v>
      </c>
      <c r="V1209" s="111" t="s">
        <v>4992</v>
      </c>
      <c r="W1209" s="111"/>
      <c r="X1209" s="111"/>
    </row>
    <row r="1210" spans="1:24" x14ac:dyDescent="0.3">
      <c r="A1210" s="108" t="s">
        <v>548</v>
      </c>
      <c r="B1210" s="109" t="s">
        <v>4994</v>
      </c>
      <c r="C1210" s="109" t="s">
        <v>778</v>
      </c>
      <c r="D1210" s="109" t="s">
        <v>633</v>
      </c>
      <c r="E1210" s="109" t="s">
        <v>826</v>
      </c>
      <c r="F1210" s="109" t="s">
        <v>4850</v>
      </c>
      <c r="G1210" s="109" t="s">
        <v>4958</v>
      </c>
      <c r="H1210" s="109" t="s">
        <v>4995</v>
      </c>
      <c r="I1210" s="110">
        <v>1055</v>
      </c>
      <c r="J1210" s="110">
        <v>295.83</v>
      </c>
      <c r="K1210" s="110">
        <v>-11.3606</v>
      </c>
      <c r="L1210" s="110">
        <v>-75.327799999999996</v>
      </c>
      <c r="M1210" s="111" t="s">
        <v>123</v>
      </c>
      <c r="N1210" s="111">
        <v>0</v>
      </c>
      <c r="O1210" s="111" t="s">
        <v>553</v>
      </c>
      <c r="P1210" s="111">
        <v>0</v>
      </c>
      <c r="Q1210" s="112"/>
      <c r="R1210" s="111" t="s">
        <v>565</v>
      </c>
      <c r="S1210" s="111" t="s">
        <v>693</v>
      </c>
      <c r="T1210" s="111" t="s">
        <v>2578</v>
      </c>
      <c r="U1210" s="111" t="str">
        <f>+CONCATENATE(Tabla134[[#This Row],[D]],Tabla134[[#This Row],[P]],Tabla134[[#This Row],[DI]])</f>
        <v>JUNINJAUJAMONOBAMBA</v>
      </c>
      <c r="V1210" s="111" t="s">
        <v>4994</v>
      </c>
      <c r="W1210" s="111"/>
      <c r="X1210" s="111"/>
    </row>
    <row r="1211" spans="1:24" x14ac:dyDescent="0.3">
      <c r="A1211" s="108" t="s">
        <v>548</v>
      </c>
      <c r="B1211" s="109" t="s">
        <v>4996</v>
      </c>
      <c r="C1211" s="109" t="s">
        <v>778</v>
      </c>
      <c r="D1211" s="109" t="s">
        <v>633</v>
      </c>
      <c r="E1211" s="109" t="s">
        <v>831</v>
      </c>
      <c r="F1211" s="109" t="s">
        <v>4850</v>
      </c>
      <c r="G1211" s="109" t="s">
        <v>4958</v>
      </c>
      <c r="H1211" s="109" t="s">
        <v>4997</v>
      </c>
      <c r="I1211" s="110">
        <v>960</v>
      </c>
      <c r="J1211" s="110">
        <v>11.74</v>
      </c>
      <c r="K1211" s="110">
        <v>-11.834199999999999</v>
      </c>
      <c r="L1211" s="110">
        <v>-75.436899999999994</v>
      </c>
      <c r="M1211" s="111" t="s">
        <v>123</v>
      </c>
      <c r="N1211" s="111">
        <v>0</v>
      </c>
      <c r="O1211" s="111" t="s">
        <v>553</v>
      </c>
      <c r="P1211" s="111">
        <v>0</v>
      </c>
      <c r="Q1211" s="112"/>
      <c r="R1211" s="111" t="s">
        <v>565</v>
      </c>
      <c r="S1211" s="111" t="s">
        <v>693</v>
      </c>
      <c r="T1211" s="111" t="s">
        <v>2590</v>
      </c>
      <c r="U1211" s="111" t="str">
        <f>+CONCATENATE(Tabla134[[#This Row],[D]],Tabla134[[#This Row],[P]],Tabla134[[#This Row],[DI]])</f>
        <v>JUNINJAUJAMUQUI</v>
      </c>
      <c r="V1211" s="111" t="s">
        <v>4996</v>
      </c>
      <c r="W1211" s="111"/>
      <c r="X1211" s="111"/>
    </row>
    <row r="1212" spans="1:24" x14ac:dyDescent="0.3">
      <c r="A1212" s="108" t="s">
        <v>548</v>
      </c>
      <c r="B1212" s="109" t="s">
        <v>4998</v>
      </c>
      <c r="C1212" s="109" t="s">
        <v>778</v>
      </c>
      <c r="D1212" s="109" t="s">
        <v>633</v>
      </c>
      <c r="E1212" s="109" t="s">
        <v>836</v>
      </c>
      <c r="F1212" s="109" t="s">
        <v>4850</v>
      </c>
      <c r="G1212" s="109" t="s">
        <v>4958</v>
      </c>
      <c r="H1212" s="109" t="s">
        <v>4999</v>
      </c>
      <c r="I1212" s="110">
        <v>2210</v>
      </c>
      <c r="J1212" s="110">
        <v>19.86</v>
      </c>
      <c r="K1212" s="110">
        <v>-11.8147</v>
      </c>
      <c r="L1212" s="110">
        <v>-75.458100000000002</v>
      </c>
      <c r="M1212" s="111" t="s">
        <v>123</v>
      </c>
      <c r="N1212" s="111">
        <v>0</v>
      </c>
      <c r="O1212" s="111" t="s">
        <v>553</v>
      </c>
      <c r="P1212" s="111">
        <v>0</v>
      </c>
      <c r="Q1212" s="112"/>
      <c r="R1212" s="111" t="s">
        <v>565</v>
      </c>
      <c r="S1212" s="111" t="s">
        <v>693</v>
      </c>
      <c r="T1212" s="111" t="s">
        <v>2599</v>
      </c>
      <c r="U1212" s="111" t="str">
        <f>+CONCATENATE(Tabla134[[#This Row],[D]],Tabla134[[#This Row],[P]],Tabla134[[#This Row],[DI]])</f>
        <v>JUNINJAUJAMUQUIYAUYO</v>
      </c>
      <c r="V1212" s="111" t="s">
        <v>4998</v>
      </c>
      <c r="W1212" s="111"/>
      <c r="X1212" s="111"/>
    </row>
    <row r="1213" spans="1:24" x14ac:dyDescent="0.3">
      <c r="A1213" s="108" t="s">
        <v>548</v>
      </c>
      <c r="B1213" s="109" t="s">
        <v>5000</v>
      </c>
      <c r="C1213" s="109" t="s">
        <v>778</v>
      </c>
      <c r="D1213" s="109" t="s">
        <v>633</v>
      </c>
      <c r="E1213" s="109" t="s">
        <v>2707</v>
      </c>
      <c r="F1213" s="109" t="s">
        <v>4850</v>
      </c>
      <c r="G1213" s="109" t="s">
        <v>4958</v>
      </c>
      <c r="H1213" s="109" t="s">
        <v>5001</v>
      </c>
      <c r="I1213" s="110">
        <v>988</v>
      </c>
      <c r="J1213" s="110">
        <v>34.22</v>
      </c>
      <c r="K1213" s="110">
        <v>-11.7117</v>
      </c>
      <c r="L1213" s="110">
        <v>-75.518900000000002</v>
      </c>
      <c r="M1213" s="111" t="s">
        <v>123</v>
      </c>
      <c r="N1213" s="111">
        <v>0</v>
      </c>
      <c r="O1213" s="111" t="s">
        <v>553</v>
      </c>
      <c r="P1213" s="111">
        <v>0</v>
      </c>
      <c r="Q1213" s="112"/>
      <c r="R1213" s="111" t="s">
        <v>565</v>
      </c>
      <c r="S1213" s="111" t="s">
        <v>693</v>
      </c>
      <c r="T1213" s="111" t="s">
        <v>2607</v>
      </c>
      <c r="U1213" s="111" t="str">
        <f>+CONCATENATE(Tabla134[[#This Row],[D]],Tabla134[[#This Row],[P]],Tabla134[[#This Row],[DI]])</f>
        <v>JUNINJAUJAPACA</v>
      </c>
      <c r="V1213" s="111" t="s">
        <v>5000</v>
      </c>
      <c r="W1213" s="111"/>
      <c r="X1213" s="111"/>
    </row>
    <row r="1214" spans="1:24" x14ac:dyDescent="0.3">
      <c r="A1214" s="108" t="s">
        <v>548</v>
      </c>
      <c r="B1214" s="109" t="s">
        <v>5002</v>
      </c>
      <c r="C1214" s="109" t="s">
        <v>778</v>
      </c>
      <c r="D1214" s="109" t="s">
        <v>633</v>
      </c>
      <c r="E1214" s="109" t="s">
        <v>2711</v>
      </c>
      <c r="F1214" s="109" t="s">
        <v>4850</v>
      </c>
      <c r="G1214" s="109" t="s">
        <v>4958</v>
      </c>
      <c r="H1214" s="109" t="s">
        <v>5003</v>
      </c>
      <c r="I1214" s="110">
        <v>1805</v>
      </c>
      <c r="J1214" s="110">
        <v>90.86</v>
      </c>
      <c r="K1214" s="110">
        <v>-11.8553</v>
      </c>
      <c r="L1214" s="110">
        <v>-75.511099999999999</v>
      </c>
      <c r="M1214" s="111" t="s">
        <v>123</v>
      </c>
      <c r="N1214" s="111">
        <v>0</v>
      </c>
      <c r="O1214" s="111" t="s">
        <v>553</v>
      </c>
      <c r="P1214" s="111">
        <v>0</v>
      </c>
      <c r="Q1214" s="112"/>
      <c r="R1214" s="111" t="s">
        <v>565</v>
      </c>
      <c r="S1214" s="111" t="s">
        <v>693</v>
      </c>
      <c r="T1214" s="111" t="s">
        <v>1945</v>
      </c>
      <c r="U1214" s="111" t="str">
        <f>+CONCATENATE(Tabla134[[#This Row],[D]],Tabla134[[#This Row],[P]],Tabla134[[#This Row],[DI]])</f>
        <v>JUNINJAUJAPACCHA</v>
      </c>
      <c r="V1214" s="111" t="s">
        <v>5002</v>
      </c>
      <c r="W1214" s="111"/>
      <c r="X1214" s="111"/>
    </row>
    <row r="1215" spans="1:24" x14ac:dyDescent="0.3">
      <c r="A1215" s="108" t="s">
        <v>548</v>
      </c>
      <c r="B1215" s="109" t="s">
        <v>5004</v>
      </c>
      <c r="C1215" s="109" t="s">
        <v>778</v>
      </c>
      <c r="D1215" s="109" t="s">
        <v>633</v>
      </c>
      <c r="E1215" s="109" t="s">
        <v>3357</v>
      </c>
      <c r="F1215" s="109" t="s">
        <v>4850</v>
      </c>
      <c r="G1215" s="109" t="s">
        <v>4958</v>
      </c>
      <c r="H1215" s="109" t="s">
        <v>5005</v>
      </c>
      <c r="I1215" s="110">
        <v>1280</v>
      </c>
      <c r="J1215" s="110">
        <v>10.89</v>
      </c>
      <c r="K1215" s="110">
        <v>-11.750299999999999</v>
      </c>
      <c r="L1215" s="110">
        <v>-75.488299999999995</v>
      </c>
      <c r="M1215" s="111" t="s">
        <v>123</v>
      </c>
      <c r="N1215" s="111">
        <v>0</v>
      </c>
      <c r="O1215" s="111" t="s">
        <v>553</v>
      </c>
      <c r="P1215" s="111">
        <v>0</v>
      </c>
      <c r="Q1215" s="112"/>
      <c r="R1215" s="111" t="s">
        <v>565</v>
      </c>
      <c r="S1215" s="111" t="s">
        <v>693</v>
      </c>
      <c r="T1215" s="111" t="s">
        <v>2623</v>
      </c>
      <c r="U1215" s="111" t="str">
        <f>+CONCATENATE(Tabla134[[#This Row],[D]],Tabla134[[#This Row],[P]],Tabla134[[#This Row],[DI]])</f>
        <v>JUNINJAUJAPANCAN</v>
      </c>
      <c r="V1215" s="111" t="s">
        <v>5004</v>
      </c>
      <c r="W1215" s="111"/>
      <c r="X1215" s="111"/>
    </row>
    <row r="1216" spans="1:24" x14ac:dyDescent="0.3">
      <c r="A1216" s="108" t="s">
        <v>548</v>
      </c>
      <c r="B1216" s="109" t="s">
        <v>5006</v>
      </c>
      <c r="C1216" s="109" t="s">
        <v>778</v>
      </c>
      <c r="D1216" s="109" t="s">
        <v>633</v>
      </c>
      <c r="E1216" s="109" t="s">
        <v>3360</v>
      </c>
      <c r="F1216" s="109" t="s">
        <v>4850</v>
      </c>
      <c r="G1216" s="109" t="s">
        <v>4958</v>
      </c>
      <c r="H1216" s="109" t="s">
        <v>5007</v>
      </c>
      <c r="I1216" s="110">
        <v>1152</v>
      </c>
      <c r="J1216" s="110">
        <v>32.82</v>
      </c>
      <c r="K1216" s="110">
        <v>-11.802199999999999</v>
      </c>
      <c r="L1216" s="110">
        <v>-75.546899999999994</v>
      </c>
      <c r="M1216" s="111" t="s">
        <v>123</v>
      </c>
      <c r="N1216" s="111">
        <v>0</v>
      </c>
      <c r="O1216" s="111" t="s">
        <v>553</v>
      </c>
      <c r="P1216" s="111">
        <v>0</v>
      </c>
      <c r="Q1216" s="112"/>
      <c r="R1216" s="111" t="s">
        <v>565</v>
      </c>
      <c r="S1216" s="111" t="s">
        <v>693</v>
      </c>
      <c r="T1216" s="111" t="s">
        <v>2631</v>
      </c>
      <c r="U1216" s="111" t="str">
        <f>+CONCATENATE(Tabla134[[#This Row],[D]],Tabla134[[#This Row],[P]],Tabla134[[#This Row],[DI]])</f>
        <v>JUNINJAUJAPARCO</v>
      </c>
      <c r="V1216" s="111" t="s">
        <v>5006</v>
      </c>
      <c r="W1216" s="111"/>
      <c r="X1216" s="111"/>
    </row>
    <row r="1217" spans="1:24" x14ac:dyDescent="0.3">
      <c r="A1217" s="108" t="s">
        <v>548</v>
      </c>
      <c r="B1217" s="109" t="s">
        <v>5008</v>
      </c>
      <c r="C1217" s="109" t="s">
        <v>778</v>
      </c>
      <c r="D1217" s="109" t="s">
        <v>633</v>
      </c>
      <c r="E1217" s="109" t="s">
        <v>3363</v>
      </c>
      <c r="F1217" s="109" t="s">
        <v>4850</v>
      </c>
      <c r="G1217" s="109" t="s">
        <v>4958</v>
      </c>
      <c r="H1217" s="109" t="s">
        <v>5009</v>
      </c>
      <c r="I1217" s="110">
        <v>1975</v>
      </c>
      <c r="J1217" s="110">
        <v>281.61</v>
      </c>
      <c r="K1217" s="110">
        <v>-11.738099999999999</v>
      </c>
      <c r="L1217" s="110">
        <v>-75.626400000000004</v>
      </c>
      <c r="M1217" s="111" t="s">
        <v>123</v>
      </c>
      <c r="N1217" s="111">
        <v>0</v>
      </c>
      <c r="O1217" s="111" t="s">
        <v>553</v>
      </c>
      <c r="P1217" s="111">
        <v>0</v>
      </c>
      <c r="Q1217" s="112"/>
      <c r="R1217" s="111" t="s">
        <v>565</v>
      </c>
      <c r="S1217" s="111" t="s">
        <v>693</v>
      </c>
      <c r="T1217" s="111" t="s">
        <v>2639</v>
      </c>
      <c r="U1217" s="111" t="str">
        <f>+CONCATENATE(Tabla134[[#This Row],[D]],Tabla134[[#This Row],[P]],Tabla134[[#This Row],[DI]])</f>
        <v>JUNINJAUJAPOMACANCHA</v>
      </c>
      <c r="V1217" s="111" t="s">
        <v>5008</v>
      </c>
      <c r="W1217" s="111"/>
      <c r="X1217" s="111"/>
    </row>
    <row r="1218" spans="1:24" x14ac:dyDescent="0.3">
      <c r="A1218" s="108" t="s">
        <v>548</v>
      </c>
      <c r="B1218" s="109" t="s">
        <v>5010</v>
      </c>
      <c r="C1218" s="109" t="s">
        <v>778</v>
      </c>
      <c r="D1218" s="109" t="s">
        <v>633</v>
      </c>
      <c r="E1218" s="109" t="s">
        <v>3366</v>
      </c>
      <c r="F1218" s="109" t="s">
        <v>4850</v>
      </c>
      <c r="G1218" s="109" t="s">
        <v>4958</v>
      </c>
      <c r="H1218" s="109" t="s">
        <v>5011</v>
      </c>
      <c r="I1218" s="110">
        <v>1567</v>
      </c>
      <c r="J1218" s="110">
        <v>319.95</v>
      </c>
      <c r="K1218" s="110">
        <v>-11.5411</v>
      </c>
      <c r="L1218" s="110">
        <v>-75.528899999999993</v>
      </c>
      <c r="M1218" s="111" t="s">
        <v>123</v>
      </c>
      <c r="N1218" s="111">
        <v>0</v>
      </c>
      <c r="O1218" s="111" t="s">
        <v>553</v>
      </c>
      <c r="P1218" s="111">
        <v>0</v>
      </c>
      <c r="Q1218" s="112"/>
      <c r="R1218" s="111" t="s">
        <v>565</v>
      </c>
      <c r="S1218" s="111" t="s">
        <v>693</v>
      </c>
      <c r="T1218" s="111" t="s">
        <v>2647</v>
      </c>
      <c r="U1218" s="111" t="str">
        <f>+CONCATENATE(Tabla134[[#This Row],[D]],Tabla134[[#This Row],[P]],Tabla134[[#This Row],[DI]])</f>
        <v>JUNINJAUJARICRAN</v>
      </c>
      <c r="V1218" s="111" t="s">
        <v>5010</v>
      </c>
      <c r="W1218" s="111"/>
      <c r="X1218" s="111"/>
    </row>
    <row r="1219" spans="1:24" x14ac:dyDescent="0.3">
      <c r="A1219" s="108" t="s">
        <v>548</v>
      </c>
      <c r="B1219" s="109" t="s">
        <v>5012</v>
      </c>
      <c r="C1219" s="109" t="s">
        <v>778</v>
      </c>
      <c r="D1219" s="109" t="s">
        <v>633</v>
      </c>
      <c r="E1219" s="109" t="s">
        <v>3369</v>
      </c>
      <c r="F1219" s="109" t="s">
        <v>4850</v>
      </c>
      <c r="G1219" s="109" t="s">
        <v>4958</v>
      </c>
      <c r="H1219" s="109" t="s">
        <v>5013</v>
      </c>
      <c r="I1219" s="110">
        <v>2509</v>
      </c>
      <c r="J1219" s="110">
        <v>22.15</v>
      </c>
      <c r="K1219" s="110">
        <v>-11.847200000000001</v>
      </c>
      <c r="L1219" s="110">
        <v>-75.384200000000007</v>
      </c>
      <c r="M1219" s="111" t="s">
        <v>123</v>
      </c>
      <c r="N1219" s="111">
        <v>0</v>
      </c>
      <c r="O1219" s="111" t="s">
        <v>553</v>
      </c>
      <c r="P1219" s="111">
        <v>0</v>
      </c>
      <c r="Q1219" s="112"/>
      <c r="R1219" s="111" t="s">
        <v>565</v>
      </c>
      <c r="S1219" s="111" t="s">
        <v>693</v>
      </c>
      <c r="T1219" s="111" t="s">
        <v>2655</v>
      </c>
      <c r="U1219" s="111" t="str">
        <f>+CONCATENATE(Tabla134[[#This Row],[D]],Tabla134[[#This Row],[P]],Tabla134[[#This Row],[DI]])</f>
        <v>JUNINJAUJASAN LORENZO</v>
      </c>
      <c r="V1219" s="111" t="s">
        <v>5012</v>
      </c>
      <c r="W1219" s="111"/>
      <c r="X1219" s="111"/>
    </row>
    <row r="1220" spans="1:24" x14ac:dyDescent="0.3">
      <c r="A1220" s="108" t="s">
        <v>548</v>
      </c>
      <c r="B1220" s="109" t="s">
        <v>5014</v>
      </c>
      <c r="C1220" s="109" t="s">
        <v>778</v>
      </c>
      <c r="D1220" s="109" t="s">
        <v>633</v>
      </c>
      <c r="E1220" s="109" t="s">
        <v>3372</v>
      </c>
      <c r="F1220" s="109" t="s">
        <v>4850</v>
      </c>
      <c r="G1220" s="109" t="s">
        <v>4958</v>
      </c>
      <c r="H1220" s="109" t="s">
        <v>5015</v>
      </c>
      <c r="I1220" s="110">
        <v>839</v>
      </c>
      <c r="J1220" s="110">
        <v>8.44</v>
      </c>
      <c r="K1220" s="110">
        <v>-11.7247</v>
      </c>
      <c r="L1220" s="110">
        <v>-75.489400000000003</v>
      </c>
      <c r="M1220" s="111" t="s">
        <v>123</v>
      </c>
      <c r="N1220" s="111">
        <v>0</v>
      </c>
      <c r="O1220" s="111" t="s">
        <v>553</v>
      </c>
      <c r="P1220" s="111">
        <v>0</v>
      </c>
      <c r="Q1220" s="112"/>
      <c r="R1220" s="111" t="s">
        <v>565</v>
      </c>
      <c r="S1220" s="111" t="s">
        <v>693</v>
      </c>
      <c r="T1220" s="111" t="s">
        <v>2662</v>
      </c>
      <c r="U1220" s="111" t="str">
        <f>+CONCATENATE(Tabla134[[#This Row],[D]],Tabla134[[#This Row],[P]],Tabla134[[#This Row],[DI]])</f>
        <v>JUNINJAUJASAN PEDRO DE CHUNAN</v>
      </c>
      <c r="V1220" s="111" t="s">
        <v>5014</v>
      </c>
      <c r="W1220" s="111"/>
      <c r="X1220" s="111"/>
    </row>
    <row r="1221" spans="1:24" x14ac:dyDescent="0.3">
      <c r="A1221" s="108" t="s">
        <v>548</v>
      </c>
      <c r="B1221" s="109" t="s">
        <v>5016</v>
      </c>
      <c r="C1221" s="109" t="s">
        <v>778</v>
      </c>
      <c r="D1221" s="109" t="s">
        <v>633</v>
      </c>
      <c r="E1221" s="109" t="s">
        <v>4895</v>
      </c>
      <c r="F1221" s="109" t="s">
        <v>4850</v>
      </c>
      <c r="G1221" s="109" t="s">
        <v>4958</v>
      </c>
      <c r="H1221" s="109" t="s">
        <v>5017</v>
      </c>
      <c r="I1221" s="110">
        <v>3081</v>
      </c>
      <c r="J1221" s="110">
        <v>4.5</v>
      </c>
      <c r="K1221" s="110">
        <v>-11.793900000000001</v>
      </c>
      <c r="L1221" s="110">
        <v>-75.487200000000001</v>
      </c>
      <c r="M1221" s="111" t="s">
        <v>123</v>
      </c>
      <c r="N1221" s="111">
        <v>0</v>
      </c>
      <c r="O1221" s="111" t="s">
        <v>553</v>
      </c>
      <c r="P1221" s="111">
        <v>0</v>
      </c>
      <c r="Q1221" s="112"/>
      <c r="R1221" s="111" t="s">
        <v>565</v>
      </c>
      <c r="S1221" s="111" t="s">
        <v>693</v>
      </c>
      <c r="T1221" s="111" t="s">
        <v>2668</v>
      </c>
      <c r="U1221" s="111" t="str">
        <f>+CONCATENATE(Tabla134[[#This Row],[D]],Tabla134[[#This Row],[P]],Tabla134[[#This Row],[DI]])</f>
        <v>JUNINJAUJASAUSA</v>
      </c>
      <c r="V1221" s="111" t="s">
        <v>5016</v>
      </c>
      <c r="W1221" s="111"/>
      <c r="X1221" s="111"/>
    </row>
    <row r="1222" spans="1:24" x14ac:dyDescent="0.3">
      <c r="A1222" s="108" t="s">
        <v>548</v>
      </c>
      <c r="B1222" s="109" t="s">
        <v>5018</v>
      </c>
      <c r="C1222" s="109" t="s">
        <v>778</v>
      </c>
      <c r="D1222" s="109" t="s">
        <v>633</v>
      </c>
      <c r="E1222" s="109" t="s">
        <v>5019</v>
      </c>
      <c r="F1222" s="109" t="s">
        <v>4850</v>
      </c>
      <c r="G1222" s="109" t="s">
        <v>4958</v>
      </c>
      <c r="H1222" s="109" t="s">
        <v>5020</v>
      </c>
      <c r="I1222" s="110">
        <v>4912</v>
      </c>
      <c r="J1222" s="110">
        <v>236.74</v>
      </c>
      <c r="K1222" s="110">
        <v>-11.8917</v>
      </c>
      <c r="L1222" s="110">
        <v>-75.390299999999996</v>
      </c>
      <c r="M1222" s="111" t="s">
        <v>123</v>
      </c>
      <c r="N1222" s="111">
        <v>0</v>
      </c>
      <c r="O1222" s="111" t="s">
        <v>553</v>
      </c>
      <c r="P1222" s="111">
        <v>0</v>
      </c>
      <c r="Q1222" s="112"/>
      <c r="R1222" s="111" t="s">
        <v>565</v>
      </c>
      <c r="S1222" s="111" t="s">
        <v>693</v>
      </c>
      <c r="T1222" s="111" t="s">
        <v>2673</v>
      </c>
      <c r="U1222" s="111" t="str">
        <f>+CONCATENATE(Tabla134[[#This Row],[D]],Tabla134[[#This Row],[P]],Tabla134[[#This Row],[DI]])</f>
        <v>JUNINJAUJASINCOS</v>
      </c>
      <c r="V1222" s="111" t="s">
        <v>5018</v>
      </c>
      <c r="W1222" s="111"/>
      <c r="X1222" s="111"/>
    </row>
    <row r="1223" spans="1:24" x14ac:dyDescent="0.3">
      <c r="A1223" s="108" t="s">
        <v>548</v>
      </c>
      <c r="B1223" s="109" t="s">
        <v>5021</v>
      </c>
      <c r="C1223" s="109" t="s">
        <v>778</v>
      </c>
      <c r="D1223" s="109" t="s">
        <v>633</v>
      </c>
      <c r="E1223" s="109" t="s">
        <v>4898</v>
      </c>
      <c r="F1223" s="109" t="s">
        <v>4850</v>
      </c>
      <c r="G1223" s="109" t="s">
        <v>4958</v>
      </c>
      <c r="H1223" s="109" t="s">
        <v>5022</v>
      </c>
      <c r="I1223" s="110">
        <v>1165</v>
      </c>
      <c r="J1223" s="110">
        <v>30.07</v>
      </c>
      <c r="K1223" s="110">
        <v>-11.726900000000001</v>
      </c>
      <c r="L1223" s="110">
        <v>-75.573099999999997</v>
      </c>
      <c r="M1223" s="111" t="s">
        <v>123</v>
      </c>
      <c r="N1223" s="111">
        <v>0</v>
      </c>
      <c r="O1223" s="111" t="s">
        <v>553</v>
      </c>
      <c r="P1223" s="111">
        <v>0</v>
      </c>
      <c r="Q1223" s="112"/>
      <c r="R1223" s="111" t="s">
        <v>565</v>
      </c>
      <c r="S1223" s="111" t="s">
        <v>693</v>
      </c>
      <c r="T1223" s="111" t="s">
        <v>2679</v>
      </c>
      <c r="U1223" s="111" t="str">
        <f>+CONCATENATE(Tabla134[[#This Row],[D]],Tabla134[[#This Row],[P]],Tabla134[[#This Row],[DI]])</f>
        <v>JUNINJAUJATUNAN MARCA</v>
      </c>
      <c r="V1223" s="111" t="s">
        <v>5021</v>
      </c>
      <c r="W1223" s="111"/>
      <c r="X1223" s="111"/>
    </row>
    <row r="1224" spans="1:24" x14ac:dyDescent="0.3">
      <c r="A1224" s="108" t="s">
        <v>548</v>
      </c>
      <c r="B1224" s="109" t="s">
        <v>5023</v>
      </c>
      <c r="C1224" s="109" t="s">
        <v>778</v>
      </c>
      <c r="D1224" s="109" t="s">
        <v>633</v>
      </c>
      <c r="E1224" s="109" t="s">
        <v>4901</v>
      </c>
      <c r="F1224" s="109" t="s">
        <v>4850</v>
      </c>
      <c r="G1224" s="109" t="s">
        <v>4958</v>
      </c>
      <c r="H1224" s="109" t="s">
        <v>5024</v>
      </c>
      <c r="I1224" s="110">
        <v>1304</v>
      </c>
      <c r="J1224" s="110">
        <v>93.15</v>
      </c>
      <c r="K1224" s="110">
        <v>-11.7117</v>
      </c>
      <c r="L1224" s="110">
        <v>-75.472499999999997</v>
      </c>
      <c r="M1224" s="111" t="s">
        <v>123</v>
      </c>
      <c r="N1224" s="111">
        <v>0</v>
      </c>
      <c r="O1224" s="111" t="s">
        <v>553</v>
      </c>
      <c r="P1224" s="111">
        <v>0</v>
      </c>
      <c r="Q1224" s="112"/>
      <c r="R1224" s="111" t="s">
        <v>565</v>
      </c>
      <c r="S1224" s="111" t="s">
        <v>693</v>
      </c>
      <c r="T1224" s="111" t="s">
        <v>761</v>
      </c>
      <c r="U1224" s="111" t="str">
        <f>+CONCATENATE(Tabla134[[#This Row],[D]],Tabla134[[#This Row],[P]],Tabla134[[#This Row],[DI]])</f>
        <v>JUNINJAUJAYAULI</v>
      </c>
      <c r="V1224" s="111" t="s">
        <v>5023</v>
      </c>
      <c r="W1224" s="111"/>
      <c r="X1224" s="111"/>
    </row>
    <row r="1225" spans="1:24" x14ac:dyDescent="0.3">
      <c r="A1225" s="108" t="s">
        <v>548</v>
      </c>
      <c r="B1225" s="109" t="s">
        <v>5025</v>
      </c>
      <c r="C1225" s="109" t="s">
        <v>778</v>
      </c>
      <c r="D1225" s="109" t="s">
        <v>633</v>
      </c>
      <c r="E1225" s="109" t="s">
        <v>4904</v>
      </c>
      <c r="F1225" s="109" t="s">
        <v>4850</v>
      </c>
      <c r="G1225" s="109" t="s">
        <v>4958</v>
      </c>
      <c r="H1225" s="109" t="s">
        <v>5026</v>
      </c>
      <c r="I1225" s="110">
        <v>9360</v>
      </c>
      <c r="J1225" s="110">
        <v>20.54</v>
      </c>
      <c r="K1225" s="110">
        <v>-11.7822</v>
      </c>
      <c r="L1225" s="110">
        <v>-75.498900000000006</v>
      </c>
      <c r="M1225" s="111" t="s">
        <v>123</v>
      </c>
      <c r="N1225" s="111">
        <v>0</v>
      </c>
      <c r="O1225" s="111" t="s">
        <v>553</v>
      </c>
      <c r="P1225" s="111">
        <v>0</v>
      </c>
      <c r="Q1225" s="112"/>
      <c r="R1225" s="111" t="s">
        <v>565</v>
      </c>
      <c r="S1225" s="111" t="s">
        <v>693</v>
      </c>
      <c r="T1225" s="111" t="s">
        <v>774</v>
      </c>
      <c r="U1225" s="111" t="str">
        <f>+CONCATENATE(Tabla134[[#This Row],[D]],Tabla134[[#This Row],[P]],Tabla134[[#This Row],[DI]])</f>
        <v>JUNINJAUJAYAUYOS</v>
      </c>
      <c r="V1225" s="111" t="s">
        <v>5025</v>
      </c>
      <c r="W1225" s="111"/>
      <c r="X1225" s="111"/>
    </row>
    <row r="1226" spans="1:24" x14ac:dyDescent="0.3">
      <c r="A1226" s="108" t="s">
        <v>548</v>
      </c>
      <c r="B1226" s="109" t="s">
        <v>5027</v>
      </c>
      <c r="C1226" s="109" t="s">
        <v>778</v>
      </c>
      <c r="D1226" s="109" t="s">
        <v>633</v>
      </c>
      <c r="E1226" s="109" t="s">
        <v>841</v>
      </c>
      <c r="F1226" s="109" t="s">
        <v>4850</v>
      </c>
      <c r="G1226" s="109" t="s">
        <v>4958</v>
      </c>
      <c r="H1226" s="109" t="s">
        <v>842</v>
      </c>
      <c r="I1226" s="110" t="s">
        <v>553</v>
      </c>
      <c r="J1226" s="110" t="s">
        <v>553</v>
      </c>
      <c r="K1226" s="110" t="s">
        <v>553</v>
      </c>
      <c r="L1226" s="110" t="s">
        <v>553</v>
      </c>
      <c r="M1226" s="111" t="s">
        <v>123</v>
      </c>
      <c r="N1226" s="111">
        <v>0</v>
      </c>
      <c r="O1226" s="111" t="s">
        <v>553</v>
      </c>
      <c r="P1226" s="111">
        <v>0</v>
      </c>
      <c r="Q1226" s="112"/>
      <c r="R1226" s="111" t="s">
        <v>565</v>
      </c>
      <c r="S1226" s="111" t="s">
        <v>693</v>
      </c>
      <c r="T1226" s="111" t="s">
        <v>843</v>
      </c>
      <c r="U1226" s="111" t="str">
        <f>+CONCATENATE(Tabla134[[#This Row],[D]],Tabla134[[#This Row],[P]],Tabla134[[#This Row],[DI]])</f>
        <v>JUNINJAUJAMULTIDISTRITAL</v>
      </c>
      <c r="V1226" s="111" t="s">
        <v>5027</v>
      </c>
      <c r="W1226" s="111"/>
      <c r="X1226" s="111"/>
    </row>
    <row r="1227" spans="1:24" x14ac:dyDescent="0.3">
      <c r="A1227" s="108" t="s">
        <v>548</v>
      </c>
      <c r="B1227" s="109" t="s">
        <v>5028</v>
      </c>
      <c r="C1227" s="109" t="s">
        <v>778</v>
      </c>
      <c r="D1227" s="109" t="s">
        <v>656</v>
      </c>
      <c r="E1227" s="109" t="s">
        <v>550</v>
      </c>
      <c r="F1227" s="109" t="s">
        <v>4850</v>
      </c>
      <c r="G1227" s="109" t="s">
        <v>5029</v>
      </c>
      <c r="H1227" s="109" t="s">
        <v>5030</v>
      </c>
      <c r="I1227" s="110">
        <v>9492</v>
      </c>
      <c r="J1227" s="110">
        <v>883.8</v>
      </c>
      <c r="K1227" s="110">
        <v>-11.159700000000001</v>
      </c>
      <c r="L1227" s="110">
        <v>-75.995599999999996</v>
      </c>
      <c r="M1227" s="111" t="s">
        <v>123</v>
      </c>
      <c r="N1227" s="111">
        <v>0</v>
      </c>
      <c r="O1227" s="111" t="s">
        <v>553</v>
      </c>
      <c r="P1227" s="111">
        <v>0</v>
      </c>
      <c r="Q1227" s="112"/>
      <c r="R1227" s="111" t="s">
        <v>565</v>
      </c>
      <c r="S1227" s="111" t="s">
        <v>565</v>
      </c>
      <c r="T1227" s="111" t="s">
        <v>565</v>
      </c>
      <c r="U1227" s="111" t="str">
        <f>+CONCATENATE(Tabla134[[#This Row],[D]],Tabla134[[#This Row],[P]],Tabla134[[#This Row],[DI]])</f>
        <v>JUNINJUNINJUNIN</v>
      </c>
      <c r="V1227" s="111" t="s">
        <v>5028</v>
      </c>
      <c r="W1227" s="111"/>
      <c r="X1227" s="111"/>
    </row>
    <row r="1228" spans="1:24" x14ac:dyDescent="0.3">
      <c r="A1228" s="108" t="s">
        <v>548</v>
      </c>
      <c r="B1228" s="109" t="s">
        <v>5031</v>
      </c>
      <c r="C1228" s="109" t="s">
        <v>778</v>
      </c>
      <c r="D1228" s="109" t="s">
        <v>656</v>
      </c>
      <c r="E1228" s="109" t="s">
        <v>581</v>
      </c>
      <c r="F1228" s="109" t="s">
        <v>4850</v>
      </c>
      <c r="G1228" s="109" t="s">
        <v>5029</v>
      </c>
      <c r="H1228" s="109" t="s">
        <v>5032</v>
      </c>
      <c r="I1228" s="110">
        <v>7768</v>
      </c>
      <c r="J1228" s="110">
        <v>219.68</v>
      </c>
      <c r="K1228" s="110">
        <v>-10.923299999999999</v>
      </c>
      <c r="L1228" s="110">
        <v>-76.056899999999999</v>
      </c>
      <c r="M1228" s="111" t="s">
        <v>123</v>
      </c>
      <c r="N1228" s="111">
        <v>0</v>
      </c>
      <c r="O1228" s="111" t="s">
        <v>553</v>
      </c>
      <c r="P1228" s="111">
        <v>0</v>
      </c>
      <c r="Q1228" s="112"/>
      <c r="R1228" s="111" t="s">
        <v>565</v>
      </c>
      <c r="S1228" s="111" t="s">
        <v>565</v>
      </c>
      <c r="T1228" s="111" t="s">
        <v>1145</v>
      </c>
      <c r="U1228" s="111" t="str">
        <f>+CONCATENATE(Tabla134[[#This Row],[D]],Tabla134[[#This Row],[P]],Tabla134[[#This Row],[DI]])</f>
        <v>JUNINJUNINCARHUAMAYO</v>
      </c>
      <c r="V1228" s="111" t="s">
        <v>5031</v>
      </c>
      <c r="W1228" s="111"/>
      <c r="X1228" s="111"/>
    </row>
    <row r="1229" spans="1:24" x14ac:dyDescent="0.3">
      <c r="A1229" s="108" t="s">
        <v>548</v>
      </c>
      <c r="B1229" s="109" t="s">
        <v>5033</v>
      </c>
      <c r="C1229" s="109" t="s">
        <v>778</v>
      </c>
      <c r="D1229" s="109" t="s">
        <v>656</v>
      </c>
      <c r="E1229" s="109" t="s">
        <v>608</v>
      </c>
      <c r="F1229" s="109" t="s">
        <v>4850</v>
      </c>
      <c r="G1229" s="109" t="s">
        <v>5029</v>
      </c>
      <c r="H1229" s="109" t="s">
        <v>5034</v>
      </c>
      <c r="I1229" s="110">
        <v>1828</v>
      </c>
      <c r="J1229" s="110">
        <v>254.46</v>
      </c>
      <c r="K1229" s="110">
        <v>-11.0878</v>
      </c>
      <c r="L1229" s="110">
        <v>-76.148600000000002</v>
      </c>
      <c r="M1229" s="111" t="s">
        <v>123</v>
      </c>
      <c r="N1229" s="111">
        <v>0</v>
      </c>
      <c r="O1229" s="111" t="s">
        <v>553</v>
      </c>
      <c r="P1229" s="111">
        <v>0</v>
      </c>
      <c r="Q1229" s="112"/>
      <c r="R1229" s="111" t="s">
        <v>565</v>
      </c>
      <c r="S1229" s="111" t="s">
        <v>565</v>
      </c>
      <c r="T1229" s="111" t="s">
        <v>1484</v>
      </c>
      <c r="U1229" s="111" t="str">
        <f>+CONCATENATE(Tabla134[[#This Row],[D]],Tabla134[[#This Row],[P]],Tabla134[[#This Row],[DI]])</f>
        <v>JUNINJUNINONDORES</v>
      </c>
      <c r="V1229" s="111" t="s">
        <v>5033</v>
      </c>
      <c r="W1229" s="111"/>
      <c r="X1229" s="111"/>
    </row>
    <row r="1230" spans="1:24" x14ac:dyDescent="0.3">
      <c r="A1230" s="108" t="s">
        <v>548</v>
      </c>
      <c r="B1230" s="109" t="s">
        <v>5035</v>
      </c>
      <c r="C1230" s="109" t="s">
        <v>778</v>
      </c>
      <c r="D1230" s="109" t="s">
        <v>656</v>
      </c>
      <c r="E1230" s="109" t="s">
        <v>633</v>
      </c>
      <c r="F1230" s="109" t="s">
        <v>4850</v>
      </c>
      <c r="G1230" s="109" t="s">
        <v>5029</v>
      </c>
      <c r="H1230" s="109" t="s">
        <v>5036</v>
      </c>
      <c r="I1230" s="110">
        <v>5783</v>
      </c>
      <c r="J1230" s="110">
        <v>1129.3699999999999</v>
      </c>
      <c r="K1230" s="110">
        <v>-10.9689</v>
      </c>
      <c r="L1230" s="110">
        <v>-75.877799999999993</v>
      </c>
      <c r="M1230" s="111" t="s">
        <v>123</v>
      </c>
      <c r="N1230" s="111">
        <v>0</v>
      </c>
      <c r="O1230" s="111" t="s">
        <v>553</v>
      </c>
      <c r="P1230" s="111">
        <v>0</v>
      </c>
      <c r="Q1230" s="112"/>
      <c r="R1230" s="111" t="s">
        <v>565</v>
      </c>
      <c r="S1230" s="111" t="s">
        <v>565</v>
      </c>
      <c r="T1230" s="111" t="s">
        <v>1651</v>
      </c>
      <c r="U1230" s="111" t="str">
        <f>+CONCATENATE(Tabla134[[#This Row],[D]],Tabla134[[#This Row],[P]],Tabla134[[#This Row],[DI]])</f>
        <v>JUNINJUNINULCUMAYO</v>
      </c>
      <c r="V1230" s="111" t="s">
        <v>5035</v>
      </c>
      <c r="W1230" s="111"/>
      <c r="X1230" s="111"/>
    </row>
    <row r="1231" spans="1:24" x14ac:dyDescent="0.3">
      <c r="A1231" s="108" t="s">
        <v>548</v>
      </c>
      <c r="B1231" s="109" t="s">
        <v>5037</v>
      </c>
      <c r="C1231" s="109" t="s">
        <v>778</v>
      </c>
      <c r="D1231" s="109" t="s">
        <v>656</v>
      </c>
      <c r="E1231" s="109" t="s">
        <v>841</v>
      </c>
      <c r="F1231" s="109" t="s">
        <v>4850</v>
      </c>
      <c r="G1231" s="109" t="s">
        <v>5029</v>
      </c>
      <c r="H1231" s="109" t="s">
        <v>842</v>
      </c>
      <c r="I1231" s="110" t="s">
        <v>553</v>
      </c>
      <c r="J1231" s="110" t="s">
        <v>553</v>
      </c>
      <c r="K1231" s="110" t="s">
        <v>553</v>
      </c>
      <c r="L1231" s="110" t="s">
        <v>553</v>
      </c>
      <c r="M1231" s="111" t="s">
        <v>123</v>
      </c>
      <c r="N1231" s="111">
        <v>0</v>
      </c>
      <c r="O1231" s="111" t="s">
        <v>553</v>
      </c>
      <c r="P1231" s="111">
        <v>0</v>
      </c>
      <c r="Q1231" s="112"/>
      <c r="R1231" s="111" t="s">
        <v>565</v>
      </c>
      <c r="S1231" s="111" t="s">
        <v>565</v>
      </c>
      <c r="T1231" s="111" t="s">
        <v>843</v>
      </c>
      <c r="U1231" s="111" t="str">
        <f>+CONCATENATE(Tabla134[[#This Row],[D]],Tabla134[[#This Row],[P]],Tabla134[[#This Row],[DI]])</f>
        <v>JUNINJUNINMULTIDISTRITAL</v>
      </c>
      <c r="V1231" s="111" t="s">
        <v>5037</v>
      </c>
      <c r="W1231" s="111"/>
      <c r="X1231" s="111"/>
    </row>
    <row r="1232" spans="1:24" x14ac:dyDescent="0.3">
      <c r="A1232" s="108" t="s">
        <v>548</v>
      </c>
      <c r="B1232" s="109" t="s">
        <v>5038</v>
      </c>
      <c r="C1232" s="109" t="s">
        <v>778</v>
      </c>
      <c r="D1232" s="109" t="s">
        <v>680</v>
      </c>
      <c r="E1232" s="109" t="s">
        <v>550</v>
      </c>
      <c r="F1232" s="109" t="s">
        <v>4850</v>
      </c>
      <c r="G1232" s="109" t="s">
        <v>5039</v>
      </c>
      <c r="H1232" s="109" t="s">
        <v>5040</v>
      </c>
      <c r="I1232" s="110">
        <v>43554</v>
      </c>
      <c r="J1232" s="110">
        <v>732.02</v>
      </c>
      <c r="K1232" s="110">
        <v>-11.2531</v>
      </c>
      <c r="L1232" s="110">
        <v>-74.637200000000007</v>
      </c>
      <c r="M1232" s="111" t="s">
        <v>123</v>
      </c>
      <c r="N1232" s="111">
        <v>0</v>
      </c>
      <c r="O1232" s="111" t="s">
        <v>553</v>
      </c>
      <c r="P1232" s="111">
        <v>0</v>
      </c>
      <c r="Q1232" s="112"/>
      <c r="R1232" s="111" t="s">
        <v>565</v>
      </c>
      <c r="S1232" s="111" t="s">
        <v>730</v>
      </c>
      <c r="T1232" s="111" t="s">
        <v>730</v>
      </c>
      <c r="U1232" s="111" t="str">
        <f>+CONCATENATE(Tabla134[[#This Row],[D]],Tabla134[[#This Row],[P]],Tabla134[[#This Row],[DI]])</f>
        <v>JUNINSATIPOSATIPO</v>
      </c>
      <c r="V1232" s="111" t="s">
        <v>5038</v>
      </c>
      <c r="W1232" s="111"/>
      <c r="X1232" s="111"/>
    </row>
    <row r="1233" spans="1:24" x14ac:dyDescent="0.3">
      <c r="A1233" s="108" t="s">
        <v>548</v>
      </c>
      <c r="B1233" s="109" t="s">
        <v>5041</v>
      </c>
      <c r="C1233" s="109" t="s">
        <v>778</v>
      </c>
      <c r="D1233" s="109" t="s">
        <v>680</v>
      </c>
      <c r="E1233" s="109" t="s">
        <v>581</v>
      </c>
      <c r="F1233" s="109" t="s">
        <v>4850</v>
      </c>
      <c r="G1233" s="109" t="s">
        <v>5039</v>
      </c>
      <c r="H1233" s="109" t="s">
        <v>5042</v>
      </c>
      <c r="I1233" s="110">
        <v>6332</v>
      </c>
      <c r="J1233" s="110">
        <v>145.13</v>
      </c>
      <c r="K1233" s="110">
        <v>-11.2906</v>
      </c>
      <c r="L1233" s="110">
        <v>-74.628299999999996</v>
      </c>
      <c r="M1233" s="111" t="s">
        <v>123</v>
      </c>
      <c r="N1233" s="111">
        <v>0</v>
      </c>
      <c r="O1233" s="111" t="s">
        <v>553</v>
      </c>
      <c r="P1233" s="111">
        <v>0</v>
      </c>
      <c r="Q1233" s="112"/>
      <c r="R1233" s="111" t="s">
        <v>565</v>
      </c>
      <c r="S1233" s="111" t="s">
        <v>730</v>
      </c>
      <c r="T1233" s="111" t="s">
        <v>1146</v>
      </c>
      <c r="U1233" s="111" t="str">
        <f>+CONCATENATE(Tabla134[[#This Row],[D]],Tabla134[[#This Row],[P]],Tabla134[[#This Row],[DI]])</f>
        <v>JUNINSATIPOCOVIRIALI</v>
      </c>
      <c r="V1233" s="111" t="s">
        <v>5041</v>
      </c>
      <c r="W1233" s="111"/>
      <c r="X1233" s="111"/>
    </row>
    <row r="1234" spans="1:24" x14ac:dyDescent="0.3">
      <c r="A1234" s="108" t="s">
        <v>548</v>
      </c>
      <c r="B1234" s="109" t="s">
        <v>5043</v>
      </c>
      <c r="C1234" s="109" t="s">
        <v>778</v>
      </c>
      <c r="D1234" s="109" t="s">
        <v>680</v>
      </c>
      <c r="E1234" s="109" t="s">
        <v>608</v>
      </c>
      <c r="F1234" s="109" t="s">
        <v>4850</v>
      </c>
      <c r="G1234" s="109" t="s">
        <v>5039</v>
      </c>
      <c r="H1234" s="109" t="s">
        <v>5044</v>
      </c>
      <c r="I1234" s="110">
        <v>6417</v>
      </c>
      <c r="J1234" s="110">
        <v>180.39</v>
      </c>
      <c r="K1234" s="110">
        <v>-11.380800000000001</v>
      </c>
      <c r="L1234" s="110">
        <v>-74.590599999999995</v>
      </c>
      <c r="M1234" s="111" t="s">
        <v>123</v>
      </c>
      <c r="N1234" s="111">
        <v>0</v>
      </c>
      <c r="O1234" s="111" t="s">
        <v>553</v>
      </c>
      <c r="P1234" s="111">
        <v>0</v>
      </c>
      <c r="Q1234" s="112"/>
      <c r="R1234" s="111" t="s">
        <v>565</v>
      </c>
      <c r="S1234" s="111" t="s">
        <v>730</v>
      </c>
      <c r="T1234" s="111" t="s">
        <v>1312</v>
      </c>
      <c r="U1234" s="111" t="str">
        <f>+CONCATENATE(Tabla134[[#This Row],[D]],Tabla134[[#This Row],[P]],Tabla134[[#This Row],[DI]])</f>
        <v>JUNINSATIPOLLAYLLA</v>
      </c>
      <c r="V1234" s="111" t="s">
        <v>5043</v>
      </c>
      <c r="W1234" s="111"/>
      <c r="X1234" s="111"/>
    </row>
    <row r="1235" spans="1:24" x14ac:dyDescent="0.3">
      <c r="A1235" s="108" t="s">
        <v>548</v>
      </c>
      <c r="B1235" s="109" t="s">
        <v>5045</v>
      </c>
      <c r="C1235" s="109" t="s">
        <v>778</v>
      </c>
      <c r="D1235" s="109" t="s">
        <v>680</v>
      </c>
      <c r="E1235" s="109" t="s">
        <v>633</v>
      </c>
      <c r="F1235" s="109" t="s">
        <v>4850</v>
      </c>
      <c r="G1235" s="109" t="s">
        <v>5039</v>
      </c>
      <c r="H1235" s="109" t="s">
        <v>5046</v>
      </c>
      <c r="I1235" s="110">
        <v>65014</v>
      </c>
      <c r="J1235" s="110">
        <v>2219.63</v>
      </c>
      <c r="K1235" s="110">
        <v>-11.4056</v>
      </c>
      <c r="L1235" s="110">
        <v>-74.751900000000006</v>
      </c>
      <c r="M1235" s="111" t="s">
        <v>3613</v>
      </c>
      <c r="N1235" s="115">
        <v>1</v>
      </c>
      <c r="O1235" s="115" t="s">
        <v>3614</v>
      </c>
      <c r="P1235" s="115">
        <v>0</v>
      </c>
      <c r="Q1235" s="112"/>
      <c r="R1235" s="111" t="s">
        <v>565</v>
      </c>
      <c r="S1235" s="111" t="s">
        <v>730</v>
      </c>
      <c r="T1235" s="111" t="s">
        <v>1485</v>
      </c>
      <c r="U1235" s="111" t="str">
        <f>+CONCATENATE(Tabla134[[#This Row],[D]],Tabla134[[#This Row],[P]],Tabla134[[#This Row],[DI]])</f>
        <v>JUNINSATIPOMAZAMARI</v>
      </c>
      <c r="V1235" s="111" t="s">
        <v>5045</v>
      </c>
      <c r="W1235" s="111"/>
      <c r="X1235" s="111"/>
    </row>
    <row r="1236" spans="1:24" x14ac:dyDescent="0.3">
      <c r="A1236" s="108" t="s">
        <v>548</v>
      </c>
      <c r="B1236" s="109" t="s">
        <v>5047</v>
      </c>
      <c r="C1236" s="109" t="s">
        <v>778</v>
      </c>
      <c r="D1236" s="109" t="s">
        <v>680</v>
      </c>
      <c r="E1236" s="109" t="s">
        <v>656</v>
      </c>
      <c r="F1236" s="109" t="s">
        <v>4850</v>
      </c>
      <c r="G1236" s="109" t="s">
        <v>5039</v>
      </c>
      <c r="H1236" s="109" t="s">
        <v>5048</v>
      </c>
      <c r="I1236" s="110">
        <v>10899</v>
      </c>
      <c r="J1236" s="110">
        <v>566.82000000000005</v>
      </c>
      <c r="K1236" s="110">
        <v>-11.4056</v>
      </c>
      <c r="L1236" s="110">
        <v>-74.751900000000006</v>
      </c>
      <c r="M1236" s="111" t="s">
        <v>123</v>
      </c>
      <c r="N1236" s="111">
        <v>0</v>
      </c>
      <c r="O1236" s="111" t="s">
        <v>553</v>
      </c>
      <c r="P1236" s="111">
        <v>0</v>
      </c>
      <c r="Q1236" s="112"/>
      <c r="R1236" s="111" t="s">
        <v>565</v>
      </c>
      <c r="S1236" s="111" t="s">
        <v>730</v>
      </c>
      <c r="T1236" s="111" t="s">
        <v>1652</v>
      </c>
      <c r="U1236" s="111" t="str">
        <f>+CONCATENATE(Tabla134[[#This Row],[D]],Tabla134[[#This Row],[P]],Tabla134[[#This Row],[DI]])</f>
        <v>JUNINSATIPOPAMPA HERMOSA</v>
      </c>
      <c r="V1236" s="111" t="s">
        <v>5047</v>
      </c>
      <c r="W1236" s="111"/>
      <c r="X1236" s="111"/>
    </row>
    <row r="1237" spans="1:24" x14ac:dyDescent="0.3">
      <c r="A1237" s="108" t="s">
        <v>548</v>
      </c>
      <c r="B1237" s="109" t="s">
        <v>5049</v>
      </c>
      <c r="C1237" s="109" t="s">
        <v>778</v>
      </c>
      <c r="D1237" s="109" t="s">
        <v>680</v>
      </c>
      <c r="E1237" s="109" t="s">
        <v>680</v>
      </c>
      <c r="F1237" s="109" t="s">
        <v>4850</v>
      </c>
      <c r="G1237" s="109" t="s">
        <v>5039</v>
      </c>
      <c r="H1237" s="109" t="s">
        <v>5050</v>
      </c>
      <c r="I1237" s="110">
        <v>60587</v>
      </c>
      <c r="J1237" s="110">
        <v>3679.4</v>
      </c>
      <c r="K1237" s="110">
        <v>-11.208600000000001</v>
      </c>
      <c r="L1237" s="110">
        <v>-74.659700000000001</v>
      </c>
      <c r="M1237" s="111" t="s">
        <v>3613</v>
      </c>
      <c r="N1237" s="115">
        <v>1</v>
      </c>
      <c r="O1237" s="115" t="s">
        <v>3614</v>
      </c>
      <c r="P1237" s="115">
        <v>0</v>
      </c>
      <c r="Q1237" s="112"/>
      <c r="R1237" s="111" t="s">
        <v>565</v>
      </c>
      <c r="S1237" s="111" t="s">
        <v>730</v>
      </c>
      <c r="T1237" s="111" t="s">
        <v>1804</v>
      </c>
      <c r="U1237" s="111" t="str">
        <f>+CONCATENATE(Tabla134[[#This Row],[D]],Tabla134[[#This Row],[P]],Tabla134[[#This Row],[DI]])</f>
        <v>JUNINSATIPOPANGOA</v>
      </c>
      <c r="V1237" s="111" t="s">
        <v>5049</v>
      </c>
      <c r="W1237" s="111"/>
      <c r="X1237" s="111"/>
    </row>
    <row r="1238" spans="1:24" x14ac:dyDescent="0.3">
      <c r="A1238" s="108" t="s">
        <v>548</v>
      </c>
      <c r="B1238" s="109" t="s">
        <v>5051</v>
      </c>
      <c r="C1238" s="109" t="s">
        <v>778</v>
      </c>
      <c r="D1238" s="109" t="s">
        <v>680</v>
      </c>
      <c r="E1238" s="109" t="s">
        <v>700</v>
      </c>
      <c r="F1238" s="109" t="s">
        <v>4850</v>
      </c>
      <c r="G1238" s="109" t="s">
        <v>5039</v>
      </c>
      <c r="H1238" s="109" t="s">
        <v>5052</v>
      </c>
      <c r="I1238" s="110">
        <v>29250</v>
      </c>
      <c r="J1238" s="110">
        <v>714.98</v>
      </c>
      <c r="K1238" s="110">
        <v>-11.1469</v>
      </c>
      <c r="L1238" s="110">
        <v>-74.31</v>
      </c>
      <c r="M1238" s="111" t="s">
        <v>123</v>
      </c>
      <c r="N1238" s="111">
        <v>0</v>
      </c>
      <c r="O1238" s="111" t="s">
        <v>553</v>
      </c>
      <c r="P1238" s="111">
        <v>0</v>
      </c>
      <c r="Q1238" s="112"/>
      <c r="R1238" s="111" t="s">
        <v>565</v>
      </c>
      <c r="S1238" s="111" t="s">
        <v>730</v>
      </c>
      <c r="T1238" s="111" t="s">
        <v>1943</v>
      </c>
      <c r="U1238" s="111" t="str">
        <f>+CONCATENATE(Tabla134[[#This Row],[D]],Tabla134[[#This Row],[P]],Tabla134[[#This Row],[DI]])</f>
        <v>JUNINSATIPORIO NEGRO</v>
      </c>
      <c r="V1238" s="111" t="s">
        <v>5051</v>
      </c>
      <c r="W1238" s="111"/>
      <c r="X1238" s="111"/>
    </row>
    <row r="1239" spans="1:24" x14ac:dyDescent="0.3">
      <c r="A1239" s="108" t="s">
        <v>548</v>
      </c>
      <c r="B1239" s="109" t="s">
        <v>5053</v>
      </c>
      <c r="C1239" s="109" t="s">
        <v>778</v>
      </c>
      <c r="D1239" s="109" t="s">
        <v>680</v>
      </c>
      <c r="E1239" s="109" t="s">
        <v>719</v>
      </c>
      <c r="F1239" s="109" t="s">
        <v>4850</v>
      </c>
      <c r="G1239" s="109" t="s">
        <v>5039</v>
      </c>
      <c r="H1239" s="109" t="s">
        <v>5054</v>
      </c>
      <c r="I1239" s="110">
        <v>61259</v>
      </c>
      <c r="J1239" s="110">
        <v>10349.9</v>
      </c>
      <c r="K1239" s="110">
        <v>-11.2531</v>
      </c>
      <c r="L1239" s="110">
        <v>-74.637200000000007</v>
      </c>
      <c r="M1239" s="111" t="s">
        <v>3613</v>
      </c>
      <c r="N1239" s="115">
        <v>1</v>
      </c>
      <c r="O1239" s="115" t="s">
        <v>3614</v>
      </c>
      <c r="P1239" s="115">
        <v>0</v>
      </c>
      <c r="Q1239" s="112"/>
      <c r="R1239" s="111" t="s">
        <v>565</v>
      </c>
      <c r="S1239" s="111" t="s">
        <v>730</v>
      </c>
      <c r="T1239" s="111" t="s">
        <v>2064</v>
      </c>
      <c r="U1239" s="111" t="str">
        <f>+CONCATENATE(Tabla134[[#This Row],[D]],Tabla134[[#This Row],[P]],Tabla134[[#This Row],[DI]])</f>
        <v>JUNINSATIPORIO TAMBO</v>
      </c>
      <c r="V1239" s="111" t="s">
        <v>5053</v>
      </c>
      <c r="W1239" s="111"/>
      <c r="X1239" s="111"/>
    </row>
    <row r="1240" spans="1:24" x14ac:dyDescent="0.3">
      <c r="A1240" s="108" t="s">
        <v>548</v>
      </c>
      <c r="B1240" s="109" t="s">
        <v>5055</v>
      </c>
      <c r="C1240" s="109" t="s">
        <v>778</v>
      </c>
      <c r="D1240" s="109" t="s">
        <v>680</v>
      </c>
      <c r="E1240" s="109" t="s">
        <v>738</v>
      </c>
      <c r="F1240" s="109" t="s">
        <v>4850</v>
      </c>
      <c r="G1240" s="109" t="s">
        <v>5039</v>
      </c>
      <c r="H1240" s="109" t="s">
        <v>5056</v>
      </c>
      <c r="I1240" s="110">
        <v>3573</v>
      </c>
      <c r="J1240" s="110">
        <v>631.21</v>
      </c>
      <c r="K1240" s="110">
        <v>-12.215299999999999</v>
      </c>
      <c r="L1240" s="110">
        <v>-74.015799999999999</v>
      </c>
      <c r="M1240" s="111" t="s">
        <v>3613</v>
      </c>
      <c r="N1240" s="115">
        <v>1</v>
      </c>
      <c r="O1240" s="115" t="s">
        <v>3614</v>
      </c>
      <c r="P1240" s="115">
        <v>0</v>
      </c>
      <c r="Q1240" s="112"/>
      <c r="R1240" s="111" t="s">
        <v>565</v>
      </c>
      <c r="S1240" s="111" t="s">
        <v>730</v>
      </c>
      <c r="T1240" s="111" t="s">
        <v>2251</v>
      </c>
      <c r="U1240" s="111" t="str">
        <f>+CONCATENATE(Tabla134[[#This Row],[D]],Tabla134[[#This Row],[P]],Tabla134[[#This Row],[DI]])</f>
        <v>JUNINSATIPOVIZCATÁN DEL ENE</v>
      </c>
      <c r="V1240" s="111" t="s">
        <v>5055</v>
      </c>
      <c r="W1240" s="111"/>
      <c r="X1240" s="111"/>
    </row>
    <row r="1241" spans="1:24" x14ac:dyDescent="0.3">
      <c r="A1241" s="108" t="s">
        <v>548</v>
      </c>
      <c r="B1241" s="109" t="s">
        <v>5057</v>
      </c>
      <c r="C1241" s="109" t="s">
        <v>778</v>
      </c>
      <c r="D1241" s="109" t="s">
        <v>680</v>
      </c>
      <c r="E1241" s="109" t="s">
        <v>841</v>
      </c>
      <c r="F1241" s="109" t="s">
        <v>4850</v>
      </c>
      <c r="G1241" s="109" t="s">
        <v>5039</v>
      </c>
      <c r="H1241" s="109" t="s">
        <v>842</v>
      </c>
      <c r="I1241" s="110" t="s">
        <v>553</v>
      </c>
      <c r="J1241" s="110" t="s">
        <v>553</v>
      </c>
      <c r="K1241" s="110" t="s">
        <v>553</v>
      </c>
      <c r="L1241" s="110" t="s">
        <v>553</v>
      </c>
      <c r="M1241" s="111" t="s">
        <v>123</v>
      </c>
      <c r="N1241" s="111">
        <v>0</v>
      </c>
      <c r="O1241" s="111" t="s">
        <v>553</v>
      </c>
      <c r="P1241" s="111">
        <v>0</v>
      </c>
      <c r="Q1241" s="112"/>
      <c r="R1241" s="111" t="s">
        <v>565</v>
      </c>
      <c r="S1241" s="111" t="s">
        <v>730</v>
      </c>
      <c r="T1241" s="111" t="s">
        <v>843</v>
      </c>
      <c r="U1241" s="111" t="str">
        <f>+CONCATENATE(Tabla134[[#This Row],[D]],Tabla134[[#This Row],[P]],Tabla134[[#This Row],[DI]])</f>
        <v>JUNINSATIPOMULTIDISTRITAL</v>
      </c>
      <c r="V1241" s="111" t="s">
        <v>5057</v>
      </c>
      <c r="W1241" s="111"/>
      <c r="X1241" s="111"/>
    </row>
    <row r="1242" spans="1:24" x14ac:dyDescent="0.3">
      <c r="A1242" s="108" t="s">
        <v>548</v>
      </c>
      <c r="B1242" s="109" t="s">
        <v>5058</v>
      </c>
      <c r="C1242" s="109" t="s">
        <v>778</v>
      </c>
      <c r="D1242" s="109" t="s">
        <v>700</v>
      </c>
      <c r="E1242" s="109" t="s">
        <v>550</v>
      </c>
      <c r="F1242" s="109" t="s">
        <v>4850</v>
      </c>
      <c r="G1242" s="109" t="s">
        <v>5059</v>
      </c>
      <c r="H1242" s="109" t="s">
        <v>5060</v>
      </c>
      <c r="I1242" s="110">
        <v>46130</v>
      </c>
      <c r="J1242" s="110">
        <v>459.95</v>
      </c>
      <c r="K1242" s="110">
        <v>-11.4206</v>
      </c>
      <c r="L1242" s="110">
        <v>-75.690799999999996</v>
      </c>
      <c r="M1242" s="111" t="s">
        <v>123</v>
      </c>
      <c r="N1242" s="111">
        <v>0</v>
      </c>
      <c r="O1242" s="111" t="s">
        <v>553</v>
      </c>
      <c r="P1242" s="111">
        <v>0</v>
      </c>
      <c r="Q1242" s="112"/>
      <c r="R1242" s="111" t="s">
        <v>565</v>
      </c>
      <c r="S1242" s="111" t="s">
        <v>747</v>
      </c>
      <c r="T1242" s="111" t="s">
        <v>747</v>
      </c>
      <c r="U1242" s="111" t="str">
        <f>+CONCATENATE(Tabla134[[#This Row],[D]],Tabla134[[#This Row],[P]],Tabla134[[#This Row],[DI]])</f>
        <v>JUNINTARMATARMA</v>
      </c>
      <c r="V1242" s="111" t="s">
        <v>5058</v>
      </c>
      <c r="W1242" s="111"/>
      <c r="X1242" s="111"/>
    </row>
    <row r="1243" spans="1:24" x14ac:dyDescent="0.3">
      <c r="A1243" s="108" t="s">
        <v>548</v>
      </c>
      <c r="B1243" s="109" t="s">
        <v>5061</v>
      </c>
      <c r="C1243" s="109" t="s">
        <v>778</v>
      </c>
      <c r="D1243" s="109" t="s">
        <v>700</v>
      </c>
      <c r="E1243" s="109" t="s">
        <v>581</v>
      </c>
      <c r="F1243" s="109" t="s">
        <v>4850</v>
      </c>
      <c r="G1243" s="109" t="s">
        <v>5059</v>
      </c>
      <c r="H1243" s="109" t="s">
        <v>3090</v>
      </c>
      <c r="I1243" s="110">
        <v>13586</v>
      </c>
      <c r="J1243" s="110">
        <v>97.84</v>
      </c>
      <c r="K1243" s="110">
        <v>-11.3528</v>
      </c>
      <c r="L1243" s="110">
        <v>-75.659199999999998</v>
      </c>
      <c r="M1243" s="111" t="s">
        <v>123</v>
      </c>
      <c r="N1243" s="111">
        <v>0</v>
      </c>
      <c r="O1243" s="111" t="s">
        <v>553</v>
      </c>
      <c r="P1243" s="111">
        <v>0</v>
      </c>
      <c r="Q1243" s="112"/>
      <c r="R1243" s="111" t="s">
        <v>565</v>
      </c>
      <c r="S1243" s="111" t="s">
        <v>747</v>
      </c>
      <c r="T1243" s="111" t="s">
        <v>590</v>
      </c>
      <c r="U1243" s="111" t="str">
        <f>+CONCATENATE(Tabla134[[#This Row],[D]],Tabla134[[#This Row],[P]],Tabla134[[#This Row],[DI]])</f>
        <v>JUNINTARMAACOBAMBA</v>
      </c>
      <c r="V1243" s="111" t="s">
        <v>5061</v>
      </c>
      <c r="W1243" s="111"/>
      <c r="X1243" s="111"/>
    </row>
    <row r="1244" spans="1:24" x14ac:dyDescent="0.3">
      <c r="A1244" s="108" t="s">
        <v>548</v>
      </c>
      <c r="B1244" s="109" t="s">
        <v>5062</v>
      </c>
      <c r="C1244" s="109" t="s">
        <v>778</v>
      </c>
      <c r="D1244" s="109" t="s">
        <v>700</v>
      </c>
      <c r="E1244" s="109" t="s">
        <v>608</v>
      </c>
      <c r="F1244" s="109" t="s">
        <v>4850</v>
      </c>
      <c r="G1244" s="109" t="s">
        <v>5059</v>
      </c>
      <c r="H1244" s="109" t="s">
        <v>5063</v>
      </c>
      <c r="I1244" s="110">
        <v>3251</v>
      </c>
      <c r="J1244" s="110">
        <v>162.31</v>
      </c>
      <c r="K1244" s="110">
        <v>-11.508900000000001</v>
      </c>
      <c r="L1244" s="110">
        <v>-75.651399999999995</v>
      </c>
      <c r="M1244" s="111" t="s">
        <v>123</v>
      </c>
      <c r="N1244" s="111">
        <v>0</v>
      </c>
      <c r="O1244" s="111" t="s">
        <v>553</v>
      </c>
      <c r="P1244" s="111">
        <v>0</v>
      </c>
      <c r="Q1244" s="112"/>
      <c r="R1244" s="111" t="s">
        <v>565</v>
      </c>
      <c r="S1244" s="111" t="s">
        <v>747</v>
      </c>
      <c r="T1244" s="111" t="s">
        <v>1313</v>
      </c>
      <c r="U1244" s="111" t="str">
        <f>+CONCATENATE(Tabla134[[#This Row],[D]],Tabla134[[#This Row],[P]],Tabla134[[#This Row],[DI]])</f>
        <v>JUNINTARMAHUARICOLCA</v>
      </c>
      <c r="V1244" s="111" t="s">
        <v>5062</v>
      </c>
      <c r="W1244" s="111"/>
      <c r="X1244" s="111"/>
    </row>
    <row r="1245" spans="1:24" x14ac:dyDescent="0.3">
      <c r="A1245" s="108" t="s">
        <v>548</v>
      </c>
      <c r="B1245" s="109" t="s">
        <v>5064</v>
      </c>
      <c r="C1245" s="109" t="s">
        <v>778</v>
      </c>
      <c r="D1245" s="109" t="s">
        <v>700</v>
      </c>
      <c r="E1245" s="109" t="s">
        <v>633</v>
      </c>
      <c r="F1245" s="109" t="s">
        <v>4850</v>
      </c>
      <c r="G1245" s="109" t="s">
        <v>5059</v>
      </c>
      <c r="H1245" s="109" t="s">
        <v>5065</v>
      </c>
      <c r="I1245" s="110">
        <v>15398</v>
      </c>
      <c r="J1245" s="110">
        <v>652.15</v>
      </c>
      <c r="K1245" s="110">
        <v>-11.2667</v>
      </c>
      <c r="L1245" s="110">
        <v>-75.652199999999993</v>
      </c>
      <c r="M1245" s="111" t="s">
        <v>123</v>
      </c>
      <c r="N1245" s="111">
        <v>0</v>
      </c>
      <c r="O1245" s="111" t="s">
        <v>553</v>
      </c>
      <c r="P1245" s="111">
        <v>0</v>
      </c>
      <c r="Q1245" s="112"/>
      <c r="R1245" s="111" t="s">
        <v>565</v>
      </c>
      <c r="S1245" s="111" t="s">
        <v>747</v>
      </c>
      <c r="T1245" s="111" t="s">
        <v>1486</v>
      </c>
      <c r="U1245" s="111" t="str">
        <f>+CONCATENATE(Tabla134[[#This Row],[D]],Tabla134[[#This Row],[P]],Tabla134[[#This Row],[DI]])</f>
        <v>JUNINTARMAHUASAHUASI</v>
      </c>
      <c r="V1245" s="111" t="s">
        <v>5064</v>
      </c>
      <c r="W1245" s="111"/>
      <c r="X1245" s="111"/>
    </row>
    <row r="1246" spans="1:24" x14ac:dyDescent="0.3">
      <c r="A1246" s="108" t="s">
        <v>548</v>
      </c>
      <c r="B1246" s="109" t="s">
        <v>5066</v>
      </c>
      <c r="C1246" s="109" t="s">
        <v>778</v>
      </c>
      <c r="D1246" s="109" t="s">
        <v>700</v>
      </c>
      <c r="E1246" s="109" t="s">
        <v>656</v>
      </c>
      <c r="F1246" s="109" t="s">
        <v>4850</v>
      </c>
      <c r="G1246" s="109" t="s">
        <v>5059</v>
      </c>
      <c r="H1246" s="109" t="s">
        <v>5067</v>
      </c>
      <c r="I1246" s="110">
        <v>3124</v>
      </c>
      <c r="J1246" s="110">
        <v>140.4</v>
      </c>
      <c r="K1246" s="110">
        <v>-11.3756</v>
      </c>
      <c r="L1246" s="110">
        <v>-75.7547</v>
      </c>
      <c r="M1246" s="111" t="s">
        <v>123</v>
      </c>
      <c r="N1246" s="111">
        <v>0</v>
      </c>
      <c r="O1246" s="111" t="s">
        <v>553</v>
      </c>
      <c r="P1246" s="111">
        <v>0</v>
      </c>
      <c r="Q1246" s="112"/>
      <c r="R1246" s="111" t="s">
        <v>565</v>
      </c>
      <c r="S1246" s="111" t="s">
        <v>747</v>
      </c>
      <c r="T1246" s="111" t="s">
        <v>1294</v>
      </c>
      <c r="U1246" s="111" t="str">
        <f>+CONCATENATE(Tabla134[[#This Row],[D]],Tabla134[[#This Row],[P]],Tabla134[[#This Row],[DI]])</f>
        <v>JUNINTARMALA UNION</v>
      </c>
      <c r="V1246" s="111" t="s">
        <v>5066</v>
      </c>
      <c r="W1246" s="111"/>
      <c r="X1246" s="111"/>
    </row>
    <row r="1247" spans="1:24" x14ac:dyDescent="0.3">
      <c r="A1247" s="108" t="s">
        <v>548</v>
      </c>
      <c r="B1247" s="109" t="s">
        <v>5068</v>
      </c>
      <c r="C1247" s="109" t="s">
        <v>778</v>
      </c>
      <c r="D1247" s="109" t="s">
        <v>700</v>
      </c>
      <c r="E1247" s="109" t="s">
        <v>680</v>
      </c>
      <c r="F1247" s="109" t="s">
        <v>4850</v>
      </c>
      <c r="G1247" s="109" t="s">
        <v>5059</v>
      </c>
      <c r="H1247" s="109" t="s">
        <v>5069</v>
      </c>
      <c r="I1247" s="110">
        <v>5585</v>
      </c>
      <c r="J1247" s="110">
        <v>378.08</v>
      </c>
      <c r="K1247" s="110">
        <v>-11.3469</v>
      </c>
      <c r="L1247" s="110">
        <v>-75.568100000000001</v>
      </c>
      <c r="M1247" s="111" t="s">
        <v>123</v>
      </c>
      <c r="N1247" s="111">
        <v>0</v>
      </c>
      <c r="O1247" s="111" t="s">
        <v>553</v>
      </c>
      <c r="P1247" s="111">
        <v>0</v>
      </c>
      <c r="Q1247" s="112"/>
      <c r="R1247" s="111" t="s">
        <v>565</v>
      </c>
      <c r="S1247" s="111" t="s">
        <v>747</v>
      </c>
      <c r="T1247" s="111" t="s">
        <v>1805</v>
      </c>
      <c r="U1247" s="111" t="str">
        <f>+CONCATENATE(Tabla134[[#This Row],[D]],Tabla134[[#This Row],[P]],Tabla134[[#This Row],[DI]])</f>
        <v>JUNINTARMAPALCA</v>
      </c>
      <c r="V1247" s="111" t="s">
        <v>5068</v>
      </c>
      <c r="W1247" s="111"/>
      <c r="X1247" s="111"/>
    </row>
    <row r="1248" spans="1:24" x14ac:dyDescent="0.3">
      <c r="A1248" s="108" t="s">
        <v>548</v>
      </c>
      <c r="B1248" s="109" t="s">
        <v>5070</v>
      </c>
      <c r="C1248" s="109" t="s">
        <v>778</v>
      </c>
      <c r="D1248" s="109" t="s">
        <v>700</v>
      </c>
      <c r="E1248" s="109" t="s">
        <v>700</v>
      </c>
      <c r="F1248" s="109" t="s">
        <v>4850</v>
      </c>
      <c r="G1248" s="109" t="s">
        <v>5059</v>
      </c>
      <c r="H1248" s="109" t="s">
        <v>5071</v>
      </c>
      <c r="I1248" s="110">
        <v>9573</v>
      </c>
      <c r="J1248" s="110">
        <v>169.24</v>
      </c>
      <c r="K1248" s="110">
        <v>-11.2956</v>
      </c>
      <c r="L1248" s="110">
        <v>-75.773099999999999</v>
      </c>
      <c r="M1248" s="111" t="s">
        <v>123</v>
      </c>
      <c r="N1248" s="111">
        <v>0</v>
      </c>
      <c r="O1248" s="111" t="s">
        <v>553</v>
      </c>
      <c r="P1248" s="111">
        <v>0</v>
      </c>
      <c r="Q1248" s="112"/>
      <c r="R1248" s="111" t="s">
        <v>565</v>
      </c>
      <c r="S1248" s="111" t="s">
        <v>747</v>
      </c>
      <c r="T1248" s="111" t="s">
        <v>1944</v>
      </c>
      <c r="U1248" s="111" t="str">
        <f>+CONCATENATE(Tabla134[[#This Row],[D]],Tabla134[[#This Row],[P]],Tabla134[[#This Row],[DI]])</f>
        <v>JUNINTARMAPALCAMAYO</v>
      </c>
      <c r="V1248" s="111" t="s">
        <v>5070</v>
      </c>
      <c r="W1248" s="111"/>
      <c r="X1248" s="111"/>
    </row>
    <row r="1249" spans="1:24" x14ac:dyDescent="0.3">
      <c r="A1249" s="108" t="s">
        <v>548</v>
      </c>
      <c r="B1249" s="109" t="s">
        <v>5072</v>
      </c>
      <c r="C1249" s="109" t="s">
        <v>778</v>
      </c>
      <c r="D1249" s="109" t="s">
        <v>700</v>
      </c>
      <c r="E1249" s="109" t="s">
        <v>719</v>
      </c>
      <c r="F1249" s="109" t="s">
        <v>4850</v>
      </c>
      <c r="G1249" s="109" t="s">
        <v>5059</v>
      </c>
      <c r="H1249" s="109" t="s">
        <v>5073</v>
      </c>
      <c r="I1249" s="110">
        <v>5669</v>
      </c>
      <c r="J1249" s="110">
        <v>537.30999999999995</v>
      </c>
      <c r="K1249" s="110">
        <v>-11.250299999999999</v>
      </c>
      <c r="L1249" s="110">
        <v>-75.864699999999999</v>
      </c>
      <c r="M1249" s="111" t="s">
        <v>123</v>
      </c>
      <c r="N1249" s="111">
        <v>0</v>
      </c>
      <c r="O1249" s="111" t="s">
        <v>553</v>
      </c>
      <c r="P1249" s="111">
        <v>0</v>
      </c>
      <c r="Q1249" s="112"/>
      <c r="R1249" s="111" t="s">
        <v>565</v>
      </c>
      <c r="S1249" s="111" t="s">
        <v>747</v>
      </c>
      <c r="T1249" s="111" t="s">
        <v>2065</v>
      </c>
      <c r="U1249" s="111" t="str">
        <f>+CONCATENATE(Tabla134[[#This Row],[D]],Tabla134[[#This Row],[P]],Tabla134[[#This Row],[DI]])</f>
        <v>JUNINTARMASAN PEDRO DE CAJAS</v>
      </c>
      <c r="V1249" s="111" t="s">
        <v>5072</v>
      </c>
      <c r="W1249" s="111"/>
      <c r="X1249" s="111"/>
    </row>
    <row r="1250" spans="1:24" x14ac:dyDescent="0.3">
      <c r="A1250" s="108" t="s">
        <v>548</v>
      </c>
      <c r="B1250" s="109" t="s">
        <v>5074</v>
      </c>
      <c r="C1250" s="109" t="s">
        <v>778</v>
      </c>
      <c r="D1250" s="109" t="s">
        <v>700</v>
      </c>
      <c r="E1250" s="109" t="s">
        <v>738</v>
      </c>
      <c r="F1250" s="109" t="s">
        <v>4850</v>
      </c>
      <c r="G1250" s="109" t="s">
        <v>5059</v>
      </c>
      <c r="H1250" s="109" t="s">
        <v>5075</v>
      </c>
      <c r="I1250" s="110">
        <v>6073</v>
      </c>
      <c r="J1250" s="110">
        <v>151.88</v>
      </c>
      <c r="K1250" s="110">
        <v>-11.3903</v>
      </c>
      <c r="L1250" s="110">
        <v>-75.563599999999994</v>
      </c>
      <c r="M1250" s="111" t="s">
        <v>123</v>
      </c>
      <c r="N1250" s="111">
        <v>0</v>
      </c>
      <c r="O1250" s="111" t="s">
        <v>553</v>
      </c>
      <c r="P1250" s="111">
        <v>0</v>
      </c>
      <c r="Q1250" s="112"/>
      <c r="R1250" s="111" t="s">
        <v>565</v>
      </c>
      <c r="S1250" s="111" t="s">
        <v>747</v>
      </c>
      <c r="T1250" s="111" t="s">
        <v>2168</v>
      </c>
      <c r="U1250" s="111" t="str">
        <f>+CONCATENATE(Tabla134[[#This Row],[D]],Tabla134[[#This Row],[P]],Tabla134[[#This Row],[DI]])</f>
        <v>JUNINTARMATAPO</v>
      </c>
      <c r="V1250" s="111" t="s">
        <v>5074</v>
      </c>
      <c r="W1250" s="111"/>
      <c r="X1250" s="111"/>
    </row>
    <row r="1251" spans="1:24" x14ac:dyDescent="0.3">
      <c r="A1251" s="108" t="s">
        <v>548</v>
      </c>
      <c r="B1251" s="109" t="s">
        <v>5076</v>
      </c>
      <c r="C1251" s="109" t="s">
        <v>778</v>
      </c>
      <c r="D1251" s="109" t="s">
        <v>700</v>
      </c>
      <c r="E1251" s="109" t="s">
        <v>841</v>
      </c>
      <c r="F1251" s="109" t="s">
        <v>4850</v>
      </c>
      <c r="G1251" s="109" t="s">
        <v>5059</v>
      </c>
      <c r="H1251" s="109" t="s">
        <v>842</v>
      </c>
      <c r="I1251" s="110" t="s">
        <v>553</v>
      </c>
      <c r="J1251" s="110" t="s">
        <v>553</v>
      </c>
      <c r="K1251" s="110" t="s">
        <v>553</v>
      </c>
      <c r="L1251" s="110" t="s">
        <v>553</v>
      </c>
      <c r="M1251" s="111" t="s">
        <v>123</v>
      </c>
      <c r="N1251" s="111">
        <v>0</v>
      </c>
      <c r="O1251" s="111" t="s">
        <v>553</v>
      </c>
      <c r="P1251" s="111">
        <v>0</v>
      </c>
      <c r="Q1251" s="112"/>
      <c r="R1251" s="111" t="s">
        <v>565</v>
      </c>
      <c r="S1251" s="111" t="s">
        <v>747</v>
      </c>
      <c r="T1251" s="111" t="s">
        <v>843</v>
      </c>
      <c r="U1251" s="111" t="str">
        <f>+CONCATENATE(Tabla134[[#This Row],[D]],Tabla134[[#This Row],[P]],Tabla134[[#This Row],[DI]])</f>
        <v>JUNINTARMAMULTIDISTRITAL</v>
      </c>
      <c r="V1251" s="111" t="s">
        <v>5076</v>
      </c>
      <c r="W1251" s="111"/>
      <c r="X1251" s="111"/>
    </row>
    <row r="1252" spans="1:24" x14ac:dyDescent="0.3">
      <c r="A1252" s="108" t="s">
        <v>548</v>
      </c>
      <c r="B1252" s="109" t="s">
        <v>5077</v>
      </c>
      <c r="C1252" s="109" t="s">
        <v>778</v>
      </c>
      <c r="D1252" s="109" t="s">
        <v>719</v>
      </c>
      <c r="E1252" s="109" t="s">
        <v>550</v>
      </c>
      <c r="F1252" s="109" t="s">
        <v>4850</v>
      </c>
      <c r="G1252" s="109" t="s">
        <v>5078</v>
      </c>
      <c r="H1252" s="109" t="s">
        <v>5079</v>
      </c>
      <c r="I1252" s="110">
        <v>12577</v>
      </c>
      <c r="J1252" s="110">
        <v>388.42</v>
      </c>
      <c r="K1252" s="110">
        <v>-11.5206</v>
      </c>
      <c r="L1252" s="110">
        <v>-75.901399999999995</v>
      </c>
      <c r="M1252" s="111" t="s">
        <v>123</v>
      </c>
      <c r="N1252" s="111">
        <v>0</v>
      </c>
      <c r="O1252" s="111" t="s">
        <v>553</v>
      </c>
      <c r="P1252" s="111">
        <v>0</v>
      </c>
      <c r="Q1252" s="112"/>
      <c r="R1252" s="111" t="s">
        <v>565</v>
      </c>
      <c r="S1252" s="111" t="s">
        <v>761</v>
      </c>
      <c r="T1252" s="111" t="s">
        <v>1487</v>
      </c>
      <c r="U1252" s="111" t="str">
        <f>+CONCATENATE(Tabla134[[#This Row],[D]],Tabla134[[#This Row],[P]],Tabla134[[#This Row],[DI]])</f>
        <v>JUNINYAULILA OROYA</v>
      </c>
      <c r="V1252" s="111" t="s">
        <v>5077</v>
      </c>
      <c r="W1252" s="111"/>
      <c r="X1252" s="111"/>
    </row>
    <row r="1253" spans="1:24" x14ac:dyDescent="0.3">
      <c r="A1253" s="108" t="s">
        <v>548</v>
      </c>
      <c r="B1253" s="109" t="s">
        <v>5080</v>
      </c>
      <c r="C1253" s="109" t="s">
        <v>778</v>
      </c>
      <c r="D1253" s="109" t="s">
        <v>719</v>
      </c>
      <c r="E1253" s="109" t="s">
        <v>581</v>
      </c>
      <c r="F1253" s="109" t="s">
        <v>4850</v>
      </c>
      <c r="G1253" s="109" t="s">
        <v>5078</v>
      </c>
      <c r="H1253" s="109" t="s">
        <v>5081</v>
      </c>
      <c r="I1253" s="110">
        <v>704</v>
      </c>
      <c r="J1253" s="110">
        <v>183.06</v>
      </c>
      <c r="K1253" s="110">
        <v>-11.732799999999999</v>
      </c>
      <c r="L1253" s="110">
        <v>-75.755600000000001</v>
      </c>
      <c r="M1253" s="111" t="s">
        <v>123</v>
      </c>
      <c r="N1253" s="111">
        <v>0</v>
      </c>
      <c r="O1253" s="111" t="s">
        <v>553</v>
      </c>
      <c r="P1253" s="111">
        <v>0</v>
      </c>
      <c r="Q1253" s="112"/>
      <c r="R1253" s="111" t="s">
        <v>565</v>
      </c>
      <c r="S1253" s="111" t="s">
        <v>761</v>
      </c>
      <c r="T1253" s="111" t="s">
        <v>1147</v>
      </c>
      <c r="U1253" s="111" t="str">
        <f>+CONCATENATE(Tabla134[[#This Row],[D]],Tabla134[[#This Row],[P]],Tabla134[[#This Row],[DI]])</f>
        <v>JUNINYAULICHACAPALPA</v>
      </c>
      <c r="V1253" s="111" t="s">
        <v>5080</v>
      </c>
      <c r="W1253" s="111"/>
      <c r="X1253" s="111"/>
    </row>
    <row r="1254" spans="1:24" x14ac:dyDescent="0.3">
      <c r="A1254" s="108" t="s">
        <v>548</v>
      </c>
      <c r="B1254" s="109" t="s">
        <v>5082</v>
      </c>
      <c r="C1254" s="109" t="s">
        <v>778</v>
      </c>
      <c r="D1254" s="109" t="s">
        <v>719</v>
      </c>
      <c r="E1254" s="109" t="s">
        <v>608</v>
      </c>
      <c r="F1254" s="109" t="s">
        <v>4850</v>
      </c>
      <c r="G1254" s="109" t="s">
        <v>5078</v>
      </c>
      <c r="H1254" s="109" t="s">
        <v>5083</v>
      </c>
      <c r="I1254" s="110">
        <v>1474</v>
      </c>
      <c r="J1254" s="110">
        <v>179.94</v>
      </c>
      <c r="K1254" s="110">
        <v>-11.7219</v>
      </c>
      <c r="L1254" s="110">
        <v>-75.904200000000003</v>
      </c>
      <c r="M1254" s="111" t="s">
        <v>123</v>
      </c>
      <c r="N1254" s="111">
        <v>0</v>
      </c>
      <c r="O1254" s="111" t="s">
        <v>553</v>
      </c>
      <c r="P1254" s="111">
        <v>0</v>
      </c>
      <c r="Q1254" s="112"/>
      <c r="R1254" s="111" t="s">
        <v>565</v>
      </c>
      <c r="S1254" s="111" t="s">
        <v>761</v>
      </c>
      <c r="T1254" s="111" t="s">
        <v>1314</v>
      </c>
      <c r="U1254" s="111" t="str">
        <f>+CONCATENATE(Tabla134[[#This Row],[D]],Tabla134[[#This Row],[P]],Tabla134[[#This Row],[DI]])</f>
        <v>JUNINYAULIHUAY-HUAY</v>
      </c>
      <c r="V1254" s="111" t="s">
        <v>5082</v>
      </c>
      <c r="W1254" s="111"/>
      <c r="X1254" s="111"/>
    </row>
    <row r="1255" spans="1:24" x14ac:dyDescent="0.3">
      <c r="A1255" s="108" t="s">
        <v>548</v>
      </c>
      <c r="B1255" s="109" t="s">
        <v>5084</v>
      </c>
      <c r="C1255" s="109" t="s">
        <v>778</v>
      </c>
      <c r="D1255" s="109" t="s">
        <v>719</v>
      </c>
      <c r="E1255" s="109" t="s">
        <v>633</v>
      </c>
      <c r="F1255" s="109" t="s">
        <v>4850</v>
      </c>
      <c r="G1255" s="109" t="s">
        <v>5078</v>
      </c>
      <c r="H1255" s="109" t="s">
        <v>5085</v>
      </c>
      <c r="I1255" s="110">
        <v>1297</v>
      </c>
      <c r="J1255" s="110">
        <v>888.56</v>
      </c>
      <c r="K1255" s="110">
        <v>-11.4056</v>
      </c>
      <c r="L1255" s="110">
        <v>-76.336399999999998</v>
      </c>
      <c r="M1255" s="111" t="s">
        <v>123</v>
      </c>
      <c r="N1255" s="111">
        <v>0</v>
      </c>
      <c r="O1255" s="111" t="s">
        <v>553</v>
      </c>
      <c r="P1255" s="111">
        <v>0</v>
      </c>
      <c r="Q1255" s="112"/>
      <c r="R1255" s="111" t="s">
        <v>565</v>
      </c>
      <c r="S1255" s="111" t="s">
        <v>761</v>
      </c>
      <c r="T1255" s="111" t="s">
        <v>1653</v>
      </c>
      <c r="U1255" s="111" t="str">
        <f>+CONCATENATE(Tabla134[[#This Row],[D]],Tabla134[[#This Row],[P]],Tabla134[[#This Row],[DI]])</f>
        <v>JUNINYAULIMARCAPOMACOCHA</v>
      </c>
      <c r="V1255" s="111" t="s">
        <v>5084</v>
      </c>
      <c r="W1255" s="111"/>
      <c r="X1255" s="111"/>
    </row>
    <row r="1256" spans="1:24" x14ac:dyDescent="0.3">
      <c r="A1256" s="108" t="s">
        <v>548</v>
      </c>
      <c r="B1256" s="109" t="s">
        <v>5086</v>
      </c>
      <c r="C1256" s="109" t="s">
        <v>778</v>
      </c>
      <c r="D1256" s="109" t="s">
        <v>719</v>
      </c>
      <c r="E1256" s="109" t="s">
        <v>656</v>
      </c>
      <c r="F1256" s="109" t="s">
        <v>4850</v>
      </c>
      <c r="G1256" s="109" t="s">
        <v>5078</v>
      </c>
      <c r="H1256" s="109" t="s">
        <v>5087</v>
      </c>
      <c r="I1256" s="110">
        <v>4262</v>
      </c>
      <c r="J1256" s="110">
        <v>265.67</v>
      </c>
      <c r="K1256" s="110">
        <v>-11.597200000000001</v>
      </c>
      <c r="L1256" s="110">
        <v>-76.14</v>
      </c>
      <c r="M1256" s="111" t="s">
        <v>123</v>
      </c>
      <c r="N1256" s="111">
        <v>0</v>
      </c>
      <c r="O1256" s="111" t="s">
        <v>553</v>
      </c>
      <c r="P1256" s="111">
        <v>0</v>
      </c>
      <c r="Q1256" s="112"/>
      <c r="R1256" s="111" t="s">
        <v>565</v>
      </c>
      <c r="S1256" s="111" t="s">
        <v>761</v>
      </c>
      <c r="T1256" s="111" t="s">
        <v>1806</v>
      </c>
      <c r="U1256" s="111" t="str">
        <f>+CONCATENATE(Tabla134[[#This Row],[D]],Tabla134[[#This Row],[P]],Tabla134[[#This Row],[DI]])</f>
        <v>JUNINYAULIMOROCOCHA</v>
      </c>
      <c r="V1256" s="111" t="s">
        <v>5086</v>
      </c>
      <c r="W1256" s="111"/>
      <c r="X1256" s="111"/>
    </row>
    <row r="1257" spans="1:24" x14ac:dyDescent="0.3">
      <c r="A1257" s="108" t="s">
        <v>548</v>
      </c>
      <c r="B1257" s="109" t="s">
        <v>5088</v>
      </c>
      <c r="C1257" s="109" t="s">
        <v>778</v>
      </c>
      <c r="D1257" s="109" t="s">
        <v>719</v>
      </c>
      <c r="E1257" s="109" t="s">
        <v>680</v>
      </c>
      <c r="F1257" s="109" t="s">
        <v>4850</v>
      </c>
      <c r="G1257" s="109" t="s">
        <v>5078</v>
      </c>
      <c r="H1257" s="109" t="s">
        <v>5089</v>
      </c>
      <c r="I1257" s="110">
        <v>1649</v>
      </c>
      <c r="J1257" s="110">
        <v>323.69</v>
      </c>
      <c r="K1257" s="110">
        <v>-11.4794</v>
      </c>
      <c r="L1257" s="110">
        <v>-75.966899999999995</v>
      </c>
      <c r="M1257" s="111" t="s">
        <v>123</v>
      </c>
      <c r="N1257" s="111">
        <v>0</v>
      </c>
      <c r="O1257" s="111" t="s">
        <v>553</v>
      </c>
      <c r="P1257" s="111">
        <v>0</v>
      </c>
      <c r="Q1257" s="112"/>
      <c r="R1257" s="111" t="s">
        <v>565</v>
      </c>
      <c r="S1257" s="111" t="s">
        <v>761</v>
      </c>
      <c r="T1257" s="111" t="s">
        <v>1945</v>
      </c>
      <c r="U1257" s="111" t="str">
        <f>+CONCATENATE(Tabla134[[#This Row],[D]],Tabla134[[#This Row],[P]],Tabla134[[#This Row],[DI]])</f>
        <v>JUNINYAULIPACCHA</v>
      </c>
      <c r="V1257" s="111" t="s">
        <v>5088</v>
      </c>
      <c r="W1257" s="111"/>
      <c r="X1257" s="111"/>
    </row>
    <row r="1258" spans="1:24" x14ac:dyDescent="0.3">
      <c r="A1258" s="108" t="s">
        <v>548</v>
      </c>
      <c r="B1258" s="109" t="s">
        <v>5090</v>
      </c>
      <c r="C1258" s="109" t="s">
        <v>778</v>
      </c>
      <c r="D1258" s="109" t="s">
        <v>719</v>
      </c>
      <c r="E1258" s="109" t="s">
        <v>700</v>
      </c>
      <c r="F1258" s="109" t="s">
        <v>4850</v>
      </c>
      <c r="G1258" s="109" t="s">
        <v>5078</v>
      </c>
      <c r="H1258" s="109" t="s">
        <v>5091</v>
      </c>
      <c r="I1258" s="110">
        <v>2374</v>
      </c>
      <c r="J1258" s="110">
        <v>646.29</v>
      </c>
      <c r="K1258" s="110">
        <v>-11.200799999999999</v>
      </c>
      <c r="L1258" s="110">
        <v>-76.288300000000007</v>
      </c>
      <c r="M1258" s="111" t="s">
        <v>123</v>
      </c>
      <c r="N1258" s="111">
        <v>0</v>
      </c>
      <c r="O1258" s="111" t="s">
        <v>553</v>
      </c>
      <c r="P1258" s="111">
        <v>0</v>
      </c>
      <c r="Q1258" s="112"/>
      <c r="R1258" s="111" t="s">
        <v>565</v>
      </c>
      <c r="S1258" s="111" t="s">
        <v>761</v>
      </c>
      <c r="T1258" s="111" t="s">
        <v>2066</v>
      </c>
      <c r="U1258" s="111" t="str">
        <f>+CONCATENATE(Tabla134[[#This Row],[D]],Tabla134[[#This Row],[P]],Tabla134[[#This Row],[DI]])</f>
        <v>JUNINYAULISANTA BARBARA DE CARHUACAYAN</v>
      </c>
      <c r="V1258" s="111" t="s">
        <v>5090</v>
      </c>
      <c r="W1258" s="111"/>
      <c r="X1258" s="111"/>
    </row>
    <row r="1259" spans="1:24" x14ac:dyDescent="0.3">
      <c r="A1259" s="108" t="s">
        <v>548</v>
      </c>
      <c r="B1259" s="109" t="s">
        <v>5092</v>
      </c>
      <c r="C1259" s="109" t="s">
        <v>778</v>
      </c>
      <c r="D1259" s="109" t="s">
        <v>719</v>
      </c>
      <c r="E1259" s="109" t="s">
        <v>719</v>
      </c>
      <c r="F1259" s="109" t="s">
        <v>4850</v>
      </c>
      <c r="G1259" s="109" t="s">
        <v>5078</v>
      </c>
      <c r="H1259" s="109" t="s">
        <v>5093</v>
      </c>
      <c r="I1259" s="110">
        <v>10413</v>
      </c>
      <c r="J1259" s="110">
        <v>101.09</v>
      </c>
      <c r="K1259" s="110">
        <v>-11.5617</v>
      </c>
      <c r="L1259" s="110">
        <v>-75.95</v>
      </c>
      <c r="M1259" s="111" t="s">
        <v>123</v>
      </c>
      <c r="N1259" s="111">
        <v>0</v>
      </c>
      <c r="O1259" s="111" t="s">
        <v>553</v>
      </c>
      <c r="P1259" s="111">
        <v>0</v>
      </c>
      <c r="Q1259" s="112"/>
      <c r="R1259" s="111" t="s">
        <v>565</v>
      </c>
      <c r="S1259" s="111" t="s">
        <v>761</v>
      </c>
      <c r="T1259" s="111" t="s">
        <v>2169</v>
      </c>
      <c r="U1259" s="111" t="str">
        <f>+CONCATENATE(Tabla134[[#This Row],[D]],Tabla134[[#This Row],[P]],Tabla134[[#This Row],[DI]])</f>
        <v>JUNINYAULISANTA ROSA DE SACCO</v>
      </c>
      <c r="V1259" s="111" t="s">
        <v>5092</v>
      </c>
      <c r="W1259" s="111"/>
      <c r="X1259" s="111"/>
    </row>
    <row r="1260" spans="1:24" x14ac:dyDescent="0.3">
      <c r="A1260" s="108" t="s">
        <v>548</v>
      </c>
      <c r="B1260" s="109" t="s">
        <v>5094</v>
      </c>
      <c r="C1260" s="109" t="s">
        <v>778</v>
      </c>
      <c r="D1260" s="109" t="s">
        <v>719</v>
      </c>
      <c r="E1260" s="109" t="s">
        <v>738</v>
      </c>
      <c r="F1260" s="109" t="s">
        <v>4850</v>
      </c>
      <c r="G1260" s="109" t="s">
        <v>5078</v>
      </c>
      <c r="H1260" s="109" t="s">
        <v>5095</v>
      </c>
      <c r="I1260" s="110">
        <v>1014</v>
      </c>
      <c r="J1260" s="110">
        <v>216.47</v>
      </c>
      <c r="K1260" s="110">
        <v>-11.7875</v>
      </c>
      <c r="L1260" s="110">
        <v>-75.9358</v>
      </c>
      <c r="M1260" s="111" t="s">
        <v>123</v>
      </c>
      <c r="N1260" s="111">
        <v>0</v>
      </c>
      <c r="O1260" s="111" t="s">
        <v>553</v>
      </c>
      <c r="P1260" s="111">
        <v>0</v>
      </c>
      <c r="Q1260" s="112"/>
      <c r="R1260" s="111" t="s">
        <v>565</v>
      </c>
      <c r="S1260" s="111" t="s">
        <v>761</v>
      </c>
      <c r="T1260" s="111" t="s">
        <v>2252</v>
      </c>
      <c r="U1260" s="111" t="str">
        <f>+CONCATENATE(Tabla134[[#This Row],[D]],Tabla134[[#This Row],[P]],Tabla134[[#This Row],[DI]])</f>
        <v>JUNINYAULISUITUCANCHA</v>
      </c>
      <c r="V1260" s="111" t="s">
        <v>5094</v>
      </c>
      <c r="W1260" s="111"/>
      <c r="X1260" s="111"/>
    </row>
    <row r="1261" spans="1:24" x14ac:dyDescent="0.3">
      <c r="A1261" s="108" t="s">
        <v>548</v>
      </c>
      <c r="B1261" s="109" t="s">
        <v>5096</v>
      </c>
      <c r="C1261" s="109" t="s">
        <v>778</v>
      </c>
      <c r="D1261" s="109" t="s">
        <v>719</v>
      </c>
      <c r="E1261" s="109" t="s">
        <v>753</v>
      </c>
      <c r="F1261" s="109" t="s">
        <v>4850</v>
      </c>
      <c r="G1261" s="109" t="s">
        <v>5078</v>
      </c>
      <c r="H1261" s="109" t="s">
        <v>5097</v>
      </c>
      <c r="I1261" s="110">
        <v>5113</v>
      </c>
      <c r="J1261" s="110">
        <v>424.16</v>
      </c>
      <c r="K1261" s="110">
        <v>-11.667199999999999</v>
      </c>
      <c r="L1261" s="110">
        <v>-76.088300000000004</v>
      </c>
      <c r="M1261" s="111" t="s">
        <v>123</v>
      </c>
      <c r="N1261" s="111">
        <v>0</v>
      </c>
      <c r="O1261" s="111" t="s">
        <v>553</v>
      </c>
      <c r="P1261" s="111">
        <v>0</v>
      </c>
      <c r="Q1261" s="112"/>
      <c r="R1261" s="111" t="s">
        <v>565</v>
      </c>
      <c r="S1261" s="111" t="s">
        <v>761</v>
      </c>
      <c r="T1261" s="111" t="s">
        <v>761</v>
      </c>
      <c r="U1261" s="111" t="str">
        <f>+CONCATENATE(Tabla134[[#This Row],[D]],Tabla134[[#This Row],[P]],Tabla134[[#This Row],[DI]])</f>
        <v>JUNINYAULIYAULI</v>
      </c>
      <c r="V1261" s="111" t="s">
        <v>5096</v>
      </c>
      <c r="W1261" s="111"/>
      <c r="X1261" s="111"/>
    </row>
    <row r="1262" spans="1:24" x14ac:dyDescent="0.3">
      <c r="A1262" s="108" t="s">
        <v>548</v>
      </c>
      <c r="B1262" s="109" t="s">
        <v>5098</v>
      </c>
      <c r="C1262" s="109" t="s">
        <v>778</v>
      </c>
      <c r="D1262" s="109" t="s">
        <v>719</v>
      </c>
      <c r="E1262" s="109" t="s">
        <v>841</v>
      </c>
      <c r="F1262" s="109" t="s">
        <v>4850</v>
      </c>
      <c r="G1262" s="109" t="s">
        <v>5078</v>
      </c>
      <c r="H1262" s="109" t="s">
        <v>842</v>
      </c>
      <c r="I1262" s="110" t="s">
        <v>553</v>
      </c>
      <c r="J1262" s="110" t="s">
        <v>553</v>
      </c>
      <c r="K1262" s="110" t="s">
        <v>553</v>
      </c>
      <c r="L1262" s="110" t="s">
        <v>553</v>
      </c>
      <c r="M1262" s="111" t="s">
        <v>123</v>
      </c>
      <c r="N1262" s="111">
        <v>0</v>
      </c>
      <c r="O1262" s="111" t="s">
        <v>553</v>
      </c>
      <c r="P1262" s="111">
        <v>0</v>
      </c>
      <c r="Q1262" s="112"/>
      <c r="R1262" s="111" t="s">
        <v>565</v>
      </c>
      <c r="S1262" s="111" t="s">
        <v>761</v>
      </c>
      <c r="T1262" s="111" t="s">
        <v>843</v>
      </c>
      <c r="U1262" s="111" t="str">
        <f>+CONCATENATE(Tabla134[[#This Row],[D]],Tabla134[[#This Row],[P]],Tabla134[[#This Row],[DI]])</f>
        <v>JUNINYAULIMULTIDISTRITAL</v>
      </c>
      <c r="V1262" s="111" t="s">
        <v>5098</v>
      </c>
      <c r="W1262" s="111"/>
      <c r="X1262" s="111"/>
    </row>
    <row r="1263" spans="1:24" x14ac:dyDescent="0.3">
      <c r="A1263" s="108" t="s">
        <v>548</v>
      </c>
      <c r="B1263" s="109" t="s">
        <v>5099</v>
      </c>
      <c r="C1263" s="109" t="s">
        <v>778</v>
      </c>
      <c r="D1263" s="109" t="s">
        <v>738</v>
      </c>
      <c r="E1263" s="109" t="s">
        <v>550</v>
      </c>
      <c r="F1263" s="109" t="s">
        <v>4850</v>
      </c>
      <c r="G1263" s="109" t="s">
        <v>5100</v>
      </c>
      <c r="H1263" s="109" t="s">
        <v>5101</v>
      </c>
      <c r="I1263" s="110">
        <v>22407</v>
      </c>
      <c r="J1263" s="110">
        <v>21.7</v>
      </c>
      <c r="K1263" s="110">
        <v>-12.0625</v>
      </c>
      <c r="L1263" s="110">
        <v>-75.289699999999996</v>
      </c>
      <c r="M1263" s="111" t="s">
        <v>123</v>
      </c>
      <c r="N1263" s="111">
        <v>0</v>
      </c>
      <c r="O1263" s="111" t="s">
        <v>553</v>
      </c>
      <c r="P1263" s="111">
        <v>0</v>
      </c>
      <c r="Q1263" s="112"/>
      <c r="R1263" s="111" t="s">
        <v>565</v>
      </c>
      <c r="S1263" s="111" t="s">
        <v>619</v>
      </c>
      <c r="T1263" s="111" t="s">
        <v>619</v>
      </c>
      <c r="U1263" s="111" t="str">
        <f>+CONCATENATE(Tabla134[[#This Row],[D]],Tabla134[[#This Row],[P]],Tabla134[[#This Row],[DI]])</f>
        <v>JUNINCHUPACACHUPACA</v>
      </c>
      <c r="V1263" s="111" t="s">
        <v>5099</v>
      </c>
      <c r="W1263" s="111"/>
      <c r="X1263" s="111"/>
    </row>
    <row r="1264" spans="1:24" x14ac:dyDescent="0.3">
      <c r="A1264" s="108" t="s">
        <v>548</v>
      </c>
      <c r="B1264" s="109" t="s">
        <v>5102</v>
      </c>
      <c r="C1264" s="109" t="s">
        <v>778</v>
      </c>
      <c r="D1264" s="109" t="s">
        <v>738</v>
      </c>
      <c r="E1264" s="109" t="s">
        <v>581</v>
      </c>
      <c r="F1264" s="109" t="s">
        <v>4850</v>
      </c>
      <c r="G1264" s="109" t="s">
        <v>5100</v>
      </c>
      <c r="H1264" s="109" t="s">
        <v>5103</v>
      </c>
      <c r="I1264" s="110">
        <v>5932</v>
      </c>
      <c r="J1264" s="110">
        <v>70.44</v>
      </c>
      <c r="K1264" s="110">
        <v>-12.078900000000001</v>
      </c>
      <c r="L1264" s="110">
        <v>-75.319699999999997</v>
      </c>
      <c r="M1264" s="111" t="s">
        <v>123</v>
      </c>
      <c r="N1264" s="111">
        <v>0</v>
      </c>
      <c r="O1264" s="111" t="s">
        <v>553</v>
      </c>
      <c r="P1264" s="111">
        <v>0</v>
      </c>
      <c r="Q1264" s="112"/>
      <c r="R1264" s="111" t="s">
        <v>565</v>
      </c>
      <c r="S1264" s="111" t="s">
        <v>619</v>
      </c>
      <c r="T1264" s="111" t="s">
        <v>1142</v>
      </c>
      <c r="U1264" s="111" t="str">
        <f>+CONCATENATE(Tabla134[[#This Row],[D]],Tabla134[[#This Row],[P]],Tabla134[[#This Row],[DI]])</f>
        <v>JUNINCHUPACAAHUAC</v>
      </c>
      <c r="V1264" s="111" t="s">
        <v>5102</v>
      </c>
      <c r="W1264" s="111"/>
      <c r="X1264" s="111"/>
    </row>
    <row r="1265" spans="1:24" x14ac:dyDescent="0.3">
      <c r="A1265" s="108" t="s">
        <v>548</v>
      </c>
      <c r="B1265" s="109" t="s">
        <v>5104</v>
      </c>
      <c r="C1265" s="109" t="s">
        <v>778</v>
      </c>
      <c r="D1265" s="109" t="s">
        <v>738</v>
      </c>
      <c r="E1265" s="109" t="s">
        <v>608</v>
      </c>
      <c r="F1265" s="109" t="s">
        <v>4850</v>
      </c>
      <c r="G1265" s="109" t="s">
        <v>5100</v>
      </c>
      <c r="H1265" s="109" t="s">
        <v>5105</v>
      </c>
      <c r="I1265" s="110">
        <v>4006</v>
      </c>
      <c r="J1265" s="110">
        <v>100.95</v>
      </c>
      <c r="K1265" s="110">
        <v>-12.136100000000001</v>
      </c>
      <c r="L1265" s="110">
        <v>-75.268100000000004</v>
      </c>
      <c r="M1265" s="111" t="s">
        <v>123</v>
      </c>
      <c r="N1265" s="111">
        <v>0</v>
      </c>
      <c r="O1265" s="111" t="s">
        <v>553</v>
      </c>
      <c r="P1265" s="111">
        <v>0</v>
      </c>
      <c r="Q1265" s="112"/>
      <c r="R1265" s="111" t="s">
        <v>565</v>
      </c>
      <c r="S1265" s="111" t="s">
        <v>619</v>
      </c>
      <c r="T1265" s="111" t="s">
        <v>1308</v>
      </c>
      <c r="U1265" s="111" t="str">
        <f>+CONCATENATE(Tabla134[[#This Row],[D]],Tabla134[[#This Row],[P]],Tabla134[[#This Row],[DI]])</f>
        <v>JUNINCHUPACACHONGOS BAJO</v>
      </c>
      <c r="V1265" s="111" t="s">
        <v>5104</v>
      </c>
      <c r="W1265" s="111"/>
      <c r="X1265" s="111"/>
    </row>
    <row r="1266" spans="1:24" x14ac:dyDescent="0.3">
      <c r="A1266" s="108" t="s">
        <v>548</v>
      </c>
      <c r="B1266" s="109" t="s">
        <v>5106</v>
      </c>
      <c r="C1266" s="109" t="s">
        <v>778</v>
      </c>
      <c r="D1266" s="109" t="s">
        <v>738</v>
      </c>
      <c r="E1266" s="109" t="s">
        <v>633</v>
      </c>
      <c r="F1266" s="109" t="s">
        <v>4850</v>
      </c>
      <c r="G1266" s="109" t="s">
        <v>5100</v>
      </c>
      <c r="H1266" s="109" t="s">
        <v>5107</v>
      </c>
      <c r="I1266" s="110">
        <v>4027</v>
      </c>
      <c r="J1266" s="110">
        <v>22.01</v>
      </c>
      <c r="K1266" s="110">
        <v>-12.022500000000001</v>
      </c>
      <c r="L1266" s="110">
        <v>-75.343599999999995</v>
      </c>
      <c r="M1266" s="111" t="s">
        <v>123</v>
      </c>
      <c r="N1266" s="111">
        <v>0</v>
      </c>
      <c r="O1266" s="111" t="s">
        <v>553</v>
      </c>
      <c r="P1266" s="111">
        <v>0</v>
      </c>
      <c r="Q1266" s="112"/>
      <c r="R1266" s="111" t="s">
        <v>565</v>
      </c>
      <c r="S1266" s="111" t="s">
        <v>619</v>
      </c>
      <c r="T1266" s="111" t="s">
        <v>1648</v>
      </c>
      <c r="U1266" s="111" t="str">
        <f>+CONCATENATE(Tabla134[[#This Row],[D]],Tabla134[[#This Row],[P]],Tabla134[[#This Row],[DI]])</f>
        <v>JUNINCHUPACAHUACHAC</v>
      </c>
      <c r="V1266" s="111" t="s">
        <v>5106</v>
      </c>
      <c r="W1266" s="111"/>
      <c r="X1266" s="111"/>
    </row>
    <row r="1267" spans="1:24" x14ac:dyDescent="0.3">
      <c r="A1267" s="108" t="s">
        <v>548</v>
      </c>
      <c r="B1267" s="109" t="s">
        <v>5108</v>
      </c>
      <c r="C1267" s="109" t="s">
        <v>778</v>
      </c>
      <c r="D1267" s="109" t="s">
        <v>738</v>
      </c>
      <c r="E1267" s="109" t="s">
        <v>656</v>
      </c>
      <c r="F1267" s="109" t="s">
        <v>4850</v>
      </c>
      <c r="G1267" s="109" t="s">
        <v>5100</v>
      </c>
      <c r="H1267" s="109" t="s">
        <v>5109</v>
      </c>
      <c r="I1267" s="110">
        <v>6126</v>
      </c>
      <c r="J1267" s="110">
        <v>9.4</v>
      </c>
      <c r="K1267" s="110">
        <v>-12.079700000000001</v>
      </c>
      <c r="L1267" s="110">
        <v>-75.245000000000005</v>
      </c>
      <c r="M1267" s="111" t="s">
        <v>123</v>
      </c>
      <c r="N1267" s="111">
        <v>0</v>
      </c>
      <c r="O1267" s="111" t="s">
        <v>553</v>
      </c>
      <c r="P1267" s="111">
        <v>0</v>
      </c>
      <c r="Q1267" s="112"/>
      <c r="R1267" s="111" t="s">
        <v>565</v>
      </c>
      <c r="S1267" s="111" t="s">
        <v>619</v>
      </c>
      <c r="T1267" s="111" t="s">
        <v>1800</v>
      </c>
      <c r="U1267" s="111" t="str">
        <f>+CONCATENATE(Tabla134[[#This Row],[D]],Tabla134[[#This Row],[P]],Tabla134[[#This Row],[DI]])</f>
        <v>JUNINCHUPACAHUAMANCACA CHICO</v>
      </c>
      <c r="V1267" s="111" t="s">
        <v>5108</v>
      </c>
      <c r="W1267" s="111"/>
      <c r="X1267" s="111"/>
    </row>
    <row r="1268" spans="1:24" x14ac:dyDescent="0.3">
      <c r="A1268" s="108" t="s">
        <v>548</v>
      </c>
      <c r="B1268" s="109" t="s">
        <v>5110</v>
      </c>
      <c r="C1268" s="109" t="s">
        <v>778</v>
      </c>
      <c r="D1268" s="109" t="s">
        <v>738</v>
      </c>
      <c r="E1268" s="109" t="s">
        <v>680</v>
      </c>
      <c r="F1268" s="109" t="s">
        <v>4850</v>
      </c>
      <c r="G1268" s="109" t="s">
        <v>5100</v>
      </c>
      <c r="H1268" s="109" t="s">
        <v>5111</v>
      </c>
      <c r="I1268" s="110">
        <v>2123</v>
      </c>
      <c r="J1268" s="110">
        <v>24.7</v>
      </c>
      <c r="K1268" s="110">
        <v>-12.1014</v>
      </c>
      <c r="L1268" s="110">
        <v>-75.292199999999994</v>
      </c>
      <c r="M1268" s="111" t="s">
        <v>123</v>
      </c>
      <c r="N1268" s="111">
        <v>0</v>
      </c>
      <c r="O1268" s="111" t="s">
        <v>553</v>
      </c>
      <c r="P1268" s="111">
        <v>0</v>
      </c>
      <c r="Q1268" s="112"/>
      <c r="R1268" s="111" t="s">
        <v>565</v>
      </c>
      <c r="S1268" s="111" t="s">
        <v>619</v>
      </c>
      <c r="T1268" s="111" t="s">
        <v>1940</v>
      </c>
      <c r="U1268" s="111" t="str">
        <f>+CONCATENATE(Tabla134[[#This Row],[D]],Tabla134[[#This Row],[P]],Tabla134[[#This Row],[DI]])</f>
        <v>JUNINCHUPACASAN JUAN DE ISCOS</v>
      </c>
      <c r="V1268" s="111" t="s">
        <v>5110</v>
      </c>
      <c r="W1268" s="111"/>
      <c r="X1268" s="111"/>
    </row>
    <row r="1269" spans="1:24" x14ac:dyDescent="0.3">
      <c r="A1269" s="108" t="s">
        <v>548</v>
      </c>
      <c r="B1269" s="109" t="s">
        <v>5112</v>
      </c>
      <c r="C1269" s="109" t="s">
        <v>778</v>
      </c>
      <c r="D1269" s="109" t="s">
        <v>738</v>
      </c>
      <c r="E1269" s="109" t="s">
        <v>700</v>
      </c>
      <c r="F1269" s="109" t="s">
        <v>4850</v>
      </c>
      <c r="G1269" s="109" t="s">
        <v>5100</v>
      </c>
      <c r="H1269" s="109" t="s">
        <v>5113</v>
      </c>
      <c r="I1269" s="110">
        <v>3597</v>
      </c>
      <c r="J1269" s="110">
        <v>137.02000000000001</v>
      </c>
      <c r="K1269" s="110">
        <v>-12.123900000000001</v>
      </c>
      <c r="L1269" s="110">
        <v>-75.44</v>
      </c>
      <c r="M1269" s="111" t="s">
        <v>123</v>
      </c>
      <c r="N1269" s="111">
        <v>0</v>
      </c>
      <c r="O1269" s="111" t="s">
        <v>553</v>
      </c>
      <c r="P1269" s="111">
        <v>0</v>
      </c>
      <c r="Q1269" s="112"/>
      <c r="R1269" s="111" t="s">
        <v>565</v>
      </c>
      <c r="S1269" s="111" t="s">
        <v>619</v>
      </c>
      <c r="T1269" s="111" t="s">
        <v>2061</v>
      </c>
      <c r="U1269" s="111" t="str">
        <f>+CONCATENATE(Tabla134[[#This Row],[D]],Tabla134[[#This Row],[P]],Tabla134[[#This Row],[DI]])</f>
        <v>JUNINCHUPACASAN JUAN DE JARPA</v>
      </c>
      <c r="V1269" s="111" t="s">
        <v>5112</v>
      </c>
      <c r="W1269" s="111"/>
      <c r="X1269" s="111"/>
    </row>
    <row r="1270" spans="1:24" x14ac:dyDescent="0.3">
      <c r="A1270" s="108" t="s">
        <v>548</v>
      </c>
      <c r="B1270" s="109" t="s">
        <v>5114</v>
      </c>
      <c r="C1270" s="109" t="s">
        <v>778</v>
      </c>
      <c r="D1270" s="109" t="s">
        <v>738</v>
      </c>
      <c r="E1270" s="109" t="s">
        <v>719</v>
      </c>
      <c r="F1270" s="109" t="s">
        <v>4850</v>
      </c>
      <c r="G1270" s="109" t="s">
        <v>5100</v>
      </c>
      <c r="H1270" s="109" t="s">
        <v>5115</v>
      </c>
      <c r="I1270" s="110">
        <v>2111</v>
      </c>
      <c r="J1270" s="110">
        <v>14.66</v>
      </c>
      <c r="K1270" s="110">
        <v>-12.110799999999999</v>
      </c>
      <c r="L1270" s="110">
        <v>-75.2547</v>
      </c>
      <c r="M1270" s="111" t="s">
        <v>123</v>
      </c>
      <c r="N1270" s="111">
        <v>0</v>
      </c>
      <c r="O1270" s="111" t="s">
        <v>553</v>
      </c>
      <c r="P1270" s="111">
        <v>0</v>
      </c>
      <c r="Q1270" s="112"/>
      <c r="R1270" s="111" t="s">
        <v>565</v>
      </c>
      <c r="S1270" s="111" t="s">
        <v>619</v>
      </c>
      <c r="T1270" s="111" t="s">
        <v>2164</v>
      </c>
      <c r="U1270" s="111" t="str">
        <f>+CONCATENATE(Tabla134[[#This Row],[D]],Tabla134[[#This Row],[P]],Tabla134[[#This Row],[DI]])</f>
        <v>JUNINCHUPACATRES DE DICIEMBRE</v>
      </c>
      <c r="V1270" s="111" t="s">
        <v>5114</v>
      </c>
      <c r="W1270" s="111"/>
      <c r="X1270" s="111"/>
    </row>
    <row r="1271" spans="1:24" x14ac:dyDescent="0.3">
      <c r="A1271" s="108" t="s">
        <v>548</v>
      </c>
      <c r="B1271" s="109" t="s">
        <v>5116</v>
      </c>
      <c r="C1271" s="109" t="s">
        <v>778</v>
      </c>
      <c r="D1271" s="109" t="s">
        <v>738</v>
      </c>
      <c r="E1271" s="109" t="s">
        <v>738</v>
      </c>
      <c r="F1271" s="109" t="s">
        <v>4850</v>
      </c>
      <c r="G1271" s="109" t="s">
        <v>5100</v>
      </c>
      <c r="H1271" s="109" t="s">
        <v>5117</v>
      </c>
      <c r="I1271" s="110">
        <v>3547</v>
      </c>
      <c r="J1271" s="110">
        <v>743.4</v>
      </c>
      <c r="K1271" s="110">
        <v>-12.200799999999999</v>
      </c>
      <c r="L1271" s="110">
        <v>-75.386399999999995</v>
      </c>
      <c r="M1271" s="111" t="s">
        <v>123</v>
      </c>
      <c r="N1271" s="111">
        <v>0</v>
      </c>
      <c r="O1271" s="111" t="s">
        <v>553</v>
      </c>
      <c r="P1271" s="111">
        <v>0</v>
      </c>
      <c r="Q1271" s="112"/>
      <c r="R1271" s="111" t="s">
        <v>565</v>
      </c>
      <c r="S1271" s="111" t="s">
        <v>619</v>
      </c>
      <c r="T1271" s="111" t="s">
        <v>2248</v>
      </c>
      <c r="U1271" s="111" t="str">
        <f>+CONCATENATE(Tabla134[[#This Row],[D]],Tabla134[[#This Row],[P]],Tabla134[[#This Row],[DI]])</f>
        <v>JUNINCHUPACAYANACANCHA</v>
      </c>
      <c r="V1271" s="111" t="s">
        <v>5116</v>
      </c>
      <c r="W1271" s="111"/>
      <c r="X1271" s="111"/>
    </row>
    <row r="1272" spans="1:24" x14ac:dyDescent="0.3">
      <c r="A1272" s="108" t="s">
        <v>548</v>
      </c>
      <c r="B1272" s="109" t="s">
        <v>5118</v>
      </c>
      <c r="C1272" s="109" t="s">
        <v>778</v>
      </c>
      <c r="D1272" s="109" t="s">
        <v>738</v>
      </c>
      <c r="E1272" s="109" t="s">
        <v>841</v>
      </c>
      <c r="F1272" s="109" t="s">
        <v>4850</v>
      </c>
      <c r="G1272" s="109" t="s">
        <v>5100</v>
      </c>
      <c r="H1272" s="109" t="s">
        <v>842</v>
      </c>
      <c r="I1272" s="110" t="s">
        <v>553</v>
      </c>
      <c r="J1272" s="110" t="s">
        <v>553</v>
      </c>
      <c r="K1272" s="110" t="s">
        <v>553</v>
      </c>
      <c r="L1272" s="110" t="s">
        <v>553</v>
      </c>
      <c r="M1272" s="111" t="s">
        <v>123</v>
      </c>
      <c r="N1272" s="111">
        <v>0</v>
      </c>
      <c r="O1272" s="111" t="s">
        <v>553</v>
      </c>
      <c r="P1272" s="111">
        <v>0</v>
      </c>
      <c r="Q1272" s="112"/>
      <c r="R1272" s="111" t="s">
        <v>565</v>
      </c>
      <c r="S1272" s="111" t="s">
        <v>619</v>
      </c>
      <c r="T1272" s="111" t="s">
        <v>843</v>
      </c>
      <c r="U1272" s="111" t="str">
        <f>+CONCATENATE(Tabla134[[#This Row],[D]],Tabla134[[#This Row],[P]],Tabla134[[#This Row],[DI]])</f>
        <v>JUNINCHUPACAMULTIDISTRITAL</v>
      </c>
      <c r="V1272" s="111" t="s">
        <v>5118</v>
      </c>
      <c r="W1272" s="111"/>
      <c r="X1272" s="111"/>
    </row>
    <row r="1273" spans="1:24" x14ac:dyDescent="0.3">
      <c r="A1273" s="108" t="s">
        <v>548</v>
      </c>
      <c r="B1273" s="109" t="s">
        <v>5119</v>
      </c>
      <c r="C1273" s="109" t="s">
        <v>789</v>
      </c>
      <c r="D1273" s="109" t="s">
        <v>550</v>
      </c>
      <c r="E1273" s="109" t="s">
        <v>550</v>
      </c>
      <c r="F1273" s="109" t="s">
        <v>5120</v>
      </c>
      <c r="G1273" s="109" t="s">
        <v>5121</v>
      </c>
      <c r="H1273" s="109" t="s">
        <v>5121</v>
      </c>
      <c r="I1273" s="110">
        <v>329127</v>
      </c>
      <c r="J1273" s="110">
        <v>39.36</v>
      </c>
      <c r="K1273" s="110">
        <v>-8.1094000000000008</v>
      </c>
      <c r="L1273" s="110">
        <v>-79.033299999999997</v>
      </c>
      <c r="M1273" s="111" t="s">
        <v>123</v>
      </c>
      <c r="N1273" s="111">
        <v>0</v>
      </c>
      <c r="O1273" s="111" t="s">
        <v>553</v>
      </c>
      <c r="P1273" s="111">
        <v>0</v>
      </c>
      <c r="Q1273" s="112"/>
      <c r="R1273" s="111" t="s">
        <v>566</v>
      </c>
      <c r="S1273" s="111" t="s">
        <v>786</v>
      </c>
      <c r="T1273" s="111" t="s">
        <v>786</v>
      </c>
      <c r="U1273" s="111" t="str">
        <f>+CONCATENATE(Tabla134[[#This Row],[D]],Tabla134[[#This Row],[P]],Tabla134[[#This Row],[DI]])</f>
        <v>LA_LIBERTADTRUJILLOTRUJILLO</v>
      </c>
      <c r="V1273" s="111" t="s">
        <v>5119</v>
      </c>
      <c r="W1273" s="111"/>
      <c r="X1273" s="111"/>
    </row>
    <row r="1274" spans="1:24" x14ac:dyDescent="0.3">
      <c r="A1274" s="108" t="s">
        <v>548</v>
      </c>
      <c r="B1274" s="109" t="s">
        <v>5122</v>
      </c>
      <c r="C1274" s="109" t="s">
        <v>789</v>
      </c>
      <c r="D1274" s="109" t="s">
        <v>550</v>
      </c>
      <c r="E1274" s="109" t="s">
        <v>581</v>
      </c>
      <c r="F1274" s="109" t="s">
        <v>5120</v>
      </c>
      <c r="G1274" s="109" t="s">
        <v>5121</v>
      </c>
      <c r="H1274" s="109" t="s">
        <v>5123</v>
      </c>
      <c r="I1274" s="110">
        <v>196333</v>
      </c>
      <c r="J1274" s="110">
        <v>36.700000000000003</v>
      </c>
      <c r="K1274" s="110">
        <v>-8.0818999999999992</v>
      </c>
      <c r="L1274" s="110">
        <v>-79.002499999999998</v>
      </c>
      <c r="M1274" s="111" t="s">
        <v>123</v>
      </c>
      <c r="N1274" s="111">
        <v>0</v>
      </c>
      <c r="O1274" s="111" t="s">
        <v>553</v>
      </c>
      <c r="P1274" s="111">
        <v>0</v>
      </c>
      <c r="Q1274" s="112"/>
      <c r="R1274" s="111" t="s">
        <v>566</v>
      </c>
      <c r="S1274" s="111" t="s">
        <v>786</v>
      </c>
      <c r="T1274" s="111" t="s">
        <v>1155</v>
      </c>
      <c r="U1274" s="111" t="str">
        <f>+CONCATENATE(Tabla134[[#This Row],[D]],Tabla134[[#This Row],[P]],Tabla134[[#This Row],[DI]])</f>
        <v>LA_LIBERTADTRUJILLOEL PORVENIR</v>
      </c>
      <c r="V1274" s="111" t="s">
        <v>5122</v>
      </c>
      <c r="W1274" s="111"/>
      <c r="X1274" s="111"/>
    </row>
    <row r="1275" spans="1:24" x14ac:dyDescent="0.3">
      <c r="A1275" s="108" t="s">
        <v>548</v>
      </c>
      <c r="B1275" s="109" t="s">
        <v>5124</v>
      </c>
      <c r="C1275" s="109" t="s">
        <v>789</v>
      </c>
      <c r="D1275" s="109" t="s">
        <v>550</v>
      </c>
      <c r="E1275" s="109" t="s">
        <v>608</v>
      </c>
      <c r="F1275" s="109" t="s">
        <v>5120</v>
      </c>
      <c r="G1275" s="109" t="s">
        <v>5121</v>
      </c>
      <c r="H1275" s="109" t="s">
        <v>5125</v>
      </c>
      <c r="I1275" s="110">
        <v>42978</v>
      </c>
      <c r="J1275" s="110">
        <v>1.99</v>
      </c>
      <c r="K1275" s="110">
        <v>-8.0808</v>
      </c>
      <c r="L1275" s="110">
        <v>-79.023600000000002</v>
      </c>
      <c r="M1275" s="111" t="s">
        <v>123</v>
      </c>
      <c r="N1275" s="111">
        <v>0</v>
      </c>
      <c r="O1275" s="111" t="s">
        <v>553</v>
      </c>
      <c r="P1275" s="111">
        <v>0</v>
      </c>
      <c r="Q1275" s="112"/>
      <c r="R1275" s="111" t="s">
        <v>566</v>
      </c>
      <c r="S1275" s="111" t="s">
        <v>786</v>
      </c>
      <c r="T1275" s="111" t="s">
        <v>1324</v>
      </c>
      <c r="U1275" s="111" t="str">
        <f>+CONCATENATE(Tabla134[[#This Row],[D]],Tabla134[[#This Row],[P]],Tabla134[[#This Row],[DI]])</f>
        <v>LA_LIBERTADTRUJILLOFLORENCIA DE MORA</v>
      </c>
      <c r="V1275" s="111" t="s">
        <v>5124</v>
      </c>
      <c r="W1275" s="111"/>
      <c r="X1275" s="111"/>
    </row>
    <row r="1276" spans="1:24" x14ac:dyDescent="0.3">
      <c r="A1276" s="108" t="s">
        <v>548</v>
      </c>
      <c r="B1276" s="109" t="s">
        <v>5126</v>
      </c>
      <c r="C1276" s="109" t="s">
        <v>789</v>
      </c>
      <c r="D1276" s="109" t="s">
        <v>550</v>
      </c>
      <c r="E1276" s="109" t="s">
        <v>633</v>
      </c>
      <c r="F1276" s="109" t="s">
        <v>5120</v>
      </c>
      <c r="G1276" s="109" t="s">
        <v>5121</v>
      </c>
      <c r="H1276" s="109" t="s">
        <v>5127</v>
      </c>
      <c r="I1276" s="110">
        <v>72237</v>
      </c>
      <c r="J1276" s="110">
        <v>332.14</v>
      </c>
      <c r="K1276" s="110">
        <v>-8.0814000000000004</v>
      </c>
      <c r="L1276" s="110">
        <v>-79.121399999999994</v>
      </c>
      <c r="M1276" s="111" t="s">
        <v>123</v>
      </c>
      <c r="N1276" s="111">
        <v>0</v>
      </c>
      <c r="O1276" s="111" t="s">
        <v>553</v>
      </c>
      <c r="P1276" s="111">
        <v>0</v>
      </c>
      <c r="Q1276" s="112"/>
      <c r="R1276" s="111" t="s">
        <v>566</v>
      </c>
      <c r="S1276" s="111" t="s">
        <v>786</v>
      </c>
      <c r="T1276" s="111" t="s">
        <v>1497</v>
      </c>
      <c r="U1276" s="111" t="str">
        <f>+CONCATENATE(Tabla134[[#This Row],[D]],Tabla134[[#This Row],[P]],Tabla134[[#This Row],[DI]])</f>
        <v>LA_LIBERTADTRUJILLOHUANCHACO</v>
      </c>
      <c r="V1276" s="111" t="s">
        <v>5126</v>
      </c>
      <c r="W1276" s="111"/>
      <c r="X1276" s="111"/>
    </row>
    <row r="1277" spans="1:24" x14ac:dyDescent="0.3">
      <c r="A1277" s="108" t="s">
        <v>548</v>
      </c>
      <c r="B1277" s="109" t="s">
        <v>5128</v>
      </c>
      <c r="C1277" s="109" t="s">
        <v>789</v>
      </c>
      <c r="D1277" s="109" t="s">
        <v>550</v>
      </c>
      <c r="E1277" s="109" t="s">
        <v>656</v>
      </c>
      <c r="F1277" s="109" t="s">
        <v>5120</v>
      </c>
      <c r="G1277" s="109" t="s">
        <v>5121</v>
      </c>
      <c r="H1277" s="109" t="s">
        <v>4076</v>
      </c>
      <c r="I1277" s="110">
        <v>190881</v>
      </c>
      <c r="J1277" s="110">
        <v>15.55</v>
      </c>
      <c r="K1277" s="110">
        <v>-8.0780999999999992</v>
      </c>
      <c r="L1277" s="110">
        <v>-79.045299999999997</v>
      </c>
      <c r="M1277" s="111" t="s">
        <v>123</v>
      </c>
      <c r="N1277" s="111">
        <v>0</v>
      </c>
      <c r="O1277" s="111" t="s">
        <v>553</v>
      </c>
      <c r="P1277" s="111">
        <v>0</v>
      </c>
      <c r="Q1277" s="112"/>
      <c r="R1277" s="111" t="s">
        <v>566</v>
      </c>
      <c r="S1277" s="111" t="s">
        <v>786</v>
      </c>
      <c r="T1277" s="111" t="s">
        <v>1617</v>
      </c>
      <c r="U1277" s="111" t="str">
        <f>+CONCATENATE(Tabla134[[#This Row],[D]],Tabla134[[#This Row],[P]],Tabla134[[#This Row],[DI]])</f>
        <v>LA_LIBERTADTRUJILLOLA ESPERANZA</v>
      </c>
      <c r="V1277" s="111" t="s">
        <v>5128</v>
      </c>
      <c r="W1277" s="111"/>
      <c r="X1277" s="111"/>
    </row>
    <row r="1278" spans="1:24" x14ac:dyDescent="0.3">
      <c r="A1278" s="108" t="s">
        <v>548</v>
      </c>
      <c r="B1278" s="109" t="s">
        <v>5129</v>
      </c>
      <c r="C1278" s="109" t="s">
        <v>789</v>
      </c>
      <c r="D1278" s="109" t="s">
        <v>550</v>
      </c>
      <c r="E1278" s="109" t="s">
        <v>680</v>
      </c>
      <c r="F1278" s="109" t="s">
        <v>5120</v>
      </c>
      <c r="G1278" s="109" t="s">
        <v>5121</v>
      </c>
      <c r="H1278" s="109" t="s">
        <v>5130</v>
      </c>
      <c r="I1278" s="110">
        <v>36353</v>
      </c>
      <c r="J1278" s="110">
        <v>335.44</v>
      </c>
      <c r="K1278" s="110">
        <v>-8.0911000000000008</v>
      </c>
      <c r="L1278" s="110">
        <v>-78.961100000000002</v>
      </c>
      <c r="M1278" s="111" t="s">
        <v>123</v>
      </c>
      <c r="N1278" s="111">
        <v>0</v>
      </c>
      <c r="O1278" s="111" t="s">
        <v>553</v>
      </c>
      <c r="P1278" s="111">
        <v>0</v>
      </c>
      <c r="Q1278" s="112"/>
      <c r="R1278" s="111" t="s">
        <v>566</v>
      </c>
      <c r="S1278" s="111" t="s">
        <v>786</v>
      </c>
      <c r="T1278" s="111" t="s">
        <v>1814</v>
      </c>
      <c r="U1278" s="111" t="str">
        <f>+CONCATENATE(Tabla134[[#This Row],[D]],Tabla134[[#This Row],[P]],Tabla134[[#This Row],[DI]])</f>
        <v>LA_LIBERTADTRUJILLOLAREDO</v>
      </c>
      <c r="V1278" s="111" t="s">
        <v>5129</v>
      </c>
      <c r="W1278" s="111"/>
      <c r="X1278" s="111"/>
    </row>
    <row r="1279" spans="1:24" x14ac:dyDescent="0.3">
      <c r="A1279" s="108" t="s">
        <v>548</v>
      </c>
      <c r="B1279" s="109" t="s">
        <v>5131</v>
      </c>
      <c r="C1279" s="109" t="s">
        <v>789</v>
      </c>
      <c r="D1279" s="109" t="s">
        <v>550</v>
      </c>
      <c r="E1279" s="109" t="s">
        <v>700</v>
      </c>
      <c r="F1279" s="109" t="s">
        <v>5120</v>
      </c>
      <c r="G1279" s="109" t="s">
        <v>5121</v>
      </c>
      <c r="H1279" s="109" t="s">
        <v>5132</v>
      </c>
      <c r="I1279" s="110">
        <v>35945</v>
      </c>
      <c r="J1279" s="110">
        <v>25.25</v>
      </c>
      <c r="K1279" s="110">
        <v>-8.1722000000000001</v>
      </c>
      <c r="L1279" s="110">
        <v>-79.011099999999999</v>
      </c>
      <c r="M1279" s="111" t="s">
        <v>123</v>
      </c>
      <c r="N1279" s="111">
        <v>0</v>
      </c>
      <c r="O1279" s="111" t="s">
        <v>553</v>
      </c>
      <c r="P1279" s="111">
        <v>0</v>
      </c>
      <c r="Q1279" s="112"/>
      <c r="R1279" s="111" t="s">
        <v>566</v>
      </c>
      <c r="S1279" s="111" t="s">
        <v>786</v>
      </c>
      <c r="T1279" s="111" t="s">
        <v>1951</v>
      </c>
      <c r="U1279" s="111" t="str">
        <f>+CONCATENATE(Tabla134[[#This Row],[D]],Tabla134[[#This Row],[P]],Tabla134[[#This Row],[DI]])</f>
        <v>LA_LIBERTADTRUJILLOMOCHE</v>
      </c>
      <c r="V1279" s="111" t="s">
        <v>5131</v>
      </c>
      <c r="W1279" s="111"/>
      <c r="X1279" s="111"/>
    </row>
    <row r="1280" spans="1:24" x14ac:dyDescent="0.3">
      <c r="A1280" s="108" t="s">
        <v>548</v>
      </c>
      <c r="B1280" s="109" t="s">
        <v>5133</v>
      </c>
      <c r="C1280" s="109" t="s">
        <v>789</v>
      </c>
      <c r="D1280" s="109" t="s">
        <v>550</v>
      </c>
      <c r="E1280" s="109" t="s">
        <v>719</v>
      </c>
      <c r="F1280" s="109" t="s">
        <v>5120</v>
      </c>
      <c r="G1280" s="109" t="s">
        <v>5121</v>
      </c>
      <c r="H1280" s="109" t="s">
        <v>5134</v>
      </c>
      <c r="I1280" s="110">
        <v>3127</v>
      </c>
      <c r="J1280" s="110">
        <v>276.01</v>
      </c>
      <c r="K1280" s="110">
        <v>-8.0114000000000001</v>
      </c>
      <c r="L1280" s="110">
        <v>-78.7697</v>
      </c>
      <c r="M1280" s="111" t="s">
        <v>123</v>
      </c>
      <c r="N1280" s="111">
        <v>0</v>
      </c>
      <c r="O1280" s="111" t="s">
        <v>553</v>
      </c>
      <c r="P1280" s="111">
        <v>0</v>
      </c>
      <c r="Q1280" s="112"/>
      <c r="R1280" s="111" t="s">
        <v>566</v>
      </c>
      <c r="S1280" s="111" t="s">
        <v>786</v>
      </c>
      <c r="T1280" s="111" t="s">
        <v>2072</v>
      </c>
      <c r="U1280" s="111" t="str">
        <f>+CONCATENATE(Tabla134[[#This Row],[D]],Tabla134[[#This Row],[P]],Tabla134[[#This Row],[DI]])</f>
        <v>LA_LIBERTADTRUJILLOPOROTO</v>
      </c>
      <c r="V1280" s="111" t="s">
        <v>5133</v>
      </c>
      <c r="W1280" s="111"/>
      <c r="X1280" s="111"/>
    </row>
    <row r="1281" spans="1:24" x14ac:dyDescent="0.3">
      <c r="A1281" s="108" t="s">
        <v>548</v>
      </c>
      <c r="B1281" s="109" t="s">
        <v>5135</v>
      </c>
      <c r="C1281" s="109" t="s">
        <v>789</v>
      </c>
      <c r="D1281" s="109" t="s">
        <v>550</v>
      </c>
      <c r="E1281" s="109" t="s">
        <v>738</v>
      </c>
      <c r="F1281" s="109" t="s">
        <v>5120</v>
      </c>
      <c r="G1281" s="109" t="s">
        <v>5121</v>
      </c>
      <c r="H1281" s="109" t="s">
        <v>5136</v>
      </c>
      <c r="I1281" s="110">
        <v>19095</v>
      </c>
      <c r="J1281" s="110">
        <v>295.88</v>
      </c>
      <c r="K1281" s="110">
        <v>-8.2231000000000005</v>
      </c>
      <c r="L1281" s="110">
        <v>-78.978099999999998</v>
      </c>
      <c r="M1281" s="111" t="s">
        <v>123</v>
      </c>
      <c r="N1281" s="111">
        <v>0</v>
      </c>
      <c r="O1281" s="111" t="s">
        <v>553</v>
      </c>
      <c r="P1281" s="111">
        <v>0</v>
      </c>
      <c r="Q1281" s="112"/>
      <c r="R1281" s="111" t="s">
        <v>566</v>
      </c>
      <c r="S1281" s="111" t="s">
        <v>786</v>
      </c>
      <c r="T1281" s="111" t="s">
        <v>2174</v>
      </c>
      <c r="U1281" s="111" t="str">
        <f>+CONCATENATE(Tabla134[[#This Row],[D]],Tabla134[[#This Row],[P]],Tabla134[[#This Row],[DI]])</f>
        <v>LA_LIBERTADTRUJILLOSALAVERRY</v>
      </c>
      <c r="V1281" s="111" t="s">
        <v>5135</v>
      </c>
      <c r="W1281" s="111"/>
      <c r="X1281" s="111"/>
    </row>
    <row r="1282" spans="1:24" x14ac:dyDescent="0.3">
      <c r="A1282" s="108" t="s">
        <v>548</v>
      </c>
      <c r="B1282" s="109" t="s">
        <v>5137</v>
      </c>
      <c r="C1282" s="109" t="s">
        <v>789</v>
      </c>
      <c r="D1282" s="109" t="s">
        <v>550</v>
      </c>
      <c r="E1282" s="109" t="s">
        <v>753</v>
      </c>
      <c r="F1282" s="109" t="s">
        <v>5120</v>
      </c>
      <c r="G1282" s="109" t="s">
        <v>5121</v>
      </c>
      <c r="H1282" s="109" t="s">
        <v>5138</v>
      </c>
      <c r="I1282" s="110">
        <v>4433</v>
      </c>
      <c r="J1282" s="110">
        <v>390.55</v>
      </c>
      <c r="K1282" s="110">
        <v>-7.9767000000000001</v>
      </c>
      <c r="L1282" s="110">
        <v>-78.814700000000002</v>
      </c>
      <c r="M1282" s="111" t="s">
        <v>123</v>
      </c>
      <c r="N1282" s="111">
        <v>0</v>
      </c>
      <c r="O1282" s="111" t="s">
        <v>553</v>
      </c>
      <c r="P1282" s="111">
        <v>0</v>
      </c>
      <c r="Q1282" s="112"/>
      <c r="R1282" s="111" t="s">
        <v>566</v>
      </c>
      <c r="S1282" s="111" t="s">
        <v>786</v>
      </c>
      <c r="T1282" s="111" t="s">
        <v>2255</v>
      </c>
      <c r="U1282" s="111" t="str">
        <f>+CONCATENATE(Tabla134[[#This Row],[D]],Tabla134[[#This Row],[P]],Tabla134[[#This Row],[DI]])</f>
        <v>LA_LIBERTADTRUJILLOSIMBAL</v>
      </c>
      <c r="V1282" s="111" t="s">
        <v>5137</v>
      </c>
      <c r="W1282" s="111"/>
      <c r="X1282" s="111"/>
    </row>
    <row r="1283" spans="1:24" x14ac:dyDescent="0.3">
      <c r="A1283" s="108" t="s">
        <v>548</v>
      </c>
      <c r="B1283" s="109" t="s">
        <v>5139</v>
      </c>
      <c r="C1283" s="109" t="s">
        <v>789</v>
      </c>
      <c r="D1283" s="109" t="s">
        <v>550</v>
      </c>
      <c r="E1283" s="109" t="s">
        <v>765</v>
      </c>
      <c r="F1283" s="109" t="s">
        <v>5120</v>
      </c>
      <c r="G1283" s="109" t="s">
        <v>5121</v>
      </c>
      <c r="H1283" s="109" t="s">
        <v>5140</v>
      </c>
      <c r="I1283" s="110">
        <v>66607</v>
      </c>
      <c r="J1283" s="110">
        <v>18.02</v>
      </c>
      <c r="K1283" s="110">
        <v>-8.1439000000000004</v>
      </c>
      <c r="L1283" s="110">
        <v>-79.055800000000005</v>
      </c>
      <c r="M1283" s="111" t="s">
        <v>123</v>
      </c>
      <c r="N1283" s="111">
        <v>0</v>
      </c>
      <c r="O1283" s="111" t="s">
        <v>553</v>
      </c>
      <c r="P1283" s="111">
        <v>0</v>
      </c>
      <c r="Q1283" s="112"/>
      <c r="R1283" s="111" t="s">
        <v>566</v>
      </c>
      <c r="S1283" s="111" t="s">
        <v>786</v>
      </c>
      <c r="T1283" s="111" t="s">
        <v>2387</v>
      </c>
      <c r="U1283" s="111" t="str">
        <f>+CONCATENATE(Tabla134[[#This Row],[D]],Tabla134[[#This Row],[P]],Tabla134[[#This Row],[DI]])</f>
        <v>LA_LIBERTADTRUJILLOVICTOR LARCO HERRERA</v>
      </c>
      <c r="V1283" s="111" t="s">
        <v>5139</v>
      </c>
      <c r="W1283" s="111"/>
      <c r="X1283" s="111"/>
    </row>
    <row r="1284" spans="1:24" x14ac:dyDescent="0.3">
      <c r="A1284" s="108" t="s">
        <v>548</v>
      </c>
      <c r="B1284" s="109" t="s">
        <v>5141</v>
      </c>
      <c r="C1284" s="109" t="s">
        <v>789</v>
      </c>
      <c r="D1284" s="109" t="s">
        <v>550</v>
      </c>
      <c r="E1284" s="109" t="s">
        <v>841</v>
      </c>
      <c r="F1284" s="109" t="s">
        <v>5120</v>
      </c>
      <c r="G1284" s="109" t="s">
        <v>5121</v>
      </c>
      <c r="H1284" s="109" t="s">
        <v>842</v>
      </c>
      <c r="I1284" s="110" t="s">
        <v>553</v>
      </c>
      <c r="J1284" s="110" t="s">
        <v>553</v>
      </c>
      <c r="K1284" s="110" t="s">
        <v>553</v>
      </c>
      <c r="L1284" s="110" t="s">
        <v>553</v>
      </c>
      <c r="M1284" s="111" t="s">
        <v>123</v>
      </c>
      <c r="N1284" s="111">
        <v>0</v>
      </c>
      <c r="O1284" s="111" t="s">
        <v>553</v>
      </c>
      <c r="P1284" s="111">
        <v>0</v>
      </c>
      <c r="Q1284" s="112"/>
      <c r="R1284" s="111" t="s">
        <v>566</v>
      </c>
      <c r="S1284" s="111" t="s">
        <v>786</v>
      </c>
      <c r="T1284" s="111" t="s">
        <v>843</v>
      </c>
      <c r="U1284" s="111" t="str">
        <f>+CONCATENATE(Tabla134[[#This Row],[D]],Tabla134[[#This Row],[P]],Tabla134[[#This Row],[DI]])</f>
        <v>LA_LIBERTADTRUJILLOMULTIDISTRITAL</v>
      </c>
      <c r="V1284" s="111" t="s">
        <v>5141</v>
      </c>
      <c r="W1284" s="111"/>
      <c r="X1284" s="111"/>
    </row>
    <row r="1285" spans="1:24" x14ac:dyDescent="0.3">
      <c r="A1285" s="108" t="s">
        <v>548</v>
      </c>
      <c r="B1285" s="109" t="s">
        <v>5142</v>
      </c>
      <c r="C1285" s="109" t="s">
        <v>789</v>
      </c>
      <c r="D1285" s="109" t="s">
        <v>581</v>
      </c>
      <c r="E1285" s="109" t="s">
        <v>550</v>
      </c>
      <c r="F1285" s="109" t="s">
        <v>5120</v>
      </c>
      <c r="G1285" s="109" t="s">
        <v>5143</v>
      </c>
      <c r="H1285" s="109" t="s">
        <v>5144</v>
      </c>
      <c r="I1285" s="110">
        <v>6676</v>
      </c>
      <c r="J1285" s="110">
        <v>290.18</v>
      </c>
      <c r="K1285" s="110">
        <v>-7.7130999999999998</v>
      </c>
      <c r="L1285" s="110">
        <v>-79.115600000000001</v>
      </c>
      <c r="M1285" s="111" t="s">
        <v>123</v>
      </c>
      <c r="N1285" s="111">
        <v>0</v>
      </c>
      <c r="O1285" s="111" t="s">
        <v>553</v>
      </c>
      <c r="P1285" s="111">
        <v>0</v>
      </c>
      <c r="Q1285" s="112"/>
      <c r="R1285" s="111" t="s">
        <v>566</v>
      </c>
      <c r="S1285" s="111" t="s">
        <v>594</v>
      </c>
      <c r="T1285" s="111" t="s">
        <v>594</v>
      </c>
      <c r="U1285" s="111" t="str">
        <f>+CONCATENATE(Tabla134[[#This Row],[D]],Tabla134[[#This Row],[P]],Tabla134[[#This Row],[DI]])</f>
        <v>LA_LIBERTADASCOPEASCOPE</v>
      </c>
      <c r="V1285" s="111" t="s">
        <v>5142</v>
      </c>
      <c r="W1285" s="111"/>
      <c r="X1285" s="111"/>
    </row>
    <row r="1286" spans="1:24" x14ac:dyDescent="0.3">
      <c r="A1286" s="108" t="s">
        <v>548</v>
      </c>
      <c r="B1286" s="109" t="s">
        <v>5145</v>
      </c>
      <c r="C1286" s="109" t="s">
        <v>789</v>
      </c>
      <c r="D1286" s="109" t="s">
        <v>581</v>
      </c>
      <c r="E1286" s="109" t="s">
        <v>581</v>
      </c>
      <c r="F1286" s="109" t="s">
        <v>5120</v>
      </c>
      <c r="G1286" s="109" t="s">
        <v>5143</v>
      </c>
      <c r="H1286" s="109" t="s">
        <v>5146</v>
      </c>
      <c r="I1286" s="110">
        <v>15796</v>
      </c>
      <c r="J1286" s="110">
        <v>870.58</v>
      </c>
      <c r="K1286" s="110">
        <v>-7.8441999999999998</v>
      </c>
      <c r="L1286" s="110">
        <v>-79.146100000000004</v>
      </c>
      <c r="M1286" s="111" t="s">
        <v>123</v>
      </c>
      <c r="N1286" s="111">
        <v>0</v>
      </c>
      <c r="O1286" s="111" t="s">
        <v>553</v>
      </c>
      <c r="P1286" s="111">
        <v>0</v>
      </c>
      <c r="Q1286" s="112"/>
      <c r="R1286" s="111" t="s">
        <v>566</v>
      </c>
      <c r="S1286" s="111" t="s">
        <v>594</v>
      </c>
      <c r="T1286" s="111" t="s">
        <v>1488</v>
      </c>
      <c r="U1286" s="111" t="str">
        <f>+CONCATENATE(Tabla134[[#This Row],[D]],Tabla134[[#This Row],[P]],Tabla134[[#This Row],[DI]])</f>
        <v>LA_LIBERTADASCOPECHICAMA</v>
      </c>
      <c r="V1286" s="111" t="s">
        <v>5145</v>
      </c>
      <c r="W1286" s="111"/>
      <c r="X1286" s="111"/>
    </row>
    <row r="1287" spans="1:24" x14ac:dyDescent="0.3">
      <c r="A1287" s="108" t="s">
        <v>548</v>
      </c>
      <c r="B1287" s="109" t="s">
        <v>5147</v>
      </c>
      <c r="C1287" s="109" t="s">
        <v>789</v>
      </c>
      <c r="D1287" s="109" t="s">
        <v>581</v>
      </c>
      <c r="E1287" s="109" t="s">
        <v>608</v>
      </c>
      <c r="F1287" s="109" t="s">
        <v>5120</v>
      </c>
      <c r="G1287" s="109" t="s">
        <v>5143</v>
      </c>
      <c r="H1287" s="109" t="s">
        <v>5148</v>
      </c>
      <c r="I1287" s="110">
        <v>9342</v>
      </c>
      <c r="J1287" s="110">
        <v>95.73</v>
      </c>
      <c r="K1287" s="110">
        <v>-7.7914000000000003</v>
      </c>
      <c r="L1287" s="110">
        <v>-79.222499999999997</v>
      </c>
      <c r="M1287" s="111" t="s">
        <v>123</v>
      </c>
      <c r="N1287" s="111">
        <v>0</v>
      </c>
      <c r="O1287" s="111" t="s">
        <v>553</v>
      </c>
      <c r="P1287" s="111">
        <v>0</v>
      </c>
      <c r="Q1287" s="112"/>
      <c r="R1287" s="111" t="s">
        <v>566</v>
      </c>
      <c r="S1287" s="111" t="s">
        <v>594</v>
      </c>
      <c r="T1287" s="111" t="s">
        <v>1654</v>
      </c>
      <c r="U1287" s="111" t="str">
        <f>+CONCATENATE(Tabla134[[#This Row],[D]],Tabla134[[#This Row],[P]],Tabla134[[#This Row],[DI]])</f>
        <v>LA_LIBERTADASCOPECHOCOPE</v>
      </c>
      <c r="V1287" s="111" t="s">
        <v>5147</v>
      </c>
      <c r="W1287" s="111"/>
      <c r="X1287" s="111"/>
    </row>
    <row r="1288" spans="1:24" x14ac:dyDescent="0.3">
      <c r="A1288" s="108" t="s">
        <v>548</v>
      </c>
      <c r="B1288" s="109" t="s">
        <v>5149</v>
      </c>
      <c r="C1288" s="109" t="s">
        <v>789</v>
      </c>
      <c r="D1288" s="109" t="s">
        <v>581</v>
      </c>
      <c r="E1288" s="109" t="s">
        <v>633</v>
      </c>
      <c r="F1288" s="109" t="s">
        <v>5120</v>
      </c>
      <c r="G1288" s="109" t="s">
        <v>5143</v>
      </c>
      <c r="H1288" s="109" t="s">
        <v>5150</v>
      </c>
      <c r="I1288" s="110">
        <v>3347</v>
      </c>
      <c r="J1288" s="110">
        <v>163.01</v>
      </c>
      <c r="K1288" s="110">
        <v>-7.8766999999999996</v>
      </c>
      <c r="L1288" s="110">
        <v>-79.294700000000006</v>
      </c>
      <c r="M1288" s="111" t="s">
        <v>123</v>
      </c>
      <c r="N1288" s="111">
        <v>0</v>
      </c>
      <c r="O1288" s="111" t="s">
        <v>553</v>
      </c>
      <c r="P1288" s="111">
        <v>0</v>
      </c>
      <c r="Q1288" s="112"/>
      <c r="R1288" s="111" t="s">
        <v>566</v>
      </c>
      <c r="S1288" s="111" t="s">
        <v>594</v>
      </c>
      <c r="T1288" s="111" t="s">
        <v>1807</v>
      </c>
      <c r="U1288" s="111" t="str">
        <f>+CONCATENATE(Tabla134[[#This Row],[D]],Tabla134[[#This Row],[P]],Tabla134[[#This Row],[DI]])</f>
        <v>LA_LIBERTADASCOPEMAGDALENA DE CAO</v>
      </c>
      <c r="V1288" s="111" t="s">
        <v>5149</v>
      </c>
      <c r="W1288" s="111"/>
      <c r="X1288" s="111"/>
    </row>
    <row r="1289" spans="1:24" x14ac:dyDescent="0.3">
      <c r="A1289" s="108" t="s">
        <v>548</v>
      </c>
      <c r="B1289" s="109" t="s">
        <v>5151</v>
      </c>
      <c r="C1289" s="109" t="s">
        <v>789</v>
      </c>
      <c r="D1289" s="109" t="s">
        <v>581</v>
      </c>
      <c r="E1289" s="109" t="s">
        <v>656</v>
      </c>
      <c r="F1289" s="109" t="s">
        <v>5120</v>
      </c>
      <c r="G1289" s="109" t="s">
        <v>5143</v>
      </c>
      <c r="H1289" s="109" t="s">
        <v>5152</v>
      </c>
      <c r="I1289" s="110">
        <v>26433</v>
      </c>
      <c r="J1289" s="110">
        <v>79.69</v>
      </c>
      <c r="K1289" s="110">
        <v>-7.7319000000000004</v>
      </c>
      <c r="L1289" s="110">
        <v>-79.301900000000003</v>
      </c>
      <c r="M1289" s="111" t="s">
        <v>123</v>
      </c>
      <c r="N1289" s="111">
        <v>0</v>
      </c>
      <c r="O1289" s="111" t="s">
        <v>553</v>
      </c>
      <c r="P1289" s="111">
        <v>0</v>
      </c>
      <c r="Q1289" s="112"/>
      <c r="R1289" s="111" t="s">
        <v>566</v>
      </c>
      <c r="S1289" s="111" t="s">
        <v>594</v>
      </c>
      <c r="T1289" s="111" t="s">
        <v>1946</v>
      </c>
      <c r="U1289" s="111" t="str">
        <f>+CONCATENATE(Tabla134[[#This Row],[D]],Tabla134[[#This Row],[P]],Tabla134[[#This Row],[DI]])</f>
        <v>LA_LIBERTADASCOPEPAIJAN</v>
      </c>
      <c r="V1289" s="111" t="s">
        <v>5151</v>
      </c>
      <c r="W1289" s="111"/>
      <c r="X1289" s="111"/>
    </row>
    <row r="1290" spans="1:24" x14ac:dyDescent="0.3">
      <c r="A1290" s="108" t="s">
        <v>548</v>
      </c>
      <c r="B1290" s="109" t="s">
        <v>5153</v>
      </c>
      <c r="C1290" s="109" t="s">
        <v>789</v>
      </c>
      <c r="D1290" s="109" t="s">
        <v>581</v>
      </c>
      <c r="E1290" s="109" t="s">
        <v>680</v>
      </c>
      <c r="F1290" s="109" t="s">
        <v>5120</v>
      </c>
      <c r="G1290" s="109" t="s">
        <v>5143</v>
      </c>
      <c r="H1290" s="109" t="s">
        <v>5154</v>
      </c>
      <c r="I1290" s="110">
        <v>9358</v>
      </c>
      <c r="J1290" s="110">
        <v>317.3</v>
      </c>
      <c r="K1290" s="110">
        <v>-7.7024999999999997</v>
      </c>
      <c r="L1290" s="110">
        <v>-79.440600000000003</v>
      </c>
      <c r="M1290" s="111" t="s">
        <v>123</v>
      </c>
      <c r="N1290" s="111">
        <v>0</v>
      </c>
      <c r="O1290" s="111" t="s">
        <v>553</v>
      </c>
      <c r="P1290" s="111">
        <v>0</v>
      </c>
      <c r="Q1290" s="112"/>
      <c r="R1290" s="111" t="s">
        <v>566</v>
      </c>
      <c r="S1290" s="111" t="s">
        <v>594</v>
      </c>
      <c r="T1290" s="111" t="s">
        <v>2067</v>
      </c>
      <c r="U1290" s="111" t="str">
        <f>+CONCATENATE(Tabla134[[#This Row],[D]],Tabla134[[#This Row],[P]],Tabla134[[#This Row],[DI]])</f>
        <v>LA_LIBERTADASCOPERAZURI</v>
      </c>
      <c r="V1290" s="111" t="s">
        <v>5153</v>
      </c>
      <c r="W1290" s="111"/>
      <c r="X1290" s="111"/>
    </row>
    <row r="1291" spans="1:24" x14ac:dyDescent="0.3">
      <c r="A1291" s="108" t="s">
        <v>548</v>
      </c>
      <c r="B1291" s="109" t="s">
        <v>5155</v>
      </c>
      <c r="C1291" s="109" t="s">
        <v>789</v>
      </c>
      <c r="D1291" s="109" t="s">
        <v>581</v>
      </c>
      <c r="E1291" s="109" t="s">
        <v>700</v>
      </c>
      <c r="F1291" s="109" t="s">
        <v>5120</v>
      </c>
      <c r="G1291" s="109" t="s">
        <v>5143</v>
      </c>
      <c r="H1291" s="109" t="s">
        <v>5156</v>
      </c>
      <c r="I1291" s="110">
        <v>19896</v>
      </c>
      <c r="J1291" s="110">
        <v>154.55000000000001</v>
      </c>
      <c r="K1291" s="110">
        <v>-7.9607999999999999</v>
      </c>
      <c r="L1291" s="110">
        <v>-79.239199999999997</v>
      </c>
      <c r="M1291" s="111" t="s">
        <v>123</v>
      </c>
      <c r="N1291" s="111">
        <v>0</v>
      </c>
      <c r="O1291" s="111" t="s">
        <v>553</v>
      </c>
      <c r="P1291" s="111">
        <v>0</v>
      </c>
      <c r="Q1291" s="112"/>
      <c r="R1291" s="111" t="s">
        <v>566</v>
      </c>
      <c r="S1291" s="111" t="s">
        <v>594</v>
      </c>
      <c r="T1291" s="111" t="s">
        <v>2170</v>
      </c>
      <c r="U1291" s="111" t="str">
        <f>+CONCATENATE(Tabla134[[#This Row],[D]],Tabla134[[#This Row],[P]],Tabla134[[#This Row],[DI]])</f>
        <v>LA_LIBERTADASCOPESANTIAGO DE CAO</v>
      </c>
      <c r="V1291" s="111" t="s">
        <v>5155</v>
      </c>
      <c r="W1291" s="111"/>
      <c r="X1291" s="111"/>
    </row>
    <row r="1292" spans="1:24" x14ac:dyDescent="0.3">
      <c r="A1292" s="108" t="s">
        <v>548</v>
      </c>
      <c r="B1292" s="109" t="s">
        <v>5157</v>
      </c>
      <c r="C1292" s="109" t="s">
        <v>789</v>
      </c>
      <c r="D1292" s="109" t="s">
        <v>581</v>
      </c>
      <c r="E1292" s="109" t="s">
        <v>719</v>
      </c>
      <c r="F1292" s="109" t="s">
        <v>5120</v>
      </c>
      <c r="G1292" s="109" t="s">
        <v>5143</v>
      </c>
      <c r="H1292" s="109" t="s">
        <v>5158</v>
      </c>
      <c r="I1292" s="110">
        <v>31875</v>
      </c>
      <c r="J1292" s="110">
        <v>687.6</v>
      </c>
      <c r="K1292" s="110">
        <v>-7.7442000000000002</v>
      </c>
      <c r="L1292" s="110">
        <v>-79.186899999999994</v>
      </c>
      <c r="M1292" s="111" t="s">
        <v>123</v>
      </c>
      <c r="N1292" s="111">
        <v>0</v>
      </c>
      <c r="O1292" s="111" t="s">
        <v>553</v>
      </c>
      <c r="P1292" s="111">
        <v>0</v>
      </c>
      <c r="Q1292" s="112"/>
      <c r="R1292" s="111" t="s">
        <v>566</v>
      </c>
      <c r="S1292" s="111" t="s">
        <v>594</v>
      </c>
      <c r="T1292" s="111" t="s">
        <v>1315</v>
      </c>
      <c r="U1292" s="111" t="str">
        <f>+CONCATENATE(Tabla134[[#This Row],[D]],Tabla134[[#This Row],[P]],Tabla134[[#This Row],[DI]])</f>
        <v>LA_LIBERTADASCOPECASA GRANDE</v>
      </c>
      <c r="V1292" s="111" t="s">
        <v>5157</v>
      </c>
      <c r="W1292" s="111"/>
      <c r="X1292" s="111"/>
    </row>
    <row r="1293" spans="1:24" x14ac:dyDescent="0.3">
      <c r="A1293" s="108" t="s">
        <v>548</v>
      </c>
      <c r="B1293" s="109" t="s">
        <v>5159</v>
      </c>
      <c r="C1293" s="109" t="s">
        <v>789</v>
      </c>
      <c r="D1293" s="109" t="s">
        <v>581</v>
      </c>
      <c r="E1293" s="109" t="s">
        <v>841</v>
      </c>
      <c r="F1293" s="109" t="s">
        <v>5120</v>
      </c>
      <c r="G1293" s="109" t="s">
        <v>5143</v>
      </c>
      <c r="H1293" s="109" t="s">
        <v>842</v>
      </c>
      <c r="I1293" s="110" t="s">
        <v>553</v>
      </c>
      <c r="J1293" s="110" t="s">
        <v>553</v>
      </c>
      <c r="K1293" s="110" t="s">
        <v>553</v>
      </c>
      <c r="L1293" s="110" t="s">
        <v>553</v>
      </c>
      <c r="M1293" s="111" t="s">
        <v>123</v>
      </c>
      <c r="N1293" s="111">
        <v>0</v>
      </c>
      <c r="O1293" s="111" t="s">
        <v>553</v>
      </c>
      <c r="P1293" s="111">
        <v>0</v>
      </c>
      <c r="Q1293" s="112"/>
      <c r="R1293" s="111" t="s">
        <v>566</v>
      </c>
      <c r="S1293" s="111" t="s">
        <v>594</v>
      </c>
      <c r="T1293" s="111" t="s">
        <v>843</v>
      </c>
      <c r="U1293" s="111" t="str">
        <f>+CONCATENATE(Tabla134[[#This Row],[D]],Tabla134[[#This Row],[P]],Tabla134[[#This Row],[DI]])</f>
        <v>LA_LIBERTADASCOPEMULTIDISTRITAL</v>
      </c>
      <c r="V1293" s="111" t="s">
        <v>5159</v>
      </c>
      <c r="W1293" s="111"/>
      <c r="X1293" s="111"/>
    </row>
    <row r="1294" spans="1:24" x14ac:dyDescent="0.3">
      <c r="A1294" s="108" t="s">
        <v>548</v>
      </c>
      <c r="B1294" s="109" t="s">
        <v>5160</v>
      </c>
      <c r="C1294" s="109" t="s">
        <v>789</v>
      </c>
      <c r="D1294" s="109" t="s">
        <v>608</v>
      </c>
      <c r="E1294" s="109" t="s">
        <v>550</v>
      </c>
      <c r="F1294" s="109" t="s">
        <v>5120</v>
      </c>
      <c r="G1294" s="109" t="s">
        <v>5161</v>
      </c>
      <c r="H1294" s="109" t="s">
        <v>5162</v>
      </c>
      <c r="I1294" s="110">
        <v>4921</v>
      </c>
      <c r="J1294" s="110">
        <v>740.58</v>
      </c>
      <c r="K1294" s="110">
        <v>-7.1547000000000001</v>
      </c>
      <c r="L1294" s="110">
        <v>-77.704400000000007</v>
      </c>
      <c r="M1294" s="111" t="s">
        <v>123</v>
      </c>
      <c r="N1294" s="111">
        <v>0</v>
      </c>
      <c r="O1294" s="111" t="s">
        <v>553</v>
      </c>
      <c r="P1294" s="111">
        <v>0</v>
      </c>
      <c r="Q1294" s="112"/>
      <c r="R1294" s="111" t="s">
        <v>566</v>
      </c>
      <c r="S1294" s="111" t="s">
        <v>620</v>
      </c>
      <c r="T1294" s="111" t="s">
        <v>620</v>
      </c>
      <c r="U1294" s="111" t="str">
        <f>+CONCATENATE(Tabla134[[#This Row],[D]],Tabla134[[#This Row],[P]],Tabla134[[#This Row],[DI]])</f>
        <v>LA_LIBERTADBOLIVARBOLIVAR</v>
      </c>
      <c r="V1294" s="111" t="s">
        <v>5160</v>
      </c>
      <c r="W1294" s="111"/>
      <c r="X1294" s="111"/>
    </row>
    <row r="1295" spans="1:24" x14ac:dyDescent="0.3">
      <c r="A1295" s="108" t="s">
        <v>548</v>
      </c>
      <c r="B1295" s="109" t="s">
        <v>5163</v>
      </c>
      <c r="C1295" s="109" t="s">
        <v>789</v>
      </c>
      <c r="D1295" s="109" t="s">
        <v>608</v>
      </c>
      <c r="E1295" s="109" t="s">
        <v>581</v>
      </c>
      <c r="F1295" s="109" t="s">
        <v>5120</v>
      </c>
      <c r="G1295" s="109" t="s">
        <v>5161</v>
      </c>
      <c r="H1295" s="109" t="s">
        <v>5164</v>
      </c>
      <c r="I1295" s="110">
        <v>3992</v>
      </c>
      <c r="J1295" s="110">
        <v>165.2</v>
      </c>
      <c r="K1295" s="110">
        <v>-7.4413999999999998</v>
      </c>
      <c r="L1295" s="110">
        <v>-77.694699999999997</v>
      </c>
      <c r="M1295" s="111" t="s">
        <v>123</v>
      </c>
      <c r="N1295" s="111">
        <v>0</v>
      </c>
      <c r="O1295" s="111" t="s">
        <v>553</v>
      </c>
      <c r="P1295" s="111">
        <v>0</v>
      </c>
      <c r="Q1295" s="112"/>
      <c r="R1295" s="111" t="s">
        <v>566</v>
      </c>
      <c r="S1295" s="111" t="s">
        <v>620</v>
      </c>
      <c r="T1295" s="111" t="s">
        <v>1105</v>
      </c>
      <c r="U1295" s="111" t="str">
        <f>+CONCATENATE(Tabla134[[#This Row],[D]],Tabla134[[#This Row],[P]],Tabla134[[#This Row],[DI]])</f>
        <v>LA_LIBERTADBOLIVARBAMBAMARCA</v>
      </c>
      <c r="V1295" s="111" t="s">
        <v>5163</v>
      </c>
      <c r="W1295" s="111"/>
      <c r="X1295" s="111"/>
    </row>
    <row r="1296" spans="1:24" x14ac:dyDescent="0.3">
      <c r="A1296" s="108" t="s">
        <v>548</v>
      </c>
      <c r="B1296" s="109" t="s">
        <v>5165</v>
      </c>
      <c r="C1296" s="109" t="s">
        <v>789</v>
      </c>
      <c r="D1296" s="109" t="s">
        <v>608</v>
      </c>
      <c r="E1296" s="109" t="s">
        <v>608</v>
      </c>
      <c r="F1296" s="109" t="s">
        <v>5120</v>
      </c>
      <c r="G1296" s="109" t="s">
        <v>5161</v>
      </c>
      <c r="H1296" s="109" t="s">
        <v>5166</v>
      </c>
      <c r="I1296" s="110">
        <v>2047</v>
      </c>
      <c r="J1296" s="110">
        <v>331.26</v>
      </c>
      <c r="K1296" s="110">
        <v>-7.5556000000000001</v>
      </c>
      <c r="L1296" s="110">
        <v>-77.598100000000002</v>
      </c>
      <c r="M1296" s="111" t="s">
        <v>123</v>
      </c>
      <c r="N1296" s="111">
        <v>0</v>
      </c>
      <c r="O1296" s="111" t="s">
        <v>553</v>
      </c>
      <c r="P1296" s="111">
        <v>0</v>
      </c>
      <c r="Q1296" s="112"/>
      <c r="R1296" s="111" t="s">
        <v>566</v>
      </c>
      <c r="S1296" s="111" t="s">
        <v>620</v>
      </c>
      <c r="T1296" s="111" t="s">
        <v>1489</v>
      </c>
      <c r="U1296" s="111" t="str">
        <f>+CONCATENATE(Tabla134[[#This Row],[D]],Tabla134[[#This Row],[P]],Tabla134[[#This Row],[DI]])</f>
        <v>LA_LIBERTADBOLIVARCONDORMARCA</v>
      </c>
      <c r="V1296" s="111" t="s">
        <v>5165</v>
      </c>
      <c r="W1296" s="111"/>
      <c r="X1296" s="111"/>
    </row>
    <row r="1297" spans="1:24" x14ac:dyDescent="0.3">
      <c r="A1297" s="108" t="s">
        <v>548</v>
      </c>
      <c r="B1297" s="109" t="s">
        <v>5167</v>
      </c>
      <c r="C1297" s="109" t="s">
        <v>789</v>
      </c>
      <c r="D1297" s="109" t="s">
        <v>608</v>
      </c>
      <c r="E1297" s="109" t="s">
        <v>633</v>
      </c>
      <c r="F1297" s="109" t="s">
        <v>5120</v>
      </c>
      <c r="G1297" s="109" t="s">
        <v>5161</v>
      </c>
      <c r="H1297" s="109" t="s">
        <v>5168</v>
      </c>
      <c r="I1297" s="110">
        <v>2242</v>
      </c>
      <c r="J1297" s="110">
        <v>192.88</v>
      </c>
      <c r="K1297" s="110">
        <v>-7.0427999999999997</v>
      </c>
      <c r="L1297" s="110">
        <v>-77.874399999999994</v>
      </c>
      <c r="M1297" s="111" t="s">
        <v>123</v>
      </c>
      <c r="N1297" s="111">
        <v>0</v>
      </c>
      <c r="O1297" s="111" t="s">
        <v>553</v>
      </c>
      <c r="P1297" s="111">
        <v>0</v>
      </c>
      <c r="Q1297" s="112"/>
      <c r="R1297" s="111" t="s">
        <v>566</v>
      </c>
      <c r="S1297" s="111" t="s">
        <v>620</v>
      </c>
      <c r="T1297" s="111" t="s">
        <v>1655</v>
      </c>
      <c r="U1297" s="111" t="str">
        <f>+CONCATENATE(Tabla134[[#This Row],[D]],Tabla134[[#This Row],[P]],Tabla134[[#This Row],[DI]])</f>
        <v>LA_LIBERTADBOLIVARLONGOTEA</v>
      </c>
      <c r="V1297" s="111" t="s">
        <v>5167</v>
      </c>
      <c r="W1297" s="111"/>
      <c r="X1297" s="111"/>
    </row>
    <row r="1298" spans="1:24" x14ac:dyDescent="0.3">
      <c r="A1298" s="108" t="s">
        <v>548</v>
      </c>
      <c r="B1298" s="109" t="s">
        <v>5169</v>
      </c>
      <c r="C1298" s="109" t="s">
        <v>789</v>
      </c>
      <c r="D1298" s="109" t="s">
        <v>608</v>
      </c>
      <c r="E1298" s="109" t="s">
        <v>656</v>
      </c>
      <c r="F1298" s="109" t="s">
        <v>5120</v>
      </c>
      <c r="G1298" s="109" t="s">
        <v>5161</v>
      </c>
      <c r="H1298" s="109" t="s">
        <v>5170</v>
      </c>
      <c r="I1298" s="110">
        <v>2762</v>
      </c>
      <c r="J1298" s="110">
        <v>190.53</v>
      </c>
      <c r="K1298" s="110">
        <v>-7.0480999999999998</v>
      </c>
      <c r="L1298" s="110">
        <v>-77.8078</v>
      </c>
      <c r="M1298" s="111" t="s">
        <v>123</v>
      </c>
      <c r="N1298" s="111">
        <v>0</v>
      </c>
      <c r="O1298" s="111" t="s">
        <v>553</v>
      </c>
      <c r="P1298" s="111">
        <v>0</v>
      </c>
      <c r="Q1298" s="112"/>
      <c r="R1298" s="111" t="s">
        <v>566</v>
      </c>
      <c r="S1298" s="111" t="s">
        <v>620</v>
      </c>
      <c r="T1298" s="111" t="s">
        <v>1808</v>
      </c>
      <c r="U1298" s="111" t="str">
        <f>+CONCATENATE(Tabla134[[#This Row],[D]],Tabla134[[#This Row],[P]],Tabla134[[#This Row],[DI]])</f>
        <v>LA_LIBERTADBOLIVARUCHUMARCA</v>
      </c>
      <c r="V1298" s="111" t="s">
        <v>5169</v>
      </c>
      <c r="W1298" s="111"/>
      <c r="X1298" s="111"/>
    </row>
    <row r="1299" spans="1:24" x14ac:dyDescent="0.3">
      <c r="A1299" s="108" t="s">
        <v>548</v>
      </c>
      <c r="B1299" s="109" t="s">
        <v>5171</v>
      </c>
      <c r="C1299" s="109" t="s">
        <v>789</v>
      </c>
      <c r="D1299" s="109" t="s">
        <v>608</v>
      </c>
      <c r="E1299" s="109" t="s">
        <v>680</v>
      </c>
      <c r="F1299" s="109" t="s">
        <v>5120</v>
      </c>
      <c r="G1299" s="109" t="s">
        <v>5161</v>
      </c>
      <c r="H1299" s="109" t="s">
        <v>5172</v>
      </c>
      <c r="I1299" s="110">
        <v>787</v>
      </c>
      <c r="J1299" s="110">
        <v>98.41</v>
      </c>
      <c r="K1299" s="110">
        <v>-7.1656000000000004</v>
      </c>
      <c r="L1299" s="110">
        <v>-77.861699999999999</v>
      </c>
      <c r="M1299" s="111" t="s">
        <v>123</v>
      </c>
      <c r="N1299" s="111">
        <v>0</v>
      </c>
      <c r="O1299" s="111" t="s">
        <v>553</v>
      </c>
      <c r="P1299" s="111">
        <v>0</v>
      </c>
      <c r="Q1299" s="112"/>
      <c r="R1299" s="111" t="s">
        <v>566</v>
      </c>
      <c r="S1299" s="111" t="s">
        <v>620</v>
      </c>
      <c r="T1299" s="111" t="s">
        <v>1947</v>
      </c>
      <c r="U1299" s="111" t="str">
        <f>+CONCATENATE(Tabla134[[#This Row],[D]],Tabla134[[#This Row],[P]],Tabla134[[#This Row],[DI]])</f>
        <v>LA_LIBERTADBOLIVARUCUNCHA</v>
      </c>
      <c r="V1299" s="111" t="s">
        <v>5171</v>
      </c>
      <c r="W1299" s="111"/>
      <c r="X1299" s="111"/>
    </row>
    <row r="1300" spans="1:24" x14ac:dyDescent="0.3">
      <c r="A1300" s="108" t="s">
        <v>548</v>
      </c>
      <c r="B1300" s="109" t="s">
        <v>5173</v>
      </c>
      <c r="C1300" s="109" t="s">
        <v>789</v>
      </c>
      <c r="D1300" s="109" t="s">
        <v>608</v>
      </c>
      <c r="E1300" s="109" t="s">
        <v>841</v>
      </c>
      <c r="F1300" s="109" t="s">
        <v>5120</v>
      </c>
      <c r="G1300" s="109" t="s">
        <v>5161</v>
      </c>
      <c r="H1300" s="109" t="s">
        <v>842</v>
      </c>
      <c r="I1300" s="110" t="s">
        <v>553</v>
      </c>
      <c r="J1300" s="110" t="s">
        <v>553</v>
      </c>
      <c r="K1300" s="110" t="s">
        <v>553</v>
      </c>
      <c r="L1300" s="110" t="s">
        <v>553</v>
      </c>
      <c r="M1300" s="111" t="s">
        <v>123</v>
      </c>
      <c r="N1300" s="111">
        <v>0</v>
      </c>
      <c r="O1300" s="111" t="s">
        <v>553</v>
      </c>
      <c r="P1300" s="111">
        <v>0</v>
      </c>
      <c r="Q1300" s="112"/>
      <c r="R1300" s="111" t="s">
        <v>566</v>
      </c>
      <c r="S1300" s="111" t="s">
        <v>620</v>
      </c>
      <c r="T1300" s="111" t="s">
        <v>843</v>
      </c>
      <c r="U1300" s="111" t="str">
        <f>+CONCATENATE(Tabla134[[#This Row],[D]],Tabla134[[#This Row],[P]],Tabla134[[#This Row],[DI]])</f>
        <v>LA_LIBERTADBOLIVARMULTIDISTRITAL</v>
      </c>
      <c r="V1300" s="111" t="s">
        <v>5173</v>
      </c>
      <c r="W1300" s="111"/>
      <c r="X1300" s="111"/>
    </row>
    <row r="1301" spans="1:24" x14ac:dyDescent="0.3">
      <c r="A1301" s="108" t="s">
        <v>548</v>
      </c>
      <c r="B1301" s="109" t="s">
        <v>5174</v>
      </c>
      <c r="C1301" s="109" t="s">
        <v>789</v>
      </c>
      <c r="D1301" s="109" t="s">
        <v>633</v>
      </c>
      <c r="E1301" s="109" t="s">
        <v>550</v>
      </c>
      <c r="F1301" s="109" t="s">
        <v>5120</v>
      </c>
      <c r="G1301" s="109" t="s">
        <v>5175</v>
      </c>
      <c r="H1301" s="109" t="s">
        <v>5176</v>
      </c>
      <c r="I1301" s="110">
        <v>49927</v>
      </c>
      <c r="J1301" s="110">
        <v>287.33999999999997</v>
      </c>
      <c r="K1301" s="110">
        <v>-7.2267000000000001</v>
      </c>
      <c r="L1301" s="110">
        <v>-79.429199999999994</v>
      </c>
      <c r="M1301" s="111" t="s">
        <v>123</v>
      </c>
      <c r="N1301" s="111">
        <v>0</v>
      </c>
      <c r="O1301" s="111" t="s">
        <v>553</v>
      </c>
      <c r="P1301" s="111">
        <v>0</v>
      </c>
      <c r="Q1301" s="112"/>
      <c r="R1301" s="111" t="s">
        <v>566</v>
      </c>
      <c r="S1301" s="111" t="s">
        <v>646</v>
      </c>
      <c r="T1301" s="111" t="s">
        <v>646</v>
      </c>
      <c r="U1301" s="111" t="str">
        <f>+CONCATENATE(Tabla134[[#This Row],[D]],Tabla134[[#This Row],[P]],Tabla134[[#This Row],[DI]])</f>
        <v>LA_LIBERTADCHEPENCHEPEN</v>
      </c>
      <c r="V1301" s="111" t="s">
        <v>5174</v>
      </c>
      <c r="W1301" s="111"/>
      <c r="X1301" s="111"/>
    </row>
    <row r="1302" spans="1:24" x14ac:dyDescent="0.3">
      <c r="A1302" s="108" t="s">
        <v>548</v>
      </c>
      <c r="B1302" s="109" t="s">
        <v>5177</v>
      </c>
      <c r="C1302" s="109" t="s">
        <v>789</v>
      </c>
      <c r="D1302" s="109" t="s">
        <v>633</v>
      </c>
      <c r="E1302" s="109" t="s">
        <v>581</v>
      </c>
      <c r="F1302" s="109" t="s">
        <v>5120</v>
      </c>
      <c r="G1302" s="109" t="s">
        <v>5175</v>
      </c>
      <c r="H1302" s="109" t="s">
        <v>5178</v>
      </c>
      <c r="I1302" s="110">
        <v>24913</v>
      </c>
      <c r="J1302" s="110">
        <v>583.92999999999995</v>
      </c>
      <c r="K1302" s="110">
        <v>-7.1730999999999998</v>
      </c>
      <c r="L1302" s="110">
        <v>-79.486699999999999</v>
      </c>
      <c r="M1302" s="111" t="s">
        <v>123</v>
      </c>
      <c r="N1302" s="111">
        <v>0</v>
      </c>
      <c r="O1302" s="111" t="s">
        <v>553</v>
      </c>
      <c r="P1302" s="111">
        <v>0</v>
      </c>
      <c r="Q1302" s="112"/>
      <c r="R1302" s="111" t="s">
        <v>566</v>
      </c>
      <c r="S1302" s="111" t="s">
        <v>646</v>
      </c>
      <c r="T1302" s="111" t="s">
        <v>1316</v>
      </c>
      <c r="U1302" s="111" t="str">
        <f>+CONCATENATE(Tabla134[[#This Row],[D]],Tabla134[[#This Row],[P]],Tabla134[[#This Row],[DI]])</f>
        <v>LA_LIBERTADCHEPENPACANGA</v>
      </c>
      <c r="V1302" s="111" t="s">
        <v>5177</v>
      </c>
      <c r="W1302" s="111"/>
      <c r="X1302" s="111"/>
    </row>
    <row r="1303" spans="1:24" x14ac:dyDescent="0.3">
      <c r="A1303" s="108" t="s">
        <v>548</v>
      </c>
      <c r="B1303" s="109" t="s">
        <v>5179</v>
      </c>
      <c r="C1303" s="109" t="s">
        <v>789</v>
      </c>
      <c r="D1303" s="109" t="s">
        <v>633</v>
      </c>
      <c r="E1303" s="109" t="s">
        <v>608</v>
      </c>
      <c r="F1303" s="109" t="s">
        <v>5120</v>
      </c>
      <c r="G1303" s="109" t="s">
        <v>5175</v>
      </c>
      <c r="H1303" s="109" t="s">
        <v>5180</v>
      </c>
      <c r="I1303" s="110">
        <v>15458</v>
      </c>
      <c r="J1303" s="110">
        <v>271.16000000000003</v>
      </c>
      <c r="K1303" s="110">
        <v>-7.1882999999999999</v>
      </c>
      <c r="L1303" s="110">
        <v>-79.514200000000002</v>
      </c>
      <c r="M1303" s="111" t="s">
        <v>123</v>
      </c>
      <c r="N1303" s="111">
        <v>0</v>
      </c>
      <c r="O1303" s="111" t="s">
        <v>553</v>
      </c>
      <c r="P1303" s="111">
        <v>0</v>
      </c>
      <c r="Q1303" s="112"/>
      <c r="R1303" s="111" t="s">
        <v>566</v>
      </c>
      <c r="S1303" s="111" t="s">
        <v>646</v>
      </c>
      <c r="T1303" s="111" t="s">
        <v>1490</v>
      </c>
      <c r="U1303" s="111" t="str">
        <f>+CONCATENATE(Tabla134[[#This Row],[D]],Tabla134[[#This Row],[P]],Tabla134[[#This Row],[DI]])</f>
        <v>LA_LIBERTADCHEPENPUEBLO NUEVO</v>
      </c>
      <c r="V1303" s="111" t="s">
        <v>5179</v>
      </c>
      <c r="W1303" s="111"/>
      <c r="X1303" s="111"/>
    </row>
    <row r="1304" spans="1:24" x14ac:dyDescent="0.3">
      <c r="A1304" s="108" t="s">
        <v>548</v>
      </c>
      <c r="B1304" s="109" t="s">
        <v>5181</v>
      </c>
      <c r="C1304" s="109" t="s">
        <v>789</v>
      </c>
      <c r="D1304" s="109" t="s">
        <v>633</v>
      </c>
      <c r="E1304" s="109" t="s">
        <v>841</v>
      </c>
      <c r="F1304" s="109" t="s">
        <v>5120</v>
      </c>
      <c r="G1304" s="109" t="s">
        <v>5175</v>
      </c>
      <c r="H1304" s="109" t="s">
        <v>842</v>
      </c>
      <c r="I1304" s="110" t="s">
        <v>553</v>
      </c>
      <c r="J1304" s="110" t="s">
        <v>553</v>
      </c>
      <c r="K1304" s="110" t="s">
        <v>553</v>
      </c>
      <c r="L1304" s="110" t="s">
        <v>553</v>
      </c>
      <c r="M1304" s="111" t="s">
        <v>123</v>
      </c>
      <c r="N1304" s="111">
        <v>0</v>
      </c>
      <c r="O1304" s="111" t="s">
        <v>553</v>
      </c>
      <c r="P1304" s="111">
        <v>0</v>
      </c>
      <c r="Q1304" s="112"/>
      <c r="R1304" s="111" t="s">
        <v>566</v>
      </c>
      <c r="S1304" s="111" t="s">
        <v>646</v>
      </c>
      <c r="T1304" s="111" t="s">
        <v>843</v>
      </c>
      <c r="U1304" s="111" t="str">
        <f>+CONCATENATE(Tabla134[[#This Row],[D]],Tabla134[[#This Row],[P]],Tabla134[[#This Row],[DI]])</f>
        <v>LA_LIBERTADCHEPENMULTIDISTRITAL</v>
      </c>
      <c r="V1304" s="111" t="s">
        <v>5181</v>
      </c>
      <c r="W1304" s="111"/>
      <c r="X1304" s="111"/>
    </row>
    <row r="1305" spans="1:24" x14ac:dyDescent="0.3">
      <c r="A1305" s="108" t="s">
        <v>548</v>
      </c>
      <c r="B1305" s="109" t="s">
        <v>5182</v>
      </c>
      <c r="C1305" s="109" t="s">
        <v>789</v>
      </c>
      <c r="D1305" s="109" t="s">
        <v>656</v>
      </c>
      <c r="E1305" s="109" t="s">
        <v>550</v>
      </c>
      <c r="F1305" s="109" t="s">
        <v>5120</v>
      </c>
      <c r="G1305" s="109" t="s">
        <v>5183</v>
      </c>
      <c r="H1305" s="109" t="s">
        <v>5184</v>
      </c>
      <c r="I1305" s="110">
        <v>11630</v>
      </c>
      <c r="J1305" s="110">
        <v>208.49</v>
      </c>
      <c r="K1305" s="110">
        <v>-8.0439000000000007</v>
      </c>
      <c r="L1305" s="110">
        <v>-78.488100000000003</v>
      </c>
      <c r="M1305" s="111" t="s">
        <v>123</v>
      </c>
      <c r="N1305" s="111">
        <v>0</v>
      </c>
      <c r="O1305" s="111" t="s">
        <v>553</v>
      </c>
      <c r="P1305" s="111">
        <v>0</v>
      </c>
      <c r="Q1305" s="112"/>
      <c r="R1305" s="111" t="s">
        <v>566</v>
      </c>
      <c r="S1305" s="111" t="s">
        <v>694</v>
      </c>
      <c r="T1305" s="111" t="s">
        <v>694</v>
      </c>
      <c r="U1305" s="111" t="str">
        <f>+CONCATENATE(Tabla134[[#This Row],[D]],Tabla134[[#This Row],[P]],Tabla134[[#This Row],[DI]])</f>
        <v>LA_LIBERTADJULCANJULCAN</v>
      </c>
      <c r="V1305" s="111" t="s">
        <v>5182</v>
      </c>
      <c r="W1305" s="111"/>
      <c r="X1305" s="111"/>
    </row>
    <row r="1306" spans="1:24" x14ac:dyDescent="0.3">
      <c r="A1306" s="108" t="s">
        <v>548</v>
      </c>
      <c r="B1306" s="109" t="s">
        <v>5185</v>
      </c>
      <c r="C1306" s="109" t="s">
        <v>789</v>
      </c>
      <c r="D1306" s="109" t="s">
        <v>656</v>
      </c>
      <c r="E1306" s="109" t="s">
        <v>581</v>
      </c>
      <c r="F1306" s="109" t="s">
        <v>5120</v>
      </c>
      <c r="G1306" s="109" t="s">
        <v>5183</v>
      </c>
      <c r="H1306" s="109" t="s">
        <v>5186</v>
      </c>
      <c r="I1306" s="110">
        <v>5604</v>
      </c>
      <c r="J1306" s="110">
        <v>207.57</v>
      </c>
      <c r="K1306" s="110">
        <v>-8.1644000000000005</v>
      </c>
      <c r="L1306" s="110">
        <v>-78.415300000000002</v>
      </c>
      <c r="M1306" s="111" t="s">
        <v>123</v>
      </c>
      <c r="N1306" s="111">
        <v>0</v>
      </c>
      <c r="O1306" s="111" t="s">
        <v>553</v>
      </c>
      <c r="P1306" s="111">
        <v>0</v>
      </c>
      <c r="Q1306" s="112"/>
      <c r="R1306" s="111" t="s">
        <v>566</v>
      </c>
      <c r="S1306" s="111" t="s">
        <v>694</v>
      </c>
      <c r="T1306" s="111" t="s">
        <v>1149</v>
      </c>
      <c r="U1306" s="111" t="str">
        <f>+CONCATENATE(Tabla134[[#This Row],[D]],Tabla134[[#This Row],[P]],Tabla134[[#This Row],[DI]])</f>
        <v>LA_LIBERTADJULCANCALAMARCA</v>
      </c>
      <c r="V1306" s="111" t="s">
        <v>5185</v>
      </c>
      <c r="W1306" s="111"/>
      <c r="X1306" s="111"/>
    </row>
    <row r="1307" spans="1:24" x14ac:dyDescent="0.3">
      <c r="A1307" s="108" t="s">
        <v>548</v>
      </c>
      <c r="B1307" s="109" t="s">
        <v>5187</v>
      </c>
      <c r="C1307" s="109" t="s">
        <v>789</v>
      </c>
      <c r="D1307" s="109" t="s">
        <v>656</v>
      </c>
      <c r="E1307" s="109" t="s">
        <v>608</v>
      </c>
      <c r="F1307" s="109" t="s">
        <v>5120</v>
      </c>
      <c r="G1307" s="109" t="s">
        <v>5183</v>
      </c>
      <c r="H1307" s="109" t="s">
        <v>5188</v>
      </c>
      <c r="I1307" s="110">
        <v>6418</v>
      </c>
      <c r="J1307" s="110">
        <v>254.28</v>
      </c>
      <c r="K1307" s="110">
        <v>-8.1107999999999993</v>
      </c>
      <c r="L1307" s="110">
        <v>-78.609200000000001</v>
      </c>
      <c r="M1307" s="111" t="s">
        <v>123</v>
      </c>
      <c r="N1307" s="111">
        <v>0</v>
      </c>
      <c r="O1307" s="111" t="s">
        <v>553</v>
      </c>
      <c r="P1307" s="111">
        <v>0</v>
      </c>
      <c r="Q1307" s="112"/>
      <c r="R1307" s="111" t="s">
        <v>566</v>
      </c>
      <c r="S1307" s="111" t="s">
        <v>694</v>
      </c>
      <c r="T1307" s="111" t="s">
        <v>1318</v>
      </c>
      <c r="U1307" s="111" t="str">
        <f>+CONCATENATE(Tabla134[[#This Row],[D]],Tabla134[[#This Row],[P]],Tabla134[[#This Row],[DI]])</f>
        <v>LA_LIBERTADJULCANCARABAMBA</v>
      </c>
      <c r="V1307" s="111" t="s">
        <v>5187</v>
      </c>
      <c r="W1307" s="111"/>
      <c r="X1307" s="111"/>
    </row>
    <row r="1308" spans="1:24" x14ac:dyDescent="0.3">
      <c r="A1308" s="108" t="s">
        <v>548</v>
      </c>
      <c r="B1308" s="109" t="s">
        <v>5189</v>
      </c>
      <c r="C1308" s="109" t="s">
        <v>789</v>
      </c>
      <c r="D1308" s="109" t="s">
        <v>656</v>
      </c>
      <c r="E1308" s="109" t="s">
        <v>633</v>
      </c>
      <c r="F1308" s="109" t="s">
        <v>5120</v>
      </c>
      <c r="G1308" s="109" t="s">
        <v>5183</v>
      </c>
      <c r="H1308" s="109" t="s">
        <v>5190</v>
      </c>
      <c r="I1308" s="110">
        <v>7304</v>
      </c>
      <c r="J1308" s="110">
        <v>431.05</v>
      </c>
      <c r="K1308" s="110">
        <v>-8.2233000000000001</v>
      </c>
      <c r="L1308" s="110">
        <v>-78.415800000000004</v>
      </c>
      <c r="M1308" s="111" t="s">
        <v>123</v>
      </c>
      <c r="N1308" s="111">
        <v>0</v>
      </c>
      <c r="O1308" s="111" t="s">
        <v>553</v>
      </c>
      <c r="P1308" s="111">
        <v>0</v>
      </c>
      <c r="Q1308" s="112"/>
      <c r="R1308" s="111" t="s">
        <v>566</v>
      </c>
      <c r="S1308" s="111" t="s">
        <v>694</v>
      </c>
      <c r="T1308" s="111" t="s">
        <v>1492</v>
      </c>
      <c r="U1308" s="111" t="str">
        <f>+CONCATENATE(Tabla134[[#This Row],[D]],Tabla134[[#This Row],[P]],Tabla134[[#This Row],[DI]])</f>
        <v>LA_LIBERTADJULCANHUASO</v>
      </c>
      <c r="V1308" s="111" t="s">
        <v>5189</v>
      </c>
      <c r="W1308" s="111"/>
      <c r="X1308" s="111"/>
    </row>
    <row r="1309" spans="1:24" x14ac:dyDescent="0.3">
      <c r="A1309" s="108" t="s">
        <v>548</v>
      </c>
      <c r="B1309" s="109" t="s">
        <v>5191</v>
      </c>
      <c r="C1309" s="109" t="s">
        <v>789</v>
      </c>
      <c r="D1309" s="109" t="s">
        <v>656</v>
      </c>
      <c r="E1309" s="109" t="s">
        <v>841</v>
      </c>
      <c r="F1309" s="109" t="s">
        <v>5120</v>
      </c>
      <c r="G1309" s="109" t="s">
        <v>5183</v>
      </c>
      <c r="H1309" s="109" t="s">
        <v>842</v>
      </c>
      <c r="I1309" s="110" t="s">
        <v>553</v>
      </c>
      <c r="J1309" s="110" t="s">
        <v>553</v>
      </c>
      <c r="K1309" s="110" t="s">
        <v>553</v>
      </c>
      <c r="L1309" s="110" t="s">
        <v>553</v>
      </c>
      <c r="M1309" s="111" t="s">
        <v>123</v>
      </c>
      <c r="N1309" s="111">
        <v>0</v>
      </c>
      <c r="O1309" s="111" t="s">
        <v>553</v>
      </c>
      <c r="P1309" s="111">
        <v>0</v>
      </c>
      <c r="Q1309" s="112"/>
      <c r="R1309" s="111" t="s">
        <v>566</v>
      </c>
      <c r="S1309" s="111" t="s">
        <v>694</v>
      </c>
      <c r="T1309" s="111" t="s">
        <v>843</v>
      </c>
      <c r="U1309" s="111" t="str">
        <f>+CONCATENATE(Tabla134[[#This Row],[D]],Tabla134[[#This Row],[P]],Tabla134[[#This Row],[DI]])</f>
        <v>LA_LIBERTADJULCANMULTIDISTRITAL</v>
      </c>
      <c r="V1309" s="111" t="s">
        <v>5191</v>
      </c>
      <c r="W1309" s="111"/>
      <c r="X1309" s="111"/>
    </row>
    <row r="1310" spans="1:24" x14ac:dyDescent="0.3">
      <c r="A1310" s="108" t="s">
        <v>548</v>
      </c>
      <c r="B1310" s="109" t="s">
        <v>5192</v>
      </c>
      <c r="C1310" s="109" t="s">
        <v>789</v>
      </c>
      <c r="D1310" s="109" t="s">
        <v>680</v>
      </c>
      <c r="E1310" s="109" t="s">
        <v>550</v>
      </c>
      <c r="F1310" s="109" t="s">
        <v>5120</v>
      </c>
      <c r="G1310" s="109" t="s">
        <v>5193</v>
      </c>
      <c r="H1310" s="109" t="s">
        <v>5194</v>
      </c>
      <c r="I1310" s="110">
        <v>28048</v>
      </c>
      <c r="J1310" s="110">
        <v>444.13</v>
      </c>
      <c r="K1310" s="110">
        <v>-7.9021999999999997</v>
      </c>
      <c r="L1310" s="110">
        <v>-78.566900000000004</v>
      </c>
      <c r="M1310" s="111" t="s">
        <v>123</v>
      </c>
      <c r="N1310" s="111">
        <v>0</v>
      </c>
      <c r="O1310" s="111" t="s">
        <v>553</v>
      </c>
      <c r="P1310" s="111">
        <v>0</v>
      </c>
      <c r="Q1310" s="112"/>
      <c r="R1310" s="111" t="s">
        <v>566</v>
      </c>
      <c r="S1310" s="111" t="s">
        <v>712</v>
      </c>
      <c r="T1310" s="111" t="s">
        <v>712</v>
      </c>
      <c r="U1310" s="111" t="str">
        <f>+CONCATENATE(Tabla134[[#This Row],[D]],Tabla134[[#This Row],[P]],Tabla134[[#This Row],[DI]])</f>
        <v>LA_LIBERTADOTUZCOOTUZCO</v>
      </c>
      <c r="V1310" s="111" t="s">
        <v>5192</v>
      </c>
      <c r="W1310" s="111"/>
      <c r="X1310" s="111"/>
    </row>
    <row r="1311" spans="1:24" x14ac:dyDescent="0.3">
      <c r="A1311" s="108" t="s">
        <v>548</v>
      </c>
      <c r="B1311" s="109" t="s">
        <v>5195</v>
      </c>
      <c r="C1311" s="109" t="s">
        <v>789</v>
      </c>
      <c r="D1311" s="109" t="s">
        <v>680</v>
      </c>
      <c r="E1311" s="109" t="s">
        <v>581</v>
      </c>
      <c r="F1311" s="109" t="s">
        <v>5120</v>
      </c>
      <c r="G1311" s="109" t="s">
        <v>5193</v>
      </c>
      <c r="H1311" s="109" t="s">
        <v>5196</v>
      </c>
      <c r="I1311" s="110">
        <v>9997</v>
      </c>
      <c r="J1311" s="110">
        <v>258.56</v>
      </c>
      <c r="K1311" s="110">
        <v>-7.9852999999999996</v>
      </c>
      <c r="L1311" s="110">
        <v>-78.548100000000005</v>
      </c>
      <c r="M1311" s="111" t="s">
        <v>123</v>
      </c>
      <c r="N1311" s="111">
        <v>0</v>
      </c>
      <c r="O1311" s="111" t="s">
        <v>553</v>
      </c>
      <c r="P1311" s="111">
        <v>0</v>
      </c>
      <c r="Q1311" s="112"/>
      <c r="R1311" s="111" t="s">
        <v>566</v>
      </c>
      <c r="S1311" s="111" t="s">
        <v>712</v>
      </c>
      <c r="T1311" s="111" t="s">
        <v>1150</v>
      </c>
      <c r="U1311" s="111" t="str">
        <f>+CONCATENATE(Tabla134[[#This Row],[D]],Tabla134[[#This Row],[P]],Tabla134[[#This Row],[DI]])</f>
        <v>LA_LIBERTADOTUZCOAGALLPAMPA</v>
      </c>
      <c r="V1311" s="111" t="s">
        <v>5195</v>
      </c>
      <c r="W1311" s="111"/>
      <c r="X1311" s="111"/>
    </row>
    <row r="1312" spans="1:24" x14ac:dyDescent="0.3">
      <c r="A1312" s="108" t="s">
        <v>548</v>
      </c>
      <c r="B1312" s="109" t="s">
        <v>5197</v>
      </c>
      <c r="C1312" s="109" t="s">
        <v>789</v>
      </c>
      <c r="D1312" s="109" t="s">
        <v>680</v>
      </c>
      <c r="E1312" s="109" t="s">
        <v>633</v>
      </c>
      <c r="F1312" s="109" t="s">
        <v>5120</v>
      </c>
      <c r="G1312" s="109" t="s">
        <v>5193</v>
      </c>
      <c r="H1312" s="109" t="s">
        <v>5198</v>
      </c>
      <c r="I1312" s="110">
        <v>2814</v>
      </c>
      <c r="J1312" s="110">
        <v>68.89</v>
      </c>
      <c r="K1312" s="110">
        <v>-7.8247</v>
      </c>
      <c r="L1312" s="110">
        <v>-78.450599999999994</v>
      </c>
      <c r="M1312" s="111" t="s">
        <v>123</v>
      </c>
      <c r="N1312" s="111">
        <v>0</v>
      </c>
      <c r="O1312" s="111" t="s">
        <v>553</v>
      </c>
      <c r="P1312" s="111">
        <v>0</v>
      </c>
      <c r="Q1312" s="112"/>
      <c r="R1312" s="111" t="s">
        <v>566</v>
      </c>
      <c r="S1312" s="111" t="s">
        <v>712</v>
      </c>
      <c r="T1312" s="111" t="s">
        <v>1319</v>
      </c>
      <c r="U1312" s="111" t="str">
        <f>+CONCATENATE(Tabla134[[#This Row],[D]],Tabla134[[#This Row],[P]],Tabla134[[#This Row],[DI]])</f>
        <v>LA_LIBERTADOTUZCOCHARAT</v>
      </c>
      <c r="V1312" s="111" t="s">
        <v>5197</v>
      </c>
      <c r="W1312" s="111"/>
      <c r="X1312" s="111"/>
    </row>
    <row r="1313" spans="1:24" x14ac:dyDescent="0.3">
      <c r="A1313" s="108" t="s">
        <v>548</v>
      </c>
      <c r="B1313" s="109" t="s">
        <v>5199</v>
      </c>
      <c r="C1313" s="109" t="s">
        <v>789</v>
      </c>
      <c r="D1313" s="109" t="s">
        <v>680</v>
      </c>
      <c r="E1313" s="109" t="s">
        <v>656</v>
      </c>
      <c r="F1313" s="109" t="s">
        <v>5120</v>
      </c>
      <c r="G1313" s="109" t="s">
        <v>5193</v>
      </c>
      <c r="H1313" s="109" t="s">
        <v>5200</v>
      </c>
      <c r="I1313" s="110">
        <v>5138</v>
      </c>
      <c r="J1313" s="110">
        <v>149.65</v>
      </c>
      <c r="K1313" s="110">
        <v>-7.6908000000000003</v>
      </c>
      <c r="L1313" s="110">
        <v>-78.444400000000002</v>
      </c>
      <c r="M1313" s="111" t="s">
        <v>123</v>
      </c>
      <c r="N1313" s="111">
        <v>0</v>
      </c>
      <c r="O1313" s="111" t="s">
        <v>553</v>
      </c>
      <c r="P1313" s="111">
        <v>0</v>
      </c>
      <c r="Q1313" s="112"/>
      <c r="R1313" s="111" t="s">
        <v>566</v>
      </c>
      <c r="S1313" s="111" t="s">
        <v>712</v>
      </c>
      <c r="T1313" s="111" t="s">
        <v>1493</v>
      </c>
      <c r="U1313" s="111" t="str">
        <f>+CONCATENATE(Tabla134[[#This Row],[D]],Tabla134[[#This Row],[P]],Tabla134[[#This Row],[DI]])</f>
        <v>LA_LIBERTADOTUZCOHUARANCHAL</v>
      </c>
      <c r="V1313" s="111" t="s">
        <v>5199</v>
      </c>
      <c r="W1313" s="111"/>
      <c r="X1313" s="111"/>
    </row>
    <row r="1314" spans="1:24" x14ac:dyDescent="0.3">
      <c r="A1314" s="108" t="s">
        <v>548</v>
      </c>
      <c r="B1314" s="109" t="s">
        <v>5201</v>
      </c>
      <c r="C1314" s="109" t="s">
        <v>789</v>
      </c>
      <c r="D1314" s="109" t="s">
        <v>680</v>
      </c>
      <c r="E1314" s="109" t="s">
        <v>680</v>
      </c>
      <c r="F1314" s="109" t="s">
        <v>5120</v>
      </c>
      <c r="G1314" s="109" t="s">
        <v>5193</v>
      </c>
      <c r="H1314" s="109" t="s">
        <v>5202</v>
      </c>
      <c r="I1314" s="110">
        <v>690</v>
      </c>
      <c r="J1314" s="110">
        <v>39.25</v>
      </c>
      <c r="K1314" s="110">
        <v>-7.9188999999999998</v>
      </c>
      <c r="L1314" s="110">
        <v>-78.708100000000002</v>
      </c>
      <c r="M1314" s="111" t="s">
        <v>123</v>
      </c>
      <c r="N1314" s="111">
        <v>0</v>
      </c>
      <c r="O1314" s="111" t="s">
        <v>553</v>
      </c>
      <c r="P1314" s="111">
        <v>0</v>
      </c>
      <c r="Q1314" s="112"/>
      <c r="R1314" s="111" t="s">
        <v>566</v>
      </c>
      <c r="S1314" s="111" t="s">
        <v>712</v>
      </c>
      <c r="T1314" s="111" t="s">
        <v>1657</v>
      </c>
      <c r="U1314" s="111" t="str">
        <f>+CONCATENATE(Tabla134[[#This Row],[D]],Tabla134[[#This Row],[P]],Tabla134[[#This Row],[DI]])</f>
        <v>LA_LIBERTADOTUZCOLA CUESTA</v>
      </c>
      <c r="V1314" s="111" t="s">
        <v>5201</v>
      </c>
      <c r="W1314" s="111"/>
      <c r="X1314" s="111"/>
    </row>
    <row r="1315" spans="1:24" x14ac:dyDescent="0.3">
      <c r="A1315" s="108" t="s">
        <v>548</v>
      </c>
      <c r="B1315" s="109" t="s">
        <v>5203</v>
      </c>
      <c r="C1315" s="109" t="s">
        <v>789</v>
      </c>
      <c r="D1315" s="109" t="s">
        <v>680</v>
      </c>
      <c r="E1315" s="109" t="s">
        <v>719</v>
      </c>
      <c r="F1315" s="109" t="s">
        <v>5120</v>
      </c>
      <c r="G1315" s="109" t="s">
        <v>5193</v>
      </c>
      <c r="H1315" s="109" t="s">
        <v>5204</v>
      </c>
      <c r="I1315" s="110">
        <v>3129</v>
      </c>
      <c r="J1315" s="110">
        <v>37.32</v>
      </c>
      <c r="K1315" s="110">
        <v>-8.0303000000000004</v>
      </c>
      <c r="L1315" s="110">
        <v>-78.536699999999996</v>
      </c>
      <c r="M1315" s="111" t="s">
        <v>123</v>
      </c>
      <c r="N1315" s="111">
        <v>0</v>
      </c>
      <c r="O1315" s="111" t="s">
        <v>553</v>
      </c>
      <c r="P1315" s="111">
        <v>0</v>
      </c>
      <c r="Q1315" s="112"/>
      <c r="R1315" s="111" t="s">
        <v>566</v>
      </c>
      <c r="S1315" s="111" t="s">
        <v>712</v>
      </c>
      <c r="T1315" s="111" t="s">
        <v>1809</v>
      </c>
      <c r="U1315" s="111" t="str">
        <f>+CONCATENATE(Tabla134[[#This Row],[D]],Tabla134[[#This Row],[P]],Tabla134[[#This Row],[DI]])</f>
        <v>LA_LIBERTADOTUZCOMACHE</v>
      </c>
      <c r="V1315" s="111" t="s">
        <v>5203</v>
      </c>
      <c r="W1315" s="111"/>
      <c r="X1315" s="111"/>
    </row>
    <row r="1316" spans="1:24" x14ac:dyDescent="0.3">
      <c r="A1316" s="108" t="s">
        <v>548</v>
      </c>
      <c r="B1316" s="109" t="s">
        <v>5205</v>
      </c>
      <c r="C1316" s="109" t="s">
        <v>789</v>
      </c>
      <c r="D1316" s="109" t="s">
        <v>680</v>
      </c>
      <c r="E1316" s="109" t="s">
        <v>753</v>
      </c>
      <c r="F1316" s="109" t="s">
        <v>5120</v>
      </c>
      <c r="G1316" s="109" t="s">
        <v>5193</v>
      </c>
      <c r="H1316" s="109" t="s">
        <v>5206</v>
      </c>
      <c r="I1316" s="110">
        <v>746</v>
      </c>
      <c r="J1316" s="110">
        <v>21.46</v>
      </c>
      <c r="K1316" s="110">
        <v>-7.8846999999999996</v>
      </c>
      <c r="L1316" s="110">
        <v>-78.7119</v>
      </c>
      <c r="M1316" s="111" t="s">
        <v>123</v>
      </c>
      <c r="N1316" s="111">
        <v>0</v>
      </c>
      <c r="O1316" s="111" t="s">
        <v>553</v>
      </c>
      <c r="P1316" s="111">
        <v>0</v>
      </c>
      <c r="Q1316" s="112"/>
      <c r="R1316" s="111" t="s">
        <v>566</v>
      </c>
      <c r="S1316" s="111" t="s">
        <v>712</v>
      </c>
      <c r="T1316" s="111" t="s">
        <v>2068</v>
      </c>
      <c r="U1316" s="111" t="str">
        <f>+CONCATENATE(Tabla134[[#This Row],[D]],Tabla134[[#This Row],[P]],Tabla134[[#This Row],[DI]])</f>
        <v>LA_LIBERTADOTUZCOPARANDAY</v>
      </c>
      <c r="V1316" s="111" t="s">
        <v>5205</v>
      </c>
      <c r="W1316" s="111"/>
      <c r="X1316" s="111"/>
    </row>
    <row r="1317" spans="1:24" x14ac:dyDescent="0.3">
      <c r="A1317" s="108" t="s">
        <v>548</v>
      </c>
      <c r="B1317" s="109" t="s">
        <v>5207</v>
      </c>
      <c r="C1317" s="109" t="s">
        <v>789</v>
      </c>
      <c r="D1317" s="109" t="s">
        <v>680</v>
      </c>
      <c r="E1317" s="109" t="s">
        <v>765</v>
      </c>
      <c r="F1317" s="109" t="s">
        <v>5120</v>
      </c>
      <c r="G1317" s="109" t="s">
        <v>5193</v>
      </c>
      <c r="H1317" s="109" t="s">
        <v>5208</v>
      </c>
      <c r="I1317" s="110">
        <v>6142</v>
      </c>
      <c r="J1317" s="110">
        <v>192.74</v>
      </c>
      <c r="K1317" s="110">
        <v>-8.0053000000000001</v>
      </c>
      <c r="L1317" s="110">
        <v>-78.606399999999994</v>
      </c>
      <c r="M1317" s="111" t="s">
        <v>123</v>
      </c>
      <c r="N1317" s="111">
        <v>0</v>
      </c>
      <c r="O1317" s="111" t="s">
        <v>553</v>
      </c>
      <c r="P1317" s="111">
        <v>0</v>
      </c>
      <c r="Q1317" s="112"/>
      <c r="R1317" s="111" t="s">
        <v>566</v>
      </c>
      <c r="S1317" s="111" t="s">
        <v>712</v>
      </c>
      <c r="T1317" s="111" t="s">
        <v>2171</v>
      </c>
      <c r="U1317" s="111" t="str">
        <f>+CONCATENATE(Tabla134[[#This Row],[D]],Tabla134[[#This Row],[P]],Tabla134[[#This Row],[DI]])</f>
        <v>LA_LIBERTADOTUZCOSALPO</v>
      </c>
      <c r="V1317" s="111" t="s">
        <v>5207</v>
      </c>
      <c r="W1317" s="111"/>
      <c r="X1317" s="111"/>
    </row>
    <row r="1318" spans="1:24" x14ac:dyDescent="0.3">
      <c r="A1318" s="108" t="s">
        <v>548</v>
      </c>
      <c r="B1318" s="109" t="s">
        <v>5209</v>
      </c>
      <c r="C1318" s="109" t="s">
        <v>789</v>
      </c>
      <c r="D1318" s="109" t="s">
        <v>680</v>
      </c>
      <c r="E1318" s="109" t="s">
        <v>789</v>
      </c>
      <c r="F1318" s="109" t="s">
        <v>5120</v>
      </c>
      <c r="G1318" s="109" t="s">
        <v>5193</v>
      </c>
      <c r="H1318" s="109" t="s">
        <v>5210</v>
      </c>
      <c r="I1318" s="110">
        <v>8808</v>
      </c>
      <c r="J1318" s="110">
        <v>452.95</v>
      </c>
      <c r="K1318" s="110">
        <v>-7.8517000000000001</v>
      </c>
      <c r="L1318" s="110">
        <v>-78.756100000000004</v>
      </c>
      <c r="M1318" s="111" t="s">
        <v>123</v>
      </c>
      <c r="N1318" s="111">
        <v>0</v>
      </c>
      <c r="O1318" s="111" t="s">
        <v>553</v>
      </c>
      <c r="P1318" s="111">
        <v>0</v>
      </c>
      <c r="Q1318" s="112"/>
      <c r="R1318" s="111" t="s">
        <v>566</v>
      </c>
      <c r="S1318" s="111" t="s">
        <v>712</v>
      </c>
      <c r="T1318" s="111" t="s">
        <v>2253</v>
      </c>
      <c r="U1318" s="111" t="str">
        <f>+CONCATENATE(Tabla134[[#This Row],[D]],Tabla134[[#This Row],[P]],Tabla134[[#This Row],[DI]])</f>
        <v>LA_LIBERTADOTUZCOSINSICAP</v>
      </c>
      <c r="V1318" s="111" t="s">
        <v>5209</v>
      </c>
      <c r="W1318" s="111"/>
      <c r="X1318" s="111"/>
    </row>
    <row r="1319" spans="1:24" x14ac:dyDescent="0.3">
      <c r="A1319" s="108" t="s">
        <v>548</v>
      </c>
      <c r="B1319" s="109" t="s">
        <v>5211</v>
      </c>
      <c r="C1319" s="109" t="s">
        <v>789</v>
      </c>
      <c r="D1319" s="109" t="s">
        <v>680</v>
      </c>
      <c r="E1319" s="109" t="s">
        <v>798</v>
      </c>
      <c r="F1319" s="109" t="s">
        <v>5120</v>
      </c>
      <c r="G1319" s="109" t="s">
        <v>5193</v>
      </c>
      <c r="H1319" s="109" t="s">
        <v>5212</v>
      </c>
      <c r="I1319" s="110">
        <v>27986</v>
      </c>
      <c r="J1319" s="110">
        <v>445.82</v>
      </c>
      <c r="K1319" s="110">
        <v>-7.8155999999999999</v>
      </c>
      <c r="L1319" s="110">
        <v>-78.419200000000004</v>
      </c>
      <c r="M1319" s="111" t="s">
        <v>123</v>
      </c>
      <c r="N1319" s="111">
        <v>0</v>
      </c>
      <c r="O1319" s="111" t="s">
        <v>553</v>
      </c>
      <c r="P1319" s="111">
        <v>0</v>
      </c>
      <c r="Q1319" s="112"/>
      <c r="R1319" s="111" t="s">
        <v>566</v>
      </c>
      <c r="S1319" s="111" t="s">
        <v>712</v>
      </c>
      <c r="T1319" s="111" t="s">
        <v>2325</v>
      </c>
      <c r="U1319" s="111" t="str">
        <f>+CONCATENATE(Tabla134[[#This Row],[D]],Tabla134[[#This Row],[P]],Tabla134[[#This Row],[DI]])</f>
        <v>LA_LIBERTADOTUZCOUSQUIL</v>
      </c>
      <c r="V1319" s="111" t="s">
        <v>5211</v>
      </c>
      <c r="W1319" s="111"/>
      <c r="X1319" s="111"/>
    </row>
    <row r="1320" spans="1:24" x14ac:dyDescent="0.3">
      <c r="A1320" s="108" t="s">
        <v>548</v>
      </c>
      <c r="B1320" s="109" t="s">
        <v>5213</v>
      </c>
      <c r="C1320" s="109" t="s">
        <v>789</v>
      </c>
      <c r="D1320" s="109" t="s">
        <v>680</v>
      </c>
      <c r="E1320" s="109" t="s">
        <v>841</v>
      </c>
      <c r="F1320" s="109" t="s">
        <v>5120</v>
      </c>
      <c r="G1320" s="109" t="s">
        <v>5193</v>
      </c>
      <c r="H1320" s="109" t="s">
        <v>842</v>
      </c>
      <c r="I1320" s="110" t="s">
        <v>553</v>
      </c>
      <c r="J1320" s="110" t="s">
        <v>553</v>
      </c>
      <c r="K1320" s="110" t="s">
        <v>553</v>
      </c>
      <c r="L1320" s="110" t="s">
        <v>553</v>
      </c>
      <c r="M1320" s="111" t="s">
        <v>123</v>
      </c>
      <c r="N1320" s="111">
        <v>0</v>
      </c>
      <c r="O1320" s="111" t="s">
        <v>553</v>
      </c>
      <c r="P1320" s="111">
        <v>0</v>
      </c>
      <c r="Q1320" s="112"/>
      <c r="R1320" s="111" t="s">
        <v>566</v>
      </c>
      <c r="S1320" s="111" t="s">
        <v>712</v>
      </c>
      <c r="T1320" s="111" t="s">
        <v>843</v>
      </c>
      <c r="U1320" s="111" t="str">
        <f>+CONCATENATE(Tabla134[[#This Row],[D]],Tabla134[[#This Row],[P]],Tabla134[[#This Row],[DI]])</f>
        <v>LA_LIBERTADOTUZCOMULTIDISTRITAL</v>
      </c>
      <c r="V1320" s="111" t="s">
        <v>5213</v>
      </c>
      <c r="W1320" s="111"/>
      <c r="X1320" s="111"/>
    </row>
    <row r="1321" spans="1:24" x14ac:dyDescent="0.3">
      <c r="A1321" s="108" t="s">
        <v>548</v>
      </c>
      <c r="B1321" s="109" t="s">
        <v>5214</v>
      </c>
      <c r="C1321" s="109" t="s">
        <v>789</v>
      </c>
      <c r="D1321" s="109" t="s">
        <v>700</v>
      </c>
      <c r="E1321" s="109" t="s">
        <v>550</v>
      </c>
      <c r="F1321" s="109" t="s">
        <v>5120</v>
      </c>
      <c r="G1321" s="109" t="s">
        <v>5215</v>
      </c>
      <c r="H1321" s="109" t="s">
        <v>5216</v>
      </c>
      <c r="I1321" s="110">
        <v>17017</v>
      </c>
      <c r="J1321" s="110">
        <v>697.01</v>
      </c>
      <c r="K1321" s="110">
        <v>-7.4278000000000004</v>
      </c>
      <c r="L1321" s="110">
        <v>-79.503600000000006</v>
      </c>
      <c r="M1321" s="111" t="s">
        <v>123</v>
      </c>
      <c r="N1321" s="111">
        <v>0</v>
      </c>
      <c r="O1321" s="111" t="s">
        <v>553</v>
      </c>
      <c r="P1321" s="111">
        <v>0</v>
      </c>
      <c r="Q1321" s="112"/>
      <c r="R1321" s="111" t="s">
        <v>566</v>
      </c>
      <c r="S1321" s="111" t="s">
        <v>731</v>
      </c>
      <c r="T1321" s="111" t="s">
        <v>1810</v>
      </c>
      <c r="U1321" s="111" t="str">
        <f>+CONCATENATE(Tabla134[[#This Row],[D]],Tabla134[[#This Row],[P]],Tabla134[[#This Row],[DI]])</f>
        <v>LA_LIBERTADPACASMAYOSAN PEDRO DE LLOC</v>
      </c>
      <c r="V1321" s="111" t="s">
        <v>5214</v>
      </c>
      <c r="W1321" s="111"/>
      <c r="X1321" s="111"/>
    </row>
    <row r="1322" spans="1:24" x14ac:dyDescent="0.3">
      <c r="A1322" s="108" t="s">
        <v>548</v>
      </c>
      <c r="B1322" s="109" t="s">
        <v>5217</v>
      </c>
      <c r="C1322" s="109" t="s">
        <v>789</v>
      </c>
      <c r="D1322" s="109" t="s">
        <v>700</v>
      </c>
      <c r="E1322" s="109" t="s">
        <v>581</v>
      </c>
      <c r="F1322" s="109" t="s">
        <v>5120</v>
      </c>
      <c r="G1322" s="109" t="s">
        <v>5215</v>
      </c>
      <c r="H1322" s="109" t="s">
        <v>5218</v>
      </c>
      <c r="I1322" s="110">
        <v>45031</v>
      </c>
      <c r="J1322" s="110">
        <v>165.37</v>
      </c>
      <c r="K1322" s="110">
        <v>-7.2427999999999999</v>
      </c>
      <c r="L1322" s="110">
        <v>-79.471699999999998</v>
      </c>
      <c r="M1322" s="111" t="s">
        <v>123</v>
      </c>
      <c r="N1322" s="111">
        <v>0</v>
      </c>
      <c r="O1322" s="111" t="s">
        <v>553</v>
      </c>
      <c r="P1322" s="111">
        <v>0</v>
      </c>
      <c r="Q1322" s="112"/>
      <c r="R1322" s="111" t="s">
        <v>566</v>
      </c>
      <c r="S1322" s="111" t="s">
        <v>731</v>
      </c>
      <c r="T1322" s="111" t="s">
        <v>1151</v>
      </c>
      <c r="U1322" s="111" t="str">
        <f>+CONCATENATE(Tabla134[[#This Row],[D]],Tabla134[[#This Row],[P]],Tabla134[[#This Row],[DI]])</f>
        <v>LA_LIBERTADPACASMAYOGUADALUPE</v>
      </c>
      <c r="V1322" s="111" t="s">
        <v>5217</v>
      </c>
      <c r="W1322" s="111"/>
      <c r="X1322" s="111"/>
    </row>
    <row r="1323" spans="1:24" x14ac:dyDescent="0.3">
      <c r="A1323" s="108" t="s">
        <v>548</v>
      </c>
      <c r="B1323" s="109" t="s">
        <v>5219</v>
      </c>
      <c r="C1323" s="109" t="s">
        <v>789</v>
      </c>
      <c r="D1323" s="109" t="s">
        <v>700</v>
      </c>
      <c r="E1323" s="109" t="s">
        <v>608</v>
      </c>
      <c r="F1323" s="109" t="s">
        <v>5120</v>
      </c>
      <c r="G1323" s="109" t="s">
        <v>5215</v>
      </c>
      <c r="H1323" s="109" t="s">
        <v>5220</v>
      </c>
      <c r="I1323" s="110">
        <v>3997</v>
      </c>
      <c r="J1323" s="110">
        <v>50.98</v>
      </c>
      <c r="K1323" s="110">
        <v>-7.3369</v>
      </c>
      <c r="L1323" s="110">
        <v>-79.562799999999996</v>
      </c>
      <c r="M1323" s="111" t="s">
        <v>123</v>
      </c>
      <c r="N1323" s="111">
        <v>0</v>
      </c>
      <c r="O1323" s="111" t="s">
        <v>553</v>
      </c>
      <c r="P1323" s="111">
        <v>0</v>
      </c>
      <c r="Q1323" s="112"/>
      <c r="R1323" s="111" t="s">
        <v>566</v>
      </c>
      <c r="S1323" s="111" t="s">
        <v>731</v>
      </c>
      <c r="T1323" s="111" t="s">
        <v>1320</v>
      </c>
      <c r="U1323" s="111" t="str">
        <f>+CONCATENATE(Tabla134[[#This Row],[D]],Tabla134[[#This Row],[P]],Tabla134[[#This Row],[DI]])</f>
        <v>LA_LIBERTADPACASMAYOJEQUETEPEQUE</v>
      </c>
      <c r="V1323" s="111" t="s">
        <v>5219</v>
      </c>
      <c r="W1323" s="111"/>
      <c r="X1323" s="111"/>
    </row>
    <row r="1324" spans="1:24" x14ac:dyDescent="0.3">
      <c r="A1324" s="108" t="s">
        <v>548</v>
      </c>
      <c r="B1324" s="109" t="s">
        <v>5221</v>
      </c>
      <c r="C1324" s="109" t="s">
        <v>789</v>
      </c>
      <c r="D1324" s="109" t="s">
        <v>700</v>
      </c>
      <c r="E1324" s="109" t="s">
        <v>633</v>
      </c>
      <c r="F1324" s="109" t="s">
        <v>5120</v>
      </c>
      <c r="G1324" s="109" t="s">
        <v>5215</v>
      </c>
      <c r="H1324" s="109" t="s">
        <v>5222</v>
      </c>
      <c r="I1324" s="110">
        <v>28458</v>
      </c>
      <c r="J1324" s="110">
        <v>30.84</v>
      </c>
      <c r="K1324" s="110">
        <v>-7.4005999999999998</v>
      </c>
      <c r="L1324" s="110">
        <v>-79.568600000000004</v>
      </c>
      <c r="M1324" s="111" t="s">
        <v>123</v>
      </c>
      <c r="N1324" s="111">
        <v>0</v>
      </c>
      <c r="O1324" s="111" t="s">
        <v>553</v>
      </c>
      <c r="P1324" s="111">
        <v>0</v>
      </c>
      <c r="Q1324" s="112"/>
      <c r="R1324" s="111" t="s">
        <v>566</v>
      </c>
      <c r="S1324" s="111" t="s">
        <v>731</v>
      </c>
      <c r="T1324" s="111" t="s">
        <v>731</v>
      </c>
      <c r="U1324" s="111" t="str">
        <f>+CONCATENATE(Tabla134[[#This Row],[D]],Tabla134[[#This Row],[P]],Tabla134[[#This Row],[DI]])</f>
        <v>LA_LIBERTADPACASMAYOPACASMAYO</v>
      </c>
      <c r="V1324" s="111" t="s">
        <v>5221</v>
      </c>
      <c r="W1324" s="111"/>
      <c r="X1324" s="111"/>
    </row>
    <row r="1325" spans="1:24" x14ac:dyDescent="0.3">
      <c r="A1325" s="108" t="s">
        <v>548</v>
      </c>
      <c r="B1325" s="109" t="s">
        <v>5223</v>
      </c>
      <c r="C1325" s="109" t="s">
        <v>789</v>
      </c>
      <c r="D1325" s="109" t="s">
        <v>700</v>
      </c>
      <c r="E1325" s="109" t="s">
        <v>656</v>
      </c>
      <c r="F1325" s="109" t="s">
        <v>5120</v>
      </c>
      <c r="G1325" s="109" t="s">
        <v>5215</v>
      </c>
      <c r="H1325" s="109" t="s">
        <v>5224</v>
      </c>
      <c r="I1325" s="110">
        <v>12790</v>
      </c>
      <c r="J1325" s="110">
        <v>181.06</v>
      </c>
      <c r="K1325" s="110">
        <v>-7.3494000000000002</v>
      </c>
      <c r="L1325" s="110">
        <v>-79.456900000000005</v>
      </c>
      <c r="M1325" s="111" t="s">
        <v>123</v>
      </c>
      <c r="N1325" s="111">
        <v>0</v>
      </c>
      <c r="O1325" s="111" t="s">
        <v>553</v>
      </c>
      <c r="P1325" s="111">
        <v>0</v>
      </c>
      <c r="Q1325" s="112"/>
      <c r="R1325" s="111" t="s">
        <v>566</v>
      </c>
      <c r="S1325" s="111" t="s">
        <v>731</v>
      </c>
      <c r="T1325" s="111" t="s">
        <v>1658</v>
      </c>
      <c r="U1325" s="111" t="str">
        <f>+CONCATENATE(Tabla134[[#This Row],[D]],Tabla134[[#This Row],[P]],Tabla134[[#This Row],[DI]])</f>
        <v>LA_LIBERTADPACASMAYOSAN JOSE</v>
      </c>
      <c r="V1325" s="111" t="s">
        <v>5223</v>
      </c>
      <c r="W1325" s="111"/>
      <c r="X1325" s="111"/>
    </row>
    <row r="1326" spans="1:24" x14ac:dyDescent="0.3">
      <c r="A1326" s="108" t="s">
        <v>548</v>
      </c>
      <c r="B1326" s="109" t="s">
        <v>5225</v>
      </c>
      <c r="C1326" s="109" t="s">
        <v>789</v>
      </c>
      <c r="D1326" s="109" t="s">
        <v>700</v>
      </c>
      <c r="E1326" s="109" t="s">
        <v>841</v>
      </c>
      <c r="F1326" s="109" t="s">
        <v>5120</v>
      </c>
      <c r="G1326" s="109" t="s">
        <v>5215</v>
      </c>
      <c r="H1326" s="109" t="s">
        <v>842</v>
      </c>
      <c r="I1326" s="110" t="s">
        <v>553</v>
      </c>
      <c r="J1326" s="110" t="s">
        <v>553</v>
      </c>
      <c r="K1326" s="110" t="s">
        <v>553</v>
      </c>
      <c r="L1326" s="110" t="s">
        <v>553</v>
      </c>
      <c r="M1326" s="111" t="s">
        <v>123</v>
      </c>
      <c r="N1326" s="111">
        <v>0</v>
      </c>
      <c r="O1326" s="111" t="s">
        <v>553</v>
      </c>
      <c r="P1326" s="111">
        <v>0</v>
      </c>
      <c r="Q1326" s="112"/>
      <c r="R1326" s="111" t="s">
        <v>566</v>
      </c>
      <c r="S1326" s="111" t="s">
        <v>731</v>
      </c>
      <c r="T1326" s="111" t="s">
        <v>843</v>
      </c>
      <c r="U1326" s="111" t="str">
        <f>+CONCATENATE(Tabla134[[#This Row],[D]],Tabla134[[#This Row],[P]],Tabla134[[#This Row],[DI]])</f>
        <v>LA_LIBERTADPACASMAYOMULTIDISTRITAL</v>
      </c>
      <c r="V1326" s="111" t="s">
        <v>5225</v>
      </c>
      <c r="W1326" s="111"/>
      <c r="X1326" s="111"/>
    </row>
    <row r="1327" spans="1:24" x14ac:dyDescent="0.3">
      <c r="A1327" s="108" t="s">
        <v>548</v>
      </c>
      <c r="B1327" s="109" t="s">
        <v>5226</v>
      </c>
      <c r="C1327" s="109" t="s">
        <v>789</v>
      </c>
      <c r="D1327" s="109" t="s">
        <v>719</v>
      </c>
      <c r="E1327" s="109" t="s">
        <v>550</v>
      </c>
      <c r="F1327" s="109" t="s">
        <v>5120</v>
      </c>
      <c r="G1327" s="109" t="s">
        <v>5227</v>
      </c>
      <c r="H1327" s="109" t="s">
        <v>5228</v>
      </c>
      <c r="I1327" s="110">
        <v>15100</v>
      </c>
      <c r="J1327" s="110">
        <v>339.13</v>
      </c>
      <c r="K1327" s="110">
        <v>-8.2768999999999995</v>
      </c>
      <c r="L1327" s="110">
        <v>-77.298599999999993</v>
      </c>
      <c r="M1327" s="111" t="s">
        <v>123</v>
      </c>
      <c r="N1327" s="111">
        <v>0</v>
      </c>
      <c r="O1327" s="111" t="s">
        <v>553</v>
      </c>
      <c r="P1327" s="111">
        <v>0</v>
      </c>
      <c r="Q1327" s="112"/>
      <c r="R1327" s="111" t="s">
        <v>566</v>
      </c>
      <c r="S1327" s="111" t="s">
        <v>748</v>
      </c>
      <c r="T1327" s="111" t="s">
        <v>2433</v>
      </c>
      <c r="U1327" s="111" t="str">
        <f>+CONCATENATE(Tabla134[[#This Row],[D]],Tabla134[[#This Row],[P]],Tabla134[[#This Row],[DI]])</f>
        <v>LA_LIBERTADPATAZTAYABAMBA</v>
      </c>
      <c r="V1327" s="111" t="s">
        <v>5226</v>
      </c>
      <c r="W1327" s="111"/>
      <c r="X1327" s="111"/>
    </row>
    <row r="1328" spans="1:24" x14ac:dyDescent="0.3">
      <c r="A1328" s="108" t="s">
        <v>548</v>
      </c>
      <c r="B1328" s="109" t="s">
        <v>5229</v>
      </c>
      <c r="C1328" s="109" t="s">
        <v>789</v>
      </c>
      <c r="D1328" s="109" t="s">
        <v>719</v>
      </c>
      <c r="E1328" s="109" t="s">
        <v>581</v>
      </c>
      <c r="F1328" s="109" t="s">
        <v>5120</v>
      </c>
      <c r="G1328" s="109" t="s">
        <v>5227</v>
      </c>
      <c r="H1328" s="109" t="s">
        <v>5230</v>
      </c>
      <c r="I1328" s="110">
        <v>3823</v>
      </c>
      <c r="J1328" s="110">
        <v>227.39</v>
      </c>
      <c r="K1328" s="110">
        <v>-8.1280999999999999</v>
      </c>
      <c r="L1328" s="110">
        <v>-77.398099999999999</v>
      </c>
      <c r="M1328" s="111" t="s">
        <v>123</v>
      </c>
      <c r="N1328" s="111">
        <v>0</v>
      </c>
      <c r="O1328" s="111" t="s">
        <v>553</v>
      </c>
      <c r="P1328" s="111">
        <v>0</v>
      </c>
      <c r="Q1328" s="112"/>
      <c r="R1328" s="111" t="s">
        <v>566</v>
      </c>
      <c r="S1328" s="111" t="s">
        <v>748</v>
      </c>
      <c r="T1328" s="111" t="s">
        <v>1152</v>
      </c>
      <c r="U1328" s="111" t="str">
        <f>+CONCATENATE(Tabla134[[#This Row],[D]],Tabla134[[#This Row],[P]],Tabla134[[#This Row],[DI]])</f>
        <v>LA_LIBERTADPATAZBULDIBUYO</v>
      </c>
      <c r="V1328" s="111" t="s">
        <v>5229</v>
      </c>
      <c r="W1328" s="111"/>
      <c r="X1328" s="111"/>
    </row>
    <row r="1329" spans="1:24" x14ac:dyDescent="0.3">
      <c r="A1329" s="108" t="s">
        <v>548</v>
      </c>
      <c r="B1329" s="109" t="s">
        <v>5231</v>
      </c>
      <c r="C1329" s="109" t="s">
        <v>789</v>
      </c>
      <c r="D1329" s="109" t="s">
        <v>719</v>
      </c>
      <c r="E1329" s="109" t="s">
        <v>608</v>
      </c>
      <c r="F1329" s="109" t="s">
        <v>5120</v>
      </c>
      <c r="G1329" s="109" t="s">
        <v>5227</v>
      </c>
      <c r="H1329" s="109" t="s">
        <v>5232</v>
      </c>
      <c r="I1329" s="110">
        <v>14060</v>
      </c>
      <c r="J1329" s="110">
        <v>300.04000000000002</v>
      </c>
      <c r="K1329" s="110">
        <v>-8.1257999999999999</v>
      </c>
      <c r="L1329" s="110">
        <v>-77.516900000000007</v>
      </c>
      <c r="M1329" s="111" t="s">
        <v>123</v>
      </c>
      <c r="N1329" s="111">
        <v>0</v>
      </c>
      <c r="O1329" s="111" t="s">
        <v>553</v>
      </c>
      <c r="P1329" s="111">
        <v>0</v>
      </c>
      <c r="Q1329" s="112"/>
      <c r="R1329" s="111" t="s">
        <v>566</v>
      </c>
      <c r="S1329" s="111" t="s">
        <v>748</v>
      </c>
      <c r="T1329" s="111" t="s">
        <v>1321</v>
      </c>
      <c r="U1329" s="111" t="str">
        <f>+CONCATENATE(Tabla134[[#This Row],[D]],Tabla134[[#This Row],[P]],Tabla134[[#This Row],[DI]])</f>
        <v>LA_LIBERTADPATAZCHILLIA</v>
      </c>
      <c r="V1329" s="111" t="s">
        <v>5231</v>
      </c>
      <c r="W1329" s="111"/>
      <c r="X1329" s="111"/>
    </row>
    <row r="1330" spans="1:24" x14ac:dyDescent="0.3">
      <c r="A1330" s="108" t="s">
        <v>548</v>
      </c>
      <c r="B1330" s="109" t="s">
        <v>5233</v>
      </c>
      <c r="C1330" s="109" t="s">
        <v>789</v>
      </c>
      <c r="D1330" s="109" t="s">
        <v>719</v>
      </c>
      <c r="E1330" s="109" t="s">
        <v>633</v>
      </c>
      <c r="F1330" s="109" t="s">
        <v>5120</v>
      </c>
      <c r="G1330" s="109" t="s">
        <v>5227</v>
      </c>
      <c r="H1330" s="109" t="s">
        <v>5234</v>
      </c>
      <c r="I1330" s="110">
        <v>6532</v>
      </c>
      <c r="J1330" s="110">
        <v>247.48</v>
      </c>
      <c r="K1330" s="110">
        <v>-8.4574999999999996</v>
      </c>
      <c r="L1330" s="110">
        <v>-77.301100000000005</v>
      </c>
      <c r="M1330" s="111" t="s">
        <v>123</v>
      </c>
      <c r="N1330" s="111">
        <v>0</v>
      </c>
      <c r="O1330" s="111" t="s">
        <v>553</v>
      </c>
      <c r="P1330" s="111">
        <v>0</v>
      </c>
      <c r="Q1330" s="112"/>
      <c r="R1330" s="111" t="s">
        <v>566</v>
      </c>
      <c r="S1330" s="111" t="s">
        <v>748</v>
      </c>
      <c r="T1330" s="111" t="s">
        <v>1494</v>
      </c>
      <c r="U1330" s="111" t="str">
        <f>+CONCATENATE(Tabla134[[#This Row],[D]],Tabla134[[#This Row],[P]],Tabla134[[#This Row],[DI]])</f>
        <v>LA_LIBERTADPATAZHUANCASPATA</v>
      </c>
      <c r="V1330" s="111" t="s">
        <v>5233</v>
      </c>
      <c r="W1330" s="111"/>
      <c r="X1330" s="111"/>
    </row>
    <row r="1331" spans="1:24" x14ac:dyDescent="0.3">
      <c r="A1331" s="108" t="s">
        <v>548</v>
      </c>
      <c r="B1331" s="109" t="s">
        <v>5235</v>
      </c>
      <c r="C1331" s="109" t="s">
        <v>789</v>
      </c>
      <c r="D1331" s="109" t="s">
        <v>719</v>
      </c>
      <c r="E1331" s="109" t="s">
        <v>656</v>
      </c>
      <c r="F1331" s="109" t="s">
        <v>5120</v>
      </c>
      <c r="G1331" s="109" t="s">
        <v>5227</v>
      </c>
      <c r="H1331" s="109" t="s">
        <v>5236</v>
      </c>
      <c r="I1331" s="110">
        <v>3691</v>
      </c>
      <c r="J1331" s="110">
        <v>89.73</v>
      </c>
      <c r="K1331" s="110">
        <v>-8.1867000000000001</v>
      </c>
      <c r="L1331" s="110">
        <v>-77.344700000000003</v>
      </c>
      <c r="M1331" s="111" t="s">
        <v>123</v>
      </c>
      <c r="N1331" s="111">
        <v>0</v>
      </c>
      <c r="O1331" s="111" t="s">
        <v>553</v>
      </c>
      <c r="P1331" s="111">
        <v>0</v>
      </c>
      <c r="Q1331" s="112"/>
      <c r="R1331" s="111" t="s">
        <v>566</v>
      </c>
      <c r="S1331" s="111" t="s">
        <v>748</v>
      </c>
      <c r="T1331" s="111" t="s">
        <v>1659</v>
      </c>
      <c r="U1331" s="111" t="str">
        <f>+CONCATENATE(Tabla134[[#This Row],[D]],Tabla134[[#This Row],[P]],Tabla134[[#This Row],[DI]])</f>
        <v>LA_LIBERTADPATAZHUAYLILLAS</v>
      </c>
      <c r="V1331" s="111" t="s">
        <v>5235</v>
      </c>
      <c r="W1331" s="111"/>
      <c r="X1331" s="111"/>
    </row>
    <row r="1332" spans="1:24" x14ac:dyDescent="0.3">
      <c r="A1332" s="108" t="s">
        <v>548</v>
      </c>
      <c r="B1332" s="109" t="s">
        <v>5237</v>
      </c>
      <c r="C1332" s="109" t="s">
        <v>789</v>
      </c>
      <c r="D1332" s="109" t="s">
        <v>719</v>
      </c>
      <c r="E1332" s="109" t="s">
        <v>680</v>
      </c>
      <c r="F1332" s="109" t="s">
        <v>5120</v>
      </c>
      <c r="G1332" s="109" t="s">
        <v>5227</v>
      </c>
      <c r="H1332" s="109" t="s">
        <v>5238</v>
      </c>
      <c r="I1332" s="110">
        <v>4527</v>
      </c>
      <c r="J1332" s="110">
        <v>124.63</v>
      </c>
      <c r="K1332" s="110">
        <v>-8.0053000000000001</v>
      </c>
      <c r="L1332" s="110">
        <v>-77.593599999999995</v>
      </c>
      <c r="M1332" s="111" t="s">
        <v>123</v>
      </c>
      <c r="N1332" s="111">
        <v>0</v>
      </c>
      <c r="O1332" s="111" t="s">
        <v>553</v>
      </c>
      <c r="P1332" s="111">
        <v>0</v>
      </c>
      <c r="Q1332" s="112"/>
      <c r="R1332" s="111" t="s">
        <v>566</v>
      </c>
      <c r="S1332" s="111" t="s">
        <v>748</v>
      </c>
      <c r="T1332" s="111" t="s">
        <v>1811</v>
      </c>
      <c r="U1332" s="111" t="str">
        <f>+CONCATENATE(Tabla134[[#This Row],[D]],Tabla134[[#This Row],[P]],Tabla134[[#This Row],[DI]])</f>
        <v>LA_LIBERTADPATAZHUAYO</v>
      </c>
      <c r="V1332" s="111" t="s">
        <v>5237</v>
      </c>
      <c r="W1332" s="111"/>
      <c r="X1332" s="111"/>
    </row>
    <row r="1333" spans="1:24" x14ac:dyDescent="0.3">
      <c r="A1333" s="108" t="s">
        <v>548</v>
      </c>
      <c r="B1333" s="109" t="s">
        <v>5239</v>
      </c>
      <c r="C1333" s="109" t="s">
        <v>789</v>
      </c>
      <c r="D1333" s="109" t="s">
        <v>719</v>
      </c>
      <c r="E1333" s="109" t="s">
        <v>700</v>
      </c>
      <c r="F1333" s="109" t="s">
        <v>5120</v>
      </c>
      <c r="G1333" s="109" t="s">
        <v>5227</v>
      </c>
      <c r="H1333" s="109" t="s">
        <v>5240</v>
      </c>
      <c r="I1333" s="110">
        <v>1817</v>
      </c>
      <c r="J1333" s="110">
        <v>1394.89</v>
      </c>
      <c r="K1333" s="110">
        <v>-8.1689000000000007</v>
      </c>
      <c r="L1333" s="110">
        <v>-76.966399999999993</v>
      </c>
      <c r="M1333" s="111" t="s">
        <v>123</v>
      </c>
      <c r="N1333" s="111">
        <v>0</v>
      </c>
      <c r="O1333" s="111" t="s">
        <v>553</v>
      </c>
      <c r="P1333" s="111">
        <v>0</v>
      </c>
      <c r="Q1333" s="112"/>
      <c r="R1333" s="111" t="s">
        <v>566</v>
      </c>
      <c r="S1333" s="111" t="s">
        <v>748</v>
      </c>
      <c r="T1333" s="111" t="s">
        <v>1948</v>
      </c>
      <c r="U1333" s="111" t="str">
        <f>+CONCATENATE(Tabla134[[#This Row],[D]],Tabla134[[#This Row],[P]],Tabla134[[#This Row],[DI]])</f>
        <v>LA_LIBERTADPATAZONGON</v>
      </c>
      <c r="V1333" s="111" t="s">
        <v>5239</v>
      </c>
      <c r="W1333" s="111"/>
      <c r="X1333" s="111"/>
    </row>
    <row r="1334" spans="1:24" x14ac:dyDescent="0.3">
      <c r="A1334" s="108" t="s">
        <v>548</v>
      </c>
      <c r="B1334" s="109" t="s">
        <v>5241</v>
      </c>
      <c r="C1334" s="109" t="s">
        <v>789</v>
      </c>
      <c r="D1334" s="109" t="s">
        <v>719</v>
      </c>
      <c r="E1334" s="109" t="s">
        <v>719</v>
      </c>
      <c r="F1334" s="109" t="s">
        <v>5120</v>
      </c>
      <c r="G1334" s="109" t="s">
        <v>5227</v>
      </c>
      <c r="H1334" s="109" t="s">
        <v>5242</v>
      </c>
      <c r="I1334" s="110">
        <v>22442</v>
      </c>
      <c r="J1334" s="110">
        <v>304.99</v>
      </c>
      <c r="K1334" s="110">
        <v>-8.0350000000000001</v>
      </c>
      <c r="L1334" s="110">
        <v>-77.481700000000004</v>
      </c>
      <c r="M1334" s="111" t="s">
        <v>123</v>
      </c>
      <c r="N1334" s="111">
        <v>0</v>
      </c>
      <c r="O1334" s="111" t="s">
        <v>553</v>
      </c>
      <c r="P1334" s="111">
        <v>0</v>
      </c>
      <c r="Q1334" s="112"/>
      <c r="R1334" s="111" t="s">
        <v>566</v>
      </c>
      <c r="S1334" s="111" t="s">
        <v>748</v>
      </c>
      <c r="T1334" s="111" t="s">
        <v>2069</v>
      </c>
      <c r="U1334" s="111" t="str">
        <f>+CONCATENATE(Tabla134[[#This Row],[D]],Tabla134[[#This Row],[P]],Tabla134[[#This Row],[DI]])</f>
        <v>LA_LIBERTADPATAZPARCOY</v>
      </c>
      <c r="V1334" s="111" t="s">
        <v>5241</v>
      </c>
      <c r="W1334" s="111"/>
      <c r="X1334" s="111"/>
    </row>
    <row r="1335" spans="1:24" x14ac:dyDescent="0.3">
      <c r="A1335" s="108" t="s">
        <v>548</v>
      </c>
      <c r="B1335" s="109" t="s">
        <v>5243</v>
      </c>
      <c r="C1335" s="109" t="s">
        <v>789</v>
      </c>
      <c r="D1335" s="109" t="s">
        <v>719</v>
      </c>
      <c r="E1335" s="109" t="s">
        <v>738</v>
      </c>
      <c r="F1335" s="109" t="s">
        <v>5120</v>
      </c>
      <c r="G1335" s="109" t="s">
        <v>5227</v>
      </c>
      <c r="H1335" s="109" t="s">
        <v>5244</v>
      </c>
      <c r="I1335" s="110">
        <v>9408</v>
      </c>
      <c r="J1335" s="110">
        <v>467.44</v>
      </c>
      <c r="K1335" s="110">
        <v>-7.7855999999999996</v>
      </c>
      <c r="L1335" s="110">
        <v>-77.594200000000001</v>
      </c>
      <c r="M1335" s="111" t="s">
        <v>123</v>
      </c>
      <c r="N1335" s="111">
        <v>0</v>
      </c>
      <c r="O1335" s="111" t="s">
        <v>553</v>
      </c>
      <c r="P1335" s="111">
        <v>0</v>
      </c>
      <c r="Q1335" s="112"/>
      <c r="R1335" s="111" t="s">
        <v>566</v>
      </c>
      <c r="S1335" s="111" t="s">
        <v>748</v>
      </c>
      <c r="T1335" s="111" t="s">
        <v>748</v>
      </c>
      <c r="U1335" s="111" t="str">
        <f>+CONCATENATE(Tabla134[[#This Row],[D]],Tabla134[[#This Row],[P]],Tabla134[[#This Row],[DI]])</f>
        <v>LA_LIBERTADPATAZPATAZ</v>
      </c>
      <c r="V1335" s="111" t="s">
        <v>5243</v>
      </c>
      <c r="W1335" s="111"/>
      <c r="X1335" s="111"/>
    </row>
    <row r="1336" spans="1:24" x14ac:dyDescent="0.3">
      <c r="A1336" s="108" t="s">
        <v>548</v>
      </c>
      <c r="B1336" s="109" t="s">
        <v>5245</v>
      </c>
      <c r="C1336" s="109" t="s">
        <v>789</v>
      </c>
      <c r="D1336" s="109" t="s">
        <v>719</v>
      </c>
      <c r="E1336" s="109" t="s">
        <v>753</v>
      </c>
      <c r="F1336" s="109" t="s">
        <v>5120</v>
      </c>
      <c r="G1336" s="109" t="s">
        <v>5227</v>
      </c>
      <c r="H1336" s="109" t="s">
        <v>5246</v>
      </c>
      <c r="I1336" s="110">
        <v>1293</v>
      </c>
      <c r="J1336" s="110">
        <v>371.67</v>
      </c>
      <c r="K1336" s="110">
        <v>-7.8727999999999998</v>
      </c>
      <c r="L1336" s="110">
        <v>-77.549400000000006</v>
      </c>
      <c r="M1336" s="111" t="s">
        <v>123</v>
      </c>
      <c r="N1336" s="111">
        <v>0</v>
      </c>
      <c r="O1336" s="111" t="s">
        <v>553</v>
      </c>
      <c r="P1336" s="111">
        <v>0</v>
      </c>
      <c r="Q1336" s="112"/>
      <c r="R1336" s="111" t="s">
        <v>566</v>
      </c>
      <c r="S1336" s="111" t="s">
        <v>748</v>
      </c>
      <c r="T1336" s="111" t="s">
        <v>2254</v>
      </c>
      <c r="U1336" s="111" t="str">
        <f>+CONCATENATE(Tabla134[[#This Row],[D]],Tabla134[[#This Row],[P]],Tabla134[[#This Row],[DI]])</f>
        <v>LA_LIBERTADPATAZPIAS</v>
      </c>
      <c r="V1336" s="111" t="s">
        <v>5245</v>
      </c>
      <c r="W1336" s="111"/>
      <c r="X1336" s="111"/>
    </row>
    <row r="1337" spans="1:24" x14ac:dyDescent="0.3">
      <c r="A1337" s="108" t="s">
        <v>548</v>
      </c>
      <c r="B1337" s="109" t="s">
        <v>5247</v>
      </c>
      <c r="C1337" s="109" t="s">
        <v>789</v>
      </c>
      <c r="D1337" s="109" t="s">
        <v>719</v>
      </c>
      <c r="E1337" s="109" t="s">
        <v>765</v>
      </c>
      <c r="F1337" s="109" t="s">
        <v>5120</v>
      </c>
      <c r="G1337" s="109" t="s">
        <v>5227</v>
      </c>
      <c r="H1337" s="109" t="s">
        <v>5248</v>
      </c>
      <c r="I1337" s="110">
        <v>2520</v>
      </c>
      <c r="J1337" s="110">
        <v>129.44</v>
      </c>
      <c r="K1337" s="110">
        <v>-8.4389000000000003</v>
      </c>
      <c r="L1337" s="110">
        <v>-77.323899999999995</v>
      </c>
      <c r="M1337" s="111" t="s">
        <v>123</v>
      </c>
      <c r="N1337" s="111">
        <v>0</v>
      </c>
      <c r="O1337" s="111" t="s">
        <v>553</v>
      </c>
      <c r="P1337" s="111">
        <v>0</v>
      </c>
      <c r="Q1337" s="112"/>
      <c r="R1337" s="111" t="s">
        <v>566</v>
      </c>
      <c r="S1337" s="111" t="s">
        <v>748</v>
      </c>
      <c r="T1337" s="111" t="s">
        <v>2326</v>
      </c>
      <c r="U1337" s="111" t="str">
        <f>+CONCATENATE(Tabla134[[#This Row],[D]],Tabla134[[#This Row],[P]],Tabla134[[#This Row],[DI]])</f>
        <v>LA_LIBERTADPATAZSANTIAGO DE CHALLAS</v>
      </c>
      <c r="V1337" s="111" t="s">
        <v>5247</v>
      </c>
      <c r="W1337" s="111"/>
      <c r="X1337" s="111"/>
    </row>
    <row r="1338" spans="1:24" x14ac:dyDescent="0.3">
      <c r="A1338" s="108" t="s">
        <v>548</v>
      </c>
      <c r="B1338" s="109" t="s">
        <v>5249</v>
      </c>
      <c r="C1338" s="109" t="s">
        <v>789</v>
      </c>
      <c r="D1338" s="109" t="s">
        <v>719</v>
      </c>
      <c r="E1338" s="109" t="s">
        <v>778</v>
      </c>
      <c r="F1338" s="109" t="s">
        <v>5120</v>
      </c>
      <c r="G1338" s="109" t="s">
        <v>5227</v>
      </c>
      <c r="H1338" s="109" t="s">
        <v>5250</v>
      </c>
      <c r="I1338" s="110">
        <v>3067</v>
      </c>
      <c r="J1338" s="110">
        <v>130.09</v>
      </c>
      <c r="K1338" s="110">
        <v>-8.3082999999999991</v>
      </c>
      <c r="L1338" s="110">
        <v>-77.424999999999997</v>
      </c>
      <c r="M1338" s="111" t="s">
        <v>123</v>
      </c>
      <c r="N1338" s="111">
        <v>0</v>
      </c>
      <c r="O1338" s="111" t="s">
        <v>553</v>
      </c>
      <c r="P1338" s="111">
        <v>0</v>
      </c>
      <c r="Q1338" s="112"/>
      <c r="R1338" s="111" t="s">
        <v>566</v>
      </c>
      <c r="S1338" s="111" t="s">
        <v>748</v>
      </c>
      <c r="T1338" s="111" t="s">
        <v>2386</v>
      </c>
      <c r="U1338" s="111" t="str">
        <f>+CONCATENATE(Tabla134[[#This Row],[D]],Tabla134[[#This Row],[P]],Tabla134[[#This Row],[DI]])</f>
        <v>LA_LIBERTADPATAZTAURIJA</v>
      </c>
      <c r="V1338" s="111" t="s">
        <v>5249</v>
      </c>
      <c r="W1338" s="111"/>
      <c r="X1338" s="111"/>
    </row>
    <row r="1339" spans="1:24" x14ac:dyDescent="0.3">
      <c r="A1339" s="108" t="s">
        <v>548</v>
      </c>
      <c r="B1339" s="109" t="s">
        <v>5251</v>
      </c>
      <c r="C1339" s="109" t="s">
        <v>789</v>
      </c>
      <c r="D1339" s="109" t="s">
        <v>719</v>
      </c>
      <c r="E1339" s="109" t="s">
        <v>789</v>
      </c>
      <c r="F1339" s="109" t="s">
        <v>5120</v>
      </c>
      <c r="G1339" s="109" t="s">
        <v>5227</v>
      </c>
      <c r="H1339" s="109" t="s">
        <v>5252</v>
      </c>
      <c r="I1339" s="110">
        <v>2809</v>
      </c>
      <c r="J1339" s="110">
        <v>99.61</v>
      </c>
      <c r="K1339" s="110">
        <v>-8.3477999999999994</v>
      </c>
      <c r="L1339" s="110">
        <v>-77.3917</v>
      </c>
      <c r="M1339" s="111" t="s">
        <v>123</v>
      </c>
      <c r="N1339" s="111">
        <v>0</v>
      </c>
      <c r="O1339" s="111" t="s">
        <v>553</v>
      </c>
      <c r="P1339" s="111">
        <v>0</v>
      </c>
      <c r="Q1339" s="112"/>
      <c r="R1339" s="111" t="s">
        <v>566</v>
      </c>
      <c r="S1339" s="111" t="s">
        <v>748</v>
      </c>
      <c r="T1339" s="111" t="s">
        <v>2465</v>
      </c>
      <c r="U1339" s="111" t="str">
        <f>+CONCATENATE(Tabla134[[#This Row],[D]],Tabla134[[#This Row],[P]],Tabla134[[#This Row],[DI]])</f>
        <v>LA_LIBERTADPATAZURPAY</v>
      </c>
      <c r="V1339" s="111" t="s">
        <v>5251</v>
      </c>
      <c r="W1339" s="111"/>
      <c r="X1339" s="111"/>
    </row>
    <row r="1340" spans="1:24" x14ac:dyDescent="0.3">
      <c r="A1340" s="108" t="s">
        <v>548</v>
      </c>
      <c r="B1340" s="109" t="s">
        <v>5253</v>
      </c>
      <c r="C1340" s="109" t="s">
        <v>789</v>
      </c>
      <c r="D1340" s="109" t="s">
        <v>719</v>
      </c>
      <c r="E1340" s="109" t="s">
        <v>841</v>
      </c>
      <c r="F1340" s="109" t="s">
        <v>5120</v>
      </c>
      <c r="G1340" s="109" t="s">
        <v>5227</v>
      </c>
      <c r="H1340" s="109" t="s">
        <v>842</v>
      </c>
      <c r="I1340" s="110" t="s">
        <v>553</v>
      </c>
      <c r="J1340" s="110" t="s">
        <v>553</v>
      </c>
      <c r="K1340" s="110" t="s">
        <v>553</v>
      </c>
      <c r="L1340" s="110" t="s">
        <v>553</v>
      </c>
      <c r="M1340" s="111" t="s">
        <v>123</v>
      </c>
      <c r="N1340" s="111">
        <v>0</v>
      </c>
      <c r="O1340" s="111" t="s">
        <v>553</v>
      </c>
      <c r="P1340" s="111">
        <v>0</v>
      </c>
      <c r="Q1340" s="112"/>
      <c r="R1340" s="111" t="s">
        <v>566</v>
      </c>
      <c r="S1340" s="111" t="s">
        <v>748</v>
      </c>
      <c r="T1340" s="111" t="s">
        <v>843</v>
      </c>
      <c r="U1340" s="111" t="str">
        <f>+CONCATENATE(Tabla134[[#This Row],[D]],Tabla134[[#This Row],[P]],Tabla134[[#This Row],[DI]])</f>
        <v>LA_LIBERTADPATAZMULTIDISTRITAL</v>
      </c>
      <c r="V1340" s="111" t="s">
        <v>5253</v>
      </c>
      <c r="W1340" s="111"/>
      <c r="X1340" s="111"/>
    </row>
    <row r="1341" spans="1:24" x14ac:dyDescent="0.3">
      <c r="A1341" s="108" t="s">
        <v>548</v>
      </c>
      <c r="B1341" s="109" t="s">
        <v>5254</v>
      </c>
      <c r="C1341" s="109" t="s">
        <v>789</v>
      </c>
      <c r="D1341" s="109" t="s">
        <v>738</v>
      </c>
      <c r="E1341" s="109" t="s">
        <v>550</v>
      </c>
      <c r="F1341" s="109" t="s">
        <v>5120</v>
      </c>
      <c r="G1341" s="109" t="s">
        <v>5255</v>
      </c>
      <c r="H1341" s="109" t="s">
        <v>5256</v>
      </c>
      <c r="I1341" s="110">
        <v>65142</v>
      </c>
      <c r="J1341" s="110">
        <v>424.13</v>
      </c>
      <c r="K1341" s="110">
        <v>-7.8152999999999997</v>
      </c>
      <c r="L1341" s="110">
        <v>-78.052499999999995</v>
      </c>
      <c r="M1341" s="111" t="s">
        <v>123</v>
      </c>
      <c r="N1341" s="111">
        <v>0</v>
      </c>
      <c r="O1341" s="111" t="s">
        <v>553</v>
      </c>
      <c r="P1341" s="111">
        <v>0</v>
      </c>
      <c r="Q1341" s="112"/>
      <c r="R1341" s="111" t="s">
        <v>566</v>
      </c>
      <c r="S1341" s="111" t="s">
        <v>762</v>
      </c>
      <c r="T1341" s="111" t="s">
        <v>1660</v>
      </c>
      <c r="U1341" s="111" t="str">
        <f>+CONCATENATE(Tabla134[[#This Row],[D]],Tabla134[[#This Row],[P]],Tabla134[[#This Row],[DI]])</f>
        <v>LA_LIBERTADSANCHEZ_CARRIONHUAMACHUCO</v>
      </c>
      <c r="V1341" s="111" t="s">
        <v>5254</v>
      </c>
      <c r="W1341" s="111"/>
      <c r="X1341" s="111"/>
    </row>
    <row r="1342" spans="1:24" x14ac:dyDescent="0.3">
      <c r="A1342" s="108" t="s">
        <v>548</v>
      </c>
      <c r="B1342" s="109" t="s">
        <v>5257</v>
      </c>
      <c r="C1342" s="109" t="s">
        <v>789</v>
      </c>
      <c r="D1342" s="109" t="s">
        <v>738</v>
      </c>
      <c r="E1342" s="109" t="s">
        <v>581</v>
      </c>
      <c r="F1342" s="109" t="s">
        <v>5120</v>
      </c>
      <c r="G1342" s="109" t="s">
        <v>5255</v>
      </c>
      <c r="H1342" s="109" t="s">
        <v>5258</v>
      </c>
      <c r="I1342" s="110">
        <v>19316</v>
      </c>
      <c r="J1342" s="110">
        <v>416.31</v>
      </c>
      <c r="K1342" s="110">
        <v>-7.7824999999999998</v>
      </c>
      <c r="L1342" s="110">
        <v>-77.869399999999999</v>
      </c>
      <c r="M1342" s="111" t="s">
        <v>123</v>
      </c>
      <c r="N1342" s="111">
        <v>0</v>
      </c>
      <c r="O1342" s="111" t="s">
        <v>553</v>
      </c>
      <c r="P1342" s="111">
        <v>0</v>
      </c>
      <c r="Q1342" s="112"/>
      <c r="R1342" s="111" t="s">
        <v>566</v>
      </c>
      <c r="S1342" s="111" t="s">
        <v>762</v>
      </c>
      <c r="T1342" s="111" t="s">
        <v>1153</v>
      </c>
      <c r="U1342" s="111" t="str">
        <f>+CONCATENATE(Tabla134[[#This Row],[D]],Tabla134[[#This Row],[P]],Tabla134[[#This Row],[DI]])</f>
        <v>LA_LIBERTADSANCHEZ_CARRIONCHUGAY</v>
      </c>
      <c r="V1342" s="111" t="s">
        <v>5257</v>
      </c>
      <c r="W1342" s="111"/>
      <c r="X1342" s="111"/>
    </row>
    <row r="1343" spans="1:24" x14ac:dyDescent="0.3">
      <c r="A1343" s="108" t="s">
        <v>548</v>
      </c>
      <c r="B1343" s="109" t="s">
        <v>5259</v>
      </c>
      <c r="C1343" s="109" t="s">
        <v>789</v>
      </c>
      <c r="D1343" s="109" t="s">
        <v>738</v>
      </c>
      <c r="E1343" s="109" t="s">
        <v>608</v>
      </c>
      <c r="F1343" s="109" t="s">
        <v>5120</v>
      </c>
      <c r="G1343" s="109" t="s">
        <v>5255</v>
      </c>
      <c r="H1343" s="109" t="s">
        <v>5260</v>
      </c>
      <c r="I1343" s="110">
        <v>9588</v>
      </c>
      <c r="J1343" s="110">
        <v>258.04000000000002</v>
      </c>
      <c r="K1343" s="110">
        <v>-7.8057999999999996</v>
      </c>
      <c r="L1343" s="110">
        <v>-77.72</v>
      </c>
      <c r="M1343" s="111" t="s">
        <v>123</v>
      </c>
      <c r="N1343" s="111">
        <v>0</v>
      </c>
      <c r="O1343" s="111" t="s">
        <v>553</v>
      </c>
      <c r="P1343" s="111">
        <v>0</v>
      </c>
      <c r="Q1343" s="112"/>
      <c r="R1343" s="111" t="s">
        <v>566</v>
      </c>
      <c r="S1343" s="111" t="s">
        <v>762</v>
      </c>
      <c r="T1343" s="111" t="s">
        <v>1322</v>
      </c>
      <c r="U1343" s="111" t="str">
        <f>+CONCATENATE(Tabla134[[#This Row],[D]],Tabla134[[#This Row],[P]],Tabla134[[#This Row],[DI]])</f>
        <v>LA_LIBERTADSANCHEZ_CARRIONCOCHORCO</v>
      </c>
      <c r="V1343" s="111" t="s">
        <v>5259</v>
      </c>
      <c r="W1343" s="111"/>
      <c r="X1343" s="111"/>
    </row>
    <row r="1344" spans="1:24" x14ac:dyDescent="0.3">
      <c r="A1344" s="108" t="s">
        <v>548</v>
      </c>
      <c r="B1344" s="109" t="s">
        <v>5261</v>
      </c>
      <c r="C1344" s="109" t="s">
        <v>789</v>
      </c>
      <c r="D1344" s="109" t="s">
        <v>738</v>
      </c>
      <c r="E1344" s="109" t="s">
        <v>633</v>
      </c>
      <c r="F1344" s="109" t="s">
        <v>5120</v>
      </c>
      <c r="G1344" s="109" t="s">
        <v>5255</v>
      </c>
      <c r="H1344" s="109" t="s">
        <v>5262</v>
      </c>
      <c r="I1344" s="110">
        <v>8712</v>
      </c>
      <c r="J1344" s="110">
        <v>99.5</v>
      </c>
      <c r="K1344" s="110">
        <v>-7.8592000000000004</v>
      </c>
      <c r="L1344" s="110">
        <v>-77.943100000000001</v>
      </c>
      <c r="M1344" s="111" t="s">
        <v>123</v>
      </c>
      <c r="N1344" s="111">
        <v>0</v>
      </c>
      <c r="O1344" s="111" t="s">
        <v>553</v>
      </c>
      <c r="P1344" s="111">
        <v>0</v>
      </c>
      <c r="Q1344" s="112"/>
      <c r="R1344" s="111" t="s">
        <v>566</v>
      </c>
      <c r="S1344" s="111" t="s">
        <v>762</v>
      </c>
      <c r="T1344" s="111" t="s">
        <v>1495</v>
      </c>
      <c r="U1344" s="111" t="str">
        <f>+CONCATENATE(Tabla134[[#This Row],[D]],Tabla134[[#This Row],[P]],Tabla134[[#This Row],[DI]])</f>
        <v>LA_LIBERTADSANCHEZ_CARRIONCURGOS</v>
      </c>
      <c r="V1344" s="111" t="s">
        <v>5261</v>
      </c>
      <c r="W1344" s="111"/>
      <c r="X1344" s="111"/>
    </row>
    <row r="1345" spans="1:24" x14ac:dyDescent="0.3">
      <c r="A1345" s="108" t="s">
        <v>548</v>
      </c>
      <c r="B1345" s="109" t="s">
        <v>5263</v>
      </c>
      <c r="C1345" s="109" t="s">
        <v>789</v>
      </c>
      <c r="D1345" s="109" t="s">
        <v>738</v>
      </c>
      <c r="E1345" s="109" t="s">
        <v>656</v>
      </c>
      <c r="F1345" s="109" t="s">
        <v>5120</v>
      </c>
      <c r="G1345" s="109" t="s">
        <v>5255</v>
      </c>
      <c r="H1345" s="109" t="s">
        <v>5264</v>
      </c>
      <c r="I1345" s="110">
        <v>17296</v>
      </c>
      <c r="J1345" s="110">
        <v>229.57</v>
      </c>
      <c r="K1345" s="110">
        <v>-7.7053000000000003</v>
      </c>
      <c r="L1345" s="110">
        <v>-78.030600000000007</v>
      </c>
      <c r="M1345" s="111" t="s">
        <v>123</v>
      </c>
      <c r="N1345" s="111">
        <v>0</v>
      </c>
      <c r="O1345" s="111" t="s">
        <v>553</v>
      </c>
      <c r="P1345" s="111">
        <v>0</v>
      </c>
      <c r="Q1345" s="112"/>
      <c r="R1345" s="111" t="s">
        <v>566</v>
      </c>
      <c r="S1345" s="111" t="s">
        <v>762</v>
      </c>
      <c r="T1345" s="111" t="s">
        <v>1812</v>
      </c>
      <c r="U1345" s="111" t="str">
        <f>+CONCATENATE(Tabla134[[#This Row],[D]],Tabla134[[#This Row],[P]],Tabla134[[#This Row],[DI]])</f>
        <v>LA_LIBERTADSANCHEZ_CARRIONMARCABAL</v>
      </c>
      <c r="V1345" s="111" t="s">
        <v>5263</v>
      </c>
      <c r="W1345" s="111"/>
      <c r="X1345" s="111"/>
    </row>
    <row r="1346" spans="1:24" x14ac:dyDescent="0.3">
      <c r="A1346" s="108" t="s">
        <v>548</v>
      </c>
      <c r="B1346" s="109" t="s">
        <v>5265</v>
      </c>
      <c r="C1346" s="109" t="s">
        <v>789</v>
      </c>
      <c r="D1346" s="109" t="s">
        <v>738</v>
      </c>
      <c r="E1346" s="109" t="s">
        <v>680</v>
      </c>
      <c r="F1346" s="109" t="s">
        <v>5120</v>
      </c>
      <c r="G1346" s="109" t="s">
        <v>5255</v>
      </c>
      <c r="H1346" s="109" t="s">
        <v>5266</v>
      </c>
      <c r="I1346" s="110">
        <v>15424</v>
      </c>
      <c r="J1346" s="110">
        <v>324.38</v>
      </c>
      <c r="K1346" s="110">
        <v>-7.7855999999999996</v>
      </c>
      <c r="L1346" s="110">
        <v>-78.141099999999994</v>
      </c>
      <c r="M1346" s="111" t="s">
        <v>123</v>
      </c>
      <c r="N1346" s="111">
        <v>0</v>
      </c>
      <c r="O1346" s="111" t="s">
        <v>553</v>
      </c>
      <c r="P1346" s="111">
        <v>0</v>
      </c>
      <c r="Q1346" s="112"/>
      <c r="R1346" s="111" t="s">
        <v>566</v>
      </c>
      <c r="S1346" s="111" t="s">
        <v>762</v>
      </c>
      <c r="T1346" s="111" t="s">
        <v>1949</v>
      </c>
      <c r="U1346" s="111" t="str">
        <f>+CONCATENATE(Tabla134[[#This Row],[D]],Tabla134[[#This Row],[P]],Tabla134[[#This Row],[DI]])</f>
        <v>LA_LIBERTADSANCHEZ_CARRIONSANAGORAN</v>
      </c>
      <c r="V1346" s="111" t="s">
        <v>5265</v>
      </c>
      <c r="W1346" s="111"/>
      <c r="X1346" s="111"/>
    </row>
    <row r="1347" spans="1:24" x14ac:dyDescent="0.3">
      <c r="A1347" s="108" t="s">
        <v>548</v>
      </c>
      <c r="B1347" s="109" t="s">
        <v>5267</v>
      </c>
      <c r="C1347" s="109" t="s">
        <v>789</v>
      </c>
      <c r="D1347" s="109" t="s">
        <v>738</v>
      </c>
      <c r="E1347" s="109" t="s">
        <v>700</v>
      </c>
      <c r="F1347" s="109" t="s">
        <v>5120</v>
      </c>
      <c r="G1347" s="109" t="s">
        <v>5255</v>
      </c>
      <c r="H1347" s="109" t="s">
        <v>5268</v>
      </c>
      <c r="I1347" s="110">
        <v>10241</v>
      </c>
      <c r="J1347" s="110">
        <v>340.08</v>
      </c>
      <c r="K1347" s="110">
        <v>-7.9122000000000003</v>
      </c>
      <c r="L1347" s="110">
        <v>-77.904399999999995</v>
      </c>
      <c r="M1347" s="111" t="s">
        <v>123</v>
      </c>
      <c r="N1347" s="111">
        <v>0</v>
      </c>
      <c r="O1347" s="111" t="s">
        <v>553</v>
      </c>
      <c r="P1347" s="111">
        <v>0</v>
      </c>
      <c r="Q1347" s="112"/>
      <c r="R1347" s="111" t="s">
        <v>566</v>
      </c>
      <c r="S1347" s="111" t="s">
        <v>762</v>
      </c>
      <c r="T1347" s="111" t="s">
        <v>2070</v>
      </c>
      <c r="U1347" s="111" t="str">
        <f>+CONCATENATE(Tabla134[[#This Row],[D]],Tabla134[[#This Row],[P]],Tabla134[[#This Row],[DI]])</f>
        <v>LA_LIBERTADSANCHEZ_CARRIONSARIN</v>
      </c>
      <c r="V1347" s="111" t="s">
        <v>5267</v>
      </c>
      <c r="W1347" s="111"/>
      <c r="X1347" s="111"/>
    </row>
    <row r="1348" spans="1:24" x14ac:dyDescent="0.3">
      <c r="A1348" s="108" t="s">
        <v>548</v>
      </c>
      <c r="B1348" s="109" t="s">
        <v>5269</v>
      </c>
      <c r="C1348" s="109" t="s">
        <v>789</v>
      </c>
      <c r="D1348" s="109" t="s">
        <v>738</v>
      </c>
      <c r="E1348" s="109" t="s">
        <v>719</v>
      </c>
      <c r="F1348" s="109" t="s">
        <v>5120</v>
      </c>
      <c r="G1348" s="109" t="s">
        <v>5255</v>
      </c>
      <c r="H1348" s="109" t="s">
        <v>5270</v>
      </c>
      <c r="I1348" s="110">
        <v>14090</v>
      </c>
      <c r="J1348" s="110">
        <v>394.37</v>
      </c>
      <c r="K1348" s="110">
        <v>-7.6993999999999998</v>
      </c>
      <c r="L1348" s="110">
        <v>-77.741100000000003</v>
      </c>
      <c r="M1348" s="111" t="s">
        <v>123</v>
      </c>
      <c r="N1348" s="111">
        <v>0</v>
      </c>
      <c r="O1348" s="111" t="s">
        <v>553</v>
      </c>
      <c r="P1348" s="111">
        <v>0</v>
      </c>
      <c r="Q1348" s="112"/>
      <c r="R1348" s="111" t="s">
        <v>566</v>
      </c>
      <c r="S1348" s="111" t="s">
        <v>762</v>
      </c>
      <c r="T1348" s="111" t="s">
        <v>2172</v>
      </c>
      <c r="U1348" s="111" t="str">
        <f>+CONCATENATE(Tabla134[[#This Row],[D]],Tabla134[[#This Row],[P]],Tabla134[[#This Row],[DI]])</f>
        <v>LA_LIBERTADSANCHEZ_CARRIONSARTIMBAMBA</v>
      </c>
      <c r="V1348" s="111" t="s">
        <v>5269</v>
      </c>
      <c r="W1348" s="111"/>
      <c r="X1348" s="111"/>
    </row>
    <row r="1349" spans="1:24" x14ac:dyDescent="0.3">
      <c r="A1349" s="108" t="s">
        <v>548</v>
      </c>
      <c r="B1349" s="109" t="s">
        <v>5271</v>
      </c>
      <c r="C1349" s="109" t="s">
        <v>789</v>
      </c>
      <c r="D1349" s="109" t="s">
        <v>738</v>
      </c>
      <c r="E1349" s="109" t="s">
        <v>841</v>
      </c>
      <c r="F1349" s="109" t="s">
        <v>5120</v>
      </c>
      <c r="G1349" s="109" t="s">
        <v>5255</v>
      </c>
      <c r="H1349" s="109" t="s">
        <v>842</v>
      </c>
      <c r="I1349" s="110" t="s">
        <v>553</v>
      </c>
      <c r="J1349" s="110" t="s">
        <v>553</v>
      </c>
      <c r="K1349" s="110" t="s">
        <v>553</v>
      </c>
      <c r="L1349" s="110" t="s">
        <v>553</v>
      </c>
      <c r="M1349" s="111" t="s">
        <v>123</v>
      </c>
      <c r="N1349" s="111">
        <v>0</v>
      </c>
      <c r="O1349" s="111" t="s">
        <v>553</v>
      </c>
      <c r="P1349" s="111">
        <v>0</v>
      </c>
      <c r="Q1349" s="112"/>
      <c r="R1349" s="111" t="s">
        <v>566</v>
      </c>
      <c r="S1349" s="111" t="s">
        <v>762</v>
      </c>
      <c r="T1349" s="111" t="s">
        <v>843</v>
      </c>
      <c r="U1349" s="111" t="str">
        <f>+CONCATENATE(Tabla134[[#This Row],[D]],Tabla134[[#This Row],[P]],Tabla134[[#This Row],[DI]])</f>
        <v>LA_LIBERTADSANCHEZ_CARRIONMULTIDISTRITAL</v>
      </c>
      <c r="V1349" s="111" t="s">
        <v>5271</v>
      </c>
      <c r="W1349" s="111"/>
      <c r="X1349" s="111"/>
    </row>
    <row r="1350" spans="1:24" x14ac:dyDescent="0.3">
      <c r="A1350" s="108" t="s">
        <v>548</v>
      </c>
      <c r="B1350" s="109" t="s">
        <v>5272</v>
      </c>
      <c r="C1350" s="109" t="s">
        <v>789</v>
      </c>
      <c r="D1350" s="109" t="s">
        <v>753</v>
      </c>
      <c r="E1350" s="109" t="s">
        <v>550</v>
      </c>
      <c r="F1350" s="109" t="s">
        <v>5120</v>
      </c>
      <c r="G1350" s="109" t="s">
        <v>5273</v>
      </c>
      <c r="H1350" s="109" t="s">
        <v>5274</v>
      </c>
      <c r="I1350" s="110">
        <v>20781</v>
      </c>
      <c r="J1350" s="110">
        <v>1073.6300000000001</v>
      </c>
      <c r="K1350" s="110">
        <v>-8.1456</v>
      </c>
      <c r="L1350" s="110">
        <v>-78.175299999999993</v>
      </c>
      <c r="M1350" s="111" t="s">
        <v>123</v>
      </c>
      <c r="N1350" s="111">
        <v>0</v>
      </c>
      <c r="O1350" s="111" t="s">
        <v>553</v>
      </c>
      <c r="P1350" s="111">
        <v>0</v>
      </c>
      <c r="Q1350" s="112"/>
      <c r="R1350" s="111" t="s">
        <v>566</v>
      </c>
      <c r="S1350" s="111" t="s">
        <v>773</v>
      </c>
      <c r="T1350" s="111" t="s">
        <v>2071</v>
      </c>
      <c r="U1350" s="111" t="str">
        <f>+CONCATENATE(Tabla134[[#This Row],[D]],Tabla134[[#This Row],[P]],Tabla134[[#This Row],[DI]])</f>
        <v>LA_LIBERTADSANTIAGO_DE_CHUCOSANTIAGO DE CHUCO</v>
      </c>
      <c r="V1350" s="111" t="s">
        <v>5272</v>
      </c>
      <c r="W1350" s="111"/>
      <c r="X1350" s="111"/>
    </row>
    <row r="1351" spans="1:24" x14ac:dyDescent="0.3">
      <c r="A1351" s="108" t="s">
        <v>548</v>
      </c>
      <c r="B1351" s="109" t="s">
        <v>5275</v>
      </c>
      <c r="C1351" s="109" t="s">
        <v>789</v>
      </c>
      <c r="D1351" s="109" t="s">
        <v>753</v>
      </c>
      <c r="E1351" s="109" t="s">
        <v>581</v>
      </c>
      <c r="F1351" s="109" t="s">
        <v>5120</v>
      </c>
      <c r="G1351" s="109" t="s">
        <v>5273</v>
      </c>
      <c r="H1351" s="109" t="s">
        <v>5276</v>
      </c>
      <c r="I1351" s="110">
        <v>7592</v>
      </c>
      <c r="J1351" s="110">
        <v>153.44999999999999</v>
      </c>
      <c r="K1351" s="110">
        <v>-8.1331000000000007</v>
      </c>
      <c r="L1351" s="110">
        <v>-78.054699999999997</v>
      </c>
      <c r="M1351" s="111" t="s">
        <v>123</v>
      </c>
      <c r="N1351" s="111">
        <v>0</v>
      </c>
      <c r="O1351" s="111" t="s">
        <v>553</v>
      </c>
      <c r="P1351" s="111">
        <v>0</v>
      </c>
      <c r="Q1351" s="112"/>
      <c r="R1351" s="111" t="s">
        <v>566</v>
      </c>
      <c r="S1351" s="111" t="s">
        <v>773</v>
      </c>
      <c r="T1351" s="111" t="s">
        <v>1154</v>
      </c>
      <c r="U1351" s="111" t="str">
        <f>+CONCATENATE(Tabla134[[#This Row],[D]],Tabla134[[#This Row],[P]],Tabla134[[#This Row],[DI]])</f>
        <v>LA_LIBERTADSANTIAGO_DE_CHUCOANGASMARCA</v>
      </c>
      <c r="V1351" s="111" t="s">
        <v>5275</v>
      </c>
      <c r="W1351" s="111"/>
      <c r="X1351" s="111"/>
    </row>
    <row r="1352" spans="1:24" x14ac:dyDescent="0.3">
      <c r="A1352" s="108" t="s">
        <v>548</v>
      </c>
      <c r="B1352" s="109" t="s">
        <v>5277</v>
      </c>
      <c r="C1352" s="109" t="s">
        <v>789</v>
      </c>
      <c r="D1352" s="109" t="s">
        <v>753</v>
      </c>
      <c r="E1352" s="109" t="s">
        <v>608</v>
      </c>
      <c r="F1352" s="109" t="s">
        <v>5120</v>
      </c>
      <c r="G1352" s="109" t="s">
        <v>5273</v>
      </c>
      <c r="H1352" s="109" t="s">
        <v>5278</v>
      </c>
      <c r="I1352" s="110">
        <v>8320</v>
      </c>
      <c r="J1352" s="110">
        <v>266.5</v>
      </c>
      <c r="K1352" s="110">
        <v>-8.0916999999999994</v>
      </c>
      <c r="L1352" s="110">
        <v>-78.146699999999996</v>
      </c>
      <c r="M1352" s="111" t="s">
        <v>123</v>
      </c>
      <c r="N1352" s="111">
        <v>0</v>
      </c>
      <c r="O1352" s="111" t="s">
        <v>553</v>
      </c>
      <c r="P1352" s="111">
        <v>0</v>
      </c>
      <c r="Q1352" s="112"/>
      <c r="R1352" s="111" t="s">
        <v>566</v>
      </c>
      <c r="S1352" s="111" t="s">
        <v>773</v>
      </c>
      <c r="T1352" s="111" t="s">
        <v>1323</v>
      </c>
      <c r="U1352" s="111" t="str">
        <f>+CONCATENATE(Tabla134[[#This Row],[D]],Tabla134[[#This Row],[P]],Tabla134[[#This Row],[DI]])</f>
        <v>LA_LIBERTADSANTIAGO_DE_CHUCOCACHICADAN</v>
      </c>
      <c r="V1352" s="111" t="s">
        <v>5277</v>
      </c>
      <c r="W1352" s="111"/>
      <c r="X1352" s="111"/>
    </row>
    <row r="1353" spans="1:24" x14ac:dyDescent="0.3">
      <c r="A1353" s="108" t="s">
        <v>548</v>
      </c>
      <c r="B1353" s="109" t="s">
        <v>5279</v>
      </c>
      <c r="C1353" s="109" t="s">
        <v>789</v>
      </c>
      <c r="D1353" s="109" t="s">
        <v>753</v>
      </c>
      <c r="E1353" s="109" t="s">
        <v>633</v>
      </c>
      <c r="F1353" s="109" t="s">
        <v>5120</v>
      </c>
      <c r="G1353" s="109" t="s">
        <v>5273</v>
      </c>
      <c r="H1353" s="109" t="s">
        <v>5280</v>
      </c>
      <c r="I1353" s="110">
        <v>2411</v>
      </c>
      <c r="J1353" s="110">
        <v>69.69</v>
      </c>
      <c r="K1353" s="110">
        <v>-8.1706000000000003</v>
      </c>
      <c r="L1353" s="110">
        <v>-77.976399999999998</v>
      </c>
      <c r="M1353" s="111" t="s">
        <v>123</v>
      </c>
      <c r="N1353" s="111">
        <v>0</v>
      </c>
      <c r="O1353" s="111" t="s">
        <v>553</v>
      </c>
      <c r="P1353" s="111">
        <v>0</v>
      </c>
      <c r="Q1353" s="112"/>
      <c r="R1353" s="111" t="s">
        <v>566</v>
      </c>
      <c r="S1353" s="111" t="s">
        <v>773</v>
      </c>
      <c r="T1353" s="111" t="s">
        <v>1496</v>
      </c>
      <c r="U1353" s="111" t="str">
        <f>+CONCATENATE(Tabla134[[#This Row],[D]],Tabla134[[#This Row],[P]],Tabla134[[#This Row],[DI]])</f>
        <v>LA_LIBERTADSANTIAGO_DE_CHUCOMOLLEBAMBA</v>
      </c>
      <c r="V1353" s="111" t="s">
        <v>5279</v>
      </c>
      <c r="W1353" s="111"/>
      <c r="X1353" s="111"/>
    </row>
    <row r="1354" spans="1:24" x14ac:dyDescent="0.3">
      <c r="A1354" s="108" t="s">
        <v>548</v>
      </c>
      <c r="B1354" s="109" t="s">
        <v>5281</v>
      </c>
      <c r="C1354" s="109" t="s">
        <v>789</v>
      </c>
      <c r="D1354" s="109" t="s">
        <v>753</v>
      </c>
      <c r="E1354" s="109" t="s">
        <v>656</v>
      </c>
      <c r="F1354" s="109" t="s">
        <v>5120</v>
      </c>
      <c r="G1354" s="109" t="s">
        <v>5273</v>
      </c>
      <c r="H1354" s="109" t="s">
        <v>5282</v>
      </c>
      <c r="I1354" s="110">
        <v>2682</v>
      </c>
      <c r="J1354" s="110">
        <v>71.2</v>
      </c>
      <c r="K1354" s="110">
        <v>-8.1907999999999994</v>
      </c>
      <c r="L1354" s="110">
        <v>-77.955799999999996</v>
      </c>
      <c r="M1354" s="111" t="s">
        <v>123</v>
      </c>
      <c r="N1354" s="111">
        <v>0</v>
      </c>
      <c r="O1354" s="111" t="s">
        <v>553</v>
      </c>
      <c r="P1354" s="111">
        <v>0</v>
      </c>
      <c r="Q1354" s="112"/>
      <c r="R1354" s="111" t="s">
        <v>566</v>
      </c>
      <c r="S1354" s="111" t="s">
        <v>773</v>
      </c>
      <c r="T1354" s="111" t="s">
        <v>1661</v>
      </c>
      <c r="U1354" s="111" t="str">
        <f>+CONCATENATE(Tabla134[[#This Row],[D]],Tabla134[[#This Row],[P]],Tabla134[[#This Row],[DI]])</f>
        <v>LA_LIBERTADSANTIAGO_DE_CHUCOMOLLEPATA</v>
      </c>
      <c r="V1354" s="111" t="s">
        <v>5281</v>
      </c>
      <c r="W1354" s="111"/>
      <c r="X1354" s="111"/>
    </row>
    <row r="1355" spans="1:24" x14ac:dyDescent="0.3">
      <c r="A1355" s="108" t="s">
        <v>548</v>
      </c>
      <c r="B1355" s="109" t="s">
        <v>5283</v>
      </c>
      <c r="C1355" s="109" t="s">
        <v>789</v>
      </c>
      <c r="D1355" s="109" t="s">
        <v>753</v>
      </c>
      <c r="E1355" s="109" t="s">
        <v>680</v>
      </c>
      <c r="F1355" s="109" t="s">
        <v>5120</v>
      </c>
      <c r="G1355" s="109" t="s">
        <v>5273</v>
      </c>
      <c r="H1355" s="109" t="s">
        <v>5284</v>
      </c>
      <c r="I1355" s="110">
        <v>14549</v>
      </c>
      <c r="J1355" s="110">
        <v>549.14</v>
      </c>
      <c r="K1355" s="110">
        <v>-8.0024999999999995</v>
      </c>
      <c r="L1355" s="110">
        <v>-78.3108</v>
      </c>
      <c r="M1355" s="111" t="s">
        <v>123</v>
      </c>
      <c r="N1355" s="111">
        <v>0</v>
      </c>
      <c r="O1355" s="111" t="s">
        <v>553</v>
      </c>
      <c r="P1355" s="111">
        <v>0</v>
      </c>
      <c r="Q1355" s="112"/>
      <c r="R1355" s="111" t="s">
        <v>566</v>
      </c>
      <c r="S1355" s="111" t="s">
        <v>773</v>
      </c>
      <c r="T1355" s="111" t="s">
        <v>1813</v>
      </c>
      <c r="U1355" s="111" t="str">
        <f>+CONCATENATE(Tabla134[[#This Row],[D]],Tabla134[[#This Row],[P]],Tabla134[[#This Row],[DI]])</f>
        <v>LA_LIBERTADSANTIAGO_DE_CHUCOQUIRUVILCA</v>
      </c>
      <c r="V1355" s="111" t="s">
        <v>5283</v>
      </c>
      <c r="W1355" s="111"/>
      <c r="X1355" s="111"/>
    </row>
    <row r="1356" spans="1:24" x14ac:dyDescent="0.3">
      <c r="A1356" s="108" t="s">
        <v>548</v>
      </c>
      <c r="B1356" s="109" t="s">
        <v>5285</v>
      </c>
      <c r="C1356" s="109" t="s">
        <v>789</v>
      </c>
      <c r="D1356" s="109" t="s">
        <v>753</v>
      </c>
      <c r="E1356" s="109" t="s">
        <v>700</v>
      </c>
      <c r="F1356" s="109" t="s">
        <v>5120</v>
      </c>
      <c r="G1356" s="109" t="s">
        <v>5273</v>
      </c>
      <c r="H1356" s="109" t="s">
        <v>5286</v>
      </c>
      <c r="I1356" s="110">
        <v>3222</v>
      </c>
      <c r="J1356" s="110">
        <v>165.12</v>
      </c>
      <c r="K1356" s="110">
        <v>-8.1194000000000006</v>
      </c>
      <c r="L1356" s="110">
        <v>-78.141099999999994</v>
      </c>
      <c r="M1356" s="111" t="s">
        <v>123</v>
      </c>
      <c r="N1356" s="111">
        <v>0</v>
      </c>
      <c r="O1356" s="111" t="s">
        <v>553</v>
      </c>
      <c r="P1356" s="111">
        <v>0</v>
      </c>
      <c r="Q1356" s="112"/>
      <c r="R1356" s="111" t="s">
        <v>566</v>
      </c>
      <c r="S1356" s="111" t="s">
        <v>773</v>
      </c>
      <c r="T1356" s="111" t="s">
        <v>1950</v>
      </c>
      <c r="U1356" s="111" t="str">
        <f>+CONCATENATE(Tabla134[[#This Row],[D]],Tabla134[[#This Row],[P]],Tabla134[[#This Row],[DI]])</f>
        <v>LA_LIBERTADSANTIAGO_DE_CHUCOSANTA CRUZ DE CHUCA</v>
      </c>
      <c r="V1356" s="111" t="s">
        <v>5285</v>
      </c>
      <c r="W1356" s="111"/>
      <c r="X1356" s="111"/>
    </row>
    <row r="1357" spans="1:24" x14ac:dyDescent="0.3">
      <c r="A1357" s="108" t="s">
        <v>548</v>
      </c>
      <c r="B1357" s="109" t="s">
        <v>5287</v>
      </c>
      <c r="C1357" s="109" t="s">
        <v>789</v>
      </c>
      <c r="D1357" s="109" t="s">
        <v>753</v>
      </c>
      <c r="E1357" s="109" t="s">
        <v>719</v>
      </c>
      <c r="F1357" s="109" t="s">
        <v>5120</v>
      </c>
      <c r="G1357" s="109" t="s">
        <v>5273</v>
      </c>
      <c r="H1357" s="109" t="s">
        <v>5288</v>
      </c>
      <c r="I1357" s="110">
        <v>3367</v>
      </c>
      <c r="J1357" s="110">
        <v>310.23</v>
      </c>
      <c r="K1357" s="110">
        <v>-8.0230999999999995</v>
      </c>
      <c r="L1357" s="110">
        <v>-77.731399999999994</v>
      </c>
      <c r="M1357" s="111" t="s">
        <v>123</v>
      </c>
      <c r="N1357" s="111">
        <v>0</v>
      </c>
      <c r="O1357" s="111" t="s">
        <v>553</v>
      </c>
      <c r="P1357" s="111">
        <v>0</v>
      </c>
      <c r="Q1357" s="112"/>
      <c r="R1357" s="111" t="s">
        <v>566</v>
      </c>
      <c r="S1357" s="111" t="s">
        <v>773</v>
      </c>
      <c r="T1357" s="111" t="s">
        <v>2173</v>
      </c>
      <c r="U1357" s="111" t="str">
        <f>+CONCATENATE(Tabla134[[#This Row],[D]],Tabla134[[#This Row],[P]],Tabla134[[#This Row],[DI]])</f>
        <v>LA_LIBERTADSANTIAGO_DE_CHUCOSITABAMBA</v>
      </c>
      <c r="V1357" s="111" t="s">
        <v>5287</v>
      </c>
      <c r="W1357" s="111"/>
      <c r="X1357" s="111"/>
    </row>
    <row r="1358" spans="1:24" x14ac:dyDescent="0.3">
      <c r="A1358" s="108" t="s">
        <v>548</v>
      </c>
      <c r="B1358" s="109" t="s">
        <v>5289</v>
      </c>
      <c r="C1358" s="109" t="s">
        <v>789</v>
      </c>
      <c r="D1358" s="109" t="s">
        <v>753</v>
      </c>
      <c r="E1358" s="109" t="s">
        <v>841</v>
      </c>
      <c r="F1358" s="109" t="s">
        <v>5120</v>
      </c>
      <c r="G1358" s="109" t="s">
        <v>5273</v>
      </c>
      <c r="H1358" s="109" t="s">
        <v>842</v>
      </c>
      <c r="I1358" s="110" t="s">
        <v>553</v>
      </c>
      <c r="J1358" s="110" t="s">
        <v>553</v>
      </c>
      <c r="K1358" s="110" t="s">
        <v>553</v>
      </c>
      <c r="L1358" s="110" t="s">
        <v>553</v>
      </c>
      <c r="M1358" s="111" t="s">
        <v>123</v>
      </c>
      <c r="N1358" s="111">
        <v>0</v>
      </c>
      <c r="O1358" s="111" t="s">
        <v>553</v>
      </c>
      <c r="P1358" s="111">
        <v>0</v>
      </c>
      <c r="Q1358" s="112"/>
      <c r="R1358" s="111" t="s">
        <v>566</v>
      </c>
      <c r="S1358" s="111" t="s">
        <v>773</v>
      </c>
      <c r="T1358" s="111" t="s">
        <v>843</v>
      </c>
      <c r="U1358" s="111" t="str">
        <f>+CONCATENATE(Tabla134[[#This Row],[D]],Tabla134[[#This Row],[P]],Tabla134[[#This Row],[DI]])</f>
        <v>LA_LIBERTADSANTIAGO_DE_CHUCOMULTIDISTRITAL</v>
      </c>
      <c r="V1358" s="111" t="s">
        <v>5289</v>
      </c>
      <c r="W1358" s="111"/>
      <c r="X1358" s="111"/>
    </row>
    <row r="1359" spans="1:24" x14ac:dyDescent="0.3">
      <c r="A1359" s="108" t="s">
        <v>548</v>
      </c>
      <c r="B1359" s="109" t="s">
        <v>5290</v>
      </c>
      <c r="C1359" s="109" t="s">
        <v>789</v>
      </c>
      <c r="D1359" s="109" t="s">
        <v>765</v>
      </c>
      <c r="E1359" s="109" t="s">
        <v>550</v>
      </c>
      <c r="F1359" s="109" t="s">
        <v>5120</v>
      </c>
      <c r="G1359" s="109" t="s">
        <v>5291</v>
      </c>
      <c r="H1359" s="109" t="s">
        <v>5292</v>
      </c>
      <c r="I1359" s="110">
        <v>14386</v>
      </c>
      <c r="J1359" s="110">
        <v>465.67</v>
      </c>
      <c r="K1359" s="110">
        <v>-7.4802999999999997</v>
      </c>
      <c r="L1359" s="110">
        <v>-78.816699999999997</v>
      </c>
      <c r="M1359" s="111" t="s">
        <v>123</v>
      </c>
      <c r="N1359" s="111">
        <v>0</v>
      </c>
      <c r="O1359" s="111" t="s">
        <v>553</v>
      </c>
      <c r="P1359" s="111">
        <v>0</v>
      </c>
      <c r="Q1359" s="112"/>
      <c r="R1359" s="111" t="s">
        <v>566</v>
      </c>
      <c r="S1359" s="111" t="s">
        <v>671</v>
      </c>
      <c r="T1359" s="111" t="s">
        <v>1148</v>
      </c>
      <c r="U1359" s="111" t="str">
        <f>+CONCATENATE(Tabla134[[#This Row],[D]],Tabla134[[#This Row],[P]],Tabla134[[#This Row],[DI]])</f>
        <v>LA_LIBERTADGRAN_CHIMUCASCAS</v>
      </c>
      <c r="V1359" s="111" t="s">
        <v>5290</v>
      </c>
      <c r="W1359" s="111"/>
      <c r="X1359" s="111"/>
    </row>
    <row r="1360" spans="1:24" x14ac:dyDescent="0.3">
      <c r="A1360" s="108" t="s">
        <v>548</v>
      </c>
      <c r="B1360" s="109" t="s">
        <v>5293</v>
      </c>
      <c r="C1360" s="109" t="s">
        <v>789</v>
      </c>
      <c r="D1360" s="109" t="s">
        <v>765</v>
      </c>
      <c r="E1360" s="109" t="s">
        <v>581</v>
      </c>
      <c r="F1360" s="109" t="s">
        <v>5120</v>
      </c>
      <c r="G1360" s="109" t="s">
        <v>5291</v>
      </c>
      <c r="H1360" s="109" t="s">
        <v>5294</v>
      </c>
      <c r="I1360" s="110">
        <v>7210</v>
      </c>
      <c r="J1360" s="110">
        <v>280.38</v>
      </c>
      <c r="K1360" s="110">
        <v>-7.6406000000000001</v>
      </c>
      <c r="L1360" s="110">
        <v>-78.551100000000005</v>
      </c>
      <c r="M1360" s="111" t="s">
        <v>123</v>
      </c>
      <c r="N1360" s="111">
        <v>0</v>
      </c>
      <c r="O1360" s="111" t="s">
        <v>553</v>
      </c>
      <c r="P1360" s="111">
        <v>0</v>
      </c>
      <c r="Q1360" s="112"/>
      <c r="R1360" s="111" t="s">
        <v>566</v>
      </c>
      <c r="S1360" s="111" t="s">
        <v>671</v>
      </c>
      <c r="T1360" s="111" t="s">
        <v>1317</v>
      </c>
      <c r="U1360" s="111" t="str">
        <f>+CONCATENATE(Tabla134[[#This Row],[D]],Tabla134[[#This Row],[P]],Tabla134[[#This Row],[DI]])</f>
        <v>LA_LIBERTADGRAN_CHIMULUCMA</v>
      </c>
      <c r="V1360" s="111" t="s">
        <v>5293</v>
      </c>
      <c r="W1360" s="111"/>
      <c r="X1360" s="111"/>
    </row>
    <row r="1361" spans="1:24" x14ac:dyDescent="0.3">
      <c r="A1361" s="108" t="s">
        <v>548</v>
      </c>
      <c r="B1361" s="109" t="s">
        <v>5295</v>
      </c>
      <c r="C1361" s="109" t="s">
        <v>789</v>
      </c>
      <c r="D1361" s="109" t="s">
        <v>765</v>
      </c>
      <c r="E1361" s="109" t="s">
        <v>608</v>
      </c>
      <c r="F1361" s="109" t="s">
        <v>5120</v>
      </c>
      <c r="G1361" s="109" t="s">
        <v>5291</v>
      </c>
      <c r="H1361" s="109" t="s">
        <v>5296</v>
      </c>
      <c r="I1361" s="110">
        <v>2054</v>
      </c>
      <c r="J1361" s="110">
        <v>300.25</v>
      </c>
      <c r="K1361" s="110">
        <v>-7.6981000000000002</v>
      </c>
      <c r="L1361" s="110">
        <v>-78.625600000000006</v>
      </c>
      <c r="M1361" s="111" t="s">
        <v>123</v>
      </c>
      <c r="N1361" s="111">
        <v>0</v>
      </c>
      <c r="O1361" s="111" t="s">
        <v>553</v>
      </c>
      <c r="P1361" s="111">
        <v>0</v>
      </c>
      <c r="Q1361" s="112"/>
      <c r="R1361" s="111" t="s">
        <v>566</v>
      </c>
      <c r="S1361" s="111" t="s">
        <v>671</v>
      </c>
      <c r="T1361" s="111" t="s">
        <v>1491</v>
      </c>
      <c r="U1361" s="111" t="str">
        <f>+CONCATENATE(Tabla134[[#This Row],[D]],Tabla134[[#This Row],[P]],Tabla134[[#This Row],[DI]])</f>
        <v>LA_LIBERTADGRAN_CHIMUMARMOT</v>
      </c>
      <c r="V1361" s="111" t="s">
        <v>5295</v>
      </c>
      <c r="W1361" s="111"/>
      <c r="X1361" s="111"/>
    </row>
    <row r="1362" spans="1:24" x14ac:dyDescent="0.3">
      <c r="A1362" s="108" t="s">
        <v>548</v>
      </c>
      <c r="B1362" s="109" t="s">
        <v>5297</v>
      </c>
      <c r="C1362" s="109" t="s">
        <v>789</v>
      </c>
      <c r="D1362" s="109" t="s">
        <v>765</v>
      </c>
      <c r="E1362" s="109" t="s">
        <v>633</v>
      </c>
      <c r="F1362" s="109" t="s">
        <v>5120</v>
      </c>
      <c r="G1362" s="109" t="s">
        <v>5291</v>
      </c>
      <c r="H1362" s="109" t="s">
        <v>5298</v>
      </c>
      <c r="I1362" s="110">
        <v>7994</v>
      </c>
      <c r="J1362" s="110">
        <v>238.47</v>
      </c>
      <c r="K1362" s="110">
        <v>-7.5964</v>
      </c>
      <c r="L1362" s="110">
        <v>-78.468100000000007</v>
      </c>
      <c r="M1362" s="111" t="s">
        <v>123</v>
      </c>
      <c r="N1362" s="111">
        <v>0</v>
      </c>
      <c r="O1362" s="111" t="s">
        <v>553</v>
      </c>
      <c r="P1362" s="111">
        <v>0</v>
      </c>
      <c r="Q1362" s="112"/>
      <c r="R1362" s="111" t="s">
        <v>566</v>
      </c>
      <c r="S1362" s="111" t="s">
        <v>671</v>
      </c>
      <c r="T1362" s="111" t="s">
        <v>1656</v>
      </c>
      <c r="U1362" s="111" t="str">
        <f>+CONCATENATE(Tabla134[[#This Row],[D]],Tabla134[[#This Row],[P]],Tabla134[[#This Row],[DI]])</f>
        <v>LA_LIBERTADGRAN_CHIMUSAYAPULLO</v>
      </c>
      <c r="V1362" s="111" t="s">
        <v>5297</v>
      </c>
      <c r="W1362" s="111"/>
      <c r="X1362" s="111"/>
    </row>
    <row r="1363" spans="1:24" x14ac:dyDescent="0.3">
      <c r="A1363" s="108" t="s">
        <v>548</v>
      </c>
      <c r="B1363" s="109" t="s">
        <v>5299</v>
      </c>
      <c r="C1363" s="109" t="s">
        <v>789</v>
      </c>
      <c r="D1363" s="109" t="s">
        <v>765</v>
      </c>
      <c r="E1363" s="109" t="s">
        <v>841</v>
      </c>
      <c r="F1363" s="109" t="s">
        <v>5120</v>
      </c>
      <c r="G1363" s="109" t="s">
        <v>5291</v>
      </c>
      <c r="H1363" s="109" t="s">
        <v>842</v>
      </c>
      <c r="I1363" s="110" t="s">
        <v>553</v>
      </c>
      <c r="J1363" s="110" t="s">
        <v>553</v>
      </c>
      <c r="K1363" s="110" t="s">
        <v>553</v>
      </c>
      <c r="L1363" s="110" t="s">
        <v>553</v>
      </c>
      <c r="M1363" s="111" t="s">
        <v>123</v>
      </c>
      <c r="N1363" s="111">
        <v>0</v>
      </c>
      <c r="O1363" s="111" t="s">
        <v>553</v>
      </c>
      <c r="P1363" s="111">
        <v>0</v>
      </c>
      <c r="Q1363" s="112"/>
      <c r="R1363" s="111" t="s">
        <v>566</v>
      </c>
      <c r="S1363" s="111" t="s">
        <v>671</v>
      </c>
      <c r="T1363" s="111" t="s">
        <v>843</v>
      </c>
      <c r="U1363" s="111" t="str">
        <f>+CONCATENATE(Tabla134[[#This Row],[D]],Tabla134[[#This Row],[P]],Tabla134[[#This Row],[DI]])</f>
        <v>LA_LIBERTADGRAN_CHIMUMULTIDISTRITAL</v>
      </c>
      <c r="V1363" s="111" t="s">
        <v>5299</v>
      </c>
      <c r="W1363" s="111"/>
      <c r="X1363" s="111"/>
    </row>
    <row r="1364" spans="1:24" x14ac:dyDescent="0.3">
      <c r="A1364" s="108" t="s">
        <v>548</v>
      </c>
      <c r="B1364" s="109" t="s">
        <v>5300</v>
      </c>
      <c r="C1364" s="109" t="s">
        <v>789</v>
      </c>
      <c r="D1364" s="109" t="s">
        <v>778</v>
      </c>
      <c r="E1364" s="109" t="s">
        <v>550</v>
      </c>
      <c r="F1364" s="109" t="s">
        <v>5120</v>
      </c>
      <c r="G1364" s="109" t="s">
        <v>5301</v>
      </c>
      <c r="H1364" s="109" t="s">
        <v>5302</v>
      </c>
      <c r="I1364" s="110">
        <v>71152</v>
      </c>
      <c r="J1364" s="110">
        <v>1072.95</v>
      </c>
      <c r="K1364" s="110">
        <v>-8.4155999999999995</v>
      </c>
      <c r="L1364" s="110">
        <v>-78.751099999999994</v>
      </c>
      <c r="M1364" s="111" t="s">
        <v>123</v>
      </c>
      <c r="N1364" s="111">
        <v>0</v>
      </c>
      <c r="O1364" s="111" t="s">
        <v>553</v>
      </c>
      <c r="P1364" s="111">
        <v>0</v>
      </c>
      <c r="Q1364" s="112"/>
      <c r="R1364" s="111" t="s">
        <v>566</v>
      </c>
      <c r="S1364" s="111" t="s">
        <v>795</v>
      </c>
      <c r="T1364" s="111" t="s">
        <v>795</v>
      </c>
      <c r="U1364" s="111" t="str">
        <f>+CONCATENATE(Tabla134[[#This Row],[D]],Tabla134[[#This Row],[P]],Tabla134[[#This Row],[DI]])</f>
        <v>LA_LIBERTADVIRUVIRU</v>
      </c>
      <c r="V1364" s="111" t="s">
        <v>5300</v>
      </c>
      <c r="W1364" s="111"/>
      <c r="X1364" s="111"/>
    </row>
    <row r="1365" spans="1:24" x14ac:dyDescent="0.3">
      <c r="A1365" s="108" t="s">
        <v>548</v>
      </c>
      <c r="B1365" s="109" t="s">
        <v>5303</v>
      </c>
      <c r="C1365" s="109" t="s">
        <v>789</v>
      </c>
      <c r="D1365" s="109" t="s">
        <v>778</v>
      </c>
      <c r="E1365" s="109" t="s">
        <v>581</v>
      </c>
      <c r="F1365" s="109" t="s">
        <v>5120</v>
      </c>
      <c r="G1365" s="109" t="s">
        <v>5301</v>
      </c>
      <c r="H1365" s="109" t="s">
        <v>5304</v>
      </c>
      <c r="I1365" s="110">
        <v>42779</v>
      </c>
      <c r="J1365" s="110">
        <v>1736.87</v>
      </c>
      <c r="K1365" s="110">
        <v>-8.5394000000000005</v>
      </c>
      <c r="L1365" s="110">
        <v>-78.682500000000005</v>
      </c>
      <c r="M1365" s="111" t="s">
        <v>123</v>
      </c>
      <c r="N1365" s="111">
        <v>0</v>
      </c>
      <c r="O1365" s="111" t="s">
        <v>553</v>
      </c>
      <c r="P1365" s="111">
        <v>0</v>
      </c>
      <c r="Q1365" s="112"/>
      <c r="R1365" s="111" t="s">
        <v>566</v>
      </c>
      <c r="S1365" s="111" t="s">
        <v>795</v>
      </c>
      <c r="T1365" s="111" t="s">
        <v>1156</v>
      </c>
      <c r="U1365" s="111" t="str">
        <f>+CONCATENATE(Tabla134[[#This Row],[D]],Tabla134[[#This Row],[P]],Tabla134[[#This Row],[DI]])</f>
        <v>LA_LIBERTADVIRUCHAO</v>
      </c>
      <c r="V1365" s="111" t="s">
        <v>5303</v>
      </c>
      <c r="W1365" s="111"/>
      <c r="X1365" s="111"/>
    </row>
    <row r="1366" spans="1:24" x14ac:dyDescent="0.3">
      <c r="A1366" s="108" t="s">
        <v>548</v>
      </c>
      <c r="B1366" s="109" t="s">
        <v>5305</v>
      </c>
      <c r="C1366" s="109" t="s">
        <v>789</v>
      </c>
      <c r="D1366" s="109" t="s">
        <v>778</v>
      </c>
      <c r="E1366" s="109" t="s">
        <v>608</v>
      </c>
      <c r="F1366" s="109" t="s">
        <v>5120</v>
      </c>
      <c r="G1366" s="109" t="s">
        <v>5301</v>
      </c>
      <c r="H1366" s="109" t="s">
        <v>5306</v>
      </c>
      <c r="I1366" s="110">
        <v>10166</v>
      </c>
      <c r="J1366" s="110">
        <v>404.72</v>
      </c>
      <c r="K1366" s="110">
        <v>-8.9519000000000002</v>
      </c>
      <c r="L1366" s="110">
        <v>-78.625799999999998</v>
      </c>
      <c r="M1366" s="111" t="s">
        <v>123</v>
      </c>
      <c r="N1366" s="111">
        <v>0</v>
      </c>
      <c r="O1366" s="111" t="s">
        <v>553</v>
      </c>
      <c r="P1366" s="111">
        <v>0</v>
      </c>
      <c r="Q1366" s="112"/>
      <c r="R1366" s="111" t="s">
        <v>566</v>
      </c>
      <c r="S1366" s="111" t="s">
        <v>795</v>
      </c>
      <c r="T1366" s="111" t="s">
        <v>1325</v>
      </c>
      <c r="U1366" s="111" t="str">
        <f>+CONCATENATE(Tabla134[[#This Row],[D]],Tabla134[[#This Row],[P]],Tabla134[[#This Row],[DI]])</f>
        <v>LA_LIBERTADVIRUGUADALUPITO</v>
      </c>
      <c r="V1366" s="111" t="s">
        <v>5305</v>
      </c>
      <c r="W1366" s="111"/>
      <c r="X1366" s="111"/>
    </row>
    <row r="1367" spans="1:24" x14ac:dyDescent="0.3">
      <c r="A1367" s="108" t="s">
        <v>548</v>
      </c>
      <c r="B1367" s="109" t="s">
        <v>5307</v>
      </c>
      <c r="C1367" s="109" t="s">
        <v>789</v>
      </c>
      <c r="D1367" s="109" t="s">
        <v>778</v>
      </c>
      <c r="E1367" s="109" t="s">
        <v>841</v>
      </c>
      <c r="F1367" s="109" t="s">
        <v>5120</v>
      </c>
      <c r="G1367" s="109" t="s">
        <v>5301</v>
      </c>
      <c r="H1367" s="109" t="s">
        <v>842</v>
      </c>
      <c r="I1367" s="110" t="s">
        <v>553</v>
      </c>
      <c r="J1367" s="110" t="s">
        <v>553</v>
      </c>
      <c r="K1367" s="110" t="s">
        <v>553</v>
      </c>
      <c r="L1367" s="110" t="s">
        <v>553</v>
      </c>
      <c r="M1367" s="111" t="s">
        <v>123</v>
      </c>
      <c r="N1367" s="111">
        <v>0</v>
      </c>
      <c r="O1367" s="111" t="s">
        <v>553</v>
      </c>
      <c r="P1367" s="111">
        <v>0</v>
      </c>
      <c r="Q1367" s="112"/>
      <c r="R1367" s="111" t="s">
        <v>566</v>
      </c>
      <c r="S1367" s="111" t="s">
        <v>795</v>
      </c>
      <c r="T1367" s="111" t="s">
        <v>843</v>
      </c>
      <c r="U1367" s="111" t="str">
        <f>+CONCATENATE(Tabla134[[#This Row],[D]],Tabla134[[#This Row],[P]],Tabla134[[#This Row],[DI]])</f>
        <v>LA_LIBERTADVIRUMULTIDISTRITAL</v>
      </c>
      <c r="V1367" s="111" t="s">
        <v>5307</v>
      </c>
      <c r="W1367" s="111"/>
      <c r="X1367" s="111"/>
    </row>
    <row r="1368" spans="1:24" x14ac:dyDescent="0.3">
      <c r="A1368" s="108" t="s">
        <v>548</v>
      </c>
      <c r="B1368" s="109" t="s">
        <v>5308</v>
      </c>
      <c r="C1368" s="109" t="s">
        <v>798</v>
      </c>
      <c r="D1368" s="109" t="s">
        <v>550</v>
      </c>
      <c r="E1368" s="109" t="s">
        <v>550</v>
      </c>
      <c r="F1368" s="109" t="s">
        <v>5309</v>
      </c>
      <c r="G1368" s="109" t="s">
        <v>5310</v>
      </c>
      <c r="H1368" s="109" t="s">
        <v>5310</v>
      </c>
      <c r="I1368" s="110">
        <v>298467</v>
      </c>
      <c r="J1368" s="110">
        <v>50.35</v>
      </c>
      <c r="K1368" s="110">
        <v>-6.7736000000000001</v>
      </c>
      <c r="L1368" s="110">
        <v>-79.839699999999993</v>
      </c>
      <c r="M1368" s="111" t="s">
        <v>123</v>
      </c>
      <c r="N1368" s="111">
        <v>0</v>
      </c>
      <c r="O1368" s="111" t="s">
        <v>553</v>
      </c>
      <c r="P1368" s="111">
        <v>0</v>
      </c>
      <c r="Q1368" s="112"/>
      <c r="R1368" s="111" t="s">
        <v>567</v>
      </c>
      <c r="S1368" s="111" t="s">
        <v>595</v>
      </c>
      <c r="T1368" s="111" t="s">
        <v>595</v>
      </c>
      <c r="U1368" s="111" t="str">
        <f>+CONCATENATE(Tabla134[[#This Row],[D]],Tabla134[[#This Row],[P]],Tabla134[[#This Row],[DI]])</f>
        <v>LAMBAYEQUECHICLAYOCHICLAYO</v>
      </c>
      <c r="V1368" s="111" t="s">
        <v>5308</v>
      </c>
      <c r="W1368" s="111"/>
      <c r="X1368" s="111"/>
    </row>
    <row r="1369" spans="1:24" x14ac:dyDescent="0.3">
      <c r="A1369" s="108" t="s">
        <v>548</v>
      </c>
      <c r="B1369" s="109" t="s">
        <v>5311</v>
      </c>
      <c r="C1369" s="109" t="s">
        <v>798</v>
      </c>
      <c r="D1369" s="109" t="s">
        <v>550</v>
      </c>
      <c r="E1369" s="109" t="s">
        <v>581</v>
      </c>
      <c r="F1369" s="109" t="s">
        <v>5309</v>
      </c>
      <c r="G1369" s="109" t="s">
        <v>5310</v>
      </c>
      <c r="H1369" s="109" t="s">
        <v>5312</v>
      </c>
      <c r="I1369" s="110">
        <v>18101</v>
      </c>
      <c r="J1369" s="110">
        <v>712</v>
      </c>
      <c r="K1369" s="110">
        <v>-6.6428000000000003</v>
      </c>
      <c r="L1369" s="110">
        <v>-79.384200000000007</v>
      </c>
      <c r="M1369" s="111" t="s">
        <v>123</v>
      </c>
      <c r="N1369" s="111">
        <v>0</v>
      </c>
      <c r="O1369" s="111" t="s">
        <v>553</v>
      </c>
      <c r="P1369" s="111">
        <v>0</v>
      </c>
      <c r="Q1369" s="112"/>
      <c r="R1369" s="111" t="s">
        <v>567</v>
      </c>
      <c r="S1369" s="111" t="s">
        <v>595</v>
      </c>
      <c r="T1369" s="111" t="s">
        <v>1498</v>
      </c>
      <c r="U1369" s="111" t="str">
        <f>+CONCATENATE(Tabla134[[#This Row],[D]],Tabla134[[#This Row],[P]],Tabla134[[#This Row],[DI]])</f>
        <v>LAMBAYEQUECHICLAYOCHONGOYAPE</v>
      </c>
      <c r="V1369" s="111" t="s">
        <v>5311</v>
      </c>
      <c r="W1369" s="111"/>
      <c r="X1369" s="111"/>
    </row>
    <row r="1370" spans="1:24" x14ac:dyDescent="0.3">
      <c r="A1370" s="108" t="s">
        <v>548</v>
      </c>
      <c r="B1370" s="109" t="s">
        <v>5313</v>
      </c>
      <c r="C1370" s="109" t="s">
        <v>798</v>
      </c>
      <c r="D1370" s="109" t="s">
        <v>550</v>
      </c>
      <c r="E1370" s="109" t="s">
        <v>608</v>
      </c>
      <c r="F1370" s="109" t="s">
        <v>5309</v>
      </c>
      <c r="G1370" s="109" t="s">
        <v>5310</v>
      </c>
      <c r="H1370" s="109" t="s">
        <v>5314</v>
      </c>
      <c r="I1370" s="110">
        <v>10599</v>
      </c>
      <c r="J1370" s="110">
        <v>84.78</v>
      </c>
      <c r="K1370" s="110">
        <v>-6.9071999999999996</v>
      </c>
      <c r="L1370" s="110">
        <v>-79.864400000000003</v>
      </c>
      <c r="M1370" s="111" t="s">
        <v>123</v>
      </c>
      <c r="N1370" s="111">
        <v>0</v>
      </c>
      <c r="O1370" s="111" t="s">
        <v>553</v>
      </c>
      <c r="P1370" s="111">
        <v>0</v>
      </c>
      <c r="Q1370" s="112"/>
      <c r="R1370" s="111" t="s">
        <v>567</v>
      </c>
      <c r="S1370" s="111" t="s">
        <v>595</v>
      </c>
      <c r="T1370" s="111" t="s">
        <v>1662</v>
      </c>
      <c r="U1370" s="111" t="str">
        <f>+CONCATENATE(Tabla134[[#This Row],[D]],Tabla134[[#This Row],[P]],Tabla134[[#This Row],[DI]])</f>
        <v>LAMBAYEQUECHICLAYOETEN</v>
      </c>
      <c r="V1370" s="111" t="s">
        <v>5313</v>
      </c>
      <c r="W1370" s="111"/>
      <c r="X1370" s="111"/>
    </row>
    <row r="1371" spans="1:24" x14ac:dyDescent="0.3">
      <c r="A1371" s="108" t="s">
        <v>548</v>
      </c>
      <c r="B1371" s="109" t="s">
        <v>5315</v>
      </c>
      <c r="C1371" s="109" t="s">
        <v>798</v>
      </c>
      <c r="D1371" s="109" t="s">
        <v>550</v>
      </c>
      <c r="E1371" s="109" t="s">
        <v>633</v>
      </c>
      <c r="F1371" s="109" t="s">
        <v>5309</v>
      </c>
      <c r="G1371" s="109" t="s">
        <v>5310</v>
      </c>
      <c r="H1371" s="109" t="s">
        <v>5316</v>
      </c>
      <c r="I1371" s="110">
        <v>2160</v>
      </c>
      <c r="J1371" s="110">
        <v>14.48</v>
      </c>
      <c r="K1371" s="110">
        <v>-6.9268999999999998</v>
      </c>
      <c r="L1371" s="110">
        <v>-79.866399999999999</v>
      </c>
      <c r="M1371" s="111" t="s">
        <v>123</v>
      </c>
      <c r="N1371" s="111">
        <v>0</v>
      </c>
      <c r="O1371" s="111" t="s">
        <v>553</v>
      </c>
      <c r="P1371" s="111">
        <v>0</v>
      </c>
      <c r="Q1371" s="112"/>
      <c r="R1371" s="111" t="s">
        <v>567</v>
      </c>
      <c r="S1371" s="111" t="s">
        <v>595</v>
      </c>
      <c r="T1371" s="111" t="s">
        <v>1815</v>
      </c>
      <c r="U1371" s="111" t="str">
        <f>+CONCATENATE(Tabla134[[#This Row],[D]],Tabla134[[#This Row],[P]],Tabla134[[#This Row],[DI]])</f>
        <v>LAMBAYEQUECHICLAYOETEN PUERTO</v>
      </c>
      <c r="V1371" s="111" t="s">
        <v>5315</v>
      </c>
      <c r="W1371" s="111"/>
      <c r="X1371" s="111"/>
    </row>
    <row r="1372" spans="1:24" x14ac:dyDescent="0.3">
      <c r="A1372" s="108" t="s">
        <v>548</v>
      </c>
      <c r="B1372" s="109" t="s">
        <v>5317</v>
      </c>
      <c r="C1372" s="109" t="s">
        <v>798</v>
      </c>
      <c r="D1372" s="109" t="s">
        <v>550</v>
      </c>
      <c r="E1372" s="109" t="s">
        <v>656</v>
      </c>
      <c r="F1372" s="109" t="s">
        <v>5309</v>
      </c>
      <c r="G1372" s="109" t="s">
        <v>5310</v>
      </c>
      <c r="H1372" s="109" t="s">
        <v>5318</v>
      </c>
      <c r="I1372" s="110">
        <v>199144</v>
      </c>
      <c r="J1372" s="110">
        <v>28.22</v>
      </c>
      <c r="K1372" s="110">
        <v>-6.7591999999999999</v>
      </c>
      <c r="L1372" s="110">
        <v>-79.840800000000002</v>
      </c>
      <c r="M1372" s="111" t="s">
        <v>123</v>
      </c>
      <c r="N1372" s="111">
        <v>0</v>
      </c>
      <c r="O1372" s="111" t="s">
        <v>553</v>
      </c>
      <c r="P1372" s="111">
        <v>0</v>
      </c>
      <c r="Q1372" s="112"/>
      <c r="R1372" s="111" t="s">
        <v>567</v>
      </c>
      <c r="S1372" s="111" t="s">
        <v>595</v>
      </c>
      <c r="T1372" s="111" t="s">
        <v>1952</v>
      </c>
      <c r="U1372" s="111" t="str">
        <f>+CONCATENATE(Tabla134[[#This Row],[D]],Tabla134[[#This Row],[P]],Tabla134[[#This Row],[DI]])</f>
        <v>LAMBAYEQUECHICLAYOJOSE LEONARDO ORTIZ</v>
      </c>
      <c r="V1372" s="111" t="s">
        <v>5317</v>
      </c>
      <c r="W1372" s="111"/>
      <c r="X1372" s="111"/>
    </row>
    <row r="1373" spans="1:24" x14ac:dyDescent="0.3">
      <c r="A1373" s="108" t="s">
        <v>548</v>
      </c>
      <c r="B1373" s="109" t="s">
        <v>5319</v>
      </c>
      <c r="C1373" s="109" t="s">
        <v>798</v>
      </c>
      <c r="D1373" s="109" t="s">
        <v>550</v>
      </c>
      <c r="E1373" s="109" t="s">
        <v>680</v>
      </c>
      <c r="F1373" s="109" t="s">
        <v>5309</v>
      </c>
      <c r="G1373" s="109" t="s">
        <v>5310</v>
      </c>
      <c r="H1373" s="109" t="s">
        <v>5320</v>
      </c>
      <c r="I1373" s="110">
        <v>93069</v>
      </c>
      <c r="J1373" s="110">
        <v>29.36</v>
      </c>
      <c r="K1373" s="110">
        <v>-6.7882999999999996</v>
      </c>
      <c r="L1373" s="110">
        <v>-79.836699999999993</v>
      </c>
      <c r="M1373" s="111" t="s">
        <v>123</v>
      </c>
      <c r="N1373" s="111">
        <v>0</v>
      </c>
      <c r="O1373" s="111" t="s">
        <v>553</v>
      </c>
      <c r="P1373" s="111">
        <v>0</v>
      </c>
      <c r="Q1373" s="112"/>
      <c r="R1373" s="111" t="s">
        <v>567</v>
      </c>
      <c r="S1373" s="111" t="s">
        <v>595</v>
      </c>
      <c r="T1373" s="111" t="s">
        <v>2073</v>
      </c>
      <c r="U1373" s="111" t="str">
        <f>+CONCATENATE(Tabla134[[#This Row],[D]],Tabla134[[#This Row],[P]],Tabla134[[#This Row],[DI]])</f>
        <v>LAMBAYEQUECHICLAYOLA VICTORIA</v>
      </c>
      <c r="V1373" s="111" t="s">
        <v>5319</v>
      </c>
      <c r="W1373" s="111"/>
      <c r="X1373" s="111"/>
    </row>
    <row r="1374" spans="1:24" x14ac:dyDescent="0.3">
      <c r="A1374" s="108" t="s">
        <v>548</v>
      </c>
      <c r="B1374" s="109" t="s">
        <v>5321</v>
      </c>
      <c r="C1374" s="109" t="s">
        <v>798</v>
      </c>
      <c r="D1374" s="109" t="s">
        <v>550</v>
      </c>
      <c r="E1374" s="109" t="s">
        <v>700</v>
      </c>
      <c r="F1374" s="109" t="s">
        <v>5309</v>
      </c>
      <c r="G1374" s="109" t="s">
        <v>5310</v>
      </c>
      <c r="H1374" s="109" t="s">
        <v>5322</v>
      </c>
      <c r="I1374" s="110">
        <v>10436</v>
      </c>
      <c r="J1374" s="110">
        <v>429.27</v>
      </c>
      <c r="K1374" s="110">
        <v>-6.9911000000000003</v>
      </c>
      <c r="L1374" s="110">
        <v>-79.624399999999994</v>
      </c>
      <c r="M1374" s="111" t="s">
        <v>123</v>
      </c>
      <c r="N1374" s="111">
        <v>0</v>
      </c>
      <c r="O1374" s="111" t="s">
        <v>553</v>
      </c>
      <c r="P1374" s="111">
        <v>0</v>
      </c>
      <c r="Q1374" s="112"/>
      <c r="R1374" s="111" t="s">
        <v>567</v>
      </c>
      <c r="S1374" s="111" t="s">
        <v>595</v>
      </c>
      <c r="T1374" s="111" t="s">
        <v>1510</v>
      </c>
      <c r="U1374" s="111" t="str">
        <f>+CONCATENATE(Tabla134[[#This Row],[D]],Tabla134[[#This Row],[P]],Tabla134[[#This Row],[DI]])</f>
        <v>LAMBAYEQUECHICLAYOLAGUNAS</v>
      </c>
      <c r="V1374" s="111" t="s">
        <v>5321</v>
      </c>
      <c r="W1374" s="111"/>
      <c r="X1374" s="111"/>
    </row>
    <row r="1375" spans="1:24" x14ac:dyDescent="0.3">
      <c r="A1375" s="108" t="s">
        <v>548</v>
      </c>
      <c r="B1375" s="109" t="s">
        <v>5323</v>
      </c>
      <c r="C1375" s="109" t="s">
        <v>798</v>
      </c>
      <c r="D1375" s="109" t="s">
        <v>550</v>
      </c>
      <c r="E1375" s="109" t="s">
        <v>719</v>
      </c>
      <c r="F1375" s="109" t="s">
        <v>5309</v>
      </c>
      <c r="G1375" s="109" t="s">
        <v>5310</v>
      </c>
      <c r="H1375" s="109" t="s">
        <v>5324</v>
      </c>
      <c r="I1375" s="110">
        <v>32314</v>
      </c>
      <c r="J1375" s="110">
        <v>44.94</v>
      </c>
      <c r="K1375" s="110">
        <v>-6.8785999999999996</v>
      </c>
      <c r="L1375" s="110">
        <v>-79.871399999999994</v>
      </c>
      <c r="M1375" s="111" t="s">
        <v>123</v>
      </c>
      <c r="N1375" s="111">
        <v>0</v>
      </c>
      <c r="O1375" s="111" t="s">
        <v>553</v>
      </c>
      <c r="P1375" s="111">
        <v>0</v>
      </c>
      <c r="Q1375" s="112"/>
      <c r="R1375" s="111" t="s">
        <v>567</v>
      </c>
      <c r="S1375" s="111" t="s">
        <v>595</v>
      </c>
      <c r="T1375" s="111" t="s">
        <v>2256</v>
      </c>
      <c r="U1375" s="111" t="str">
        <f>+CONCATENATE(Tabla134[[#This Row],[D]],Tabla134[[#This Row],[P]],Tabla134[[#This Row],[DI]])</f>
        <v>LAMBAYEQUECHICLAYOMONSEFU</v>
      </c>
      <c r="V1375" s="111" t="s">
        <v>5323</v>
      </c>
      <c r="W1375" s="111"/>
      <c r="X1375" s="111"/>
    </row>
    <row r="1376" spans="1:24" x14ac:dyDescent="0.3">
      <c r="A1376" s="108" t="s">
        <v>548</v>
      </c>
      <c r="B1376" s="109" t="s">
        <v>5325</v>
      </c>
      <c r="C1376" s="109" t="s">
        <v>798</v>
      </c>
      <c r="D1376" s="109" t="s">
        <v>550</v>
      </c>
      <c r="E1376" s="109" t="s">
        <v>738</v>
      </c>
      <c r="F1376" s="109" t="s">
        <v>5309</v>
      </c>
      <c r="G1376" s="109" t="s">
        <v>5310</v>
      </c>
      <c r="H1376" s="109" t="s">
        <v>5326</v>
      </c>
      <c r="I1376" s="110">
        <v>2331</v>
      </c>
      <c r="J1376" s="110">
        <v>208.63</v>
      </c>
      <c r="K1376" s="110">
        <v>-6.8731</v>
      </c>
      <c r="L1376" s="110">
        <v>-79.3386</v>
      </c>
      <c r="M1376" s="111" t="s">
        <v>123</v>
      </c>
      <c r="N1376" s="111">
        <v>0</v>
      </c>
      <c r="O1376" s="111" t="s">
        <v>553</v>
      </c>
      <c r="P1376" s="111">
        <v>0</v>
      </c>
      <c r="Q1376" s="112"/>
      <c r="R1376" s="111" t="s">
        <v>567</v>
      </c>
      <c r="S1376" s="111" t="s">
        <v>595</v>
      </c>
      <c r="T1376" s="111" t="s">
        <v>2327</v>
      </c>
      <c r="U1376" s="111" t="str">
        <f>+CONCATENATE(Tabla134[[#This Row],[D]],Tabla134[[#This Row],[P]],Tabla134[[#This Row],[DI]])</f>
        <v>LAMBAYEQUECHICLAYONUEVA ARICA</v>
      </c>
      <c r="V1376" s="111" t="s">
        <v>5325</v>
      </c>
      <c r="W1376" s="111"/>
      <c r="X1376" s="111"/>
    </row>
    <row r="1377" spans="1:24" x14ac:dyDescent="0.3">
      <c r="A1377" s="108" t="s">
        <v>548</v>
      </c>
      <c r="B1377" s="109" t="s">
        <v>5327</v>
      </c>
      <c r="C1377" s="109" t="s">
        <v>798</v>
      </c>
      <c r="D1377" s="109" t="s">
        <v>550</v>
      </c>
      <c r="E1377" s="109" t="s">
        <v>753</v>
      </c>
      <c r="F1377" s="109" t="s">
        <v>5309</v>
      </c>
      <c r="G1377" s="109" t="s">
        <v>5310</v>
      </c>
      <c r="H1377" s="109" t="s">
        <v>5328</v>
      </c>
      <c r="I1377" s="110">
        <v>9879</v>
      </c>
      <c r="J1377" s="110">
        <v>455.4</v>
      </c>
      <c r="K1377" s="110">
        <v>-6.8457999999999997</v>
      </c>
      <c r="L1377" s="110">
        <v>-79.298100000000005</v>
      </c>
      <c r="M1377" s="111" t="s">
        <v>123</v>
      </c>
      <c r="N1377" s="111">
        <v>0</v>
      </c>
      <c r="O1377" s="111" t="s">
        <v>553</v>
      </c>
      <c r="P1377" s="111">
        <v>0</v>
      </c>
      <c r="Q1377" s="112"/>
      <c r="R1377" s="111" t="s">
        <v>567</v>
      </c>
      <c r="S1377" s="111" t="s">
        <v>595</v>
      </c>
      <c r="T1377" s="111" t="s">
        <v>2388</v>
      </c>
      <c r="U1377" s="111" t="str">
        <f>+CONCATENATE(Tabla134[[#This Row],[D]],Tabla134[[#This Row],[P]],Tabla134[[#This Row],[DI]])</f>
        <v>LAMBAYEQUECHICLAYOOYOTUN</v>
      </c>
      <c r="V1377" s="111" t="s">
        <v>5327</v>
      </c>
      <c r="W1377" s="111"/>
      <c r="X1377" s="111"/>
    </row>
    <row r="1378" spans="1:24" x14ac:dyDescent="0.3">
      <c r="A1378" s="108" t="s">
        <v>548</v>
      </c>
      <c r="B1378" s="109" t="s">
        <v>5329</v>
      </c>
      <c r="C1378" s="109" t="s">
        <v>798</v>
      </c>
      <c r="D1378" s="109" t="s">
        <v>550</v>
      </c>
      <c r="E1378" s="109" t="s">
        <v>765</v>
      </c>
      <c r="F1378" s="109" t="s">
        <v>5309</v>
      </c>
      <c r="G1378" s="109" t="s">
        <v>5310</v>
      </c>
      <c r="H1378" s="109" t="s">
        <v>5330</v>
      </c>
      <c r="I1378" s="110">
        <v>9965</v>
      </c>
      <c r="J1378" s="110">
        <v>56.92</v>
      </c>
      <c r="K1378" s="110">
        <v>-6.7186000000000003</v>
      </c>
      <c r="L1378" s="110">
        <v>-79.770799999999994</v>
      </c>
      <c r="M1378" s="111" t="s">
        <v>123</v>
      </c>
      <c r="N1378" s="111">
        <v>0</v>
      </c>
      <c r="O1378" s="111" t="s">
        <v>553</v>
      </c>
      <c r="P1378" s="111">
        <v>0</v>
      </c>
      <c r="Q1378" s="112"/>
      <c r="R1378" s="111" t="s">
        <v>567</v>
      </c>
      <c r="S1378" s="111" t="s">
        <v>595</v>
      </c>
      <c r="T1378" s="111" t="s">
        <v>2466</v>
      </c>
      <c r="U1378" s="111" t="str">
        <f>+CONCATENATE(Tabla134[[#This Row],[D]],Tabla134[[#This Row],[P]],Tabla134[[#This Row],[DI]])</f>
        <v>LAMBAYEQUECHICLAYOPICSI</v>
      </c>
      <c r="V1378" s="111" t="s">
        <v>5329</v>
      </c>
      <c r="W1378" s="111"/>
      <c r="X1378" s="111"/>
    </row>
    <row r="1379" spans="1:24" x14ac:dyDescent="0.3">
      <c r="A1379" s="108" t="s">
        <v>548</v>
      </c>
      <c r="B1379" s="109" t="s">
        <v>5331</v>
      </c>
      <c r="C1379" s="109" t="s">
        <v>798</v>
      </c>
      <c r="D1379" s="109" t="s">
        <v>550</v>
      </c>
      <c r="E1379" s="109" t="s">
        <v>778</v>
      </c>
      <c r="F1379" s="109" t="s">
        <v>5309</v>
      </c>
      <c r="G1379" s="109" t="s">
        <v>5310</v>
      </c>
      <c r="H1379" s="109" t="s">
        <v>5332</v>
      </c>
      <c r="I1379" s="110">
        <v>46075</v>
      </c>
      <c r="J1379" s="110">
        <v>66.53</v>
      </c>
      <c r="K1379" s="110">
        <v>-6.8369</v>
      </c>
      <c r="L1379" s="110">
        <v>-79.936099999999996</v>
      </c>
      <c r="M1379" s="111" t="s">
        <v>123</v>
      </c>
      <c r="N1379" s="111">
        <v>0</v>
      </c>
      <c r="O1379" s="111" t="s">
        <v>553</v>
      </c>
      <c r="P1379" s="111">
        <v>0</v>
      </c>
      <c r="Q1379" s="112"/>
      <c r="R1379" s="111" t="s">
        <v>567</v>
      </c>
      <c r="S1379" s="111" t="s">
        <v>595</v>
      </c>
      <c r="T1379" s="111" t="s">
        <v>2495</v>
      </c>
      <c r="U1379" s="111" t="str">
        <f>+CONCATENATE(Tabla134[[#This Row],[D]],Tabla134[[#This Row],[P]],Tabla134[[#This Row],[DI]])</f>
        <v>LAMBAYEQUECHICLAYOPIMENTEL</v>
      </c>
      <c r="V1379" s="111" t="s">
        <v>5331</v>
      </c>
      <c r="W1379" s="111"/>
      <c r="X1379" s="111"/>
    </row>
    <row r="1380" spans="1:24" x14ac:dyDescent="0.3">
      <c r="A1380" s="108" t="s">
        <v>548</v>
      </c>
      <c r="B1380" s="109" t="s">
        <v>5333</v>
      </c>
      <c r="C1380" s="109" t="s">
        <v>798</v>
      </c>
      <c r="D1380" s="109" t="s">
        <v>550</v>
      </c>
      <c r="E1380" s="109" t="s">
        <v>789</v>
      </c>
      <c r="F1380" s="109" t="s">
        <v>5309</v>
      </c>
      <c r="G1380" s="109" t="s">
        <v>5310</v>
      </c>
      <c r="H1380" s="109" t="s">
        <v>5334</v>
      </c>
      <c r="I1380" s="110">
        <v>15386</v>
      </c>
      <c r="J1380" s="110">
        <v>47.03</v>
      </c>
      <c r="K1380" s="110">
        <v>-6.8643999999999998</v>
      </c>
      <c r="L1380" s="110">
        <v>-79.818100000000001</v>
      </c>
      <c r="M1380" s="111" t="s">
        <v>123</v>
      </c>
      <c r="N1380" s="111">
        <v>0</v>
      </c>
      <c r="O1380" s="111" t="s">
        <v>553</v>
      </c>
      <c r="P1380" s="111">
        <v>0</v>
      </c>
      <c r="Q1380" s="112"/>
      <c r="R1380" s="111" t="s">
        <v>567</v>
      </c>
      <c r="S1380" s="111" t="s">
        <v>595</v>
      </c>
      <c r="T1380" s="111" t="s">
        <v>2553</v>
      </c>
      <c r="U1380" s="111" t="str">
        <f>+CONCATENATE(Tabla134[[#This Row],[D]],Tabla134[[#This Row],[P]],Tabla134[[#This Row],[DI]])</f>
        <v>LAMBAYEQUECHICLAYOREQUE</v>
      </c>
      <c r="V1380" s="111" t="s">
        <v>5333</v>
      </c>
      <c r="W1380" s="111"/>
      <c r="X1380" s="111"/>
    </row>
    <row r="1381" spans="1:24" x14ac:dyDescent="0.3">
      <c r="A1381" s="108" t="s">
        <v>548</v>
      </c>
      <c r="B1381" s="109" t="s">
        <v>5335</v>
      </c>
      <c r="C1381" s="109" t="s">
        <v>798</v>
      </c>
      <c r="D1381" s="109" t="s">
        <v>550</v>
      </c>
      <c r="E1381" s="109" t="s">
        <v>798</v>
      </c>
      <c r="F1381" s="109" t="s">
        <v>5309</v>
      </c>
      <c r="G1381" s="109" t="s">
        <v>5310</v>
      </c>
      <c r="H1381" s="109" t="s">
        <v>5336</v>
      </c>
      <c r="I1381" s="110">
        <v>13030</v>
      </c>
      <c r="J1381" s="110">
        <v>14.09</v>
      </c>
      <c r="K1381" s="110">
        <v>-6.88</v>
      </c>
      <c r="L1381" s="110">
        <v>-79.923100000000005</v>
      </c>
      <c r="M1381" s="111" t="s">
        <v>123</v>
      </c>
      <c r="N1381" s="111">
        <v>0</v>
      </c>
      <c r="O1381" s="111" t="s">
        <v>553</v>
      </c>
      <c r="P1381" s="111">
        <v>0</v>
      </c>
      <c r="Q1381" s="112"/>
      <c r="R1381" s="111" t="s">
        <v>567</v>
      </c>
      <c r="S1381" s="111" t="s">
        <v>595</v>
      </c>
      <c r="T1381" s="111" t="s">
        <v>1701</v>
      </c>
      <c r="U1381" s="111" t="str">
        <f>+CONCATENATE(Tabla134[[#This Row],[D]],Tabla134[[#This Row],[P]],Tabla134[[#This Row],[DI]])</f>
        <v>LAMBAYEQUECHICLAYOSANTA ROSA</v>
      </c>
      <c r="V1381" s="111" t="s">
        <v>5335</v>
      </c>
      <c r="W1381" s="111"/>
      <c r="X1381" s="111"/>
    </row>
    <row r="1382" spans="1:24" x14ac:dyDescent="0.3">
      <c r="A1382" s="108" t="s">
        <v>548</v>
      </c>
      <c r="B1382" s="109" t="s">
        <v>5337</v>
      </c>
      <c r="C1382" s="109" t="s">
        <v>798</v>
      </c>
      <c r="D1382" s="109" t="s">
        <v>550</v>
      </c>
      <c r="E1382" s="109" t="s">
        <v>806</v>
      </c>
      <c r="F1382" s="109" t="s">
        <v>5309</v>
      </c>
      <c r="G1382" s="109" t="s">
        <v>5310</v>
      </c>
      <c r="H1382" s="109" t="s">
        <v>5338</v>
      </c>
      <c r="I1382" s="110">
        <v>12397</v>
      </c>
      <c r="J1382" s="110">
        <v>313.89999999999998</v>
      </c>
      <c r="K1382" s="110">
        <v>-6.9233000000000002</v>
      </c>
      <c r="L1382" s="110">
        <v>-79.5839</v>
      </c>
      <c r="M1382" s="111" t="s">
        <v>123</v>
      </c>
      <c r="N1382" s="111">
        <v>0</v>
      </c>
      <c r="O1382" s="111" t="s">
        <v>553</v>
      </c>
      <c r="P1382" s="111">
        <v>0</v>
      </c>
      <c r="Q1382" s="112"/>
      <c r="R1382" s="111" t="s">
        <v>567</v>
      </c>
      <c r="S1382" s="111" t="s">
        <v>595</v>
      </c>
      <c r="T1382" s="111" t="s">
        <v>2579</v>
      </c>
      <c r="U1382" s="111" t="str">
        <f>+CONCATENATE(Tabla134[[#This Row],[D]],Tabla134[[#This Row],[P]],Tabla134[[#This Row],[DI]])</f>
        <v>LAMBAYEQUECHICLAYOSAÑA</v>
      </c>
      <c r="V1382" s="111" t="s">
        <v>5337</v>
      </c>
      <c r="W1382" s="111"/>
      <c r="X1382" s="111"/>
    </row>
    <row r="1383" spans="1:24" x14ac:dyDescent="0.3">
      <c r="A1383" s="108" t="s">
        <v>548</v>
      </c>
      <c r="B1383" s="109" t="s">
        <v>5339</v>
      </c>
      <c r="C1383" s="109" t="s">
        <v>798</v>
      </c>
      <c r="D1383" s="109" t="s">
        <v>550</v>
      </c>
      <c r="E1383" s="109" t="s">
        <v>811</v>
      </c>
      <c r="F1383" s="109" t="s">
        <v>5309</v>
      </c>
      <c r="G1383" s="109" t="s">
        <v>5310</v>
      </c>
      <c r="H1383" s="109" t="s">
        <v>5340</v>
      </c>
      <c r="I1383" s="110">
        <v>15915</v>
      </c>
      <c r="J1383" s="110">
        <v>162.86000000000001</v>
      </c>
      <c r="K1383" s="110">
        <v>-6.8917000000000002</v>
      </c>
      <c r="L1383" s="110">
        <v>-79.561700000000002</v>
      </c>
      <c r="M1383" s="111" t="s">
        <v>123</v>
      </c>
      <c r="N1383" s="111">
        <v>0</v>
      </c>
      <c r="O1383" s="111" t="s">
        <v>553</v>
      </c>
      <c r="P1383" s="111">
        <v>0</v>
      </c>
      <c r="Q1383" s="112"/>
      <c r="R1383" s="111" t="s">
        <v>567</v>
      </c>
      <c r="S1383" s="111" t="s">
        <v>595</v>
      </c>
      <c r="T1383" s="111" t="s">
        <v>1157</v>
      </c>
      <c r="U1383" s="111" t="str">
        <f>+CONCATENATE(Tabla134[[#This Row],[D]],Tabla134[[#This Row],[P]],Tabla134[[#This Row],[DI]])</f>
        <v>LAMBAYEQUECHICLAYOCAYALTI</v>
      </c>
      <c r="V1383" s="111" t="s">
        <v>5339</v>
      </c>
      <c r="W1383" s="111"/>
      <c r="X1383" s="111"/>
    </row>
    <row r="1384" spans="1:24" x14ac:dyDescent="0.3">
      <c r="A1384" s="108" t="s">
        <v>548</v>
      </c>
      <c r="B1384" s="109" t="s">
        <v>5341</v>
      </c>
      <c r="C1384" s="109" t="s">
        <v>798</v>
      </c>
      <c r="D1384" s="109" t="s">
        <v>550</v>
      </c>
      <c r="E1384" s="109" t="s">
        <v>816</v>
      </c>
      <c r="F1384" s="109" t="s">
        <v>5309</v>
      </c>
      <c r="G1384" s="109" t="s">
        <v>5310</v>
      </c>
      <c r="H1384" s="109" t="s">
        <v>5342</v>
      </c>
      <c r="I1384" s="110">
        <v>22843</v>
      </c>
      <c r="J1384" s="110">
        <v>182.81</v>
      </c>
      <c r="K1384" s="110">
        <v>-6.7385999999999999</v>
      </c>
      <c r="L1384" s="110">
        <v>-79.640600000000006</v>
      </c>
      <c r="M1384" s="111" t="s">
        <v>123</v>
      </c>
      <c r="N1384" s="111">
        <v>0</v>
      </c>
      <c r="O1384" s="111" t="s">
        <v>553</v>
      </c>
      <c r="P1384" s="111">
        <v>0</v>
      </c>
      <c r="Q1384" s="112"/>
      <c r="R1384" s="111" t="s">
        <v>567</v>
      </c>
      <c r="S1384" s="111" t="s">
        <v>595</v>
      </c>
      <c r="T1384" s="111" t="s">
        <v>2434</v>
      </c>
      <c r="U1384" s="111" t="str">
        <f>+CONCATENATE(Tabla134[[#This Row],[D]],Tabla134[[#This Row],[P]],Tabla134[[#This Row],[DI]])</f>
        <v>LAMBAYEQUECHICLAYOPATAPO</v>
      </c>
      <c r="V1384" s="111" t="s">
        <v>5341</v>
      </c>
      <c r="W1384" s="111"/>
      <c r="X1384" s="111"/>
    </row>
    <row r="1385" spans="1:24" x14ac:dyDescent="0.3">
      <c r="A1385" s="108" t="s">
        <v>548</v>
      </c>
      <c r="B1385" s="109" t="s">
        <v>5343</v>
      </c>
      <c r="C1385" s="109" t="s">
        <v>798</v>
      </c>
      <c r="D1385" s="109" t="s">
        <v>550</v>
      </c>
      <c r="E1385" s="109" t="s">
        <v>821</v>
      </c>
      <c r="F1385" s="109" t="s">
        <v>5309</v>
      </c>
      <c r="G1385" s="109" t="s">
        <v>5310</v>
      </c>
      <c r="H1385" s="109" t="s">
        <v>5344</v>
      </c>
      <c r="I1385" s="110">
        <v>25831</v>
      </c>
      <c r="J1385" s="110">
        <v>80.349999999999994</v>
      </c>
      <c r="K1385" s="110">
        <v>-6.7667000000000002</v>
      </c>
      <c r="L1385" s="110">
        <v>-79.772800000000004</v>
      </c>
      <c r="M1385" s="111" t="s">
        <v>123</v>
      </c>
      <c r="N1385" s="111">
        <v>0</v>
      </c>
      <c r="O1385" s="111" t="s">
        <v>553</v>
      </c>
      <c r="P1385" s="111">
        <v>0</v>
      </c>
      <c r="Q1385" s="112"/>
      <c r="R1385" s="111" t="s">
        <v>567</v>
      </c>
      <c r="S1385" s="111" t="s">
        <v>595</v>
      </c>
      <c r="T1385" s="111" t="s">
        <v>2519</v>
      </c>
      <c r="U1385" s="111" t="str">
        <f>+CONCATENATE(Tabla134[[#This Row],[D]],Tabla134[[#This Row],[P]],Tabla134[[#This Row],[DI]])</f>
        <v>LAMBAYEQUECHICLAYOPOMALCA</v>
      </c>
      <c r="V1385" s="111" t="s">
        <v>5343</v>
      </c>
      <c r="W1385" s="111"/>
      <c r="X1385" s="111"/>
    </row>
    <row r="1386" spans="1:24" x14ac:dyDescent="0.3">
      <c r="A1386" s="108" t="s">
        <v>548</v>
      </c>
      <c r="B1386" s="109" t="s">
        <v>5345</v>
      </c>
      <c r="C1386" s="109" t="s">
        <v>798</v>
      </c>
      <c r="D1386" s="109" t="s">
        <v>550</v>
      </c>
      <c r="E1386" s="109" t="s">
        <v>826</v>
      </c>
      <c r="F1386" s="109" t="s">
        <v>5309</v>
      </c>
      <c r="G1386" s="109" t="s">
        <v>5310</v>
      </c>
      <c r="H1386" s="109" t="s">
        <v>5346</v>
      </c>
      <c r="I1386" s="110">
        <v>8958</v>
      </c>
      <c r="J1386" s="110">
        <v>175.81</v>
      </c>
      <c r="K1386" s="110">
        <v>-6.78</v>
      </c>
      <c r="L1386" s="110">
        <v>-79.612200000000001</v>
      </c>
      <c r="M1386" s="111" t="s">
        <v>123</v>
      </c>
      <c r="N1386" s="111">
        <v>0</v>
      </c>
      <c r="O1386" s="111" t="s">
        <v>553</v>
      </c>
      <c r="P1386" s="111">
        <v>0</v>
      </c>
      <c r="Q1386" s="112"/>
      <c r="R1386" s="111" t="s">
        <v>567</v>
      </c>
      <c r="S1386" s="111" t="s">
        <v>595</v>
      </c>
      <c r="T1386" s="111" t="s">
        <v>2538</v>
      </c>
      <c r="U1386" s="111" t="str">
        <f>+CONCATENATE(Tabla134[[#This Row],[D]],Tabla134[[#This Row],[P]],Tabla134[[#This Row],[DI]])</f>
        <v>LAMBAYEQUECHICLAYOPUCALA</v>
      </c>
      <c r="V1386" s="111" t="s">
        <v>5345</v>
      </c>
      <c r="W1386" s="111"/>
      <c r="X1386" s="111"/>
    </row>
    <row r="1387" spans="1:24" x14ac:dyDescent="0.3">
      <c r="A1387" s="108" t="s">
        <v>548</v>
      </c>
      <c r="B1387" s="109" t="s">
        <v>5347</v>
      </c>
      <c r="C1387" s="109" t="s">
        <v>798</v>
      </c>
      <c r="D1387" s="109" t="s">
        <v>550</v>
      </c>
      <c r="E1387" s="109" t="s">
        <v>831</v>
      </c>
      <c r="F1387" s="109" t="s">
        <v>5309</v>
      </c>
      <c r="G1387" s="109" t="s">
        <v>5310</v>
      </c>
      <c r="H1387" s="109" t="s">
        <v>5348</v>
      </c>
      <c r="I1387" s="110">
        <v>30713</v>
      </c>
      <c r="J1387" s="110">
        <v>130.34</v>
      </c>
      <c r="K1387" s="110">
        <v>-6.7477999999999998</v>
      </c>
      <c r="L1387" s="110">
        <v>-79.701700000000002</v>
      </c>
      <c r="M1387" s="111" t="s">
        <v>123</v>
      </c>
      <c r="N1387" s="111">
        <v>0</v>
      </c>
      <c r="O1387" s="111" t="s">
        <v>553</v>
      </c>
      <c r="P1387" s="111">
        <v>0</v>
      </c>
      <c r="Q1387" s="112"/>
      <c r="R1387" s="111" t="s">
        <v>567</v>
      </c>
      <c r="S1387" s="111" t="s">
        <v>595</v>
      </c>
      <c r="T1387" s="111" t="s">
        <v>2591</v>
      </c>
      <c r="U1387" s="111" t="str">
        <f>+CONCATENATE(Tabla134[[#This Row],[D]],Tabla134[[#This Row],[P]],Tabla134[[#This Row],[DI]])</f>
        <v>LAMBAYEQUECHICLAYOTUMAN</v>
      </c>
      <c r="V1387" s="111" t="s">
        <v>5347</v>
      </c>
      <c r="W1387" s="111"/>
      <c r="X1387" s="111"/>
    </row>
    <row r="1388" spans="1:24" x14ac:dyDescent="0.3">
      <c r="A1388" s="108" t="s">
        <v>548</v>
      </c>
      <c r="B1388" s="109" t="s">
        <v>5349</v>
      </c>
      <c r="C1388" s="109" t="s">
        <v>798</v>
      </c>
      <c r="D1388" s="109" t="s">
        <v>550</v>
      </c>
      <c r="E1388" s="109" t="s">
        <v>841</v>
      </c>
      <c r="F1388" s="109" t="s">
        <v>5309</v>
      </c>
      <c r="G1388" s="109" t="s">
        <v>5310</v>
      </c>
      <c r="H1388" s="109" t="s">
        <v>842</v>
      </c>
      <c r="I1388" s="110" t="s">
        <v>553</v>
      </c>
      <c r="J1388" s="110" t="s">
        <v>553</v>
      </c>
      <c r="K1388" s="110" t="s">
        <v>553</v>
      </c>
      <c r="L1388" s="110" t="s">
        <v>553</v>
      </c>
      <c r="M1388" s="111" t="s">
        <v>123</v>
      </c>
      <c r="N1388" s="111">
        <v>0</v>
      </c>
      <c r="O1388" s="111" t="s">
        <v>553</v>
      </c>
      <c r="P1388" s="111">
        <v>0</v>
      </c>
      <c r="Q1388" s="112"/>
      <c r="R1388" s="111" t="s">
        <v>567</v>
      </c>
      <c r="S1388" s="111" t="s">
        <v>595</v>
      </c>
      <c r="T1388" s="111" t="s">
        <v>843</v>
      </c>
      <c r="U1388" s="111" t="str">
        <f>+CONCATENATE(Tabla134[[#This Row],[D]],Tabla134[[#This Row],[P]],Tabla134[[#This Row],[DI]])</f>
        <v>LAMBAYEQUECHICLAYOMULTIDISTRITAL</v>
      </c>
      <c r="V1388" s="111" t="s">
        <v>5349</v>
      </c>
      <c r="W1388" s="111"/>
      <c r="X1388" s="111"/>
    </row>
    <row r="1389" spans="1:24" x14ac:dyDescent="0.3">
      <c r="A1389" s="108" t="s">
        <v>548</v>
      </c>
      <c r="B1389" s="109" t="s">
        <v>5350</v>
      </c>
      <c r="C1389" s="109" t="s">
        <v>798</v>
      </c>
      <c r="D1389" s="109" t="s">
        <v>581</v>
      </c>
      <c r="E1389" s="109" t="s">
        <v>550</v>
      </c>
      <c r="F1389" s="109" t="s">
        <v>5309</v>
      </c>
      <c r="G1389" s="109" t="s">
        <v>5351</v>
      </c>
      <c r="H1389" s="109" t="s">
        <v>5352</v>
      </c>
      <c r="I1389" s="110">
        <v>35919</v>
      </c>
      <c r="J1389" s="110">
        <v>62.18</v>
      </c>
      <c r="K1389" s="110">
        <v>-6.6394000000000002</v>
      </c>
      <c r="L1389" s="110">
        <v>-79.7911</v>
      </c>
      <c r="M1389" s="111" t="s">
        <v>123</v>
      </c>
      <c r="N1389" s="111">
        <v>0</v>
      </c>
      <c r="O1389" s="111" t="s">
        <v>553</v>
      </c>
      <c r="P1389" s="111">
        <v>0</v>
      </c>
      <c r="Q1389" s="112"/>
      <c r="R1389" s="111" t="s">
        <v>567</v>
      </c>
      <c r="S1389" s="111" t="s">
        <v>621</v>
      </c>
      <c r="T1389" s="111" t="s">
        <v>621</v>
      </c>
      <c r="U1389" s="111" t="str">
        <f>+CONCATENATE(Tabla134[[#This Row],[D]],Tabla134[[#This Row],[P]],Tabla134[[#This Row],[DI]])</f>
        <v>LAMBAYEQUEFERREÑAFEFERREÑAFE</v>
      </c>
      <c r="V1389" s="111" t="s">
        <v>5350</v>
      </c>
      <c r="W1389" s="111"/>
      <c r="X1389" s="111"/>
    </row>
    <row r="1390" spans="1:24" x14ac:dyDescent="0.3">
      <c r="A1390" s="108" t="s">
        <v>548</v>
      </c>
      <c r="B1390" s="109" t="s">
        <v>5353</v>
      </c>
      <c r="C1390" s="109" t="s">
        <v>798</v>
      </c>
      <c r="D1390" s="109" t="s">
        <v>581</v>
      </c>
      <c r="E1390" s="109" t="s">
        <v>581</v>
      </c>
      <c r="F1390" s="109" t="s">
        <v>5309</v>
      </c>
      <c r="G1390" s="109" t="s">
        <v>5351</v>
      </c>
      <c r="H1390" s="109" t="s">
        <v>5354</v>
      </c>
      <c r="I1390" s="110">
        <v>14787</v>
      </c>
      <c r="J1390" s="110">
        <v>284.88</v>
      </c>
      <c r="K1390" s="110">
        <v>-6.0446999999999997</v>
      </c>
      <c r="L1390" s="110">
        <v>-79.264700000000005</v>
      </c>
      <c r="M1390" s="111" t="s">
        <v>123</v>
      </c>
      <c r="N1390" s="111">
        <v>0</v>
      </c>
      <c r="O1390" s="111" t="s">
        <v>553</v>
      </c>
      <c r="P1390" s="111">
        <v>0</v>
      </c>
      <c r="Q1390" s="112"/>
      <c r="R1390" s="111" t="s">
        <v>567</v>
      </c>
      <c r="S1390" s="111" t="s">
        <v>621</v>
      </c>
      <c r="T1390" s="111" t="s">
        <v>1158</v>
      </c>
      <c r="U1390" s="111" t="str">
        <f>+CONCATENATE(Tabla134[[#This Row],[D]],Tabla134[[#This Row],[P]],Tabla134[[#This Row],[DI]])</f>
        <v>LAMBAYEQUEFERREÑAFECAÑARIS</v>
      </c>
      <c r="V1390" s="111" t="s">
        <v>5353</v>
      </c>
      <c r="W1390" s="111"/>
      <c r="X1390" s="111"/>
    </row>
    <row r="1391" spans="1:24" x14ac:dyDescent="0.3">
      <c r="A1391" s="108" t="s">
        <v>548</v>
      </c>
      <c r="B1391" s="109" t="s">
        <v>5355</v>
      </c>
      <c r="C1391" s="109" t="s">
        <v>798</v>
      </c>
      <c r="D1391" s="109" t="s">
        <v>581</v>
      </c>
      <c r="E1391" s="109" t="s">
        <v>608</v>
      </c>
      <c r="F1391" s="109" t="s">
        <v>5309</v>
      </c>
      <c r="G1391" s="109" t="s">
        <v>5351</v>
      </c>
      <c r="H1391" s="109" t="s">
        <v>5356</v>
      </c>
      <c r="I1391" s="110">
        <v>15733</v>
      </c>
      <c r="J1391" s="110">
        <v>443.91</v>
      </c>
      <c r="K1391" s="110">
        <v>-6.2371999999999996</v>
      </c>
      <c r="L1391" s="110">
        <v>-79.314999999999998</v>
      </c>
      <c r="M1391" s="111" t="s">
        <v>123</v>
      </c>
      <c r="N1391" s="111">
        <v>0</v>
      </c>
      <c r="O1391" s="111" t="s">
        <v>553</v>
      </c>
      <c r="P1391" s="111">
        <v>0</v>
      </c>
      <c r="Q1391" s="112"/>
      <c r="R1391" s="111" t="s">
        <v>567</v>
      </c>
      <c r="S1391" s="111" t="s">
        <v>621</v>
      </c>
      <c r="T1391" s="111" t="s">
        <v>1499</v>
      </c>
      <c r="U1391" s="111" t="str">
        <f>+CONCATENATE(Tabla134[[#This Row],[D]],Tabla134[[#This Row],[P]],Tabla134[[#This Row],[DI]])</f>
        <v>LAMBAYEQUEFERREÑAFEINCAHUASI</v>
      </c>
      <c r="V1391" s="111" t="s">
        <v>5355</v>
      </c>
      <c r="W1391" s="111"/>
      <c r="X1391" s="111"/>
    </row>
    <row r="1392" spans="1:24" x14ac:dyDescent="0.3">
      <c r="A1392" s="108" t="s">
        <v>548</v>
      </c>
      <c r="B1392" s="109" t="s">
        <v>5357</v>
      </c>
      <c r="C1392" s="109" t="s">
        <v>798</v>
      </c>
      <c r="D1392" s="109" t="s">
        <v>581</v>
      </c>
      <c r="E1392" s="109" t="s">
        <v>633</v>
      </c>
      <c r="F1392" s="109" t="s">
        <v>5309</v>
      </c>
      <c r="G1392" s="109" t="s">
        <v>5351</v>
      </c>
      <c r="H1392" s="109" t="s">
        <v>5358</v>
      </c>
      <c r="I1392" s="110">
        <v>4254</v>
      </c>
      <c r="J1392" s="110">
        <v>200.57</v>
      </c>
      <c r="K1392" s="110">
        <v>-6.6456</v>
      </c>
      <c r="L1392" s="110">
        <v>-79.736099999999993</v>
      </c>
      <c r="M1392" s="111" t="s">
        <v>123</v>
      </c>
      <c r="N1392" s="111">
        <v>0</v>
      </c>
      <c r="O1392" s="111" t="s">
        <v>553</v>
      </c>
      <c r="P1392" s="111">
        <v>0</v>
      </c>
      <c r="Q1392" s="112"/>
      <c r="R1392" s="111" t="s">
        <v>567</v>
      </c>
      <c r="S1392" s="111" t="s">
        <v>621</v>
      </c>
      <c r="T1392" s="111" t="s">
        <v>1663</v>
      </c>
      <c r="U1392" s="111" t="str">
        <f>+CONCATENATE(Tabla134[[#This Row],[D]],Tabla134[[#This Row],[P]],Tabla134[[#This Row],[DI]])</f>
        <v>LAMBAYEQUEFERREÑAFEMANUEL ANTONIO MESONES MURO</v>
      </c>
      <c r="V1392" s="111" t="s">
        <v>5357</v>
      </c>
      <c r="W1392" s="111"/>
      <c r="X1392" s="111"/>
    </row>
    <row r="1393" spans="1:24" x14ac:dyDescent="0.3">
      <c r="A1393" s="108" t="s">
        <v>548</v>
      </c>
      <c r="B1393" s="109" t="s">
        <v>5359</v>
      </c>
      <c r="C1393" s="109" t="s">
        <v>798</v>
      </c>
      <c r="D1393" s="109" t="s">
        <v>581</v>
      </c>
      <c r="E1393" s="109" t="s">
        <v>656</v>
      </c>
      <c r="F1393" s="109" t="s">
        <v>5309</v>
      </c>
      <c r="G1393" s="109" t="s">
        <v>5351</v>
      </c>
      <c r="H1393" s="109" t="s">
        <v>5360</v>
      </c>
      <c r="I1393" s="110">
        <v>24214</v>
      </c>
      <c r="J1393" s="110">
        <v>558.17999999999995</v>
      </c>
      <c r="K1393" s="110">
        <v>-6.5663999999999998</v>
      </c>
      <c r="L1393" s="110">
        <v>-79.780799999999999</v>
      </c>
      <c r="M1393" s="111" t="s">
        <v>123</v>
      </c>
      <c r="N1393" s="111">
        <v>0</v>
      </c>
      <c r="O1393" s="111" t="s">
        <v>553</v>
      </c>
      <c r="P1393" s="111">
        <v>0</v>
      </c>
      <c r="Q1393" s="112"/>
      <c r="R1393" s="111" t="s">
        <v>567</v>
      </c>
      <c r="S1393" s="111" t="s">
        <v>621</v>
      </c>
      <c r="T1393" s="111" t="s">
        <v>1816</v>
      </c>
      <c r="U1393" s="111" t="str">
        <f>+CONCATENATE(Tabla134[[#This Row],[D]],Tabla134[[#This Row],[P]],Tabla134[[#This Row],[DI]])</f>
        <v>LAMBAYEQUEFERREÑAFEPITIPO</v>
      </c>
      <c r="V1393" s="111" t="s">
        <v>5359</v>
      </c>
      <c r="W1393" s="111"/>
      <c r="X1393" s="111"/>
    </row>
    <row r="1394" spans="1:24" x14ac:dyDescent="0.3">
      <c r="A1394" s="108" t="s">
        <v>548</v>
      </c>
      <c r="B1394" s="109" t="s">
        <v>5361</v>
      </c>
      <c r="C1394" s="109" t="s">
        <v>798</v>
      </c>
      <c r="D1394" s="109" t="s">
        <v>581</v>
      </c>
      <c r="E1394" s="109" t="s">
        <v>680</v>
      </c>
      <c r="F1394" s="109" t="s">
        <v>5309</v>
      </c>
      <c r="G1394" s="109" t="s">
        <v>5351</v>
      </c>
      <c r="H1394" s="109" t="s">
        <v>5362</v>
      </c>
      <c r="I1394" s="110">
        <v>13619</v>
      </c>
      <c r="J1394" s="110">
        <v>28.88</v>
      </c>
      <c r="K1394" s="110">
        <v>-6.6367000000000003</v>
      </c>
      <c r="L1394" s="110">
        <v>-79.794700000000006</v>
      </c>
      <c r="M1394" s="111" t="s">
        <v>123</v>
      </c>
      <c r="N1394" s="111">
        <v>0</v>
      </c>
      <c r="O1394" s="111" t="s">
        <v>553</v>
      </c>
      <c r="P1394" s="111">
        <v>0</v>
      </c>
      <c r="Q1394" s="112"/>
      <c r="R1394" s="111" t="s">
        <v>567</v>
      </c>
      <c r="S1394" s="111" t="s">
        <v>621</v>
      </c>
      <c r="T1394" s="111" t="s">
        <v>1490</v>
      </c>
      <c r="U1394" s="111" t="str">
        <f>+CONCATENATE(Tabla134[[#This Row],[D]],Tabla134[[#This Row],[P]],Tabla134[[#This Row],[DI]])</f>
        <v>LAMBAYEQUEFERREÑAFEPUEBLO NUEVO</v>
      </c>
      <c r="V1394" s="111" t="s">
        <v>5361</v>
      </c>
      <c r="W1394" s="111"/>
      <c r="X1394" s="111"/>
    </row>
    <row r="1395" spans="1:24" x14ac:dyDescent="0.3">
      <c r="A1395" s="108" t="s">
        <v>548</v>
      </c>
      <c r="B1395" s="109" t="s">
        <v>5363</v>
      </c>
      <c r="C1395" s="109" t="s">
        <v>798</v>
      </c>
      <c r="D1395" s="109" t="s">
        <v>581</v>
      </c>
      <c r="E1395" s="109" t="s">
        <v>841</v>
      </c>
      <c r="F1395" s="109" t="s">
        <v>5309</v>
      </c>
      <c r="G1395" s="109" t="s">
        <v>5351</v>
      </c>
      <c r="H1395" s="109" t="s">
        <v>842</v>
      </c>
      <c r="I1395" s="110" t="s">
        <v>553</v>
      </c>
      <c r="J1395" s="110" t="s">
        <v>553</v>
      </c>
      <c r="K1395" s="110" t="s">
        <v>553</v>
      </c>
      <c r="L1395" s="110" t="s">
        <v>553</v>
      </c>
      <c r="M1395" s="111" t="s">
        <v>123</v>
      </c>
      <c r="N1395" s="111">
        <v>0</v>
      </c>
      <c r="O1395" s="111" t="s">
        <v>553</v>
      </c>
      <c r="P1395" s="111">
        <v>0</v>
      </c>
      <c r="Q1395" s="112"/>
      <c r="R1395" s="111" t="s">
        <v>567</v>
      </c>
      <c r="S1395" s="111" t="s">
        <v>621</v>
      </c>
      <c r="T1395" s="111" t="s">
        <v>843</v>
      </c>
      <c r="U1395" s="111" t="str">
        <f>+CONCATENATE(Tabla134[[#This Row],[D]],Tabla134[[#This Row],[P]],Tabla134[[#This Row],[DI]])</f>
        <v>LAMBAYEQUEFERREÑAFEMULTIDISTRITAL</v>
      </c>
      <c r="V1395" s="111" t="s">
        <v>5363</v>
      </c>
      <c r="W1395" s="111"/>
      <c r="X1395" s="111"/>
    </row>
    <row r="1396" spans="1:24" x14ac:dyDescent="0.3">
      <c r="A1396" s="108" t="s">
        <v>548</v>
      </c>
      <c r="B1396" s="109" t="s">
        <v>5364</v>
      </c>
      <c r="C1396" s="109" t="s">
        <v>798</v>
      </c>
      <c r="D1396" s="109" t="s">
        <v>608</v>
      </c>
      <c r="E1396" s="109" t="s">
        <v>550</v>
      </c>
      <c r="F1396" s="109" t="s">
        <v>5309</v>
      </c>
      <c r="G1396" s="109" t="s">
        <v>5365</v>
      </c>
      <c r="H1396" s="109" t="s">
        <v>5366</v>
      </c>
      <c r="I1396" s="110">
        <v>79914</v>
      </c>
      <c r="J1396" s="110">
        <v>330.73</v>
      </c>
      <c r="K1396" s="110">
        <v>-6.7005999999999997</v>
      </c>
      <c r="L1396" s="110">
        <v>-79.907200000000003</v>
      </c>
      <c r="M1396" s="111" t="s">
        <v>123</v>
      </c>
      <c r="N1396" s="111">
        <v>0</v>
      </c>
      <c r="O1396" s="111" t="s">
        <v>553</v>
      </c>
      <c r="P1396" s="111">
        <v>0</v>
      </c>
      <c r="Q1396" s="112"/>
      <c r="R1396" s="111" t="s">
        <v>567</v>
      </c>
      <c r="S1396" s="111" t="s">
        <v>567</v>
      </c>
      <c r="T1396" s="111" t="s">
        <v>567</v>
      </c>
      <c r="U1396" s="111" t="str">
        <f>+CONCATENATE(Tabla134[[#This Row],[D]],Tabla134[[#This Row],[P]],Tabla134[[#This Row],[DI]])</f>
        <v>LAMBAYEQUELAMBAYEQUELAMBAYEQUE</v>
      </c>
      <c r="V1396" s="111" t="s">
        <v>5364</v>
      </c>
      <c r="W1396" s="111"/>
      <c r="X1396" s="111"/>
    </row>
    <row r="1397" spans="1:24" x14ac:dyDescent="0.3">
      <c r="A1397" s="108" t="s">
        <v>548</v>
      </c>
      <c r="B1397" s="109" t="s">
        <v>5367</v>
      </c>
      <c r="C1397" s="109" t="s">
        <v>798</v>
      </c>
      <c r="D1397" s="109" t="s">
        <v>608</v>
      </c>
      <c r="E1397" s="109" t="s">
        <v>581</v>
      </c>
      <c r="F1397" s="109" t="s">
        <v>5309</v>
      </c>
      <c r="G1397" s="109" t="s">
        <v>5365</v>
      </c>
      <c r="H1397" s="109" t="s">
        <v>5368</v>
      </c>
      <c r="I1397" s="110">
        <v>1122</v>
      </c>
      <c r="J1397" s="110">
        <v>79.27</v>
      </c>
      <c r="K1397" s="110">
        <v>-6.1585999999999999</v>
      </c>
      <c r="L1397" s="110">
        <v>-79.646900000000002</v>
      </c>
      <c r="M1397" s="111" t="s">
        <v>123</v>
      </c>
      <c r="N1397" s="111">
        <v>0</v>
      </c>
      <c r="O1397" s="111" t="s">
        <v>553</v>
      </c>
      <c r="P1397" s="111">
        <v>0</v>
      </c>
      <c r="Q1397" s="112"/>
      <c r="R1397" s="111" t="s">
        <v>567</v>
      </c>
      <c r="S1397" s="111" t="s">
        <v>567</v>
      </c>
      <c r="T1397" s="111" t="s">
        <v>1159</v>
      </c>
      <c r="U1397" s="111" t="str">
        <f>+CONCATENATE(Tabla134[[#This Row],[D]],Tabla134[[#This Row],[P]],Tabla134[[#This Row],[DI]])</f>
        <v>LAMBAYEQUELAMBAYEQUECHOCHOPE</v>
      </c>
      <c r="V1397" s="111" t="s">
        <v>5367</v>
      </c>
      <c r="W1397" s="111"/>
      <c r="X1397" s="111"/>
    </row>
    <row r="1398" spans="1:24" x14ac:dyDescent="0.3">
      <c r="A1398" s="108" t="s">
        <v>548</v>
      </c>
      <c r="B1398" s="109" t="s">
        <v>5369</v>
      </c>
      <c r="C1398" s="109" t="s">
        <v>798</v>
      </c>
      <c r="D1398" s="109" t="s">
        <v>608</v>
      </c>
      <c r="E1398" s="109" t="s">
        <v>608</v>
      </c>
      <c r="F1398" s="109" t="s">
        <v>5309</v>
      </c>
      <c r="G1398" s="109" t="s">
        <v>5365</v>
      </c>
      <c r="H1398" s="109" t="s">
        <v>5370</v>
      </c>
      <c r="I1398" s="110">
        <v>9415</v>
      </c>
      <c r="J1398" s="110">
        <v>24.37</v>
      </c>
      <c r="K1398" s="110">
        <v>-6.4733000000000001</v>
      </c>
      <c r="L1398" s="110">
        <v>-79.853099999999998</v>
      </c>
      <c r="M1398" s="111" t="s">
        <v>123</v>
      </c>
      <c r="N1398" s="111">
        <v>0</v>
      </c>
      <c r="O1398" s="111" t="s">
        <v>553</v>
      </c>
      <c r="P1398" s="111">
        <v>0</v>
      </c>
      <c r="Q1398" s="112"/>
      <c r="R1398" s="111" t="s">
        <v>567</v>
      </c>
      <c r="S1398" s="111" t="s">
        <v>567</v>
      </c>
      <c r="T1398" s="111" t="s">
        <v>1326</v>
      </c>
      <c r="U1398" s="111" t="str">
        <f>+CONCATENATE(Tabla134[[#This Row],[D]],Tabla134[[#This Row],[P]],Tabla134[[#This Row],[DI]])</f>
        <v>LAMBAYEQUELAMBAYEQUEILLIMO</v>
      </c>
      <c r="V1398" s="111" t="s">
        <v>5369</v>
      </c>
      <c r="W1398" s="111"/>
      <c r="X1398" s="111"/>
    </row>
    <row r="1399" spans="1:24" x14ac:dyDescent="0.3">
      <c r="A1399" s="108" t="s">
        <v>548</v>
      </c>
      <c r="B1399" s="109" t="s">
        <v>5371</v>
      </c>
      <c r="C1399" s="109" t="s">
        <v>798</v>
      </c>
      <c r="D1399" s="109" t="s">
        <v>608</v>
      </c>
      <c r="E1399" s="109" t="s">
        <v>633</v>
      </c>
      <c r="F1399" s="109" t="s">
        <v>5309</v>
      </c>
      <c r="G1399" s="109" t="s">
        <v>5365</v>
      </c>
      <c r="H1399" s="109" t="s">
        <v>5372</v>
      </c>
      <c r="I1399" s="110">
        <v>18039</v>
      </c>
      <c r="J1399" s="110">
        <v>680.96</v>
      </c>
      <c r="K1399" s="110">
        <v>-6.3880999999999997</v>
      </c>
      <c r="L1399" s="110">
        <v>-79.821100000000001</v>
      </c>
      <c r="M1399" s="111" t="s">
        <v>123</v>
      </c>
      <c r="N1399" s="111">
        <v>0</v>
      </c>
      <c r="O1399" s="111" t="s">
        <v>553</v>
      </c>
      <c r="P1399" s="111">
        <v>0</v>
      </c>
      <c r="Q1399" s="112"/>
      <c r="R1399" s="111" t="s">
        <v>567</v>
      </c>
      <c r="S1399" s="111" t="s">
        <v>567</v>
      </c>
      <c r="T1399" s="111" t="s">
        <v>1500</v>
      </c>
      <c r="U1399" s="111" t="str">
        <f>+CONCATENATE(Tabla134[[#This Row],[D]],Tabla134[[#This Row],[P]],Tabla134[[#This Row],[DI]])</f>
        <v>LAMBAYEQUELAMBAYEQUEJAYANCA</v>
      </c>
      <c r="V1399" s="111" t="s">
        <v>5371</v>
      </c>
      <c r="W1399" s="111"/>
      <c r="X1399" s="111"/>
    </row>
    <row r="1400" spans="1:24" x14ac:dyDescent="0.3">
      <c r="A1400" s="108" t="s">
        <v>548</v>
      </c>
      <c r="B1400" s="109" t="s">
        <v>5373</v>
      </c>
      <c r="C1400" s="109" t="s">
        <v>798</v>
      </c>
      <c r="D1400" s="109" t="s">
        <v>608</v>
      </c>
      <c r="E1400" s="109" t="s">
        <v>656</v>
      </c>
      <c r="F1400" s="109" t="s">
        <v>5309</v>
      </c>
      <c r="G1400" s="109" t="s">
        <v>5365</v>
      </c>
      <c r="H1400" s="109" t="s">
        <v>5374</v>
      </c>
      <c r="I1400" s="110">
        <v>19467</v>
      </c>
      <c r="J1400" s="110">
        <v>103.7</v>
      </c>
      <c r="K1400" s="110">
        <v>-6.5467000000000004</v>
      </c>
      <c r="L1400" s="110">
        <v>-79.864699999999999</v>
      </c>
      <c r="M1400" s="111" t="s">
        <v>123</v>
      </c>
      <c r="N1400" s="111">
        <v>0</v>
      </c>
      <c r="O1400" s="111" t="s">
        <v>553</v>
      </c>
      <c r="P1400" s="111">
        <v>0</v>
      </c>
      <c r="Q1400" s="112"/>
      <c r="R1400" s="111" t="s">
        <v>567</v>
      </c>
      <c r="S1400" s="111" t="s">
        <v>567</v>
      </c>
      <c r="T1400" s="111" t="s">
        <v>1817</v>
      </c>
      <c r="U1400" s="111" t="str">
        <f>+CONCATENATE(Tabla134[[#This Row],[D]],Tabla134[[#This Row],[P]],Tabla134[[#This Row],[DI]])</f>
        <v>LAMBAYEQUELAMBAYEQUEMOCHUMI</v>
      </c>
      <c r="V1400" s="111" t="s">
        <v>5373</v>
      </c>
      <c r="W1400" s="111"/>
      <c r="X1400" s="111"/>
    </row>
    <row r="1401" spans="1:24" x14ac:dyDescent="0.3">
      <c r="A1401" s="108" t="s">
        <v>548</v>
      </c>
      <c r="B1401" s="109" t="s">
        <v>5375</v>
      </c>
      <c r="C1401" s="109" t="s">
        <v>798</v>
      </c>
      <c r="D1401" s="109" t="s">
        <v>608</v>
      </c>
      <c r="E1401" s="109" t="s">
        <v>680</v>
      </c>
      <c r="F1401" s="109" t="s">
        <v>5309</v>
      </c>
      <c r="G1401" s="109" t="s">
        <v>5365</v>
      </c>
      <c r="H1401" s="109" t="s">
        <v>5376</v>
      </c>
      <c r="I1401" s="110">
        <v>47455</v>
      </c>
      <c r="J1401" s="110">
        <v>1041.6600000000001</v>
      </c>
      <c r="K1401" s="110">
        <v>-6.54</v>
      </c>
      <c r="L1401" s="110">
        <v>-80.012799999999999</v>
      </c>
      <c r="M1401" s="111" t="s">
        <v>123</v>
      </c>
      <c r="N1401" s="111">
        <v>0</v>
      </c>
      <c r="O1401" s="111" t="s">
        <v>553</v>
      </c>
      <c r="P1401" s="111">
        <v>0</v>
      </c>
      <c r="Q1401" s="112"/>
      <c r="R1401" s="111" t="s">
        <v>567</v>
      </c>
      <c r="S1401" s="111" t="s">
        <v>567</v>
      </c>
      <c r="T1401" s="111" t="s">
        <v>1953</v>
      </c>
      <c r="U1401" s="111" t="str">
        <f>+CONCATENATE(Tabla134[[#This Row],[D]],Tabla134[[#This Row],[P]],Tabla134[[#This Row],[DI]])</f>
        <v>LAMBAYEQUELAMBAYEQUEMORROPE</v>
      </c>
      <c r="V1401" s="111" t="s">
        <v>5375</v>
      </c>
      <c r="W1401" s="111"/>
      <c r="X1401" s="111"/>
    </row>
    <row r="1402" spans="1:24" x14ac:dyDescent="0.3">
      <c r="A1402" s="108" t="s">
        <v>548</v>
      </c>
      <c r="B1402" s="109" t="s">
        <v>5377</v>
      </c>
      <c r="C1402" s="109" t="s">
        <v>798</v>
      </c>
      <c r="D1402" s="109" t="s">
        <v>608</v>
      </c>
      <c r="E1402" s="109" t="s">
        <v>700</v>
      </c>
      <c r="F1402" s="109" t="s">
        <v>5309</v>
      </c>
      <c r="G1402" s="109" t="s">
        <v>5365</v>
      </c>
      <c r="H1402" s="109" t="s">
        <v>5378</v>
      </c>
      <c r="I1402" s="110">
        <v>26985</v>
      </c>
      <c r="J1402" s="110">
        <v>557.37</v>
      </c>
      <c r="K1402" s="110">
        <v>-6.1536</v>
      </c>
      <c r="L1402" s="110">
        <v>-79.715299999999999</v>
      </c>
      <c r="M1402" s="111" t="s">
        <v>123</v>
      </c>
      <c r="N1402" s="111">
        <v>0</v>
      </c>
      <c r="O1402" s="111" t="s">
        <v>553</v>
      </c>
      <c r="P1402" s="111">
        <v>0</v>
      </c>
      <c r="Q1402" s="112"/>
      <c r="R1402" s="111" t="s">
        <v>567</v>
      </c>
      <c r="S1402" s="111" t="s">
        <v>567</v>
      </c>
      <c r="T1402" s="111" t="s">
        <v>2074</v>
      </c>
      <c r="U1402" s="111" t="str">
        <f>+CONCATENATE(Tabla134[[#This Row],[D]],Tabla134[[#This Row],[P]],Tabla134[[#This Row],[DI]])</f>
        <v>LAMBAYEQUELAMBAYEQUEMOTUPE</v>
      </c>
      <c r="V1402" s="111" t="s">
        <v>5377</v>
      </c>
      <c r="W1402" s="111"/>
      <c r="X1402" s="111"/>
    </row>
    <row r="1403" spans="1:24" x14ac:dyDescent="0.3">
      <c r="A1403" s="108" t="s">
        <v>548</v>
      </c>
      <c r="B1403" s="109" t="s">
        <v>5379</v>
      </c>
      <c r="C1403" s="109" t="s">
        <v>798</v>
      </c>
      <c r="D1403" s="109" t="s">
        <v>608</v>
      </c>
      <c r="E1403" s="109" t="s">
        <v>719</v>
      </c>
      <c r="F1403" s="109" t="s">
        <v>5309</v>
      </c>
      <c r="G1403" s="109" t="s">
        <v>5365</v>
      </c>
      <c r="H1403" s="109" t="s">
        <v>5380</v>
      </c>
      <c r="I1403" s="110">
        <v>41587</v>
      </c>
      <c r="J1403" s="110">
        <v>5583.47</v>
      </c>
      <c r="K1403" s="110">
        <v>-5.9882999999999997</v>
      </c>
      <c r="L1403" s="110">
        <v>-79.75</v>
      </c>
      <c r="M1403" s="111" t="s">
        <v>123</v>
      </c>
      <c r="N1403" s="111">
        <v>0</v>
      </c>
      <c r="O1403" s="111" t="s">
        <v>553</v>
      </c>
      <c r="P1403" s="111">
        <v>0</v>
      </c>
      <c r="Q1403" s="112"/>
      <c r="R1403" s="111" t="s">
        <v>567</v>
      </c>
      <c r="S1403" s="111" t="s">
        <v>567</v>
      </c>
      <c r="T1403" s="111" t="s">
        <v>2175</v>
      </c>
      <c r="U1403" s="111" t="str">
        <f>+CONCATENATE(Tabla134[[#This Row],[D]],Tabla134[[#This Row],[P]],Tabla134[[#This Row],[DI]])</f>
        <v>LAMBAYEQUELAMBAYEQUEOLMOS</v>
      </c>
      <c r="V1403" s="111" t="s">
        <v>5379</v>
      </c>
      <c r="W1403" s="111"/>
      <c r="X1403" s="111"/>
    </row>
    <row r="1404" spans="1:24" x14ac:dyDescent="0.3">
      <c r="A1404" s="108" t="s">
        <v>548</v>
      </c>
      <c r="B1404" s="109" t="s">
        <v>5381</v>
      </c>
      <c r="C1404" s="109" t="s">
        <v>798</v>
      </c>
      <c r="D1404" s="109" t="s">
        <v>608</v>
      </c>
      <c r="E1404" s="109" t="s">
        <v>738</v>
      </c>
      <c r="F1404" s="109" t="s">
        <v>5309</v>
      </c>
      <c r="G1404" s="109" t="s">
        <v>5365</v>
      </c>
      <c r="H1404" s="109" t="s">
        <v>5382</v>
      </c>
      <c r="I1404" s="110">
        <v>7299</v>
      </c>
      <c r="J1404" s="110">
        <v>87.79</v>
      </c>
      <c r="K1404" s="110">
        <v>-6.4275000000000002</v>
      </c>
      <c r="L1404" s="110">
        <v>-79.84</v>
      </c>
      <c r="M1404" s="111" t="s">
        <v>123</v>
      </c>
      <c r="N1404" s="111">
        <v>0</v>
      </c>
      <c r="O1404" s="111" t="s">
        <v>553</v>
      </c>
      <c r="P1404" s="111">
        <v>0</v>
      </c>
      <c r="Q1404" s="112"/>
      <c r="R1404" s="111" t="s">
        <v>567</v>
      </c>
      <c r="S1404" s="111" t="s">
        <v>567</v>
      </c>
      <c r="T1404" s="111" t="s">
        <v>2257</v>
      </c>
      <c r="U1404" s="111" t="str">
        <f>+CONCATENATE(Tabla134[[#This Row],[D]],Tabla134[[#This Row],[P]],Tabla134[[#This Row],[DI]])</f>
        <v>LAMBAYEQUELAMBAYEQUEPACORA</v>
      </c>
      <c r="V1404" s="111" t="s">
        <v>5381</v>
      </c>
      <c r="W1404" s="111"/>
      <c r="X1404" s="111"/>
    </row>
    <row r="1405" spans="1:24" x14ac:dyDescent="0.3">
      <c r="A1405" s="108" t="s">
        <v>548</v>
      </c>
      <c r="B1405" s="109" t="s">
        <v>5383</v>
      </c>
      <c r="C1405" s="109" t="s">
        <v>798</v>
      </c>
      <c r="D1405" s="109" t="s">
        <v>608</v>
      </c>
      <c r="E1405" s="109" t="s">
        <v>753</v>
      </c>
      <c r="F1405" s="109" t="s">
        <v>5309</v>
      </c>
      <c r="G1405" s="109" t="s">
        <v>5365</v>
      </c>
      <c r="H1405" s="109" t="s">
        <v>5384</v>
      </c>
      <c r="I1405" s="110">
        <v>13056</v>
      </c>
      <c r="J1405" s="110">
        <v>991.8</v>
      </c>
      <c r="K1405" s="110">
        <v>-6.2736000000000001</v>
      </c>
      <c r="L1405" s="110">
        <v>-79.604399999999998</v>
      </c>
      <c r="M1405" s="111" t="s">
        <v>123</v>
      </c>
      <c r="N1405" s="111">
        <v>0</v>
      </c>
      <c r="O1405" s="111" t="s">
        <v>553</v>
      </c>
      <c r="P1405" s="111">
        <v>0</v>
      </c>
      <c r="Q1405" s="112"/>
      <c r="R1405" s="111" t="s">
        <v>567</v>
      </c>
      <c r="S1405" s="111" t="s">
        <v>567</v>
      </c>
      <c r="T1405" s="111" t="s">
        <v>2163</v>
      </c>
      <c r="U1405" s="111" t="str">
        <f>+CONCATENATE(Tabla134[[#This Row],[D]],Tabla134[[#This Row],[P]],Tabla134[[#This Row],[DI]])</f>
        <v>LAMBAYEQUELAMBAYEQUESALAS</v>
      </c>
      <c r="V1405" s="111" t="s">
        <v>5383</v>
      </c>
      <c r="W1405" s="111"/>
      <c r="X1405" s="111"/>
    </row>
    <row r="1406" spans="1:24" x14ac:dyDescent="0.3">
      <c r="A1406" s="108" t="s">
        <v>548</v>
      </c>
      <c r="B1406" s="109" t="s">
        <v>5385</v>
      </c>
      <c r="C1406" s="109" t="s">
        <v>798</v>
      </c>
      <c r="D1406" s="109" t="s">
        <v>608</v>
      </c>
      <c r="E1406" s="109" t="s">
        <v>765</v>
      </c>
      <c r="F1406" s="109" t="s">
        <v>5309</v>
      </c>
      <c r="G1406" s="109" t="s">
        <v>5365</v>
      </c>
      <c r="H1406" s="109" t="s">
        <v>5386</v>
      </c>
      <c r="I1406" s="110">
        <v>16851</v>
      </c>
      <c r="J1406" s="110">
        <v>46.73</v>
      </c>
      <c r="K1406" s="110">
        <v>-6.7702999999999998</v>
      </c>
      <c r="L1406" s="110">
        <v>-79.968599999999995</v>
      </c>
      <c r="M1406" s="111" t="s">
        <v>123</v>
      </c>
      <c r="N1406" s="111">
        <v>0</v>
      </c>
      <c r="O1406" s="111" t="s">
        <v>553</v>
      </c>
      <c r="P1406" s="111">
        <v>0</v>
      </c>
      <c r="Q1406" s="112"/>
      <c r="R1406" s="111" t="s">
        <v>567</v>
      </c>
      <c r="S1406" s="111" t="s">
        <v>567</v>
      </c>
      <c r="T1406" s="111" t="s">
        <v>1658</v>
      </c>
      <c r="U1406" s="111" t="str">
        <f>+CONCATENATE(Tabla134[[#This Row],[D]],Tabla134[[#This Row],[P]],Tabla134[[#This Row],[DI]])</f>
        <v>LAMBAYEQUELAMBAYEQUESAN JOSE</v>
      </c>
      <c r="V1406" s="111" t="s">
        <v>5385</v>
      </c>
      <c r="W1406" s="111"/>
      <c r="X1406" s="111"/>
    </row>
    <row r="1407" spans="1:24" x14ac:dyDescent="0.3">
      <c r="A1407" s="108" t="s">
        <v>548</v>
      </c>
      <c r="B1407" s="109" t="s">
        <v>5387</v>
      </c>
      <c r="C1407" s="109" t="s">
        <v>798</v>
      </c>
      <c r="D1407" s="109" t="s">
        <v>608</v>
      </c>
      <c r="E1407" s="109" t="s">
        <v>778</v>
      </c>
      <c r="F1407" s="109" t="s">
        <v>5309</v>
      </c>
      <c r="G1407" s="109" t="s">
        <v>5365</v>
      </c>
      <c r="H1407" s="109" t="s">
        <v>5388</v>
      </c>
      <c r="I1407" s="110">
        <v>23288</v>
      </c>
      <c r="J1407" s="110">
        <v>67</v>
      </c>
      <c r="K1407" s="110">
        <v>-6.5096999999999996</v>
      </c>
      <c r="L1407" s="110">
        <v>-79.859399999999994</v>
      </c>
      <c r="M1407" s="111" t="s">
        <v>123</v>
      </c>
      <c r="N1407" s="111">
        <v>0</v>
      </c>
      <c r="O1407" s="111" t="s">
        <v>553</v>
      </c>
      <c r="P1407" s="111">
        <v>0</v>
      </c>
      <c r="Q1407" s="112"/>
      <c r="R1407" s="111" t="s">
        <v>567</v>
      </c>
      <c r="S1407" s="111" t="s">
        <v>567</v>
      </c>
      <c r="T1407" s="111" t="s">
        <v>2435</v>
      </c>
      <c r="U1407" s="111" t="str">
        <f>+CONCATENATE(Tabla134[[#This Row],[D]],Tabla134[[#This Row],[P]],Tabla134[[#This Row],[DI]])</f>
        <v>LAMBAYEQUELAMBAYEQUETUCUME</v>
      </c>
      <c r="V1407" s="111" t="s">
        <v>5387</v>
      </c>
      <c r="W1407" s="111"/>
      <c r="X1407" s="111"/>
    </row>
    <row r="1408" spans="1:24" x14ac:dyDescent="0.3">
      <c r="A1408" s="108" t="s">
        <v>548</v>
      </c>
      <c r="B1408" s="109" t="s">
        <v>5389</v>
      </c>
      <c r="C1408" s="109" t="s">
        <v>798</v>
      </c>
      <c r="D1408" s="109" t="s">
        <v>608</v>
      </c>
      <c r="E1408" s="109" t="s">
        <v>841</v>
      </c>
      <c r="F1408" s="109" t="s">
        <v>5309</v>
      </c>
      <c r="G1408" s="109" t="s">
        <v>5365</v>
      </c>
      <c r="H1408" s="109" t="s">
        <v>842</v>
      </c>
      <c r="I1408" s="110" t="s">
        <v>553</v>
      </c>
      <c r="J1408" s="110" t="s">
        <v>553</v>
      </c>
      <c r="K1408" s="110" t="s">
        <v>553</v>
      </c>
      <c r="L1408" s="110" t="s">
        <v>553</v>
      </c>
      <c r="M1408" s="111" t="s">
        <v>123</v>
      </c>
      <c r="N1408" s="111">
        <v>0</v>
      </c>
      <c r="O1408" s="111" t="s">
        <v>553</v>
      </c>
      <c r="P1408" s="111">
        <v>0</v>
      </c>
      <c r="Q1408" s="112"/>
      <c r="R1408" s="111" t="s">
        <v>567</v>
      </c>
      <c r="S1408" s="111" t="s">
        <v>567</v>
      </c>
      <c r="T1408" s="111" t="s">
        <v>843</v>
      </c>
      <c r="U1408" s="111" t="str">
        <f>+CONCATENATE(Tabla134[[#This Row],[D]],Tabla134[[#This Row],[P]],Tabla134[[#This Row],[DI]])</f>
        <v>LAMBAYEQUELAMBAYEQUEMULTIDISTRITAL</v>
      </c>
      <c r="V1408" s="111" t="s">
        <v>5389</v>
      </c>
      <c r="W1408" s="111"/>
      <c r="X1408" s="111"/>
    </row>
    <row r="1409" spans="1:24" x14ac:dyDescent="0.3">
      <c r="A1409" s="108" t="s">
        <v>548</v>
      </c>
      <c r="B1409" s="109" t="s">
        <v>5390</v>
      </c>
      <c r="C1409" s="109" t="s">
        <v>806</v>
      </c>
      <c r="D1409" s="109" t="s">
        <v>550</v>
      </c>
      <c r="E1409" s="109" t="s">
        <v>550</v>
      </c>
      <c r="F1409" s="109" t="s">
        <v>5391</v>
      </c>
      <c r="G1409" s="109" t="s">
        <v>5392</v>
      </c>
      <c r="H1409" s="109" t="s">
        <v>5392</v>
      </c>
      <c r="I1409" s="110">
        <v>269858</v>
      </c>
      <c r="J1409" s="110">
        <v>21.98</v>
      </c>
      <c r="K1409" s="110">
        <v>-12.0467</v>
      </c>
      <c r="L1409" s="110">
        <v>-77.032200000000003</v>
      </c>
      <c r="M1409" s="111" t="s">
        <v>123</v>
      </c>
      <c r="N1409" s="111">
        <v>0</v>
      </c>
      <c r="O1409" s="111" t="s">
        <v>553</v>
      </c>
      <c r="P1409" s="111">
        <v>0</v>
      </c>
      <c r="Q1409" s="112"/>
      <c r="R1409" s="111" t="s">
        <v>568</v>
      </c>
      <c r="S1409" s="111" t="s">
        <v>568</v>
      </c>
      <c r="T1409" s="111" t="s">
        <v>568</v>
      </c>
      <c r="U1409" s="111" t="str">
        <f>+CONCATENATE(Tabla134[[#This Row],[D]],Tabla134[[#This Row],[P]],Tabla134[[#This Row],[DI]])</f>
        <v>LIMALIMALIMA</v>
      </c>
      <c r="V1409" s="111" t="s">
        <v>5390</v>
      </c>
      <c r="W1409" s="111"/>
      <c r="X1409" s="111"/>
    </row>
    <row r="1410" spans="1:24" x14ac:dyDescent="0.3">
      <c r="A1410" s="108" t="s">
        <v>548</v>
      </c>
      <c r="B1410" s="109" t="s">
        <v>5393</v>
      </c>
      <c r="C1410" s="109" t="s">
        <v>806</v>
      </c>
      <c r="D1410" s="109" t="s">
        <v>550</v>
      </c>
      <c r="E1410" s="109" t="s">
        <v>581</v>
      </c>
      <c r="F1410" s="109" t="s">
        <v>5391</v>
      </c>
      <c r="G1410" s="109" t="s">
        <v>5392</v>
      </c>
      <c r="H1410" s="109" t="s">
        <v>5394</v>
      </c>
      <c r="I1410" s="110">
        <v>42124</v>
      </c>
      <c r="J1410" s="110">
        <v>285.45</v>
      </c>
      <c r="K1410" s="110">
        <v>-11.776400000000001</v>
      </c>
      <c r="L1410" s="110">
        <v>-77.170299999999997</v>
      </c>
      <c r="M1410" s="111" t="s">
        <v>123</v>
      </c>
      <c r="N1410" s="111">
        <v>0</v>
      </c>
      <c r="O1410" s="111" t="s">
        <v>553</v>
      </c>
      <c r="P1410" s="111">
        <v>0</v>
      </c>
      <c r="Q1410" s="112"/>
      <c r="R1410" s="111" t="s">
        <v>568</v>
      </c>
      <c r="S1410" s="111" t="s">
        <v>568</v>
      </c>
      <c r="T1410" s="111" t="s">
        <v>1165</v>
      </c>
      <c r="U1410" s="111" t="str">
        <f>+CONCATENATE(Tabla134[[#This Row],[D]],Tabla134[[#This Row],[P]],Tabla134[[#This Row],[DI]])</f>
        <v>LIMALIMAANCON</v>
      </c>
      <c r="V1410" s="111" t="s">
        <v>5393</v>
      </c>
      <c r="W1410" s="111"/>
      <c r="X1410" s="111"/>
    </row>
    <row r="1411" spans="1:24" x14ac:dyDescent="0.3">
      <c r="A1411" s="108" t="s">
        <v>548</v>
      </c>
      <c r="B1411" s="109" t="s">
        <v>5395</v>
      </c>
      <c r="C1411" s="109" t="s">
        <v>806</v>
      </c>
      <c r="D1411" s="109" t="s">
        <v>550</v>
      </c>
      <c r="E1411" s="109" t="s">
        <v>608</v>
      </c>
      <c r="F1411" s="109" t="s">
        <v>5391</v>
      </c>
      <c r="G1411" s="109" t="s">
        <v>5392</v>
      </c>
      <c r="H1411" s="109" t="s">
        <v>5396</v>
      </c>
      <c r="I1411" s="110">
        <v>672160</v>
      </c>
      <c r="J1411" s="110">
        <v>77.72</v>
      </c>
      <c r="K1411" s="110">
        <v>-12.025600000000001</v>
      </c>
      <c r="L1411" s="110">
        <v>-76.924199999999999</v>
      </c>
      <c r="M1411" s="111" t="s">
        <v>123</v>
      </c>
      <c r="N1411" s="111">
        <v>0</v>
      </c>
      <c r="O1411" s="111" t="s">
        <v>553</v>
      </c>
      <c r="P1411" s="111">
        <v>0</v>
      </c>
      <c r="Q1411" s="112"/>
      <c r="R1411" s="111" t="s">
        <v>568</v>
      </c>
      <c r="S1411" s="111" t="s">
        <v>568</v>
      </c>
      <c r="T1411" s="111" t="s">
        <v>1333</v>
      </c>
      <c r="U1411" s="111" t="str">
        <f>+CONCATENATE(Tabla134[[#This Row],[D]],Tabla134[[#This Row],[P]],Tabla134[[#This Row],[DI]])</f>
        <v>LIMALIMAATE</v>
      </c>
      <c r="V1411" s="111" t="s">
        <v>5395</v>
      </c>
      <c r="W1411" s="111"/>
      <c r="X1411" s="111"/>
    </row>
    <row r="1412" spans="1:24" x14ac:dyDescent="0.3">
      <c r="A1412" s="108" t="s">
        <v>548</v>
      </c>
      <c r="B1412" s="109" t="s">
        <v>5397</v>
      </c>
      <c r="C1412" s="109" t="s">
        <v>806</v>
      </c>
      <c r="D1412" s="109" t="s">
        <v>550</v>
      </c>
      <c r="E1412" s="109" t="s">
        <v>633</v>
      </c>
      <c r="F1412" s="109" t="s">
        <v>5391</v>
      </c>
      <c r="G1412" s="109" t="s">
        <v>5392</v>
      </c>
      <c r="H1412" s="109" t="s">
        <v>5398</v>
      </c>
      <c r="I1412" s="110">
        <v>29424</v>
      </c>
      <c r="J1412" s="110">
        <v>3.33</v>
      </c>
      <c r="K1412" s="110">
        <v>-12.1494</v>
      </c>
      <c r="L1412" s="110">
        <v>-77.024699999999996</v>
      </c>
      <c r="M1412" s="111" t="s">
        <v>123</v>
      </c>
      <c r="N1412" s="111">
        <v>0</v>
      </c>
      <c r="O1412" s="111" t="s">
        <v>553</v>
      </c>
      <c r="P1412" s="111">
        <v>0</v>
      </c>
      <c r="Q1412" s="112"/>
      <c r="R1412" s="111" t="s">
        <v>568</v>
      </c>
      <c r="S1412" s="111" t="s">
        <v>568</v>
      </c>
      <c r="T1412" s="111" t="s">
        <v>1508</v>
      </c>
      <c r="U1412" s="111" t="str">
        <f>+CONCATENATE(Tabla134[[#This Row],[D]],Tabla134[[#This Row],[P]],Tabla134[[#This Row],[DI]])</f>
        <v>LIMALIMABARRANCO</v>
      </c>
      <c r="V1412" s="111" t="s">
        <v>5397</v>
      </c>
      <c r="W1412" s="111"/>
      <c r="X1412" s="111"/>
    </row>
    <row r="1413" spans="1:24" x14ac:dyDescent="0.3">
      <c r="A1413" s="108" t="s">
        <v>548</v>
      </c>
      <c r="B1413" s="109" t="s">
        <v>5399</v>
      </c>
      <c r="C1413" s="109" t="s">
        <v>806</v>
      </c>
      <c r="D1413" s="109" t="s">
        <v>550</v>
      </c>
      <c r="E1413" s="109" t="s">
        <v>656</v>
      </c>
      <c r="F1413" s="109" t="s">
        <v>5391</v>
      </c>
      <c r="G1413" s="109" t="s">
        <v>5392</v>
      </c>
      <c r="H1413" s="109" t="s">
        <v>5400</v>
      </c>
      <c r="I1413" s="110">
        <v>75882</v>
      </c>
      <c r="J1413" s="110">
        <v>3.22</v>
      </c>
      <c r="K1413" s="110">
        <v>-12.056699999999999</v>
      </c>
      <c r="L1413" s="110">
        <v>-77.053600000000003</v>
      </c>
      <c r="M1413" s="111" t="s">
        <v>123</v>
      </c>
      <c r="N1413" s="111">
        <v>0</v>
      </c>
      <c r="O1413" s="111" t="s">
        <v>553</v>
      </c>
      <c r="P1413" s="111">
        <v>0</v>
      </c>
      <c r="Q1413" s="112"/>
      <c r="R1413" s="111" t="s">
        <v>568</v>
      </c>
      <c r="S1413" s="111" t="s">
        <v>568</v>
      </c>
      <c r="T1413" s="111" t="s">
        <v>1669</v>
      </c>
      <c r="U1413" s="111" t="str">
        <f>+CONCATENATE(Tabla134[[#This Row],[D]],Tabla134[[#This Row],[P]],Tabla134[[#This Row],[DI]])</f>
        <v>LIMALIMABREÑA</v>
      </c>
      <c r="V1413" s="111" t="s">
        <v>5399</v>
      </c>
      <c r="W1413" s="111"/>
      <c r="X1413" s="111"/>
    </row>
    <row r="1414" spans="1:24" x14ac:dyDescent="0.3">
      <c r="A1414" s="108" t="s">
        <v>548</v>
      </c>
      <c r="B1414" s="109" t="s">
        <v>5401</v>
      </c>
      <c r="C1414" s="109" t="s">
        <v>806</v>
      </c>
      <c r="D1414" s="109" t="s">
        <v>550</v>
      </c>
      <c r="E1414" s="109" t="s">
        <v>680</v>
      </c>
      <c r="F1414" s="109" t="s">
        <v>5391</v>
      </c>
      <c r="G1414" s="109" t="s">
        <v>5392</v>
      </c>
      <c r="H1414" s="109" t="s">
        <v>5402</v>
      </c>
      <c r="I1414" s="110">
        <v>322936</v>
      </c>
      <c r="J1414" s="110">
        <v>303.31</v>
      </c>
      <c r="K1414" s="110">
        <v>-11.8583</v>
      </c>
      <c r="L1414" s="110">
        <v>-77.041899999999998</v>
      </c>
      <c r="M1414" s="111" t="s">
        <v>123</v>
      </c>
      <c r="N1414" s="111">
        <v>0</v>
      </c>
      <c r="O1414" s="111" t="s">
        <v>553</v>
      </c>
      <c r="P1414" s="111">
        <v>0</v>
      </c>
      <c r="Q1414" s="112"/>
      <c r="R1414" s="111" t="s">
        <v>568</v>
      </c>
      <c r="S1414" s="111" t="s">
        <v>568</v>
      </c>
      <c r="T1414" s="111" t="s">
        <v>1823</v>
      </c>
      <c r="U1414" s="111" t="str">
        <f>+CONCATENATE(Tabla134[[#This Row],[D]],Tabla134[[#This Row],[P]],Tabla134[[#This Row],[DI]])</f>
        <v>LIMALIMACARABAYLLO</v>
      </c>
      <c r="V1414" s="111" t="s">
        <v>5401</v>
      </c>
      <c r="W1414" s="111"/>
      <c r="X1414" s="111"/>
    </row>
    <row r="1415" spans="1:24" x14ac:dyDescent="0.3">
      <c r="A1415" s="108" t="s">
        <v>548</v>
      </c>
      <c r="B1415" s="109" t="s">
        <v>5403</v>
      </c>
      <c r="C1415" s="109" t="s">
        <v>806</v>
      </c>
      <c r="D1415" s="109" t="s">
        <v>550</v>
      </c>
      <c r="E1415" s="109" t="s">
        <v>700</v>
      </c>
      <c r="F1415" s="109" t="s">
        <v>5391</v>
      </c>
      <c r="G1415" s="109" t="s">
        <v>5392</v>
      </c>
      <c r="H1415" s="109" t="s">
        <v>5404</v>
      </c>
      <c r="I1415" s="110">
        <v>44890</v>
      </c>
      <c r="J1415" s="110">
        <v>39.5</v>
      </c>
      <c r="K1415" s="110">
        <v>-11.978300000000001</v>
      </c>
      <c r="L1415" s="110">
        <v>-76.764200000000002</v>
      </c>
      <c r="M1415" s="111" t="s">
        <v>123</v>
      </c>
      <c r="N1415" s="111">
        <v>0</v>
      </c>
      <c r="O1415" s="111" t="s">
        <v>553</v>
      </c>
      <c r="P1415" s="111">
        <v>0</v>
      </c>
      <c r="Q1415" s="112"/>
      <c r="R1415" s="111" t="s">
        <v>568</v>
      </c>
      <c r="S1415" s="111" t="s">
        <v>568</v>
      </c>
      <c r="T1415" s="111" t="s">
        <v>1957</v>
      </c>
      <c r="U1415" s="111" t="str">
        <f>+CONCATENATE(Tabla134[[#This Row],[D]],Tabla134[[#This Row],[P]],Tabla134[[#This Row],[DI]])</f>
        <v>LIMALIMACHACLACAYO</v>
      </c>
      <c r="V1415" s="111" t="s">
        <v>5403</v>
      </c>
      <c r="W1415" s="111"/>
      <c r="X1415" s="111"/>
    </row>
    <row r="1416" spans="1:24" x14ac:dyDescent="0.3">
      <c r="A1416" s="108" t="s">
        <v>548</v>
      </c>
      <c r="B1416" s="109" t="s">
        <v>5405</v>
      </c>
      <c r="C1416" s="109" t="s">
        <v>806</v>
      </c>
      <c r="D1416" s="109" t="s">
        <v>550</v>
      </c>
      <c r="E1416" s="109" t="s">
        <v>719</v>
      </c>
      <c r="F1416" s="109" t="s">
        <v>5391</v>
      </c>
      <c r="G1416" s="109" t="s">
        <v>5392</v>
      </c>
      <c r="H1416" s="109" t="s">
        <v>5406</v>
      </c>
      <c r="I1416" s="110">
        <v>341322</v>
      </c>
      <c r="J1416" s="110">
        <v>38.94</v>
      </c>
      <c r="K1416" s="110">
        <v>-12.174200000000001</v>
      </c>
      <c r="L1416" s="110">
        <v>-77.024699999999996</v>
      </c>
      <c r="M1416" s="111" t="s">
        <v>123</v>
      </c>
      <c r="N1416" s="111">
        <v>0</v>
      </c>
      <c r="O1416" s="111" t="s">
        <v>553</v>
      </c>
      <c r="P1416" s="111">
        <v>0</v>
      </c>
      <c r="Q1416" s="112"/>
      <c r="R1416" s="111" t="s">
        <v>568</v>
      </c>
      <c r="S1416" s="111" t="s">
        <v>568</v>
      </c>
      <c r="T1416" s="111" t="s">
        <v>2080</v>
      </c>
      <c r="U1416" s="111" t="str">
        <f>+CONCATENATE(Tabla134[[#This Row],[D]],Tabla134[[#This Row],[P]],Tabla134[[#This Row],[DI]])</f>
        <v>LIMALIMACHORRILLOS</v>
      </c>
      <c r="V1416" s="111" t="s">
        <v>5405</v>
      </c>
      <c r="W1416" s="111"/>
      <c r="X1416" s="111"/>
    </row>
    <row r="1417" spans="1:24" x14ac:dyDescent="0.3">
      <c r="A1417" s="108" t="s">
        <v>548</v>
      </c>
      <c r="B1417" s="109" t="s">
        <v>5407</v>
      </c>
      <c r="C1417" s="109" t="s">
        <v>806</v>
      </c>
      <c r="D1417" s="109" t="s">
        <v>550</v>
      </c>
      <c r="E1417" s="109" t="s">
        <v>738</v>
      </c>
      <c r="F1417" s="109" t="s">
        <v>5391</v>
      </c>
      <c r="G1417" s="109" t="s">
        <v>5392</v>
      </c>
      <c r="H1417" s="109" t="s">
        <v>5408</v>
      </c>
      <c r="I1417" s="110">
        <v>50486</v>
      </c>
      <c r="J1417" s="110">
        <v>240.33</v>
      </c>
      <c r="K1417" s="110">
        <v>-12.117800000000001</v>
      </c>
      <c r="L1417" s="110">
        <v>-76.8125</v>
      </c>
      <c r="M1417" s="111" t="s">
        <v>123</v>
      </c>
      <c r="N1417" s="111">
        <v>0</v>
      </c>
      <c r="O1417" s="111" t="s">
        <v>553</v>
      </c>
      <c r="P1417" s="111">
        <v>0</v>
      </c>
      <c r="Q1417" s="112"/>
      <c r="R1417" s="111" t="s">
        <v>568</v>
      </c>
      <c r="S1417" s="111" t="s">
        <v>568</v>
      </c>
      <c r="T1417" s="111" t="s">
        <v>2179</v>
      </c>
      <c r="U1417" s="111" t="str">
        <f>+CONCATENATE(Tabla134[[#This Row],[D]],Tabla134[[#This Row],[P]],Tabla134[[#This Row],[DI]])</f>
        <v>LIMALIMACIENEGUILLA</v>
      </c>
      <c r="V1417" s="111" t="s">
        <v>5407</v>
      </c>
      <c r="W1417" s="111"/>
      <c r="X1417" s="111"/>
    </row>
    <row r="1418" spans="1:24" x14ac:dyDescent="0.3">
      <c r="A1418" s="108" t="s">
        <v>548</v>
      </c>
      <c r="B1418" s="109" t="s">
        <v>5409</v>
      </c>
      <c r="C1418" s="109" t="s">
        <v>806</v>
      </c>
      <c r="D1418" s="109" t="s">
        <v>550</v>
      </c>
      <c r="E1418" s="109" t="s">
        <v>753</v>
      </c>
      <c r="F1418" s="109" t="s">
        <v>5391</v>
      </c>
      <c r="G1418" s="109" t="s">
        <v>5392</v>
      </c>
      <c r="H1418" s="109" t="s">
        <v>5410</v>
      </c>
      <c r="I1418" s="110">
        <v>545685</v>
      </c>
      <c r="J1418" s="110">
        <v>48.75</v>
      </c>
      <c r="K1418" s="110">
        <v>-11.95</v>
      </c>
      <c r="L1418" s="110">
        <v>-77.05</v>
      </c>
      <c r="M1418" s="111" t="s">
        <v>123</v>
      </c>
      <c r="N1418" s="111">
        <v>0</v>
      </c>
      <c r="O1418" s="111" t="s">
        <v>553</v>
      </c>
      <c r="P1418" s="111">
        <v>0</v>
      </c>
      <c r="Q1418" s="112"/>
      <c r="R1418" s="111" t="s">
        <v>568</v>
      </c>
      <c r="S1418" s="111" t="s">
        <v>568</v>
      </c>
      <c r="T1418" s="111" t="s">
        <v>1801</v>
      </c>
      <c r="U1418" s="111" t="str">
        <f>+CONCATENATE(Tabla134[[#This Row],[D]],Tabla134[[#This Row],[P]],Tabla134[[#This Row],[DI]])</f>
        <v>LIMALIMACOMAS</v>
      </c>
      <c r="V1418" s="111" t="s">
        <v>5409</v>
      </c>
      <c r="W1418" s="111"/>
      <c r="X1418" s="111"/>
    </row>
    <row r="1419" spans="1:24" x14ac:dyDescent="0.3">
      <c r="A1419" s="108" t="s">
        <v>548</v>
      </c>
      <c r="B1419" s="109" t="s">
        <v>5411</v>
      </c>
      <c r="C1419" s="109" t="s">
        <v>806</v>
      </c>
      <c r="D1419" s="109" t="s">
        <v>550</v>
      </c>
      <c r="E1419" s="109" t="s">
        <v>765</v>
      </c>
      <c r="F1419" s="109" t="s">
        <v>5391</v>
      </c>
      <c r="G1419" s="109" t="s">
        <v>5392</v>
      </c>
      <c r="H1419" s="109" t="s">
        <v>5412</v>
      </c>
      <c r="I1419" s="110">
        <v>198366</v>
      </c>
      <c r="J1419" s="110">
        <v>12.54</v>
      </c>
      <c r="K1419" s="110">
        <v>-12.0433</v>
      </c>
      <c r="L1419" s="110">
        <v>-76.998599999999996</v>
      </c>
      <c r="M1419" s="111" t="s">
        <v>123</v>
      </c>
      <c r="N1419" s="111">
        <v>0</v>
      </c>
      <c r="O1419" s="111" t="s">
        <v>553</v>
      </c>
      <c r="P1419" s="111">
        <v>0</v>
      </c>
      <c r="Q1419" s="112"/>
      <c r="R1419" s="111" t="s">
        <v>568</v>
      </c>
      <c r="S1419" s="111" t="s">
        <v>568</v>
      </c>
      <c r="T1419" s="111" t="s">
        <v>2332</v>
      </c>
      <c r="U1419" s="111" t="str">
        <f>+CONCATENATE(Tabla134[[#This Row],[D]],Tabla134[[#This Row],[P]],Tabla134[[#This Row],[DI]])</f>
        <v>LIMALIMAEL AGUSTINO</v>
      </c>
      <c r="V1419" s="111" t="s">
        <v>5411</v>
      </c>
      <c r="W1419" s="111"/>
      <c r="X1419" s="111"/>
    </row>
    <row r="1420" spans="1:24" x14ac:dyDescent="0.3">
      <c r="A1420" s="108" t="s">
        <v>548</v>
      </c>
      <c r="B1420" s="109" t="s">
        <v>5413</v>
      </c>
      <c r="C1420" s="109" t="s">
        <v>806</v>
      </c>
      <c r="D1420" s="109" t="s">
        <v>550</v>
      </c>
      <c r="E1420" s="109" t="s">
        <v>778</v>
      </c>
      <c r="F1420" s="109" t="s">
        <v>5391</v>
      </c>
      <c r="G1420" s="109" t="s">
        <v>5392</v>
      </c>
      <c r="H1420" s="109" t="s">
        <v>5414</v>
      </c>
      <c r="I1420" s="110">
        <v>223827</v>
      </c>
      <c r="J1420" s="110">
        <v>14.56</v>
      </c>
      <c r="K1420" s="110">
        <v>-12.0008</v>
      </c>
      <c r="L1420" s="110">
        <v>-77.052199999999999</v>
      </c>
      <c r="M1420" s="111" t="s">
        <v>123</v>
      </c>
      <c r="N1420" s="111">
        <v>0</v>
      </c>
      <c r="O1420" s="111" t="s">
        <v>553</v>
      </c>
      <c r="P1420" s="111">
        <v>0</v>
      </c>
      <c r="Q1420" s="112"/>
      <c r="R1420" s="111" t="s">
        <v>568</v>
      </c>
      <c r="S1420" s="111" t="s">
        <v>568</v>
      </c>
      <c r="T1420" s="111" t="s">
        <v>1725</v>
      </c>
      <c r="U1420" s="111" t="str">
        <f>+CONCATENATE(Tabla134[[#This Row],[D]],Tabla134[[#This Row],[P]],Tabla134[[#This Row],[DI]])</f>
        <v>LIMALIMAINDEPENDENCIA</v>
      </c>
      <c r="V1420" s="111" t="s">
        <v>5413</v>
      </c>
      <c r="W1420" s="111"/>
      <c r="X1420" s="111"/>
    </row>
    <row r="1421" spans="1:24" x14ac:dyDescent="0.3">
      <c r="A1421" s="108" t="s">
        <v>548</v>
      </c>
      <c r="B1421" s="109" t="s">
        <v>5415</v>
      </c>
      <c r="C1421" s="109" t="s">
        <v>806</v>
      </c>
      <c r="D1421" s="109" t="s">
        <v>550</v>
      </c>
      <c r="E1421" s="109" t="s">
        <v>789</v>
      </c>
      <c r="F1421" s="109" t="s">
        <v>5391</v>
      </c>
      <c r="G1421" s="109" t="s">
        <v>5392</v>
      </c>
      <c r="H1421" s="109" t="s">
        <v>5416</v>
      </c>
      <c r="I1421" s="110">
        <v>72804</v>
      </c>
      <c r="J1421" s="110">
        <v>4.57</v>
      </c>
      <c r="K1421" s="110">
        <v>-12.069699999999999</v>
      </c>
      <c r="L1421" s="110">
        <v>-77.045000000000002</v>
      </c>
      <c r="M1421" s="111" t="s">
        <v>123</v>
      </c>
      <c r="N1421" s="111">
        <v>0</v>
      </c>
      <c r="O1421" s="111" t="s">
        <v>553</v>
      </c>
      <c r="P1421" s="111">
        <v>0</v>
      </c>
      <c r="Q1421" s="112"/>
      <c r="R1421" s="111" t="s">
        <v>568</v>
      </c>
      <c r="S1421" s="111" t="s">
        <v>568</v>
      </c>
      <c r="T1421" s="111" t="s">
        <v>2393</v>
      </c>
      <c r="U1421" s="111" t="str">
        <f>+CONCATENATE(Tabla134[[#This Row],[D]],Tabla134[[#This Row],[P]],Tabla134[[#This Row],[DI]])</f>
        <v>LIMALIMAJESUS MARIA</v>
      </c>
      <c r="V1421" s="111" t="s">
        <v>5415</v>
      </c>
      <c r="W1421" s="111"/>
      <c r="X1421" s="111"/>
    </row>
    <row r="1422" spans="1:24" x14ac:dyDescent="0.3">
      <c r="A1422" s="108" t="s">
        <v>548</v>
      </c>
      <c r="B1422" s="109" t="s">
        <v>5417</v>
      </c>
      <c r="C1422" s="109" t="s">
        <v>806</v>
      </c>
      <c r="D1422" s="109" t="s">
        <v>550</v>
      </c>
      <c r="E1422" s="109" t="s">
        <v>798</v>
      </c>
      <c r="F1422" s="109" t="s">
        <v>5391</v>
      </c>
      <c r="G1422" s="109" t="s">
        <v>5392</v>
      </c>
      <c r="H1422" s="109" t="s">
        <v>5418</v>
      </c>
      <c r="I1422" s="110">
        <v>182603</v>
      </c>
      <c r="J1422" s="110">
        <v>65.75</v>
      </c>
      <c r="K1422" s="110">
        <v>-12.0875</v>
      </c>
      <c r="L1422" s="110">
        <v>-76.933899999999994</v>
      </c>
      <c r="M1422" s="111" t="s">
        <v>123</v>
      </c>
      <c r="N1422" s="111">
        <v>0</v>
      </c>
      <c r="O1422" s="111" t="s">
        <v>553</v>
      </c>
      <c r="P1422" s="111">
        <v>0</v>
      </c>
      <c r="Q1422" s="112"/>
      <c r="R1422" s="111" t="s">
        <v>568</v>
      </c>
      <c r="S1422" s="111" t="s">
        <v>568</v>
      </c>
      <c r="T1422" s="111" t="s">
        <v>2439</v>
      </c>
      <c r="U1422" s="111" t="str">
        <f>+CONCATENATE(Tabla134[[#This Row],[D]],Tabla134[[#This Row],[P]],Tabla134[[#This Row],[DI]])</f>
        <v>LIMALIMALA MOLINA</v>
      </c>
      <c r="V1422" s="111" t="s">
        <v>5417</v>
      </c>
      <c r="W1422" s="111"/>
      <c r="X1422" s="111"/>
    </row>
    <row r="1423" spans="1:24" x14ac:dyDescent="0.3">
      <c r="A1423" s="108" t="s">
        <v>548</v>
      </c>
      <c r="B1423" s="109" t="s">
        <v>5419</v>
      </c>
      <c r="C1423" s="109" t="s">
        <v>806</v>
      </c>
      <c r="D1423" s="109" t="s">
        <v>550</v>
      </c>
      <c r="E1423" s="109" t="s">
        <v>806</v>
      </c>
      <c r="F1423" s="109" t="s">
        <v>5391</v>
      </c>
      <c r="G1423" s="109" t="s">
        <v>5392</v>
      </c>
      <c r="H1423" s="109" t="s">
        <v>5420</v>
      </c>
      <c r="I1423" s="110">
        <v>169270</v>
      </c>
      <c r="J1423" s="110">
        <v>8.74</v>
      </c>
      <c r="K1423" s="110">
        <v>-12.065300000000001</v>
      </c>
      <c r="L1423" s="110">
        <v>-77.030799999999999</v>
      </c>
      <c r="M1423" s="111" t="s">
        <v>123</v>
      </c>
      <c r="N1423" s="111">
        <v>0</v>
      </c>
      <c r="O1423" s="111" t="s">
        <v>553</v>
      </c>
      <c r="P1423" s="111">
        <v>0</v>
      </c>
      <c r="Q1423" s="112"/>
      <c r="R1423" s="111" t="s">
        <v>568</v>
      </c>
      <c r="S1423" s="111" t="s">
        <v>568</v>
      </c>
      <c r="T1423" s="111" t="s">
        <v>2073</v>
      </c>
      <c r="U1423" s="111" t="str">
        <f>+CONCATENATE(Tabla134[[#This Row],[D]],Tabla134[[#This Row],[P]],Tabla134[[#This Row],[DI]])</f>
        <v>LIMALIMALA VICTORIA</v>
      </c>
      <c r="V1423" s="111" t="s">
        <v>5419</v>
      </c>
      <c r="W1423" s="111"/>
      <c r="X1423" s="111"/>
    </row>
    <row r="1424" spans="1:24" x14ac:dyDescent="0.3">
      <c r="A1424" s="108" t="s">
        <v>548</v>
      </c>
      <c r="B1424" s="109" t="s">
        <v>5421</v>
      </c>
      <c r="C1424" s="109" t="s">
        <v>806</v>
      </c>
      <c r="D1424" s="109" t="s">
        <v>550</v>
      </c>
      <c r="E1424" s="109" t="s">
        <v>811</v>
      </c>
      <c r="F1424" s="109" t="s">
        <v>5391</v>
      </c>
      <c r="G1424" s="109" t="s">
        <v>5392</v>
      </c>
      <c r="H1424" s="109" t="s">
        <v>5422</v>
      </c>
      <c r="I1424" s="110">
        <v>49833</v>
      </c>
      <c r="J1424" s="110">
        <v>3.03</v>
      </c>
      <c r="K1424" s="110">
        <v>-12.081099999999999</v>
      </c>
      <c r="L1424" s="110">
        <v>-77.030600000000007</v>
      </c>
      <c r="M1424" s="111" t="s">
        <v>123</v>
      </c>
      <c r="N1424" s="111">
        <v>0</v>
      </c>
      <c r="O1424" s="111" t="s">
        <v>553</v>
      </c>
      <c r="P1424" s="111">
        <v>0</v>
      </c>
      <c r="Q1424" s="112"/>
      <c r="R1424" s="111" t="s">
        <v>568</v>
      </c>
      <c r="S1424" s="111" t="s">
        <v>568</v>
      </c>
      <c r="T1424" s="111" t="s">
        <v>2521</v>
      </c>
      <c r="U1424" s="111" t="str">
        <f>+CONCATENATE(Tabla134[[#This Row],[D]],Tabla134[[#This Row],[P]],Tabla134[[#This Row],[DI]])</f>
        <v>LIMALIMALINCE</v>
      </c>
      <c r="V1424" s="111" t="s">
        <v>5421</v>
      </c>
      <c r="W1424" s="111"/>
      <c r="X1424" s="111"/>
    </row>
    <row r="1425" spans="1:24" x14ac:dyDescent="0.3">
      <c r="A1425" s="108" t="s">
        <v>548</v>
      </c>
      <c r="B1425" s="109" t="s">
        <v>5423</v>
      </c>
      <c r="C1425" s="109" t="s">
        <v>806</v>
      </c>
      <c r="D1425" s="109" t="s">
        <v>550</v>
      </c>
      <c r="E1425" s="109" t="s">
        <v>816</v>
      </c>
      <c r="F1425" s="109" t="s">
        <v>5391</v>
      </c>
      <c r="G1425" s="109" t="s">
        <v>5392</v>
      </c>
      <c r="H1425" s="109" t="s">
        <v>5424</v>
      </c>
      <c r="I1425" s="110">
        <v>390742</v>
      </c>
      <c r="J1425" s="110">
        <v>18.25</v>
      </c>
      <c r="K1425" s="110">
        <v>-11.982799999999999</v>
      </c>
      <c r="L1425" s="110">
        <v>-77.069400000000002</v>
      </c>
      <c r="M1425" s="111" t="s">
        <v>123</v>
      </c>
      <c r="N1425" s="111">
        <v>0</v>
      </c>
      <c r="O1425" s="111" t="s">
        <v>553</v>
      </c>
      <c r="P1425" s="111">
        <v>0</v>
      </c>
      <c r="Q1425" s="112"/>
      <c r="R1425" s="111" t="s">
        <v>568</v>
      </c>
      <c r="S1425" s="111" t="s">
        <v>568</v>
      </c>
      <c r="T1425" s="111" t="s">
        <v>2541</v>
      </c>
      <c r="U1425" s="111" t="str">
        <f>+CONCATENATE(Tabla134[[#This Row],[D]],Tabla134[[#This Row],[P]],Tabla134[[#This Row],[DI]])</f>
        <v>LIMALIMALOS OLIVOS</v>
      </c>
      <c r="V1425" s="111" t="s">
        <v>5423</v>
      </c>
      <c r="W1425" s="111"/>
      <c r="X1425" s="111"/>
    </row>
    <row r="1426" spans="1:24" x14ac:dyDescent="0.3">
      <c r="A1426" s="108" t="s">
        <v>548</v>
      </c>
      <c r="B1426" s="109" t="s">
        <v>5425</v>
      </c>
      <c r="C1426" s="109" t="s">
        <v>806</v>
      </c>
      <c r="D1426" s="109" t="s">
        <v>550</v>
      </c>
      <c r="E1426" s="109" t="s">
        <v>821</v>
      </c>
      <c r="F1426" s="109" t="s">
        <v>5391</v>
      </c>
      <c r="G1426" s="109" t="s">
        <v>5392</v>
      </c>
      <c r="H1426" s="109" t="s">
        <v>5426</v>
      </c>
      <c r="I1426" s="110">
        <v>232902</v>
      </c>
      <c r="J1426" s="110">
        <v>236.47</v>
      </c>
      <c r="K1426" s="110">
        <v>-11.937200000000001</v>
      </c>
      <c r="L1426" s="110">
        <v>-76.703599999999994</v>
      </c>
      <c r="M1426" s="111" t="s">
        <v>123</v>
      </c>
      <c r="N1426" s="111">
        <v>0</v>
      </c>
      <c r="O1426" s="111" t="s">
        <v>553</v>
      </c>
      <c r="P1426" s="111">
        <v>0</v>
      </c>
      <c r="Q1426" s="112"/>
      <c r="R1426" s="111" t="s">
        <v>568</v>
      </c>
      <c r="S1426" s="111" t="s">
        <v>568</v>
      </c>
      <c r="T1426" s="111" t="s">
        <v>2555</v>
      </c>
      <c r="U1426" s="111" t="str">
        <f>+CONCATENATE(Tabla134[[#This Row],[D]],Tabla134[[#This Row],[P]],Tabla134[[#This Row],[DI]])</f>
        <v>LIMALIMALURIGANCHO</v>
      </c>
      <c r="V1426" s="111" t="s">
        <v>5425</v>
      </c>
      <c r="W1426" s="111"/>
      <c r="X1426" s="111"/>
    </row>
    <row r="1427" spans="1:24" x14ac:dyDescent="0.3">
      <c r="A1427" s="108" t="s">
        <v>548</v>
      </c>
      <c r="B1427" s="109" t="s">
        <v>5427</v>
      </c>
      <c r="C1427" s="109" t="s">
        <v>806</v>
      </c>
      <c r="D1427" s="109" t="s">
        <v>550</v>
      </c>
      <c r="E1427" s="109" t="s">
        <v>826</v>
      </c>
      <c r="F1427" s="109" t="s">
        <v>5391</v>
      </c>
      <c r="G1427" s="109" t="s">
        <v>5392</v>
      </c>
      <c r="H1427" s="109" t="s">
        <v>5428</v>
      </c>
      <c r="I1427" s="110">
        <v>90818</v>
      </c>
      <c r="J1427" s="110">
        <v>180.26</v>
      </c>
      <c r="K1427" s="110">
        <v>-12.268599999999999</v>
      </c>
      <c r="L1427" s="110">
        <v>-76.884699999999995</v>
      </c>
      <c r="M1427" s="111" t="s">
        <v>123</v>
      </c>
      <c r="N1427" s="111">
        <v>0</v>
      </c>
      <c r="O1427" s="111" t="s">
        <v>553</v>
      </c>
      <c r="P1427" s="111">
        <v>0</v>
      </c>
      <c r="Q1427" s="112"/>
      <c r="R1427" s="111" t="s">
        <v>568</v>
      </c>
      <c r="S1427" s="111" t="s">
        <v>568</v>
      </c>
      <c r="T1427" s="111" t="s">
        <v>2570</v>
      </c>
      <c r="U1427" s="111" t="str">
        <f>+CONCATENATE(Tabla134[[#This Row],[D]],Tabla134[[#This Row],[P]],Tabla134[[#This Row],[DI]])</f>
        <v>LIMALIMALURIN</v>
      </c>
      <c r="V1427" s="111" t="s">
        <v>5427</v>
      </c>
      <c r="W1427" s="111"/>
      <c r="X1427" s="111"/>
    </row>
    <row r="1428" spans="1:24" x14ac:dyDescent="0.3">
      <c r="A1428" s="108" t="s">
        <v>548</v>
      </c>
      <c r="B1428" s="109" t="s">
        <v>5429</v>
      </c>
      <c r="C1428" s="109" t="s">
        <v>806</v>
      </c>
      <c r="D1428" s="109" t="s">
        <v>550</v>
      </c>
      <c r="E1428" s="109" t="s">
        <v>831</v>
      </c>
      <c r="F1428" s="109" t="s">
        <v>5391</v>
      </c>
      <c r="G1428" s="109" t="s">
        <v>5392</v>
      </c>
      <c r="H1428" s="109" t="s">
        <v>5430</v>
      </c>
      <c r="I1428" s="110">
        <v>55786</v>
      </c>
      <c r="J1428" s="110">
        <v>3.61</v>
      </c>
      <c r="K1428" s="110">
        <v>-12.0967</v>
      </c>
      <c r="L1428" s="110">
        <v>-77.074700000000007</v>
      </c>
      <c r="M1428" s="111" t="s">
        <v>123</v>
      </c>
      <c r="N1428" s="111">
        <v>0</v>
      </c>
      <c r="O1428" s="111" t="s">
        <v>553</v>
      </c>
      <c r="P1428" s="111">
        <v>0</v>
      </c>
      <c r="Q1428" s="112"/>
      <c r="R1428" s="111" t="s">
        <v>568</v>
      </c>
      <c r="S1428" s="111" t="s">
        <v>568</v>
      </c>
      <c r="T1428" s="111" t="s">
        <v>2581</v>
      </c>
      <c r="U1428" s="111" t="str">
        <f>+CONCATENATE(Tabla134[[#This Row],[D]],Tabla134[[#This Row],[P]],Tabla134[[#This Row],[DI]])</f>
        <v>LIMALIMAMAGDALENA DEL MAR</v>
      </c>
      <c r="V1428" s="111" t="s">
        <v>5429</v>
      </c>
      <c r="W1428" s="111"/>
      <c r="X1428" s="111"/>
    </row>
    <row r="1429" spans="1:24" x14ac:dyDescent="0.3">
      <c r="A1429" s="108" t="s">
        <v>548</v>
      </c>
      <c r="B1429" s="109" t="s">
        <v>5431</v>
      </c>
      <c r="C1429" s="109" t="s">
        <v>806</v>
      </c>
      <c r="D1429" s="109" t="s">
        <v>550</v>
      </c>
      <c r="E1429" s="109" t="s">
        <v>836</v>
      </c>
      <c r="F1429" s="109" t="s">
        <v>5391</v>
      </c>
      <c r="G1429" s="109" t="s">
        <v>5392</v>
      </c>
      <c r="H1429" s="109" t="s">
        <v>5432</v>
      </c>
      <c r="I1429" s="110">
        <v>77322</v>
      </c>
      <c r="J1429" s="110">
        <v>4.38</v>
      </c>
      <c r="K1429" s="110">
        <v>-12.0733</v>
      </c>
      <c r="L1429" s="110">
        <v>-77.063100000000006</v>
      </c>
      <c r="M1429" s="111" t="s">
        <v>123</v>
      </c>
      <c r="N1429" s="111">
        <v>0</v>
      </c>
      <c r="O1429" s="111" t="s">
        <v>553</v>
      </c>
      <c r="P1429" s="111">
        <v>0</v>
      </c>
      <c r="Q1429" s="112"/>
      <c r="R1429" s="111" t="s">
        <v>568</v>
      </c>
      <c r="S1429" s="111" t="s">
        <v>568</v>
      </c>
      <c r="T1429" s="111" t="s">
        <v>2003</v>
      </c>
      <c r="U1429" s="111" t="str">
        <f>+CONCATENATE(Tabla134[[#This Row],[D]],Tabla134[[#This Row],[P]],Tabla134[[#This Row],[DI]])</f>
        <v>LIMALIMAPUEBLO LIBRE</v>
      </c>
      <c r="V1429" s="111" t="s">
        <v>5431</v>
      </c>
      <c r="W1429" s="111"/>
      <c r="X1429" s="111"/>
    </row>
    <row r="1430" spans="1:24" x14ac:dyDescent="0.3">
      <c r="A1430" s="108" t="s">
        <v>548</v>
      </c>
      <c r="B1430" s="109" t="s">
        <v>5433</v>
      </c>
      <c r="C1430" s="109" t="s">
        <v>806</v>
      </c>
      <c r="D1430" s="109" t="s">
        <v>550</v>
      </c>
      <c r="E1430" s="109" t="s">
        <v>2707</v>
      </c>
      <c r="F1430" s="109" t="s">
        <v>5391</v>
      </c>
      <c r="G1430" s="109" t="s">
        <v>5392</v>
      </c>
      <c r="H1430" s="109" t="s">
        <v>5434</v>
      </c>
      <c r="I1430" s="110">
        <v>82898</v>
      </c>
      <c r="J1430" s="110">
        <v>9.6199999999999992</v>
      </c>
      <c r="K1430" s="110">
        <v>-12.1175</v>
      </c>
      <c r="L1430" s="110">
        <v>-77.045299999999997</v>
      </c>
      <c r="M1430" s="111" t="s">
        <v>123</v>
      </c>
      <c r="N1430" s="111">
        <v>0</v>
      </c>
      <c r="O1430" s="111" t="s">
        <v>553</v>
      </c>
      <c r="P1430" s="111">
        <v>0</v>
      </c>
      <c r="Q1430" s="112"/>
      <c r="R1430" s="111" t="s">
        <v>568</v>
      </c>
      <c r="S1430" s="111" t="s">
        <v>568</v>
      </c>
      <c r="T1430" s="111" t="s">
        <v>1931</v>
      </c>
      <c r="U1430" s="111" t="str">
        <f>+CONCATENATE(Tabla134[[#This Row],[D]],Tabla134[[#This Row],[P]],Tabla134[[#This Row],[DI]])</f>
        <v>LIMALIMAMIRAFLORES</v>
      </c>
      <c r="V1430" s="111" t="s">
        <v>5433</v>
      </c>
      <c r="W1430" s="111"/>
      <c r="X1430" s="111"/>
    </row>
    <row r="1431" spans="1:24" x14ac:dyDescent="0.3">
      <c r="A1431" s="108" t="s">
        <v>548</v>
      </c>
      <c r="B1431" s="109" t="s">
        <v>5435</v>
      </c>
      <c r="C1431" s="109" t="s">
        <v>806</v>
      </c>
      <c r="D1431" s="109" t="s">
        <v>550</v>
      </c>
      <c r="E1431" s="109" t="s">
        <v>2711</v>
      </c>
      <c r="F1431" s="109" t="s">
        <v>5391</v>
      </c>
      <c r="G1431" s="109" t="s">
        <v>5392</v>
      </c>
      <c r="H1431" s="109" t="s">
        <v>5436</v>
      </c>
      <c r="I1431" s="110">
        <v>139067</v>
      </c>
      <c r="J1431" s="110">
        <v>160.22999999999999</v>
      </c>
      <c r="K1431" s="110">
        <v>-12.2286</v>
      </c>
      <c r="L1431" s="110">
        <v>-76.859700000000004</v>
      </c>
      <c r="M1431" s="111" t="s">
        <v>123</v>
      </c>
      <c r="N1431" s="111">
        <v>0</v>
      </c>
      <c r="O1431" s="111" t="s">
        <v>553</v>
      </c>
      <c r="P1431" s="111">
        <v>0</v>
      </c>
      <c r="Q1431" s="112"/>
      <c r="R1431" s="111" t="s">
        <v>568</v>
      </c>
      <c r="S1431" s="111" t="s">
        <v>568</v>
      </c>
      <c r="T1431" s="111" t="s">
        <v>2601</v>
      </c>
      <c r="U1431" s="111" t="str">
        <f>+CONCATENATE(Tabla134[[#This Row],[D]],Tabla134[[#This Row],[P]],Tabla134[[#This Row],[DI]])</f>
        <v>LIMALIMAPACHACAMAC</v>
      </c>
      <c r="V1431" s="111" t="s">
        <v>5435</v>
      </c>
      <c r="W1431" s="111"/>
      <c r="X1431" s="111"/>
    </row>
    <row r="1432" spans="1:24" x14ac:dyDescent="0.3">
      <c r="A1432" s="108" t="s">
        <v>548</v>
      </c>
      <c r="B1432" s="109" t="s">
        <v>5437</v>
      </c>
      <c r="C1432" s="109" t="s">
        <v>806</v>
      </c>
      <c r="D1432" s="109" t="s">
        <v>550</v>
      </c>
      <c r="E1432" s="109" t="s">
        <v>3357</v>
      </c>
      <c r="F1432" s="109" t="s">
        <v>5391</v>
      </c>
      <c r="G1432" s="109" t="s">
        <v>5392</v>
      </c>
      <c r="H1432" s="109" t="s">
        <v>5438</v>
      </c>
      <c r="I1432" s="110">
        <v>18284</v>
      </c>
      <c r="J1432" s="110">
        <v>37.39</v>
      </c>
      <c r="K1432" s="110">
        <v>-12.4825</v>
      </c>
      <c r="L1432" s="110">
        <v>-76.796400000000006</v>
      </c>
      <c r="M1432" s="111" t="s">
        <v>123</v>
      </c>
      <c r="N1432" s="111">
        <v>0</v>
      </c>
      <c r="O1432" s="111" t="s">
        <v>553</v>
      </c>
      <c r="P1432" s="111">
        <v>0</v>
      </c>
      <c r="Q1432" s="112"/>
      <c r="R1432" s="111" t="s">
        <v>568</v>
      </c>
      <c r="S1432" s="111" t="s">
        <v>568</v>
      </c>
      <c r="T1432" s="111" t="s">
        <v>2609</v>
      </c>
      <c r="U1432" s="111" t="str">
        <f>+CONCATENATE(Tabla134[[#This Row],[D]],Tabla134[[#This Row],[P]],Tabla134[[#This Row],[DI]])</f>
        <v>LIMALIMAPUCUSANA</v>
      </c>
      <c r="V1432" s="111" t="s">
        <v>5437</v>
      </c>
      <c r="W1432" s="111"/>
      <c r="X1432" s="111"/>
    </row>
    <row r="1433" spans="1:24" x14ac:dyDescent="0.3">
      <c r="A1433" s="108" t="s">
        <v>548</v>
      </c>
      <c r="B1433" s="109" t="s">
        <v>5439</v>
      </c>
      <c r="C1433" s="109" t="s">
        <v>806</v>
      </c>
      <c r="D1433" s="109" t="s">
        <v>550</v>
      </c>
      <c r="E1433" s="109" t="s">
        <v>3360</v>
      </c>
      <c r="F1433" s="109" t="s">
        <v>5391</v>
      </c>
      <c r="G1433" s="109" t="s">
        <v>5392</v>
      </c>
      <c r="H1433" s="109" t="s">
        <v>5440</v>
      </c>
      <c r="I1433" s="110">
        <v>378910</v>
      </c>
      <c r="J1433" s="110">
        <v>72.81</v>
      </c>
      <c r="K1433" s="110">
        <v>-11.846399999999999</v>
      </c>
      <c r="L1433" s="110">
        <v>-77.105800000000002</v>
      </c>
      <c r="M1433" s="111" t="s">
        <v>123</v>
      </c>
      <c r="N1433" s="111">
        <v>0</v>
      </c>
      <c r="O1433" s="111" t="s">
        <v>553</v>
      </c>
      <c r="P1433" s="111">
        <v>0</v>
      </c>
      <c r="Q1433" s="112"/>
      <c r="R1433" s="111" t="s">
        <v>568</v>
      </c>
      <c r="S1433" s="111" t="s">
        <v>568</v>
      </c>
      <c r="T1433" s="111" t="s">
        <v>2625</v>
      </c>
      <c r="U1433" s="111" t="str">
        <f>+CONCATENATE(Tabla134[[#This Row],[D]],Tabla134[[#This Row],[P]],Tabla134[[#This Row],[DI]])</f>
        <v>LIMALIMAPUENTE PIEDRA</v>
      </c>
      <c r="V1433" s="111" t="s">
        <v>5439</v>
      </c>
      <c r="W1433" s="111"/>
      <c r="X1433" s="111"/>
    </row>
    <row r="1434" spans="1:24" x14ac:dyDescent="0.3">
      <c r="A1434" s="108" t="s">
        <v>548</v>
      </c>
      <c r="B1434" s="109" t="s">
        <v>5441</v>
      </c>
      <c r="C1434" s="109" t="s">
        <v>806</v>
      </c>
      <c r="D1434" s="109" t="s">
        <v>550</v>
      </c>
      <c r="E1434" s="109" t="s">
        <v>3363</v>
      </c>
      <c r="F1434" s="109" t="s">
        <v>5391</v>
      </c>
      <c r="G1434" s="109" t="s">
        <v>5392</v>
      </c>
      <c r="H1434" s="109" t="s">
        <v>5442</v>
      </c>
      <c r="I1434" s="110">
        <v>8104</v>
      </c>
      <c r="J1434" s="110">
        <v>119.5</v>
      </c>
      <c r="K1434" s="110">
        <v>-12.3375</v>
      </c>
      <c r="L1434" s="110">
        <v>-76.825800000000001</v>
      </c>
      <c r="M1434" s="111" t="s">
        <v>123</v>
      </c>
      <c r="N1434" s="111">
        <v>0</v>
      </c>
      <c r="O1434" s="111" t="s">
        <v>553</v>
      </c>
      <c r="P1434" s="111">
        <v>0</v>
      </c>
      <c r="Q1434" s="112"/>
      <c r="R1434" s="111" t="s">
        <v>568</v>
      </c>
      <c r="S1434" s="111" t="s">
        <v>568</v>
      </c>
      <c r="T1434" s="111" t="s">
        <v>2633</v>
      </c>
      <c r="U1434" s="111" t="str">
        <f>+CONCATENATE(Tabla134[[#This Row],[D]],Tabla134[[#This Row],[P]],Tabla134[[#This Row],[DI]])</f>
        <v>LIMALIMAPUNTA HERMOSA</v>
      </c>
      <c r="V1434" s="111" t="s">
        <v>5441</v>
      </c>
      <c r="W1434" s="111"/>
      <c r="X1434" s="111"/>
    </row>
    <row r="1435" spans="1:24" x14ac:dyDescent="0.3">
      <c r="A1435" s="108" t="s">
        <v>548</v>
      </c>
      <c r="B1435" s="109" t="s">
        <v>5443</v>
      </c>
      <c r="C1435" s="109" t="s">
        <v>806</v>
      </c>
      <c r="D1435" s="109" t="s">
        <v>550</v>
      </c>
      <c r="E1435" s="109" t="s">
        <v>3366</v>
      </c>
      <c r="F1435" s="109" t="s">
        <v>5391</v>
      </c>
      <c r="G1435" s="109" t="s">
        <v>5392</v>
      </c>
      <c r="H1435" s="109" t="s">
        <v>5444</v>
      </c>
      <c r="I1435" s="110">
        <v>8500</v>
      </c>
      <c r="J1435" s="110">
        <v>130.5</v>
      </c>
      <c r="K1435" s="110">
        <v>-12.366099999999999</v>
      </c>
      <c r="L1435" s="110">
        <v>-76.794700000000006</v>
      </c>
      <c r="M1435" s="111" t="s">
        <v>123</v>
      </c>
      <c r="N1435" s="111">
        <v>0</v>
      </c>
      <c r="O1435" s="111" t="s">
        <v>553</v>
      </c>
      <c r="P1435" s="111">
        <v>0</v>
      </c>
      <c r="Q1435" s="112"/>
      <c r="R1435" s="111" t="s">
        <v>568</v>
      </c>
      <c r="S1435" s="111" t="s">
        <v>568</v>
      </c>
      <c r="T1435" s="111" t="s">
        <v>2641</v>
      </c>
      <c r="U1435" s="111" t="str">
        <f>+CONCATENATE(Tabla134[[#This Row],[D]],Tabla134[[#This Row],[P]],Tabla134[[#This Row],[DI]])</f>
        <v>LIMALIMAPUNTA NEGRA</v>
      </c>
      <c r="V1435" s="111" t="s">
        <v>5443</v>
      </c>
      <c r="W1435" s="111"/>
      <c r="X1435" s="111"/>
    </row>
    <row r="1436" spans="1:24" x14ac:dyDescent="0.3">
      <c r="A1436" s="108" t="s">
        <v>548</v>
      </c>
      <c r="B1436" s="109" t="s">
        <v>5445</v>
      </c>
      <c r="C1436" s="109" t="s">
        <v>806</v>
      </c>
      <c r="D1436" s="109" t="s">
        <v>550</v>
      </c>
      <c r="E1436" s="109" t="s">
        <v>3369</v>
      </c>
      <c r="F1436" s="109" t="s">
        <v>5391</v>
      </c>
      <c r="G1436" s="109" t="s">
        <v>5392</v>
      </c>
      <c r="H1436" s="109" t="s">
        <v>5446</v>
      </c>
      <c r="I1436" s="110">
        <v>165451</v>
      </c>
      <c r="J1436" s="110">
        <v>11.87</v>
      </c>
      <c r="K1436" s="110">
        <v>-12.029400000000001</v>
      </c>
      <c r="L1436" s="110">
        <v>-77.043599999999998</v>
      </c>
      <c r="M1436" s="111" t="s">
        <v>123</v>
      </c>
      <c r="N1436" s="111">
        <v>0</v>
      </c>
      <c r="O1436" s="111" t="s">
        <v>553</v>
      </c>
      <c r="P1436" s="111">
        <v>0</v>
      </c>
      <c r="Q1436" s="112"/>
      <c r="R1436" s="111" t="s">
        <v>568</v>
      </c>
      <c r="S1436" s="111" t="s">
        <v>568</v>
      </c>
      <c r="T1436" s="111" t="s">
        <v>2649</v>
      </c>
      <c r="U1436" s="111" t="str">
        <f>+CONCATENATE(Tabla134[[#This Row],[D]],Tabla134[[#This Row],[P]],Tabla134[[#This Row],[DI]])</f>
        <v>LIMALIMARIMAC</v>
      </c>
      <c r="V1436" s="111" t="s">
        <v>5445</v>
      </c>
      <c r="W1436" s="111"/>
      <c r="X1436" s="111"/>
    </row>
    <row r="1437" spans="1:24" x14ac:dyDescent="0.3">
      <c r="A1437" s="108" t="s">
        <v>548</v>
      </c>
      <c r="B1437" s="109" t="s">
        <v>5447</v>
      </c>
      <c r="C1437" s="109" t="s">
        <v>806</v>
      </c>
      <c r="D1437" s="109" t="s">
        <v>550</v>
      </c>
      <c r="E1437" s="109" t="s">
        <v>3372</v>
      </c>
      <c r="F1437" s="109" t="s">
        <v>5391</v>
      </c>
      <c r="G1437" s="109" t="s">
        <v>5392</v>
      </c>
      <c r="H1437" s="109" t="s">
        <v>5448</v>
      </c>
      <c r="I1437" s="110">
        <v>8200</v>
      </c>
      <c r="J1437" s="110">
        <v>45.01</v>
      </c>
      <c r="K1437" s="110">
        <v>-12.388299999999999</v>
      </c>
      <c r="L1437" s="110">
        <v>-76.780600000000007</v>
      </c>
      <c r="M1437" s="111" t="s">
        <v>123</v>
      </c>
      <c r="N1437" s="111">
        <v>0</v>
      </c>
      <c r="O1437" s="111" t="s">
        <v>553</v>
      </c>
      <c r="P1437" s="111">
        <v>0</v>
      </c>
      <c r="Q1437" s="112"/>
      <c r="R1437" s="111" t="s">
        <v>568</v>
      </c>
      <c r="S1437" s="111" t="s">
        <v>568</v>
      </c>
      <c r="T1437" s="111" t="s">
        <v>2657</v>
      </c>
      <c r="U1437" s="111" t="str">
        <f>+CONCATENATE(Tabla134[[#This Row],[D]],Tabla134[[#This Row],[P]],Tabla134[[#This Row],[DI]])</f>
        <v>LIMALIMASAN BARTOLO</v>
      </c>
      <c r="V1437" s="111" t="s">
        <v>5447</v>
      </c>
      <c r="W1437" s="111"/>
      <c r="X1437" s="111"/>
    </row>
    <row r="1438" spans="1:24" x14ac:dyDescent="0.3">
      <c r="A1438" s="108" t="s">
        <v>548</v>
      </c>
      <c r="B1438" s="109" t="s">
        <v>5449</v>
      </c>
      <c r="C1438" s="109" t="s">
        <v>806</v>
      </c>
      <c r="D1438" s="109" t="s">
        <v>550</v>
      </c>
      <c r="E1438" s="109" t="s">
        <v>4895</v>
      </c>
      <c r="F1438" s="109" t="s">
        <v>5391</v>
      </c>
      <c r="G1438" s="109" t="s">
        <v>5392</v>
      </c>
      <c r="H1438" s="109" t="s">
        <v>5450</v>
      </c>
      <c r="I1438" s="110">
        <v>114479</v>
      </c>
      <c r="J1438" s="110">
        <v>9.9600000000000009</v>
      </c>
      <c r="K1438" s="110">
        <v>-12.107799999999999</v>
      </c>
      <c r="L1438" s="110">
        <v>-76.998900000000006</v>
      </c>
      <c r="M1438" s="111" t="s">
        <v>123</v>
      </c>
      <c r="N1438" s="111">
        <v>0</v>
      </c>
      <c r="O1438" s="111" t="s">
        <v>553</v>
      </c>
      <c r="P1438" s="111">
        <v>0</v>
      </c>
      <c r="Q1438" s="112"/>
      <c r="R1438" s="111" t="s">
        <v>568</v>
      </c>
      <c r="S1438" s="111" t="s">
        <v>568</v>
      </c>
      <c r="T1438" s="111" t="s">
        <v>2664</v>
      </c>
      <c r="U1438" s="111" t="str">
        <f>+CONCATENATE(Tabla134[[#This Row],[D]],Tabla134[[#This Row],[P]],Tabla134[[#This Row],[DI]])</f>
        <v>LIMALIMASAN BORJA</v>
      </c>
      <c r="V1438" s="111" t="s">
        <v>5449</v>
      </c>
      <c r="W1438" s="111"/>
      <c r="X1438" s="111"/>
    </row>
    <row r="1439" spans="1:24" x14ac:dyDescent="0.3">
      <c r="A1439" s="108" t="s">
        <v>548</v>
      </c>
      <c r="B1439" s="109" t="s">
        <v>5451</v>
      </c>
      <c r="C1439" s="109" t="s">
        <v>806</v>
      </c>
      <c r="D1439" s="109" t="s">
        <v>550</v>
      </c>
      <c r="E1439" s="109" t="s">
        <v>5019</v>
      </c>
      <c r="F1439" s="109" t="s">
        <v>5391</v>
      </c>
      <c r="G1439" s="109" t="s">
        <v>5392</v>
      </c>
      <c r="H1439" s="109" t="s">
        <v>5452</v>
      </c>
      <c r="I1439" s="110">
        <v>54298</v>
      </c>
      <c r="J1439" s="110">
        <v>11.1</v>
      </c>
      <c r="K1439" s="110">
        <v>-12.0989</v>
      </c>
      <c r="L1439" s="110">
        <v>-77.034400000000005</v>
      </c>
      <c r="M1439" s="111" t="s">
        <v>123</v>
      </c>
      <c r="N1439" s="111">
        <v>0</v>
      </c>
      <c r="O1439" s="111" t="s">
        <v>553</v>
      </c>
      <c r="P1439" s="111">
        <v>0</v>
      </c>
      <c r="Q1439" s="112"/>
      <c r="R1439" s="111" t="s">
        <v>568</v>
      </c>
      <c r="S1439" s="111" t="s">
        <v>568</v>
      </c>
      <c r="T1439" s="111" t="s">
        <v>2427</v>
      </c>
      <c r="U1439" s="111" t="str">
        <f>+CONCATENATE(Tabla134[[#This Row],[D]],Tabla134[[#This Row],[P]],Tabla134[[#This Row],[DI]])</f>
        <v>LIMALIMASAN ISIDRO</v>
      </c>
      <c r="V1439" s="111" t="s">
        <v>5451</v>
      </c>
      <c r="W1439" s="111"/>
      <c r="X1439" s="111"/>
    </row>
    <row r="1440" spans="1:24" x14ac:dyDescent="0.3">
      <c r="A1440" s="108" t="s">
        <v>548</v>
      </c>
      <c r="B1440" s="109" t="s">
        <v>5453</v>
      </c>
      <c r="C1440" s="109" t="s">
        <v>806</v>
      </c>
      <c r="D1440" s="109" t="s">
        <v>550</v>
      </c>
      <c r="E1440" s="109" t="s">
        <v>4898</v>
      </c>
      <c r="F1440" s="109" t="s">
        <v>5391</v>
      </c>
      <c r="G1440" s="109" t="s">
        <v>5392</v>
      </c>
      <c r="H1440" s="109" t="s">
        <v>5454</v>
      </c>
      <c r="I1440" s="110">
        <v>1156300</v>
      </c>
      <c r="J1440" s="110">
        <v>131.25</v>
      </c>
      <c r="K1440" s="110">
        <v>-12.0244</v>
      </c>
      <c r="L1440" s="110">
        <v>-77.002499999999998</v>
      </c>
      <c r="M1440" s="111" t="s">
        <v>123</v>
      </c>
      <c r="N1440" s="111">
        <v>0</v>
      </c>
      <c r="O1440" s="111" t="s">
        <v>553</v>
      </c>
      <c r="P1440" s="111">
        <v>0</v>
      </c>
      <c r="Q1440" s="112"/>
      <c r="R1440" s="111" t="s">
        <v>568</v>
      </c>
      <c r="S1440" s="111" t="s">
        <v>568</v>
      </c>
      <c r="T1440" s="111" t="s">
        <v>2675</v>
      </c>
      <c r="U1440" s="111" t="str">
        <f>+CONCATENATE(Tabla134[[#This Row],[D]],Tabla134[[#This Row],[P]],Tabla134[[#This Row],[DI]])</f>
        <v>LIMALIMASAN JUAN DE LURIGANCHO</v>
      </c>
      <c r="V1440" s="111" t="s">
        <v>5453</v>
      </c>
      <c r="W1440" s="111"/>
      <c r="X1440" s="111"/>
    </row>
    <row r="1441" spans="1:24" x14ac:dyDescent="0.3">
      <c r="A1441" s="108" t="s">
        <v>548</v>
      </c>
      <c r="B1441" s="109" t="s">
        <v>5455</v>
      </c>
      <c r="C1441" s="109" t="s">
        <v>806</v>
      </c>
      <c r="D1441" s="109" t="s">
        <v>550</v>
      </c>
      <c r="E1441" s="109" t="s">
        <v>4901</v>
      </c>
      <c r="F1441" s="109" t="s">
        <v>5391</v>
      </c>
      <c r="G1441" s="109" t="s">
        <v>5392</v>
      </c>
      <c r="H1441" s="109" t="s">
        <v>5456</v>
      </c>
      <c r="I1441" s="110">
        <v>422389</v>
      </c>
      <c r="J1441" s="110">
        <v>22.97</v>
      </c>
      <c r="K1441" s="110">
        <v>-12.158899999999999</v>
      </c>
      <c r="L1441" s="110">
        <v>-76.972200000000001</v>
      </c>
      <c r="M1441" s="111" t="s">
        <v>123</v>
      </c>
      <c r="N1441" s="111">
        <v>0</v>
      </c>
      <c r="O1441" s="111" t="s">
        <v>553</v>
      </c>
      <c r="P1441" s="111">
        <v>0</v>
      </c>
      <c r="Q1441" s="112"/>
      <c r="R1441" s="111" t="s">
        <v>568</v>
      </c>
      <c r="S1441" s="111" t="s">
        <v>568</v>
      </c>
      <c r="T1441" s="111" t="s">
        <v>684</v>
      </c>
      <c r="U1441" s="111" t="str">
        <f>+CONCATENATE(Tabla134[[#This Row],[D]],Tabla134[[#This Row],[P]],Tabla134[[#This Row],[DI]])</f>
        <v>LIMALIMASAN JUAN DE MIRAFLORES</v>
      </c>
      <c r="V1441" s="111" t="s">
        <v>5455</v>
      </c>
      <c r="W1441" s="111"/>
      <c r="X1441" s="111"/>
    </row>
    <row r="1442" spans="1:24" x14ac:dyDescent="0.3">
      <c r="A1442" s="108" t="s">
        <v>548</v>
      </c>
      <c r="B1442" s="109" t="s">
        <v>5457</v>
      </c>
      <c r="C1442" s="109" t="s">
        <v>806</v>
      </c>
      <c r="D1442" s="109" t="s">
        <v>550</v>
      </c>
      <c r="E1442" s="109" t="s">
        <v>4904</v>
      </c>
      <c r="F1442" s="109" t="s">
        <v>5391</v>
      </c>
      <c r="G1442" s="109" t="s">
        <v>5392</v>
      </c>
      <c r="H1442" s="109" t="s">
        <v>5458</v>
      </c>
      <c r="I1442" s="110">
        <v>59377</v>
      </c>
      <c r="J1442" s="110">
        <v>3.49</v>
      </c>
      <c r="K1442" s="110">
        <v>-12.072800000000001</v>
      </c>
      <c r="L1442" s="110">
        <v>-76.997500000000002</v>
      </c>
      <c r="M1442" s="111" t="s">
        <v>123</v>
      </c>
      <c r="N1442" s="111">
        <v>0</v>
      </c>
      <c r="O1442" s="111" t="s">
        <v>553</v>
      </c>
      <c r="P1442" s="111">
        <v>0</v>
      </c>
      <c r="Q1442" s="112"/>
      <c r="R1442" s="111" t="s">
        <v>568</v>
      </c>
      <c r="S1442" s="111" t="s">
        <v>568</v>
      </c>
      <c r="T1442" s="111" t="s">
        <v>1233</v>
      </c>
      <c r="U1442" s="111" t="str">
        <f>+CONCATENATE(Tabla134[[#This Row],[D]],Tabla134[[#This Row],[P]],Tabla134[[#This Row],[DI]])</f>
        <v>LIMALIMASAN LUIS</v>
      </c>
      <c r="V1442" s="111" t="s">
        <v>5457</v>
      </c>
      <c r="W1442" s="111"/>
      <c r="X1442" s="111"/>
    </row>
    <row r="1443" spans="1:24" x14ac:dyDescent="0.3">
      <c r="A1443" s="108" t="s">
        <v>548</v>
      </c>
      <c r="B1443" s="109" t="s">
        <v>5459</v>
      </c>
      <c r="C1443" s="109" t="s">
        <v>806</v>
      </c>
      <c r="D1443" s="109" t="s">
        <v>550</v>
      </c>
      <c r="E1443" s="109" t="s">
        <v>4907</v>
      </c>
      <c r="F1443" s="109" t="s">
        <v>5391</v>
      </c>
      <c r="G1443" s="109" t="s">
        <v>5392</v>
      </c>
      <c r="H1443" s="109" t="s">
        <v>5460</v>
      </c>
      <c r="I1443" s="110">
        <v>741417</v>
      </c>
      <c r="J1443" s="110">
        <v>36.82</v>
      </c>
      <c r="K1443" s="110">
        <v>-12.0303</v>
      </c>
      <c r="L1443" s="110">
        <v>-77.046899999999994</v>
      </c>
      <c r="M1443" s="111" t="s">
        <v>123</v>
      </c>
      <c r="N1443" s="111">
        <v>0</v>
      </c>
      <c r="O1443" s="111" t="s">
        <v>553</v>
      </c>
      <c r="P1443" s="111">
        <v>0</v>
      </c>
      <c r="Q1443" s="112"/>
      <c r="R1443" s="111" t="s">
        <v>568</v>
      </c>
      <c r="S1443" s="111" t="s">
        <v>568</v>
      </c>
      <c r="T1443" s="111" t="s">
        <v>2686</v>
      </c>
      <c r="U1443" s="111" t="str">
        <f>+CONCATENATE(Tabla134[[#This Row],[D]],Tabla134[[#This Row],[P]],Tabla134[[#This Row],[DI]])</f>
        <v>LIMALIMASAN MARTIN DE PORRES</v>
      </c>
      <c r="V1443" s="111" t="s">
        <v>5459</v>
      </c>
      <c r="W1443" s="111"/>
      <c r="X1443" s="111"/>
    </row>
    <row r="1444" spans="1:24" x14ac:dyDescent="0.3">
      <c r="A1444" s="108" t="s">
        <v>548</v>
      </c>
      <c r="B1444" s="109" t="s">
        <v>5461</v>
      </c>
      <c r="C1444" s="109" t="s">
        <v>806</v>
      </c>
      <c r="D1444" s="109" t="s">
        <v>550</v>
      </c>
      <c r="E1444" s="109" t="s">
        <v>4910</v>
      </c>
      <c r="F1444" s="109" t="s">
        <v>5391</v>
      </c>
      <c r="G1444" s="109" t="s">
        <v>5392</v>
      </c>
      <c r="H1444" s="109" t="s">
        <v>5462</v>
      </c>
      <c r="I1444" s="110">
        <v>139399</v>
      </c>
      <c r="J1444" s="110">
        <v>10.72</v>
      </c>
      <c r="K1444" s="110">
        <v>-12.09</v>
      </c>
      <c r="L1444" s="110">
        <v>-77.086399999999998</v>
      </c>
      <c r="M1444" s="111" t="s">
        <v>123</v>
      </c>
      <c r="N1444" s="111">
        <v>0</v>
      </c>
      <c r="O1444" s="111" t="s">
        <v>553</v>
      </c>
      <c r="P1444" s="111">
        <v>0</v>
      </c>
      <c r="Q1444" s="112"/>
      <c r="R1444" s="111" t="s">
        <v>568</v>
      </c>
      <c r="S1444" s="111" t="s">
        <v>568</v>
      </c>
      <c r="T1444" s="111" t="s">
        <v>1849</v>
      </c>
      <c r="U1444" s="111" t="str">
        <f>+CONCATENATE(Tabla134[[#This Row],[D]],Tabla134[[#This Row],[P]],Tabla134[[#This Row],[DI]])</f>
        <v>LIMALIMASAN MIGUEL</v>
      </c>
      <c r="V1444" s="111" t="s">
        <v>5461</v>
      </c>
      <c r="W1444" s="111"/>
      <c r="X1444" s="111"/>
    </row>
    <row r="1445" spans="1:24" x14ac:dyDescent="0.3">
      <c r="A1445" s="108" t="s">
        <v>548</v>
      </c>
      <c r="B1445" s="109" t="s">
        <v>5463</v>
      </c>
      <c r="C1445" s="109" t="s">
        <v>806</v>
      </c>
      <c r="D1445" s="109" t="s">
        <v>550</v>
      </c>
      <c r="E1445" s="109" t="s">
        <v>5464</v>
      </c>
      <c r="F1445" s="109" t="s">
        <v>5391</v>
      </c>
      <c r="G1445" s="109" t="s">
        <v>5392</v>
      </c>
      <c r="H1445" s="109" t="s">
        <v>5465</v>
      </c>
      <c r="I1445" s="110">
        <v>242026</v>
      </c>
      <c r="J1445" s="110">
        <v>10.69</v>
      </c>
      <c r="K1445" s="110">
        <v>-12.0433</v>
      </c>
      <c r="L1445" s="110">
        <v>-76.984999999999999</v>
      </c>
      <c r="M1445" s="111" t="s">
        <v>123</v>
      </c>
      <c r="N1445" s="111">
        <v>0</v>
      </c>
      <c r="O1445" s="111" t="s">
        <v>553</v>
      </c>
      <c r="P1445" s="111">
        <v>0</v>
      </c>
      <c r="Q1445" s="112"/>
      <c r="R1445" s="111" t="s">
        <v>568</v>
      </c>
      <c r="S1445" s="111" t="s">
        <v>568</v>
      </c>
      <c r="T1445" s="111" t="s">
        <v>2691</v>
      </c>
      <c r="U1445" s="111" t="str">
        <f>+CONCATENATE(Tabla134[[#This Row],[D]],Tabla134[[#This Row],[P]],Tabla134[[#This Row],[DI]])</f>
        <v>LIMALIMASANTA ANITA</v>
      </c>
      <c r="V1445" s="111" t="s">
        <v>5463</v>
      </c>
      <c r="W1445" s="111"/>
      <c r="X1445" s="111"/>
    </row>
    <row r="1446" spans="1:24" x14ac:dyDescent="0.3">
      <c r="A1446" s="108" t="s">
        <v>548</v>
      </c>
      <c r="B1446" s="109" t="s">
        <v>5466</v>
      </c>
      <c r="C1446" s="109" t="s">
        <v>806</v>
      </c>
      <c r="D1446" s="109" t="s">
        <v>550</v>
      </c>
      <c r="E1446" s="109" t="s">
        <v>5467</v>
      </c>
      <c r="F1446" s="109" t="s">
        <v>5391</v>
      </c>
      <c r="G1446" s="109" t="s">
        <v>5392</v>
      </c>
      <c r="H1446" s="109" t="s">
        <v>5468</v>
      </c>
      <c r="I1446" s="110">
        <v>1721</v>
      </c>
      <c r="J1446" s="110">
        <v>9.81</v>
      </c>
      <c r="K1446" s="110">
        <v>-12.4092</v>
      </c>
      <c r="L1446" s="110">
        <v>-76.775800000000004</v>
      </c>
      <c r="M1446" s="111" t="s">
        <v>123</v>
      </c>
      <c r="N1446" s="111">
        <v>0</v>
      </c>
      <c r="O1446" s="111" t="s">
        <v>553</v>
      </c>
      <c r="P1446" s="111">
        <v>0</v>
      </c>
      <c r="Q1446" s="112"/>
      <c r="R1446" s="111" t="s">
        <v>568</v>
      </c>
      <c r="S1446" s="111" t="s">
        <v>568</v>
      </c>
      <c r="T1446" s="111" t="s">
        <v>2694</v>
      </c>
      <c r="U1446" s="111" t="str">
        <f>+CONCATENATE(Tabla134[[#This Row],[D]],Tabla134[[#This Row],[P]],Tabla134[[#This Row],[DI]])</f>
        <v>LIMALIMASANTA MARIA DEL MAR</v>
      </c>
      <c r="V1446" s="111" t="s">
        <v>5466</v>
      </c>
      <c r="W1446" s="111"/>
      <c r="X1446" s="111"/>
    </row>
    <row r="1447" spans="1:24" x14ac:dyDescent="0.3">
      <c r="A1447" s="108" t="s">
        <v>548</v>
      </c>
      <c r="B1447" s="109" t="s">
        <v>5469</v>
      </c>
      <c r="C1447" s="109" t="s">
        <v>806</v>
      </c>
      <c r="D1447" s="109" t="s">
        <v>550</v>
      </c>
      <c r="E1447" s="109" t="s">
        <v>5470</v>
      </c>
      <c r="F1447" s="109" t="s">
        <v>5391</v>
      </c>
      <c r="G1447" s="109" t="s">
        <v>5392</v>
      </c>
      <c r="H1447" s="109" t="s">
        <v>5471</v>
      </c>
      <c r="I1447" s="110">
        <v>20112</v>
      </c>
      <c r="J1447" s="110">
        <v>21.35</v>
      </c>
      <c r="K1447" s="110">
        <v>-11.798299999999999</v>
      </c>
      <c r="L1447" s="110">
        <v>-77.177499999999995</v>
      </c>
      <c r="M1447" s="111" t="s">
        <v>123</v>
      </c>
      <c r="N1447" s="111">
        <v>0</v>
      </c>
      <c r="O1447" s="111" t="s">
        <v>553</v>
      </c>
      <c r="P1447" s="111">
        <v>0</v>
      </c>
      <c r="Q1447" s="112"/>
      <c r="R1447" s="111" t="s">
        <v>568</v>
      </c>
      <c r="S1447" s="111" t="s">
        <v>568</v>
      </c>
      <c r="T1447" s="111" t="s">
        <v>1701</v>
      </c>
      <c r="U1447" s="111" t="str">
        <f>+CONCATENATE(Tabla134[[#This Row],[D]],Tabla134[[#This Row],[P]],Tabla134[[#This Row],[DI]])</f>
        <v>LIMALIMASANTA ROSA</v>
      </c>
      <c r="V1447" s="111" t="s">
        <v>5469</v>
      </c>
      <c r="W1447" s="111"/>
      <c r="X1447" s="111"/>
    </row>
    <row r="1448" spans="1:24" x14ac:dyDescent="0.3">
      <c r="A1448" s="108" t="s">
        <v>548</v>
      </c>
      <c r="B1448" s="109" t="s">
        <v>5472</v>
      </c>
      <c r="C1448" s="109" t="s">
        <v>806</v>
      </c>
      <c r="D1448" s="109" t="s">
        <v>550</v>
      </c>
      <c r="E1448" s="109" t="s">
        <v>5473</v>
      </c>
      <c r="F1448" s="109" t="s">
        <v>5391</v>
      </c>
      <c r="G1448" s="109" t="s">
        <v>5392</v>
      </c>
      <c r="H1448" s="109" t="s">
        <v>5474</v>
      </c>
      <c r="I1448" s="110">
        <v>363183</v>
      </c>
      <c r="J1448" s="110">
        <v>35.89</v>
      </c>
      <c r="K1448" s="110">
        <v>-12.150600000000001</v>
      </c>
      <c r="L1448" s="110">
        <v>-77.007800000000003</v>
      </c>
      <c r="M1448" s="111" t="s">
        <v>123</v>
      </c>
      <c r="N1448" s="111">
        <v>0</v>
      </c>
      <c r="O1448" s="111" t="s">
        <v>553</v>
      </c>
      <c r="P1448" s="111">
        <v>0</v>
      </c>
      <c r="Q1448" s="112"/>
      <c r="R1448" s="111" t="s">
        <v>568</v>
      </c>
      <c r="S1448" s="111" t="s">
        <v>568</v>
      </c>
      <c r="T1448" s="111" t="s">
        <v>2699</v>
      </c>
      <c r="U1448" s="111" t="str">
        <f>+CONCATENATE(Tabla134[[#This Row],[D]],Tabla134[[#This Row],[P]],Tabla134[[#This Row],[DI]])</f>
        <v>LIMALIMASANTIAGO DE SURCO</v>
      </c>
      <c r="V1448" s="111" t="s">
        <v>5472</v>
      </c>
      <c r="W1448" s="111"/>
      <c r="X1448" s="111"/>
    </row>
    <row r="1449" spans="1:24" x14ac:dyDescent="0.3">
      <c r="A1449" s="108" t="s">
        <v>548</v>
      </c>
      <c r="B1449" s="109" t="s">
        <v>5475</v>
      </c>
      <c r="C1449" s="109" t="s">
        <v>806</v>
      </c>
      <c r="D1449" s="109" t="s">
        <v>550</v>
      </c>
      <c r="E1449" s="109" t="s">
        <v>5476</v>
      </c>
      <c r="F1449" s="109" t="s">
        <v>5391</v>
      </c>
      <c r="G1449" s="109" t="s">
        <v>5392</v>
      </c>
      <c r="H1449" s="109" t="s">
        <v>5477</v>
      </c>
      <c r="I1449" s="110">
        <v>92908</v>
      </c>
      <c r="J1449" s="110">
        <v>3.46</v>
      </c>
      <c r="K1449" s="110">
        <v>-12.1136</v>
      </c>
      <c r="L1449" s="110">
        <v>-77.008099999999999</v>
      </c>
      <c r="M1449" s="111" t="s">
        <v>123</v>
      </c>
      <c r="N1449" s="111">
        <v>0</v>
      </c>
      <c r="O1449" s="111" t="s">
        <v>553</v>
      </c>
      <c r="P1449" s="111">
        <v>0</v>
      </c>
      <c r="Q1449" s="112"/>
      <c r="R1449" s="111" t="s">
        <v>568</v>
      </c>
      <c r="S1449" s="111" t="s">
        <v>568</v>
      </c>
      <c r="T1449" s="111" t="s">
        <v>2702</v>
      </c>
      <c r="U1449" s="111" t="str">
        <f>+CONCATENATE(Tabla134[[#This Row],[D]],Tabla134[[#This Row],[P]],Tabla134[[#This Row],[DI]])</f>
        <v>LIMALIMASURQUILLO</v>
      </c>
      <c r="V1449" s="111" t="s">
        <v>5475</v>
      </c>
      <c r="W1449" s="111"/>
      <c r="X1449" s="111"/>
    </row>
    <row r="1450" spans="1:24" x14ac:dyDescent="0.3">
      <c r="A1450" s="108" t="s">
        <v>548</v>
      </c>
      <c r="B1450" s="109" t="s">
        <v>5478</v>
      </c>
      <c r="C1450" s="109" t="s">
        <v>806</v>
      </c>
      <c r="D1450" s="109" t="s">
        <v>550</v>
      </c>
      <c r="E1450" s="109" t="s">
        <v>5479</v>
      </c>
      <c r="F1450" s="109" t="s">
        <v>5391</v>
      </c>
      <c r="G1450" s="109" t="s">
        <v>5392</v>
      </c>
      <c r="H1450" s="109" t="s">
        <v>5480</v>
      </c>
      <c r="I1450" s="110">
        <v>489583</v>
      </c>
      <c r="J1450" s="110">
        <v>35.46</v>
      </c>
      <c r="K1450" s="110">
        <v>-12.2164</v>
      </c>
      <c r="L1450" s="110">
        <v>-76.943299999999994</v>
      </c>
      <c r="M1450" s="111" t="s">
        <v>123</v>
      </c>
      <c r="N1450" s="111">
        <v>0</v>
      </c>
      <c r="O1450" s="111" t="s">
        <v>553</v>
      </c>
      <c r="P1450" s="111">
        <v>0</v>
      </c>
      <c r="Q1450" s="112"/>
      <c r="R1450" s="111" t="s">
        <v>568</v>
      </c>
      <c r="S1450" s="111" t="s">
        <v>568</v>
      </c>
      <c r="T1450" s="111" t="s">
        <v>2705</v>
      </c>
      <c r="U1450" s="111" t="str">
        <f>+CONCATENATE(Tabla134[[#This Row],[D]],Tabla134[[#This Row],[P]],Tabla134[[#This Row],[DI]])</f>
        <v>LIMALIMAVILLA EL SALVADOR</v>
      </c>
      <c r="V1450" s="111" t="s">
        <v>5478</v>
      </c>
      <c r="W1450" s="111"/>
      <c r="X1450" s="111"/>
    </row>
    <row r="1451" spans="1:24" x14ac:dyDescent="0.3">
      <c r="A1451" s="108" t="s">
        <v>548</v>
      </c>
      <c r="B1451" s="109" t="s">
        <v>5481</v>
      </c>
      <c r="C1451" s="109" t="s">
        <v>806</v>
      </c>
      <c r="D1451" s="109" t="s">
        <v>550</v>
      </c>
      <c r="E1451" s="109" t="s">
        <v>5482</v>
      </c>
      <c r="F1451" s="109" t="s">
        <v>5391</v>
      </c>
      <c r="G1451" s="109" t="s">
        <v>5392</v>
      </c>
      <c r="H1451" s="109" t="s">
        <v>5483</v>
      </c>
      <c r="I1451" s="110">
        <v>473036</v>
      </c>
      <c r="J1451" s="110">
        <v>70.569999999999993</v>
      </c>
      <c r="K1451" s="110">
        <v>-12.1572</v>
      </c>
      <c r="L1451" s="110">
        <v>-76.952799999999996</v>
      </c>
      <c r="M1451" s="111" t="s">
        <v>123</v>
      </c>
      <c r="N1451" s="111">
        <v>0</v>
      </c>
      <c r="O1451" s="111" t="s">
        <v>553</v>
      </c>
      <c r="P1451" s="111">
        <v>0</v>
      </c>
      <c r="Q1451" s="112"/>
      <c r="R1451" s="111" t="s">
        <v>568</v>
      </c>
      <c r="S1451" s="111" t="s">
        <v>568</v>
      </c>
      <c r="T1451" s="111" t="s">
        <v>2709</v>
      </c>
      <c r="U1451" s="111" t="str">
        <f>+CONCATENATE(Tabla134[[#This Row],[D]],Tabla134[[#This Row],[P]],Tabla134[[#This Row],[DI]])</f>
        <v>LIMALIMAVILLA MARIA DEL TRIUNFO</v>
      </c>
      <c r="V1451" s="111" t="s">
        <v>5481</v>
      </c>
      <c r="W1451" s="111"/>
      <c r="X1451" s="111"/>
    </row>
    <row r="1452" spans="1:24" x14ac:dyDescent="0.3">
      <c r="A1452" s="108" t="s">
        <v>548</v>
      </c>
      <c r="B1452" s="109" t="s">
        <v>5484</v>
      </c>
      <c r="C1452" s="109" t="s">
        <v>806</v>
      </c>
      <c r="D1452" s="109" t="s">
        <v>550</v>
      </c>
      <c r="E1452" s="109" t="s">
        <v>841</v>
      </c>
      <c r="F1452" s="109" t="s">
        <v>5391</v>
      </c>
      <c r="G1452" s="109" t="s">
        <v>5392</v>
      </c>
      <c r="H1452" s="109" t="s">
        <v>842</v>
      </c>
      <c r="I1452" s="110" t="s">
        <v>553</v>
      </c>
      <c r="J1452" s="110" t="s">
        <v>553</v>
      </c>
      <c r="K1452" s="110" t="s">
        <v>553</v>
      </c>
      <c r="L1452" s="110" t="s">
        <v>553</v>
      </c>
      <c r="M1452" s="111" t="s">
        <v>123</v>
      </c>
      <c r="N1452" s="111">
        <v>0</v>
      </c>
      <c r="O1452" s="111" t="s">
        <v>553</v>
      </c>
      <c r="P1452" s="111">
        <v>0</v>
      </c>
      <c r="Q1452" s="112"/>
      <c r="R1452" s="111" t="s">
        <v>568</v>
      </c>
      <c r="S1452" s="111" t="s">
        <v>568</v>
      </c>
      <c r="T1452" s="111" t="s">
        <v>843</v>
      </c>
      <c r="U1452" s="111" t="str">
        <f>+CONCATENATE(Tabla134[[#This Row],[D]],Tabla134[[#This Row],[P]],Tabla134[[#This Row],[DI]])</f>
        <v>LIMALIMAMULTIDISTRITAL</v>
      </c>
      <c r="V1452" s="111" t="s">
        <v>5484</v>
      </c>
      <c r="W1452" s="111"/>
      <c r="X1452" s="111"/>
    </row>
    <row r="1453" spans="1:24" x14ac:dyDescent="0.3">
      <c r="A1453" s="108" t="s">
        <v>548</v>
      </c>
      <c r="B1453" s="109" t="s">
        <v>5485</v>
      </c>
      <c r="C1453" s="109" t="s">
        <v>806</v>
      </c>
      <c r="D1453" s="109" t="s">
        <v>581</v>
      </c>
      <c r="E1453" s="109" t="s">
        <v>550</v>
      </c>
      <c r="F1453" s="109" t="s">
        <v>5391</v>
      </c>
      <c r="G1453" s="109" t="s">
        <v>5486</v>
      </c>
      <c r="H1453" s="109" t="s">
        <v>5487</v>
      </c>
      <c r="I1453" s="110">
        <v>73485</v>
      </c>
      <c r="J1453" s="110">
        <v>158.82</v>
      </c>
      <c r="K1453" s="110">
        <v>-10.756399999999999</v>
      </c>
      <c r="L1453" s="110">
        <v>-77.760300000000001</v>
      </c>
      <c r="M1453" s="111" t="s">
        <v>123</v>
      </c>
      <c r="N1453" s="111">
        <v>0</v>
      </c>
      <c r="O1453" s="111" t="s">
        <v>553</v>
      </c>
      <c r="P1453" s="111">
        <v>0</v>
      </c>
      <c r="Q1453" s="112"/>
      <c r="R1453" s="111" t="s">
        <v>568</v>
      </c>
      <c r="S1453" s="111" t="s">
        <v>596</v>
      </c>
      <c r="T1453" s="111" t="s">
        <v>596</v>
      </c>
      <c r="U1453" s="111" t="str">
        <f>+CONCATENATE(Tabla134[[#This Row],[D]],Tabla134[[#This Row],[P]],Tabla134[[#This Row],[DI]])</f>
        <v>LIMABARRANCABARRANCA</v>
      </c>
      <c r="V1453" s="111" t="s">
        <v>5485</v>
      </c>
      <c r="W1453" s="111"/>
      <c r="X1453" s="111"/>
    </row>
    <row r="1454" spans="1:24" x14ac:dyDescent="0.3">
      <c r="A1454" s="108" t="s">
        <v>548</v>
      </c>
      <c r="B1454" s="109" t="s">
        <v>5488</v>
      </c>
      <c r="C1454" s="109" t="s">
        <v>806</v>
      </c>
      <c r="D1454" s="109" t="s">
        <v>581</v>
      </c>
      <c r="E1454" s="109" t="s">
        <v>581</v>
      </c>
      <c r="F1454" s="109" t="s">
        <v>5391</v>
      </c>
      <c r="G1454" s="109" t="s">
        <v>5486</v>
      </c>
      <c r="H1454" s="109" t="s">
        <v>5489</v>
      </c>
      <c r="I1454" s="110">
        <v>22373</v>
      </c>
      <c r="J1454" s="110">
        <v>408.59</v>
      </c>
      <c r="K1454" s="110">
        <v>-10.674200000000001</v>
      </c>
      <c r="L1454" s="110">
        <v>-77.819699999999997</v>
      </c>
      <c r="M1454" s="111" t="s">
        <v>123</v>
      </c>
      <c r="N1454" s="111">
        <v>0</v>
      </c>
      <c r="O1454" s="111" t="s">
        <v>553</v>
      </c>
      <c r="P1454" s="111">
        <v>0</v>
      </c>
      <c r="Q1454" s="112"/>
      <c r="R1454" s="111" t="s">
        <v>568</v>
      </c>
      <c r="S1454" s="111" t="s">
        <v>596</v>
      </c>
      <c r="T1454" s="111" t="s">
        <v>1327</v>
      </c>
      <c r="U1454" s="111" t="str">
        <f>+CONCATENATE(Tabla134[[#This Row],[D]],Tabla134[[#This Row],[P]],Tabla134[[#This Row],[DI]])</f>
        <v>LIMABARRANCAPARAMONGA</v>
      </c>
      <c r="V1454" s="111" t="s">
        <v>5488</v>
      </c>
      <c r="W1454" s="111"/>
      <c r="X1454" s="111"/>
    </row>
    <row r="1455" spans="1:24" x14ac:dyDescent="0.3">
      <c r="A1455" s="108" t="s">
        <v>548</v>
      </c>
      <c r="B1455" s="109" t="s">
        <v>5490</v>
      </c>
      <c r="C1455" s="109" t="s">
        <v>806</v>
      </c>
      <c r="D1455" s="109" t="s">
        <v>581</v>
      </c>
      <c r="E1455" s="109" t="s">
        <v>608</v>
      </c>
      <c r="F1455" s="109" t="s">
        <v>5391</v>
      </c>
      <c r="G1455" s="109" t="s">
        <v>5486</v>
      </c>
      <c r="H1455" s="109" t="s">
        <v>5491</v>
      </c>
      <c r="I1455" s="110">
        <v>20032</v>
      </c>
      <c r="J1455" s="110">
        <v>278.64</v>
      </c>
      <c r="K1455" s="110">
        <v>-10.696099999999999</v>
      </c>
      <c r="L1455" s="110">
        <v>-77.779200000000003</v>
      </c>
      <c r="M1455" s="111" t="s">
        <v>123</v>
      </c>
      <c r="N1455" s="111">
        <v>0</v>
      </c>
      <c r="O1455" s="111" t="s">
        <v>553</v>
      </c>
      <c r="P1455" s="111">
        <v>0</v>
      </c>
      <c r="Q1455" s="112"/>
      <c r="R1455" s="111" t="s">
        <v>568</v>
      </c>
      <c r="S1455" s="111" t="s">
        <v>596</v>
      </c>
      <c r="T1455" s="111" t="s">
        <v>1501</v>
      </c>
      <c r="U1455" s="111" t="str">
        <f>+CONCATENATE(Tabla134[[#This Row],[D]],Tabla134[[#This Row],[P]],Tabla134[[#This Row],[DI]])</f>
        <v>LIMABARRANCAPATIVILCA</v>
      </c>
      <c r="V1455" s="111" t="s">
        <v>5490</v>
      </c>
      <c r="W1455" s="111"/>
      <c r="X1455" s="111"/>
    </row>
    <row r="1456" spans="1:24" x14ac:dyDescent="0.3">
      <c r="A1456" s="108" t="s">
        <v>548</v>
      </c>
      <c r="B1456" s="109" t="s">
        <v>5492</v>
      </c>
      <c r="C1456" s="109" t="s">
        <v>806</v>
      </c>
      <c r="D1456" s="109" t="s">
        <v>581</v>
      </c>
      <c r="E1456" s="109" t="s">
        <v>633</v>
      </c>
      <c r="F1456" s="109" t="s">
        <v>5391</v>
      </c>
      <c r="G1456" s="109" t="s">
        <v>5486</v>
      </c>
      <c r="H1456" s="109" t="s">
        <v>5493</v>
      </c>
      <c r="I1456" s="110">
        <v>23345</v>
      </c>
      <c r="J1456" s="110">
        <v>512.91999999999996</v>
      </c>
      <c r="K1456" s="110">
        <v>-10.799200000000001</v>
      </c>
      <c r="L1456" s="110">
        <v>-77.713300000000004</v>
      </c>
      <c r="M1456" s="111" t="s">
        <v>123</v>
      </c>
      <c r="N1456" s="111">
        <v>0</v>
      </c>
      <c r="O1456" s="111" t="s">
        <v>553</v>
      </c>
      <c r="P1456" s="111">
        <v>0</v>
      </c>
      <c r="Q1456" s="112"/>
      <c r="R1456" s="111" t="s">
        <v>568</v>
      </c>
      <c r="S1456" s="111" t="s">
        <v>596</v>
      </c>
      <c r="T1456" s="111" t="s">
        <v>1664</v>
      </c>
      <c r="U1456" s="111" t="str">
        <f>+CONCATENATE(Tabla134[[#This Row],[D]],Tabla134[[#This Row],[P]],Tabla134[[#This Row],[DI]])</f>
        <v>LIMABARRANCASUPE</v>
      </c>
      <c r="V1456" s="111" t="s">
        <v>5492</v>
      </c>
      <c r="W1456" s="111"/>
      <c r="X1456" s="111"/>
    </row>
    <row r="1457" spans="1:24" x14ac:dyDescent="0.3">
      <c r="A1457" s="108" t="s">
        <v>548</v>
      </c>
      <c r="B1457" s="109" t="s">
        <v>5494</v>
      </c>
      <c r="C1457" s="109" t="s">
        <v>806</v>
      </c>
      <c r="D1457" s="109" t="s">
        <v>581</v>
      </c>
      <c r="E1457" s="109" t="s">
        <v>656</v>
      </c>
      <c r="F1457" s="109" t="s">
        <v>5391</v>
      </c>
      <c r="G1457" s="109" t="s">
        <v>5486</v>
      </c>
      <c r="H1457" s="109" t="s">
        <v>5495</v>
      </c>
      <c r="I1457" s="110">
        <v>11898</v>
      </c>
      <c r="J1457" s="110">
        <v>11.51</v>
      </c>
      <c r="K1457" s="110">
        <v>-10.8003</v>
      </c>
      <c r="L1457" s="110">
        <v>-77.744699999999995</v>
      </c>
      <c r="M1457" s="111" t="s">
        <v>123</v>
      </c>
      <c r="N1457" s="111">
        <v>0</v>
      </c>
      <c r="O1457" s="111" t="s">
        <v>553</v>
      </c>
      <c r="P1457" s="111">
        <v>0</v>
      </c>
      <c r="Q1457" s="112"/>
      <c r="R1457" s="111" t="s">
        <v>568</v>
      </c>
      <c r="S1457" s="111" t="s">
        <v>596</v>
      </c>
      <c r="T1457" s="111" t="s">
        <v>1818</v>
      </c>
      <c r="U1457" s="111" t="str">
        <f>+CONCATENATE(Tabla134[[#This Row],[D]],Tabla134[[#This Row],[P]],Tabla134[[#This Row],[DI]])</f>
        <v>LIMABARRANCASUPE PUERTO</v>
      </c>
      <c r="V1457" s="111" t="s">
        <v>5494</v>
      </c>
      <c r="W1457" s="111"/>
      <c r="X1457" s="111"/>
    </row>
    <row r="1458" spans="1:24" x14ac:dyDescent="0.3">
      <c r="A1458" s="108" t="s">
        <v>548</v>
      </c>
      <c r="B1458" s="109" t="s">
        <v>5496</v>
      </c>
      <c r="C1458" s="109" t="s">
        <v>806</v>
      </c>
      <c r="D1458" s="109" t="s">
        <v>581</v>
      </c>
      <c r="E1458" s="109" t="s">
        <v>841</v>
      </c>
      <c r="F1458" s="109" t="s">
        <v>5391</v>
      </c>
      <c r="G1458" s="109" t="s">
        <v>5486</v>
      </c>
      <c r="H1458" s="109" t="s">
        <v>842</v>
      </c>
      <c r="I1458" s="110" t="s">
        <v>553</v>
      </c>
      <c r="J1458" s="110" t="s">
        <v>553</v>
      </c>
      <c r="K1458" s="110" t="s">
        <v>553</v>
      </c>
      <c r="L1458" s="110" t="s">
        <v>553</v>
      </c>
      <c r="M1458" s="111" t="s">
        <v>123</v>
      </c>
      <c r="N1458" s="111">
        <v>0</v>
      </c>
      <c r="O1458" s="111" t="s">
        <v>553</v>
      </c>
      <c r="P1458" s="111">
        <v>0</v>
      </c>
      <c r="Q1458" s="112"/>
      <c r="R1458" s="111" t="s">
        <v>568</v>
      </c>
      <c r="S1458" s="111" t="s">
        <v>596</v>
      </c>
      <c r="T1458" s="111" t="s">
        <v>843</v>
      </c>
      <c r="U1458" s="111" t="str">
        <f>+CONCATENATE(Tabla134[[#This Row],[D]],Tabla134[[#This Row],[P]],Tabla134[[#This Row],[DI]])</f>
        <v>LIMABARRANCAMULTIDISTRITAL</v>
      </c>
      <c r="V1458" s="111" t="s">
        <v>5496</v>
      </c>
      <c r="W1458" s="111"/>
      <c r="X1458" s="111"/>
    </row>
    <row r="1459" spans="1:24" x14ac:dyDescent="0.3">
      <c r="A1459" s="108" t="s">
        <v>548</v>
      </c>
      <c r="B1459" s="109" t="s">
        <v>5497</v>
      </c>
      <c r="C1459" s="109" t="s">
        <v>806</v>
      </c>
      <c r="D1459" s="109" t="s">
        <v>608</v>
      </c>
      <c r="E1459" s="109" t="s">
        <v>550</v>
      </c>
      <c r="F1459" s="109" t="s">
        <v>5391</v>
      </c>
      <c r="G1459" s="109" t="s">
        <v>5498</v>
      </c>
      <c r="H1459" s="109" t="s">
        <v>5499</v>
      </c>
      <c r="I1459" s="110">
        <v>2260</v>
      </c>
      <c r="J1459" s="110">
        <v>567.96</v>
      </c>
      <c r="K1459" s="110">
        <v>-10.472200000000001</v>
      </c>
      <c r="L1459" s="110">
        <v>-76.993899999999996</v>
      </c>
      <c r="M1459" s="111" t="s">
        <v>123</v>
      </c>
      <c r="N1459" s="111">
        <v>0</v>
      </c>
      <c r="O1459" s="111" t="s">
        <v>553</v>
      </c>
      <c r="P1459" s="111">
        <v>0</v>
      </c>
      <c r="Q1459" s="112"/>
      <c r="R1459" s="111" t="s">
        <v>568</v>
      </c>
      <c r="S1459" s="111" t="s">
        <v>622</v>
      </c>
      <c r="T1459" s="111" t="s">
        <v>622</v>
      </c>
      <c r="U1459" s="111" t="str">
        <f>+CONCATENATE(Tabla134[[#This Row],[D]],Tabla134[[#This Row],[P]],Tabla134[[#This Row],[DI]])</f>
        <v>LIMACAJATAMBOCAJATAMBO</v>
      </c>
      <c r="V1459" s="111" t="s">
        <v>5497</v>
      </c>
      <c r="W1459" s="111"/>
      <c r="X1459" s="111"/>
    </row>
    <row r="1460" spans="1:24" x14ac:dyDescent="0.3">
      <c r="A1460" s="108" t="s">
        <v>548</v>
      </c>
      <c r="B1460" s="109" t="s">
        <v>5500</v>
      </c>
      <c r="C1460" s="109" t="s">
        <v>806</v>
      </c>
      <c r="D1460" s="109" t="s">
        <v>608</v>
      </c>
      <c r="E1460" s="109" t="s">
        <v>581</v>
      </c>
      <c r="F1460" s="109" t="s">
        <v>5391</v>
      </c>
      <c r="G1460" s="109" t="s">
        <v>5498</v>
      </c>
      <c r="H1460" s="109" t="s">
        <v>5501</v>
      </c>
      <c r="I1460" s="110">
        <v>803</v>
      </c>
      <c r="J1460" s="110">
        <v>212.16</v>
      </c>
      <c r="K1460" s="110">
        <v>-10.3856</v>
      </c>
      <c r="L1460" s="110">
        <v>-77.078900000000004</v>
      </c>
      <c r="M1460" s="111" t="s">
        <v>123</v>
      </c>
      <c r="N1460" s="111">
        <v>0</v>
      </c>
      <c r="O1460" s="111" t="s">
        <v>553</v>
      </c>
      <c r="P1460" s="111">
        <v>0</v>
      </c>
      <c r="Q1460" s="112"/>
      <c r="R1460" s="111" t="s">
        <v>568</v>
      </c>
      <c r="S1460" s="111" t="s">
        <v>622</v>
      </c>
      <c r="T1460" s="111" t="s">
        <v>1328</v>
      </c>
      <c r="U1460" s="111" t="str">
        <f>+CONCATENATE(Tabla134[[#This Row],[D]],Tabla134[[#This Row],[P]],Tabla134[[#This Row],[DI]])</f>
        <v>LIMACAJATAMBOCOPA</v>
      </c>
      <c r="V1460" s="111" t="s">
        <v>5500</v>
      </c>
      <c r="W1460" s="111"/>
      <c r="X1460" s="111"/>
    </row>
    <row r="1461" spans="1:24" x14ac:dyDescent="0.3">
      <c r="A1461" s="108" t="s">
        <v>548</v>
      </c>
      <c r="B1461" s="109" t="s">
        <v>5502</v>
      </c>
      <c r="C1461" s="109" t="s">
        <v>806</v>
      </c>
      <c r="D1461" s="109" t="s">
        <v>608</v>
      </c>
      <c r="E1461" s="109" t="s">
        <v>608</v>
      </c>
      <c r="F1461" s="109" t="s">
        <v>5391</v>
      </c>
      <c r="G1461" s="109" t="s">
        <v>5498</v>
      </c>
      <c r="H1461" s="109" t="s">
        <v>5503</v>
      </c>
      <c r="I1461" s="110">
        <v>2774</v>
      </c>
      <c r="J1461" s="110">
        <v>309.95</v>
      </c>
      <c r="K1461" s="110">
        <v>-10.6214</v>
      </c>
      <c r="L1461" s="110">
        <v>-77.038899999999998</v>
      </c>
      <c r="M1461" s="111" t="s">
        <v>123</v>
      </c>
      <c r="N1461" s="111">
        <v>0</v>
      </c>
      <c r="O1461" s="111" t="s">
        <v>553</v>
      </c>
      <c r="P1461" s="111">
        <v>0</v>
      </c>
      <c r="Q1461" s="112"/>
      <c r="R1461" s="111" t="s">
        <v>568</v>
      </c>
      <c r="S1461" s="111" t="s">
        <v>622</v>
      </c>
      <c r="T1461" s="111" t="s">
        <v>1502</v>
      </c>
      <c r="U1461" s="111" t="str">
        <f>+CONCATENATE(Tabla134[[#This Row],[D]],Tabla134[[#This Row],[P]],Tabla134[[#This Row],[DI]])</f>
        <v>LIMACAJATAMBOGORGOR</v>
      </c>
      <c r="V1461" s="111" t="s">
        <v>5502</v>
      </c>
      <c r="W1461" s="111"/>
      <c r="X1461" s="111"/>
    </row>
    <row r="1462" spans="1:24" x14ac:dyDescent="0.3">
      <c r="A1462" s="108" t="s">
        <v>548</v>
      </c>
      <c r="B1462" s="109" t="s">
        <v>5504</v>
      </c>
      <c r="C1462" s="109" t="s">
        <v>806</v>
      </c>
      <c r="D1462" s="109" t="s">
        <v>608</v>
      </c>
      <c r="E1462" s="109" t="s">
        <v>633</v>
      </c>
      <c r="F1462" s="109" t="s">
        <v>5391</v>
      </c>
      <c r="G1462" s="109" t="s">
        <v>5498</v>
      </c>
      <c r="H1462" s="109" t="s">
        <v>5505</v>
      </c>
      <c r="I1462" s="110">
        <v>982</v>
      </c>
      <c r="J1462" s="110">
        <v>146.1</v>
      </c>
      <c r="K1462" s="110">
        <v>-10.548299999999999</v>
      </c>
      <c r="L1462" s="110">
        <v>-77.112799999999993</v>
      </c>
      <c r="M1462" s="111" t="s">
        <v>123</v>
      </c>
      <c r="N1462" s="111">
        <v>0</v>
      </c>
      <c r="O1462" s="111" t="s">
        <v>553</v>
      </c>
      <c r="P1462" s="111">
        <v>0</v>
      </c>
      <c r="Q1462" s="112"/>
      <c r="R1462" s="111" t="s">
        <v>568</v>
      </c>
      <c r="S1462" s="111" t="s">
        <v>622</v>
      </c>
      <c r="T1462" s="111" t="s">
        <v>1665</v>
      </c>
      <c r="U1462" s="111" t="str">
        <f>+CONCATENATE(Tabla134[[#This Row],[D]],Tabla134[[#This Row],[P]],Tabla134[[#This Row],[DI]])</f>
        <v>LIMACAJATAMBOHUANCAPON</v>
      </c>
      <c r="V1462" s="111" t="s">
        <v>5504</v>
      </c>
      <c r="W1462" s="111"/>
      <c r="X1462" s="111"/>
    </row>
    <row r="1463" spans="1:24" x14ac:dyDescent="0.3">
      <c r="A1463" s="108" t="s">
        <v>548</v>
      </c>
      <c r="B1463" s="109" t="s">
        <v>5506</v>
      </c>
      <c r="C1463" s="109" t="s">
        <v>806</v>
      </c>
      <c r="D1463" s="109" t="s">
        <v>608</v>
      </c>
      <c r="E1463" s="109" t="s">
        <v>656</v>
      </c>
      <c r="F1463" s="109" t="s">
        <v>5391</v>
      </c>
      <c r="G1463" s="109" t="s">
        <v>5498</v>
      </c>
      <c r="H1463" s="109" t="s">
        <v>5507</v>
      </c>
      <c r="I1463" s="110">
        <v>982</v>
      </c>
      <c r="J1463" s="110">
        <v>279.04000000000002</v>
      </c>
      <c r="K1463" s="110">
        <v>-10.5953</v>
      </c>
      <c r="L1463" s="110">
        <v>-77.166899999999998</v>
      </c>
      <c r="M1463" s="111" t="s">
        <v>123</v>
      </c>
      <c r="N1463" s="111">
        <v>0</v>
      </c>
      <c r="O1463" s="111" t="s">
        <v>553</v>
      </c>
      <c r="P1463" s="111">
        <v>0</v>
      </c>
      <c r="Q1463" s="112"/>
      <c r="R1463" s="111" t="s">
        <v>568</v>
      </c>
      <c r="S1463" s="111" t="s">
        <v>622</v>
      </c>
      <c r="T1463" s="111" t="s">
        <v>1819</v>
      </c>
      <c r="U1463" s="111" t="str">
        <f>+CONCATENATE(Tabla134[[#This Row],[D]],Tabla134[[#This Row],[P]],Tabla134[[#This Row],[DI]])</f>
        <v>LIMACAJATAMBOMANAS</v>
      </c>
      <c r="V1463" s="111" t="s">
        <v>5506</v>
      </c>
      <c r="W1463" s="111"/>
      <c r="X1463" s="111"/>
    </row>
    <row r="1464" spans="1:24" x14ac:dyDescent="0.3">
      <c r="A1464" s="108" t="s">
        <v>548</v>
      </c>
      <c r="B1464" s="109" t="s">
        <v>5508</v>
      </c>
      <c r="C1464" s="109" t="s">
        <v>806</v>
      </c>
      <c r="D1464" s="109" t="s">
        <v>608</v>
      </c>
      <c r="E1464" s="109" t="s">
        <v>841</v>
      </c>
      <c r="F1464" s="109" t="s">
        <v>5391</v>
      </c>
      <c r="G1464" s="109" t="s">
        <v>5498</v>
      </c>
      <c r="H1464" s="109" t="s">
        <v>842</v>
      </c>
      <c r="I1464" s="110" t="s">
        <v>553</v>
      </c>
      <c r="J1464" s="110" t="s">
        <v>553</v>
      </c>
      <c r="K1464" s="110" t="s">
        <v>553</v>
      </c>
      <c r="L1464" s="110" t="s">
        <v>553</v>
      </c>
      <c r="M1464" s="111" t="s">
        <v>123</v>
      </c>
      <c r="N1464" s="111">
        <v>0</v>
      </c>
      <c r="O1464" s="111" t="s">
        <v>553</v>
      </c>
      <c r="P1464" s="111">
        <v>0</v>
      </c>
      <c r="Q1464" s="112"/>
      <c r="R1464" s="111" t="s">
        <v>568</v>
      </c>
      <c r="S1464" s="111" t="s">
        <v>622</v>
      </c>
      <c r="T1464" s="111" t="s">
        <v>843</v>
      </c>
      <c r="U1464" s="111" t="str">
        <f>+CONCATENATE(Tabla134[[#This Row],[D]],Tabla134[[#This Row],[P]],Tabla134[[#This Row],[DI]])</f>
        <v>LIMACAJATAMBOMULTIDISTRITAL</v>
      </c>
      <c r="V1464" s="111" t="s">
        <v>5508</v>
      </c>
      <c r="W1464" s="111"/>
      <c r="X1464" s="111"/>
    </row>
    <row r="1465" spans="1:24" x14ac:dyDescent="0.3">
      <c r="A1465" s="108" t="s">
        <v>548</v>
      </c>
      <c r="B1465" s="109" t="s">
        <v>5509</v>
      </c>
      <c r="C1465" s="109" t="s">
        <v>806</v>
      </c>
      <c r="D1465" s="109" t="s">
        <v>633</v>
      </c>
      <c r="E1465" s="109" t="s">
        <v>550</v>
      </c>
      <c r="F1465" s="109" t="s">
        <v>5391</v>
      </c>
      <c r="G1465" s="109" t="s">
        <v>5510</v>
      </c>
      <c r="H1465" s="109" t="s">
        <v>5511</v>
      </c>
      <c r="I1465" s="110">
        <v>2900</v>
      </c>
      <c r="J1465" s="110">
        <v>123.09</v>
      </c>
      <c r="K1465" s="110">
        <v>-11.467499999999999</v>
      </c>
      <c r="L1465" s="110">
        <v>-76.623099999999994</v>
      </c>
      <c r="M1465" s="111" t="s">
        <v>123</v>
      </c>
      <c r="N1465" s="111">
        <v>0</v>
      </c>
      <c r="O1465" s="111" t="s">
        <v>553</v>
      </c>
      <c r="P1465" s="111">
        <v>0</v>
      </c>
      <c r="Q1465" s="112"/>
      <c r="R1465" s="111" t="s">
        <v>568</v>
      </c>
      <c r="S1465" s="111" t="s">
        <v>647</v>
      </c>
      <c r="T1465" s="111" t="s">
        <v>647</v>
      </c>
      <c r="U1465" s="111" t="str">
        <f>+CONCATENATE(Tabla134[[#This Row],[D]],Tabla134[[#This Row],[P]],Tabla134[[#This Row],[DI]])</f>
        <v>LIMACANTACANTA</v>
      </c>
      <c r="V1465" s="111" t="s">
        <v>5509</v>
      </c>
      <c r="W1465" s="111"/>
      <c r="X1465" s="111"/>
    </row>
    <row r="1466" spans="1:24" x14ac:dyDescent="0.3">
      <c r="A1466" s="108" t="s">
        <v>548</v>
      </c>
      <c r="B1466" s="109" t="s">
        <v>5512</v>
      </c>
      <c r="C1466" s="109" t="s">
        <v>806</v>
      </c>
      <c r="D1466" s="109" t="s">
        <v>633</v>
      </c>
      <c r="E1466" s="109" t="s">
        <v>581</v>
      </c>
      <c r="F1466" s="109" t="s">
        <v>5391</v>
      </c>
      <c r="G1466" s="109" t="s">
        <v>5510</v>
      </c>
      <c r="H1466" s="109" t="s">
        <v>5513</v>
      </c>
      <c r="I1466" s="110">
        <v>796</v>
      </c>
      <c r="J1466" s="110">
        <v>134.29</v>
      </c>
      <c r="K1466" s="110">
        <v>-11.622199999999999</v>
      </c>
      <c r="L1466" s="110">
        <v>-76.673100000000005</v>
      </c>
      <c r="M1466" s="111" t="s">
        <v>123</v>
      </c>
      <c r="N1466" s="111">
        <v>0</v>
      </c>
      <c r="O1466" s="111" t="s">
        <v>553</v>
      </c>
      <c r="P1466" s="111">
        <v>0</v>
      </c>
      <c r="Q1466" s="112"/>
      <c r="R1466" s="111" t="s">
        <v>568</v>
      </c>
      <c r="S1466" s="111" t="s">
        <v>647</v>
      </c>
      <c r="T1466" s="111" t="s">
        <v>1160</v>
      </c>
      <c r="U1466" s="111" t="str">
        <f>+CONCATENATE(Tabla134[[#This Row],[D]],Tabla134[[#This Row],[P]],Tabla134[[#This Row],[DI]])</f>
        <v>LIMACANTAARAHUAY</v>
      </c>
      <c r="V1466" s="111" t="s">
        <v>5512</v>
      </c>
      <c r="W1466" s="111"/>
      <c r="X1466" s="111"/>
    </row>
    <row r="1467" spans="1:24" x14ac:dyDescent="0.3">
      <c r="A1467" s="108" t="s">
        <v>548</v>
      </c>
      <c r="B1467" s="109" t="s">
        <v>5514</v>
      </c>
      <c r="C1467" s="109" t="s">
        <v>806</v>
      </c>
      <c r="D1467" s="109" t="s">
        <v>633</v>
      </c>
      <c r="E1467" s="109" t="s">
        <v>608</v>
      </c>
      <c r="F1467" s="109" t="s">
        <v>5391</v>
      </c>
      <c r="G1467" s="109" t="s">
        <v>5510</v>
      </c>
      <c r="H1467" s="109" t="s">
        <v>5515</v>
      </c>
      <c r="I1467" s="110">
        <v>1349</v>
      </c>
      <c r="J1467" s="110">
        <v>488.09</v>
      </c>
      <c r="K1467" s="110">
        <v>-11.499700000000001</v>
      </c>
      <c r="L1467" s="110">
        <v>-76.748900000000006</v>
      </c>
      <c r="M1467" s="111" t="s">
        <v>123</v>
      </c>
      <c r="N1467" s="111">
        <v>0</v>
      </c>
      <c r="O1467" s="111" t="s">
        <v>553</v>
      </c>
      <c r="P1467" s="111">
        <v>0</v>
      </c>
      <c r="Q1467" s="112"/>
      <c r="R1467" s="111" t="s">
        <v>568</v>
      </c>
      <c r="S1467" s="111" t="s">
        <v>647</v>
      </c>
      <c r="T1467" s="111" t="s">
        <v>1503</v>
      </c>
      <c r="U1467" s="111" t="str">
        <f>+CONCATENATE(Tabla134[[#This Row],[D]],Tabla134[[#This Row],[P]],Tabla134[[#This Row],[DI]])</f>
        <v>LIMACANTAHUAMANTANGA</v>
      </c>
      <c r="V1467" s="111" t="s">
        <v>5514</v>
      </c>
      <c r="W1467" s="111"/>
      <c r="X1467" s="111"/>
    </row>
    <row r="1468" spans="1:24" x14ac:dyDescent="0.3">
      <c r="A1468" s="108" t="s">
        <v>548</v>
      </c>
      <c r="B1468" s="109" t="s">
        <v>5516</v>
      </c>
      <c r="C1468" s="109" t="s">
        <v>806</v>
      </c>
      <c r="D1468" s="109" t="s">
        <v>633</v>
      </c>
      <c r="E1468" s="109" t="s">
        <v>633</v>
      </c>
      <c r="F1468" s="109" t="s">
        <v>5391</v>
      </c>
      <c r="G1468" s="109" t="s">
        <v>5510</v>
      </c>
      <c r="H1468" s="109" t="s">
        <v>5517</v>
      </c>
      <c r="I1468" s="110">
        <v>785</v>
      </c>
      <c r="J1468" s="110">
        <v>333.45</v>
      </c>
      <c r="K1468" s="110">
        <v>-11.405799999999999</v>
      </c>
      <c r="L1468" s="110">
        <v>-76.576099999999997</v>
      </c>
      <c r="M1468" s="111" t="s">
        <v>123</v>
      </c>
      <c r="N1468" s="111">
        <v>0</v>
      </c>
      <c r="O1468" s="111" t="s">
        <v>553</v>
      </c>
      <c r="P1468" s="111">
        <v>0</v>
      </c>
      <c r="Q1468" s="112"/>
      <c r="R1468" s="111" t="s">
        <v>568</v>
      </c>
      <c r="S1468" s="111" t="s">
        <v>647</v>
      </c>
      <c r="T1468" s="111" t="s">
        <v>1666</v>
      </c>
      <c r="U1468" s="111" t="str">
        <f>+CONCATENATE(Tabla134[[#This Row],[D]],Tabla134[[#This Row],[P]],Tabla134[[#This Row],[DI]])</f>
        <v>LIMACANTAHUAROS</v>
      </c>
      <c r="V1468" s="111" t="s">
        <v>5516</v>
      </c>
      <c r="W1468" s="111"/>
      <c r="X1468" s="111"/>
    </row>
    <row r="1469" spans="1:24" x14ac:dyDescent="0.3">
      <c r="A1469" s="108" t="s">
        <v>548</v>
      </c>
      <c r="B1469" s="109" t="s">
        <v>5518</v>
      </c>
      <c r="C1469" s="109" t="s">
        <v>806</v>
      </c>
      <c r="D1469" s="109" t="s">
        <v>633</v>
      </c>
      <c r="E1469" s="109" t="s">
        <v>656</v>
      </c>
      <c r="F1469" s="109" t="s">
        <v>5391</v>
      </c>
      <c r="G1469" s="109" t="s">
        <v>5510</v>
      </c>
      <c r="H1469" s="109" t="s">
        <v>5519</v>
      </c>
      <c r="I1469" s="110">
        <v>904</v>
      </c>
      <c r="J1469" s="110">
        <v>137.87</v>
      </c>
      <c r="K1469" s="110">
        <v>-11.556699999999999</v>
      </c>
      <c r="L1469" s="110">
        <v>-76.624399999999994</v>
      </c>
      <c r="M1469" s="111" t="s">
        <v>123</v>
      </c>
      <c r="N1469" s="111">
        <v>0</v>
      </c>
      <c r="O1469" s="111" t="s">
        <v>553</v>
      </c>
      <c r="P1469" s="111">
        <v>0</v>
      </c>
      <c r="Q1469" s="112"/>
      <c r="R1469" s="111" t="s">
        <v>568</v>
      </c>
      <c r="S1469" s="111" t="s">
        <v>647</v>
      </c>
      <c r="T1469" s="111" t="s">
        <v>1820</v>
      </c>
      <c r="U1469" s="111" t="str">
        <f>+CONCATENATE(Tabla134[[#This Row],[D]],Tabla134[[#This Row],[P]],Tabla134[[#This Row],[DI]])</f>
        <v>LIMACANTALACHAQUI</v>
      </c>
      <c r="V1469" s="111" t="s">
        <v>5518</v>
      </c>
      <c r="W1469" s="111"/>
      <c r="X1469" s="111"/>
    </row>
    <row r="1470" spans="1:24" x14ac:dyDescent="0.3">
      <c r="A1470" s="108" t="s">
        <v>548</v>
      </c>
      <c r="B1470" s="109" t="s">
        <v>5520</v>
      </c>
      <c r="C1470" s="109" t="s">
        <v>806</v>
      </c>
      <c r="D1470" s="109" t="s">
        <v>633</v>
      </c>
      <c r="E1470" s="109" t="s">
        <v>680</v>
      </c>
      <c r="F1470" s="109" t="s">
        <v>5391</v>
      </c>
      <c r="G1470" s="109" t="s">
        <v>5510</v>
      </c>
      <c r="H1470" s="109" t="s">
        <v>5521</v>
      </c>
      <c r="I1470" s="110">
        <v>567</v>
      </c>
      <c r="J1470" s="110">
        <v>106.26</v>
      </c>
      <c r="K1470" s="110">
        <v>-11.489699999999999</v>
      </c>
      <c r="L1470" s="110">
        <v>-76.6631</v>
      </c>
      <c r="M1470" s="111" t="s">
        <v>123</v>
      </c>
      <c r="N1470" s="111">
        <v>0</v>
      </c>
      <c r="O1470" s="111" t="s">
        <v>553</v>
      </c>
      <c r="P1470" s="111">
        <v>0</v>
      </c>
      <c r="Q1470" s="112"/>
      <c r="R1470" s="111" t="s">
        <v>568</v>
      </c>
      <c r="S1470" s="111" t="s">
        <v>647</v>
      </c>
      <c r="T1470" s="111" t="s">
        <v>1640</v>
      </c>
      <c r="U1470" s="111" t="str">
        <f>+CONCATENATE(Tabla134[[#This Row],[D]],Tabla134[[#This Row],[P]],Tabla134[[#This Row],[DI]])</f>
        <v>LIMACANTASAN BUENAVENTURA</v>
      </c>
      <c r="V1470" s="111" t="s">
        <v>5520</v>
      </c>
      <c r="W1470" s="111"/>
      <c r="X1470" s="111"/>
    </row>
    <row r="1471" spans="1:24" x14ac:dyDescent="0.3">
      <c r="A1471" s="108" t="s">
        <v>548</v>
      </c>
      <c r="B1471" s="109" t="s">
        <v>5522</v>
      </c>
      <c r="C1471" s="109" t="s">
        <v>806</v>
      </c>
      <c r="D1471" s="109" t="s">
        <v>633</v>
      </c>
      <c r="E1471" s="109" t="s">
        <v>700</v>
      </c>
      <c r="F1471" s="109" t="s">
        <v>5391</v>
      </c>
      <c r="G1471" s="109" t="s">
        <v>5510</v>
      </c>
      <c r="H1471" s="109" t="s">
        <v>5523</v>
      </c>
      <c r="I1471" s="110">
        <v>8388</v>
      </c>
      <c r="J1471" s="110">
        <v>408.11</v>
      </c>
      <c r="K1471" s="110">
        <v>-11.6928</v>
      </c>
      <c r="L1471" s="110">
        <v>-76.844399999999993</v>
      </c>
      <c r="M1471" s="111" t="s">
        <v>123</v>
      </c>
      <c r="N1471" s="111">
        <v>0</v>
      </c>
      <c r="O1471" s="111" t="s">
        <v>553</v>
      </c>
      <c r="P1471" s="111">
        <v>0</v>
      </c>
      <c r="Q1471" s="112"/>
      <c r="R1471" s="111" t="s">
        <v>568</v>
      </c>
      <c r="S1471" s="111" t="s">
        <v>647</v>
      </c>
      <c r="T1471" s="111" t="s">
        <v>2075</v>
      </c>
      <c r="U1471" s="111" t="str">
        <f>+CONCATENATE(Tabla134[[#This Row],[D]],Tabla134[[#This Row],[P]],Tabla134[[#This Row],[DI]])</f>
        <v>LIMACANTASANTA ROSA DE QUIVES</v>
      </c>
      <c r="V1471" s="111" t="s">
        <v>5522</v>
      </c>
      <c r="W1471" s="111"/>
      <c r="X1471" s="111"/>
    </row>
    <row r="1472" spans="1:24" x14ac:dyDescent="0.3">
      <c r="A1472" s="108" t="s">
        <v>548</v>
      </c>
      <c r="B1472" s="109" t="s">
        <v>5524</v>
      </c>
      <c r="C1472" s="109" t="s">
        <v>806</v>
      </c>
      <c r="D1472" s="109" t="s">
        <v>633</v>
      </c>
      <c r="E1472" s="109" t="s">
        <v>841</v>
      </c>
      <c r="F1472" s="109" t="s">
        <v>5391</v>
      </c>
      <c r="G1472" s="109" t="s">
        <v>5510</v>
      </c>
      <c r="H1472" s="109" t="s">
        <v>842</v>
      </c>
      <c r="I1472" s="110" t="s">
        <v>553</v>
      </c>
      <c r="J1472" s="110" t="s">
        <v>553</v>
      </c>
      <c r="K1472" s="110" t="s">
        <v>553</v>
      </c>
      <c r="L1472" s="110" t="s">
        <v>553</v>
      </c>
      <c r="M1472" s="111" t="s">
        <v>123</v>
      </c>
      <c r="N1472" s="111">
        <v>0</v>
      </c>
      <c r="O1472" s="111" t="s">
        <v>553</v>
      </c>
      <c r="P1472" s="111">
        <v>0</v>
      </c>
      <c r="Q1472" s="112"/>
      <c r="R1472" s="111" t="s">
        <v>568</v>
      </c>
      <c r="S1472" s="111" t="s">
        <v>647</v>
      </c>
      <c r="T1472" s="111" t="s">
        <v>843</v>
      </c>
      <c r="U1472" s="111" t="str">
        <f>+CONCATENATE(Tabla134[[#This Row],[D]],Tabla134[[#This Row],[P]],Tabla134[[#This Row],[DI]])</f>
        <v>LIMACANTAMULTIDISTRITAL</v>
      </c>
      <c r="V1472" s="111" t="s">
        <v>5524</v>
      </c>
      <c r="W1472" s="111"/>
      <c r="X1472" s="111"/>
    </row>
    <row r="1473" spans="1:24" x14ac:dyDescent="0.3">
      <c r="A1473" s="108" t="s">
        <v>548</v>
      </c>
      <c r="B1473" s="109" t="s">
        <v>5525</v>
      </c>
      <c r="C1473" s="109" t="s">
        <v>806</v>
      </c>
      <c r="D1473" s="109" t="s">
        <v>656</v>
      </c>
      <c r="E1473" s="109" t="s">
        <v>550</v>
      </c>
      <c r="F1473" s="109" t="s">
        <v>5391</v>
      </c>
      <c r="G1473" s="109" t="s">
        <v>5526</v>
      </c>
      <c r="H1473" s="109" t="s">
        <v>5527</v>
      </c>
      <c r="I1473" s="110">
        <v>58091</v>
      </c>
      <c r="J1473" s="110">
        <v>513.15</v>
      </c>
      <c r="K1473" s="110">
        <v>-13.0825</v>
      </c>
      <c r="L1473" s="110">
        <v>-76.388300000000001</v>
      </c>
      <c r="M1473" s="111" t="s">
        <v>123</v>
      </c>
      <c r="N1473" s="111">
        <v>0</v>
      </c>
      <c r="O1473" s="111" t="s">
        <v>553</v>
      </c>
      <c r="P1473" s="111">
        <v>0</v>
      </c>
      <c r="Q1473" s="112"/>
      <c r="R1473" s="111" t="s">
        <v>568</v>
      </c>
      <c r="S1473" s="111" t="s">
        <v>672</v>
      </c>
      <c r="T1473" s="111" t="s">
        <v>2496</v>
      </c>
      <c r="U1473" s="111" t="str">
        <f>+CONCATENATE(Tabla134[[#This Row],[D]],Tabla134[[#This Row],[P]],Tabla134[[#This Row],[DI]])</f>
        <v>LIMACAÑETESAN VICENTE DE CAÑETE</v>
      </c>
      <c r="V1473" s="111" t="s">
        <v>5525</v>
      </c>
      <c r="W1473" s="111"/>
      <c r="X1473" s="111"/>
    </row>
    <row r="1474" spans="1:24" x14ac:dyDescent="0.3">
      <c r="A1474" s="108" t="s">
        <v>548</v>
      </c>
      <c r="B1474" s="109" t="s">
        <v>5528</v>
      </c>
      <c r="C1474" s="109" t="s">
        <v>806</v>
      </c>
      <c r="D1474" s="109" t="s">
        <v>656</v>
      </c>
      <c r="E1474" s="109" t="s">
        <v>581</v>
      </c>
      <c r="F1474" s="109" t="s">
        <v>5391</v>
      </c>
      <c r="G1474" s="109" t="s">
        <v>5526</v>
      </c>
      <c r="H1474" s="109" t="s">
        <v>5529</v>
      </c>
      <c r="I1474" s="110">
        <v>9902</v>
      </c>
      <c r="J1474" s="110">
        <v>277.36</v>
      </c>
      <c r="K1474" s="110">
        <v>-12.7789</v>
      </c>
      <c r="L1474" s="110">
        <v>-76.557199999999995</v>
      </c>
      <c r="M1474" s="111" t="s">
        <v>123</v>
      </c>
      <c r="N1474" s="111">
        <v>0</v>
      </c>
      <c r="O1474" s="111" t="s">
        <v>553</v>
      </c>
      <c r="P1474" s="111">
        <v>0</v>
      </c>
      <c r="Q1474" s="112"/>
      <c r="R1474" s="111" t="s">
        <v>568</v>
      </c>
      <c r="S1474" s="111" t="s">
        <v>672</v>
      </c>
      <c r="T1474" s="111" t="s">
        <v>1161</v>
      </c>
      <c r="U1474" s="111" t="str">
        <f>+CONCATENATE(Tabla134[[#This Row],[D]],Tabla134[[#This Row],[P]],Tabla134[[#This Row],[DI]])</f>
        <v>LIMACAÑETEASIA</v>
      </c>
      <c r="V1474" s="111" t="s">
        <v>5528</v>
      </c>
      <c r="W1474" s="111"/>
      <c r="X1474" s="111"/>
    </row>
    <row r="1475" spans="1:24" x14ac:dyDescent="0.3">
      <c r="A1475" s="108" t="s">
        <v>548</v>
      </c>
      <c r="B1475" s="109" t="s">
        <v>5530</v>
      </c>
      <c r="C1475" s="109" t="s">
        <v>806</v>
      </c>
      <c r="D1475" s="109" t="s">
        <v>656</v>
      </c>
      <c r="E1475" s="109" t="s">
        <v>608</v>
      </c>
      <c r="F1475" s="109" t="s">
        <v>5391</v>
      </c>
      <c r="G1475" s="109" t="s">
        <v>5526</v>
      </c>
      <c r="H1475" s="109" t="s">
        <v>5531</v>
      </c>
      <c r="I1475" s="110">
        <v>2434</v>
      </c>
      <c r="J1475" s="110">
        <v>530.89</v>
      </c>
      <c r="K1475" s="110">
        <v>-12.525600000000001</v>
      </c>
      <c r="L1475" s="110">
        <v>-76.543300000000002</v>
      </c>
      <c r="M1475" s="111" t="s">
        <v>123</v>
      </c>
      <c r="N1475" s="111">
        <v>0</v>
      </c>
      <c r="O1475" s="111" t="s">
        <v>553</v>
      </c>
      <c r="P1475" s="111">
        <v>0</v>
      </c>
      <c r="Q1475" s="112"/>
      <c r="R1475" s="111" t="s">
        <v>568</v>
      </c>
      <c r="S1475" s="111" t="s">
        <v>672</v>
      </c>
      <c r="T1475" s="111" t="s">
        <v>1329</v>
      </c>
      <c r="U1475" s="111" t="str">
        <f>+CONCATENATE(Tabla134[[#This Row],[D]],Tabla134[[#This Row],[P]],Tabla134[[#This Row],[DI]])</f>
        <v>LIMACAÑETECALANGO</v>
      </c>
      <c r="V1475" s="111" t="s">
        <v>5530</v>
      </c>
      <c r="W1475" s="111"/>
      <c r="X1475" s="111"/>
    </row>
    <row r="1476" spans="1:24" x14ac:dyDescent="0.3">
      <c r="A1476" s="108" t="s">
        <v>548</v>
      </c>
      <c r="B1476" s="109" t="s">
        <v>5532</v>
      </c>
      <c r="C1476" s="109" t="s">
        <v>806</v>
      </c>
      <c r="D1476" s="109" t="s">
        <v>656</v>
      </c>
      <c r="E1476" s="109" t="s">
        <v>633</v>
      </c>
      <c r="F1476" s="109" t="s">
        <v>5391</v>
      </c>
      <c r="G1476" s="109" t="s">
        <v>5526</v>
      </c>
      <c r="H1476" s="109" t="s">
        <v>5533</v>
      </c>
      <c r="I1476" s="110">
        <v>8489</v>
      </c>
      <c r="J1476" s="110">
        <v>105.08</v>
      </c>
      <c r="K1476" s="110">
        <v>-13.0267</v>
      </c>
      <c r="L1476" s="110">
        <v>-76.479399999999998</v>
      </c>
      <c r="M1476" s="111" t="s">
        <v>123</v>
      </c>
      <c r="N1476" s="111">
        <v>0</v>
      </c>
      <c r="O1476" s="111" t="s">
        <v>553</v>
      </c>
      <c r="P1476" s="111">
        <v>0</v>
      </c>
      <c r="Q1476" s="112"/>
      <c r="R1476" s="111" t="s">
        <v>568</v>
      </c>
      <c r="S1476" s="111" t="s">
        <v>672</v>
      </c>
      <c r="T1476" s="111" t="s">
        <v>1504</v>
      </c>
      <c r="U1476" s="111" t="str">
        <f>+CONCATENATE(Tabla134[[#This Row],[D]],Tabla134[[#This Row],[P]],Tabla134[[#This Row],[DI]])</f>
        <v>LIMACAÑETECERRO AZUL</v>
      </c>
      <c r="V1476" s="111" t="s">
        <v>5532</v>
      </c>
      <c r="W1476" s="111"/>
      <c r="X1476" s="111"/>
    </row>
    <row r="1477" spans="1:24" x14ac:dyDescent="0.3">
      <c r="A1477" s="108" t="s">
        <v>548</v>
      </c>
      <c r="B1477" s="109" t="s">
        <v>5534</v>
      </c>
      <c r="C1477" s="109" t="s">
        <v>806</v>
      </c>
      <c r="D1477" s="109" t="s">
        <v>656</v>
      </c>
      <c r="E1477" s="109" t="s">
        <v>656</v>
      </c>
      <c r="F1477" s="109" t="s">
        <v>5391</v>
      </c>
      <c r="G1477" s="109" t="s">
        <v>5526</v>
      </c>
      <c r="H1477" s="109" t="s">
        <v>5535</v>
      </c>
      <c r="I1477" s="110">
        <v>16350</v>
      </c>
      <c r="J1477" s="110">
        <v>475.47</v>
      </c>
      <c r="K1477" s="110">
        <v>-12.517200000000001</v>
      </c>
      <c r="L1477" s="110">
        <v>-76.736099999999993</v>
      </c>
      <c r="M1477" s="111" t="s">
        <v>123</v>
      </c>
      <c r="N1477" s="111">
        <v>0</v>
      </c>
      <c r="O1477" s="111" t="s">
        <v>553</v>
      </c>
      <c r="P1477" s="111">
        <v>0</v>
      </c>
      <c r="Q1477" s="112"/>
      <c r="R1477" s="111" t="s">
        <v>568</v>
      </c>
      <c r="S1477" s="111" t="s">
        <v>672</v>
      </c>
      <c r="T1477" s="111" t="s">
        <v>1649</v>
      </c>
      <c r="U1477" s="111" t="str">
        <f>+CONCATENATE(Tabla134[[#This Row],[D]],Tabla134[[#This Row],[P]],Tabla134[[#This Row],[DI]])</f>
        <v>LIMACAÑETECHILCA</v>
      </c>
      <c r="V1477" s="111" t="s">
        <v>5534</v>
      </c>
      <c r="W1477" s="111"/>
      <c r="X1477" s="111"/>
    </row>
    <row r="1478" spans="1:24" x14ac:dyDescent="0.3">
      <c r="A1478" s="108" t="s">
        <v>548</v>
      </c>
      <c r="B1478" s="109" t="s">
        <v>5536</v>
      </c>
      <c r="C1478" s="109" t="s">
        <v>806</v>
      </c>
      <c r="D1478" s="109" t="s">
        <v>656</v>
      </c>
      <c r="E1478" s="109" t="s">
        <v>680</v>
      </c>
      <c r="F1478" s="109" t="s">
        <v>5391</v>
      </c>
      <c r="G1478" s="109" t="s">
        <v>5526</v>
      </c>
      <c r="H1478" s="109" t="s">
        <v>5537</v>
      </c>
      <c r="I1478" s="110">
        <v>1097</v>
      </c>
      <c r="J1478" s="110">
        <v>590.99</v>
      </c>
      <c r="K1478" s="110">
        <v>-12.7258</v>
      </c>
      <c r="L1478" s="110">
        <v>-76.460599999999999</v>
      </c>
      <c r="M1478" s="111" t="s">
        <v>123</v>
      </c>
      <c r="N1478" s="111">
        <v>0</v>
      </c>
      <c r="O1478" s="111" t="s">
        <v>553</v>
      </c>
      <c r="P1478" s="111">
        <v>0</v>
      </c>
      <c r="Q1478" s="112"/>
      <c r="R1478" s="111" t="s">
        <v>568</v>
      </c>
      <c r="S1478" s="111" t="s">
        <v>672</v>
      </c>
      <c r="T1478" s="111" t="s">
        <v>1821</v>
      </c>
      <c r="U1478" s="111" t="str">
        <f>+CONCATENATE(Tabla134[[#This Row],[D]],Tabla134[[#This Row],[P]],Tabla134[[#This Row],[DI]])</f>
        <v>LIMACAÑETECOAYLLO</v>
      </c>
      <c r="V1478" s="111" t="s">
        <v>5536</v>
      </c>
      <c r="W1478" s="111"/>
      <c r="X1478" s="111"/>
    </row>
    <row r="1479" spans="1:24" x14ac:dyDescent="0.3">
      <c r="A1479" s="108" t="s">
        <v>548</v>
      </c>
      <c r="B1479" s="109" t="s">
        <v>5538</v>
      </c>
      <c r="C1479" s="109" t="s">
        <v>806</v>
      </c>
      <c r="D1479" s="109" t="s">
        <v>656</v>
      </c>
      <c r="E1479" s="109" t="s">
        <v>700</v>
      </c>
      <c r="F1479" s="109" t="s">
        <v>5391</v>
      </c>
      <c r="G1479" s="109" t="s">
        <v>5526</v>
      </c>
      <c r="H1479" s="109" t="s">
        <v>5539</v>
      </c>
      <c r="I1479" s="110">
        <v>41037</v>
      </c>
      <c r="J1479" s="110">
        <v>53.16</v>
      </c>
      <c r="K1479" s="110">
        <v>-13.0608</v>
      </c>
      <c r="L1479" s="110">
        <v>-76.349999999999994</v>
      </c>
      <c r="M1479" s="111" t="s">
        <v>123</v>
      </c>
      <c r="N1479" s="111">
        <v>0</v>
      </c>
      <c r="O1479" s="111" t="s">
        <v>553</v>
      </c>
      <c r="P1479" s="111">
        <v>0</v>
      </c>
      <c r="Q1479" s="112"/>
      <c r="R1479" s="111" t="s">
        <v>568</v>
      </c>
      <c r="S1479" s="111" t="s">
        <v>672</v>
      </c>
      <c r="T1479" s="111" t="s">
        <v>1954</v>
      </c>
      <c r="U1479" s="111" t="str">
        <f>+CONCATENATE(Tabla134[[#This Row],[D]],Tabla134[[#This Row],[P]],Tabla134[[#This Row],[DI]])</f>
        <v>LIMACAÑETEIMPERIAL</v>
      </c>
      <c r="V1479" s="111" t="s">
        <v>5538</v>
      </c>
      <c r="W1479" s="111"/>
      <c r="X1479" s="111"/>
    </row>
    <row r="1480" spans="1:24" x14ac:dyDescent="0.3">
      <c r="A1480" s="108" t="s">
        <v>548</v>
      </c>
      <c r="B1480" s="109" t="s">
        <v>5540</v>
      </c>
      <c r="C1480" s="109" t="s">
        <v>806</v>
      </c>
      <c r="D1480" s="109" t="s">
        <v>656</v>
      </c>
      <c r="E1480" s="109" t="s">
        <v>719</v>
      </c>
      <c r="F1480" s="109" t="s">
        <v>5391</v>
      </c>
      <c r="G1480" s="109" t="s">
        <v>5526</v>
      </c>
      <c r="H1480" s="109" t="s">
        <v>5541</v>
      </c>
      <c r="I1480" s="110">
        <v>4921</v>
      </c>
      <c r="J1480" s="110">
        <v>500.33</v>
      </c>
      <c r="K1480" s="110">
        <v>-12.9597</v>
      </c>
      <c r="L1480" s="110">
        <v>-76.139200000000002</v>
      </c>
      <c r="M1480" s="111" t="s">
        <v>123</v>
      </c>
      <c r="N1480" s="111">
        <v>0</v>
      </c>
      <c r="O1480" s="111" t="s">
        <v>553</v>
      </c>
      <c r="P1480" s="111">
        <v>0</v>
      </c>
      <c r="Q1480" s="112"/>
      <c r="R1480" s="111" t="s">
        <v>568</v>
      </c>
      <c r="S1480" s="111" t="s">
        <v>672</v>
      </c>
      <c r="T1480" s="111" t="s">
        <v>2076</v>
      </c>
      <c r="U1480" s="111" t="str">
        <f>+CONCATENATE(Tabla134[[#This Row],[D]],Tabla134[[#This Row],[P]],Tabla134[[#This Row],[DI]])</f>
        <v>LIMACAÑETELUNAHUANA</v>
      </c>
      <c r="V1480" s="111" t="s">
        <v>5540</v>
      </c>
      <c r="W1480" s="111"/>
      <c r="X1480" s="111"/>
    </row>
    <row r="1481" spans="1:24" x14ac:dyDescent="0.3">
      <c r="A1481" s="108" t="s">
        <v>548</v>
      </c>
      <c r="B1481" s="109" t="s">
        <v>5542</v>
      </c>
      <c r="C1481" s="109" t="s">
        <v>806</v>
      </c>
      <c r="D1481" s="109" t="s">
        <v>656</v>
      </c>
      <c r="E1481" s="109" t="s">
        <v>738</v>
      </c>
      <c r="F1481" s="109" t="s">
        <v>5391</v>
      </c>
      <c r="G1481" s="109" t="s">
        <v>5526</v>
      </c>
      <c r="H1481" s="109" t="s">
        <v>5543</v>
      </c>
      <c r="I1481" s="110">
        <v>35929</v>
      </c>
      <c r="J1481" s="110">
        <v>129.31</v>
      </c>
      <c r="K1481" s="110">
        <v>-12.6553</v>
      </c>
      <c r="L1481" s="110">
        <v>-76.63</v>
      </c>
      <c r="M1481" s="111" t="s">
        <v>123</v>
      </c>
      <c r="N1481" s="111">
        <v>0</v>
      </c>
      <c r="O1481" s="111" t="s">
        <v>553</v>
      </c>
      <c r="P1481" s="111">
        <v>0</v>
      </c>
      <c r="Q1481" s="112"/>
      <c r="R1481" s="111" t="s">
        <v>568</v>
      </c>
      <c r="S1481" s="111" t="s">
        <v>672</v>
      </c>
      <c r="T1481" s="111" t="s">
        <v>2176</v>
      </c>
      <c r="U1481" s="111" t="str">
        <f>+CONCATENATE(Tabla134[[#This Row],[D]],Tabla134[[#This Row],[P]],Tabla134[[#This Row],[DI]])</f>
        <v>LIMACAÑETEMALA</v>
      </c>
      <c r="V1481" s="111" t="s">
        <v>5542</v>
      </c>
      <c r="W1481" s="111"/>
      <c r="X1481" s="111"/>
    </row>
    <row r="1482" spans="1:24" x14ac:dyDescent="0.3">
      <c r="A1482" s="108" t="s">
        <v>548</v>
      </c>
      <c r="B1482" s="109" t="s">
        <v>5544</v>
      </c>
      <c r="C1482" s="109" t="s">
        <v>806</v>
      </c>
      <c r="D1482" s="109" t="s">
        <v>656</v>
      </c>
      <c r="E1482" s="109" t="s">
        <v>753</v>
      </c>
      <c r="F1482" s="109" t="s">
        <v>5391</v>
      </c>
      <c r="G1482" s="109" t="s">
        <v>5526</v>
      </c>
      <c r="H1482" s="109" t="s">
        <v>5545</v>
      </c>
      <c r="I1482" s="110">
        <v>24623</v>
      </c>
      <c r="J1482" s="110">
        <v>329.3</v>
      </c>
      <c r="K1482" s="110">
        <v>-13.074199999999999</v>
      </c>
      <c r="L1482" s="110">
        <v>-76.315799999999996</v>
      </c>
      <c r="M1482" s="111" t="s">
        <v>123</v>
      </c>
      <c r="N1482" s="111">
        <v>0</v>
      </c>
      <c r="O1482" s="111" t="s">
        <v>553</v>
      </c>
      <c r="P1482" s="111">
        <v>0</v>
      </c>
      <c r="Q1482" s="112"/>
      <c r="R1482" s="111" t="s">
        <v>568</v>
      </c>
      <c r="S1482" s="111" t="s">
        <v>672</v>
      </c>
      <c r="T1482" s="111" t="s">
        <v>2258</v>
      </c>
      <c r="U1482" s="111" t="str">
        <f>+CONCATENATE(Tabla134[[#This Row],[D]],Tabla134[[#This Row],[P]],Tabla134[[#This Row],[DI]])</f>
        <v>LIMACAÑETENUEVO IMPERIAL</v>
      </c>
      <c r="V1482" s="111" t="s">
        <v>5544</v>
      </c>
      <c r="W1482" s="111"/>
      <c r="X1482" s="111"/>
    </row>
    <row r="1483" spans="1:24" x14ac:dyDescent="0.3">
      <c r="A1483" s="108" t="s">
        <v>548</v>
      </c>
      <c r="B1483" s="109" t="s">
        <v>5546</v>
      </c>
      <c r="C1483" s="109" t="s">
        <v>806</v>
      </c>
      <c r="D1483" s="109" t="s">
        <v>656</v>
      </c>
      <c r="E1483" s="109" t="s">
        <v>765</v>
      </c>
      <c r="F1483" s="109" t="s">
        <v>5391</v>
      </c>
      <c r="G1483" s="109" t="s">
        <v>5526</v>
      </c>
      <c r="H1483" s="109" t="s">
        <v>5547</v>
      </c>
      <c r="I1483" s="110">
        <v>1842</v>
      </c>
      <c r="J1483" s="110">
        <v>258.72000000000003</v>
      </c>
      <c r="K1483" s="110">
        <v>-12.8636</v>
      </c>
      <c r="L1483" s="110">
        <v>-76.051900000000003</v>
      </c>
      <c r="M1483" s="111" t="s">
        <v>123</v>
      </c>
      <c r="N1483" s="111">
        <v>0</v>
      </c>
      <c r="O1483" s="111" t="s">
        <v>553</v>
      </c>
      <c r="P1483" s="111">
        <v>0</v>
      </c>
      <c r="Q1483" s="112"/>
      <c r="R1483" s="111" t="s">
        <v>568</v>
      </c>
      <c r="S1483" s="111" t="s">
        <v>672</v>
      </c>
      <c r="T1483" s="111" t="s">
        <v>2328</v>
      </c>
      <c r="U1483" s="111" t="str">
        <f>+CONCATENATE(Tabla134[[#This Row],[D]],Tabla134[[#This Row],[P]],Tabla134[[#This Row],[DI]])</f>
        <v>LIMACAÑETEPACARAN</v>
      </c>
      <c r="V1483" s="111" t="s">
        <v>5546</v>
      </c>
      <c r="W1483" s="111"/>
      <c r="X1483" s="111"/>
    </row>
    <row r="1484" spans="1:24" x14ac:dyDescent="0.3">
      <c r="A1484" s="108" t="s">
        <v>548</v>
      </c>
      <c r="B1484" s="109" t="s">
        <v>5548</v>
      </c>
      <c r="C1484" s="109" t="s">
        <v>806</v>
      </c>
      <c r="D1484" s="109" t="s">
        <v>656</v>
      </c>
      <c r="E1484" s="109" t="s">
        <v>778</v>
      </c>
      <c r="F1484" s="109" t="s">
        <v>5391</v>
      </c>
      <c r="G1484" s="109" t="s">
        <v>5526</v>
      </c>
      <c r="H1484" s="109" t="s">
        <v>5549</v>
      </c>
      <c r="I1484" s="110">
        <v>15823</v>
      </c>
      <c r="J1484" s="110">
        <v>437.4</v>
      </c>
      <c r="K1484" s="110">
        <v>-12.95</v>
      </c>
      <c r="L1484" s="110">
        <v>-76.382800000000003</v>
      </c>
      <c r="M1484" s="111" t="s">
        <v>123</v>
      </c>
      <c r="N1484" s="111">
        <v>0</v>
      </c>
      <c r="O1484" s="111" t="s">
        <v>553</v>
      </c>
      <c r="P1484" s="111">
        <v>0</v>
      </c>
      <c r="Q1484" s="112"/>
      <c r="R1484" s="111" t="s">
        <v>568</v>
      </c>
      <c r="S1484" s="111" t="s">
        <v>672</v>
      </c>
      <c r="T1484" s="111" t="s">
        <v>2389</v>
      </c>
      <c r="U1484" s="111" t="str">
        <f>+CONCATENATE(Tabla134[[#This Row],[D]],Tabla134[[#This Row],[P]],Tabla134[[#This Row],[DI]])</f>
        <v>LIMACAÑETEQUILMANA</v>
      </c>
      <c r="V1484" s="111" t="s">
        <v>5548</v>
      </c>
      <c r="W1484" s="111"/>
      <c r="X1484" s="111"/>
    </row>
    <row r="1485" spans="1:24" x14ac:dyDescent="0.3">
      <c r="A1485" s="108" t="s">
        <v>548</v>
      </c>
      <c r="B1485" s="109" t="s">
        <v>5550</v>
      </c>
      <c r="C1485" s="109" t="s">
        <v>806</v>
      </c>
      <c r="D1485" s="109" t="s">
        <v>656</v>
      </c>
      <c r="E1485" s="109" t="s">
        <v>789</v>
      </c>
      <c r="F1485" s="109" t="s">
        <v>5391</v>
      </c>
      <c r="G1485" s="109" t="s">
        <v>5526</v>
      </c>
      <c r="H1485" s="109" t="s">
        <v>5551</v>
      </c>
      <c r="I1485" s="110">
        <v>4371</v>
      </c>
      <c r="J1485" s="110">
        <v>37.15</v>
      </c>
      <c r="K1485" s="110">
        <v>-12.6431</v>
      </c>
      <c r="L1485" s="110">
        <v>-76.650000000000006</v>
      </c>
      <c r="M1485" s="111" t="s">
        <v>123</v>
      </c>
      <c r="N1485" s="111">
        <v>0</v>
      </c>
      <c r="O1485" s="111" t="s">
        <v>553</v>
      </c>
      <c r="P1485" s="111">
        <v>0</v>
      </c>
      <c r="Q1485" s="112"/>
      <c r="R1485" s="111" t="s">
        <v>568</v>
      </c>
      <c r="S1485" s="111" t="s">
        <v>672</v>
      </c>
      <c r="T1485" s="111" t="s">
        <v>2294</v>
      </c>
      <c r="U1485" s="111" t="str">
        <f>+CONCATENATE(Tabla134[[#This Row],[D]],Tabla134[[#This Row],[P]],Tabla134[[#This Row],[DI]])</f>
        <v>LIMACAÑETESAN ANTONIO</v>
      </c>
      <c r="V1485" s="111" t="s">
        <v>5550</v>
      </c>
      <c r="W1485" s="111"/>
      <c r="X1485" s="111"/>
    </row>
    <row r="1486" spans="1:24" x14ac:dyDescent="0.3">
      <c r="A1486" s="108" t="s">
        <v>548</v>
      </c>
      <c r="B1486" s="109" t="s">
        <v>5552</v>
      </c>
      <c r="C1486" s="109" t="s">
        <v>806</v>
      </c>
      <c r="D1486" s="109" t="s">
        <v>656</v>
      </c>
      <c r="E1486" s="109" t="s">
        <v>798</v>
      </c>
      <c r="F1486" s="109" t="s">
        <v>5391</v>
      </c>
      <c r="G1486" s="109" t="s">
        <v>5526</v>
      </c>
      <c r="H1486" s="109" t="s">
        <v>5553</v>
      </c>
      <c r="I1486" s="110">
        <v>13420</v>
      </c>
      <c r="J1486" s="110">
        <v>38.53</v>
      </c>
      <c r="K1486" s="110">
        <v>-13.050800000000001</v>
      </c>
      <c r="L1486" s="110">
        <v>-76.429400000000001</v>
      </c>
      <c r="M1486" s="111" t="s">
        <v>123</v>
      </c>
      <c r="N1486" s="111">
        <v>0</v>
      </c>
      <c r="O1486" s="111" t="s">
        <v>553</v>
      </c>
      <c r="P1486" s="111">
        <v>0</v>
      </c>
      <c r="Q1486" s="112"/>
      <c r="R1486" s="111" t="s">
        <v>568</v>
      </c>
      <c r="S1486" s="111" t="s">
        <v>672</v>
      </c>
      <c r="T1486" s="111" t="s">
        <v>1233</v>
      </c>
      <c r="U1486" s="111" t="str">
        <f>+CONCATENATE(Tabla134[[#This Row],[D]],Tabla134[[#This Row],[P]],Tabla134[[#This Row],[DI]])</f>
        <v>LIMACAÑETESAN LUIS</v>
      </c>
      <c r="V1486" s="111" t="s">
        <v>5552</v>
      </c>
      <c r="W1486" s="111"/>
      <c r="X1486" s="111"/>
    </row>
    <row r="1487" spans="1:24" x14ac:dyDescent="0.3">
      <c r="A1487" s="108" t="s">
        <v>548</v>
      </c>
      <c r="B1487" s="109" t="s">
        <v>5554</v>
      </c>
      <c r="C1487" s="109" t="s">
        <v>806</v>
      </c>
      <c r="D1487" s="109" t="s">
        <v>656</v>
      </c>
      <c r="E1487" s="109" t="s">
        <v>806</v>
      </c>
      <c r="F1487" s="109" t="s">
        <v>5391</v>
      </c>
      <c r="G1487" s="109" t="s">
        <v>5526</v>
      </c>
      <c r="H1487" s="109" t="s">
        <v>5555</v>
      </c>
      <c r="I1487" s="110">
        <v>2898</v>
      </c>
      <c r="J1487" s="110">
        <v>100.06</v>
      </c>
      <c r="K1487" s="110">
        <v>-12.619400000000001</v>
      </c>
      <c r="L1487" s="110">
        <v>-76.639700000000005</v>
      </c>
      <c r="M1487" s="111" t="s">
        <v>123</v>
      </c>
      <c r="N1487" s="111">
        <v>0</v>
      </c>
      <c r="O1487" s="111" t="s">
        <v>553</v>
      </c>
      <c r="P1487" s="111">
        <v>0</v>
      </c>
      <c r="Q1487" s="112"/>
      <c r="R1487" s="111" t="s">
        <v>568</v>
      </c>
      <c r="S1487" s="111" t="s">
        <v>672</v>
      </c>
      <c r="T1487" s="111" t="s">
        <v>2520</v>
      </c>
      <c r="U1487" s="111" t="str">
        <f>+CONCATENATE(Tabla134[[#This Row],[D]],Tabla134[[#This Row],[P]],Tabla134[[#This Row],[DI]])</f>
        <v>LIMACAÑETESANTA CRUZ DE FLORES</v>
      </c>
      <c r="V1487" s="111" t="s">
        <v>5554</v>
      </c>
      <c r="W1487" s="111"/>
      <c r="X1487" s="111"/>
    </row>
    <row r="1488" spans="1:24" x14ac:dyDescent="0.3">
      <c r="A1488" s="108" t="s">
        <v>548</v>
      </c>
      <c r="B1488" s="109" t="s">
        <v>5556</v>
      </c>
      <c r="C1488" s="109" t="s">
        <v>806</v>
      </c>
      <c r="D1488" s="109" t="s">
        <v>656</v>
      </c>
      <c r="E1488" s="109" t="s">
        <v>811</v>
      </c>
      <c r="F1488" s="109" t="s">
        <v>5391</v>
      </c>
      <c r="G1488" s="109" t="s">
        <v>5526</v>
      </c>
      <c r="H1488" s="109" t="s">
        <v>5557</v>
      </c>
      <c r="I1488" s="110">
        <v>1912</v>
      </c>
      <c r="J1488" s="110">
        <v>198.01</v>
      </c>
      <c r="K1488" s="110">
        <v>-12.8581</v>
      </c>
      <c r="L1488" s="110">
        <v>-76.022499999999994</v>
      </c>
      <c r="M1488" s="111" t="s">
        <v>123</v>
      </c>
      <c r="N1488" s="111">
        <v>0</v>
      </c>
      <c r="O1488" s="111" t="s">
        <v>553</v>
      </c>
      <c r="P1488" s="111">
        <v>0</v>
      </c>
      <c r="Q1488" s="112"/>
      <c r="R1488" s="111" t="s">
        <v>568</v>
      </c>
      <c r="S1488" s="111" t="s">
        <v>672</v>
      </c>
      <c r="T1488" s="111" t="s">
        <v>2539</v>
      </c>
      <c r="U1488" s="111" t="str">
        <f>+CONCATENATE(Tabla134[[#This Row],[D]],Tabla134[[#This Row],[P]],Tabla134[[#This Row],[DI]])</f>
        <v>LIMACAÑETEZUÑIGA</v>
      </c>
      <c r="V1488" s="111" t="s">
        <v>5556</v>
      </c>
      <c r="W1488" s="111"/>
      <c r="X1488" s="111"/>
    </row>
    <row r="1489" spans="1:24" x14ac:dyDescent="0.3">
      <c r="A1489" s="108" t="s">
        <v>548</v>
      </c>
      <c r="B1489" s="109" t="s">
        <v>5558</v>
      </c>
      <c r="C1489" s="109" t="s">
        <v>806</v>
      </c>
      <c r="D1489" s="109" t="s">
        <v>656</v>
      </c>
      <c r="E1489" s="109" t="s">
        <v>841</v>
      </c>
      <c r="F1489" s="109" t="s">
        <v>5391</v>
      </c>
      <c r="G1489" s="109" t="s">
        <v>5526</v>
      </c>
      <c r="H1489" s="109" t="s">
        <v>842</v>
      </c>
      <c r="I1489" s="110" t="s">
        <v>553</v>
      </c>
      <c r="J1489" s="110" t="s">
        <v>553</v>
      </c>
      <c r="K1489" s="110" t="s">
        <v>553</v>
      </c>
      <c r="L1489" s="110" t="s">
        <v>553</v>
      </c>
      <c r="M1489" s="111" t="s">
        <v>123</v>
      </c>
      <c r="N1489" s="111">
        <v>0</v>
      </c>
      <c r="O1489" s="111" t="s">
        <v>553</v>
      </c>
      <c r="P1489" s="111">
        <v>0</v>
      </c>
      <c r="Q1489" s="112"/>
      <c r="R1489" s="111" t="s">
        <v>568</v>
      </c>
      <c r="S1489" s="111" t="s">
        <v>672</v>
      </c>
      <c r="T1489" s="111" t="s">
        <v>843</v>
      </c>
      <c r="U1489" s="111" t="str">
        <f>+CONCATENATE(Tabla134[[#This Row],[D]],Tabla134[[#This Row],[P]],Tabla134[[#This Row],[DI]])</f>
        <v>LIMACAÑETEMULTIDISTRITAL</v>
      </c>
      <c r="V1489" s="111" t="s">
        <v>5558</v>
      </c>
      <c r="W1489" s="111"/>
      <c r="X1489" s="111"/>
    </row>
    <row r="1490" spans="1:24" x14ac:dyDescent="0.3">
      <c r="A1490" s="108" t="s">
        <v>548</v>
      </c>
      <c r="B1490" s="109" t="s">
        <v>5559</v>
      </c>
      <c r="C1490" s="109" t="s">
        <v>806</v>
      </c>
      <c r="D1490" s="109" t="s">
        <v>680</v>
      </c>
      <c r="E1490" s="109" t="s">
        <v>550</v>
      </c>
      <c r="F1490" s="109" t="s">
        <v>5391</v>
      </c>
      <c r="G1490" s="109" t="s">
        <v>5560</v>
      </c>
      <c r="H1490" s="109" t="s">
        <v>5561</v>
      </c>
      <c r="I1490" s="110">
        <v>104610</v>
      </c>
      <c r="J1490" s="110">
        <v>640.76</v>
      </c>
      <c r="K1490" s="110">
        <v>-11.491400000000001</v>
      </c>
      <c r="L1490" s="110">
        <v>-77.205299999999994</v>
      </c>
      <c r="M1490" s="111" t="s">
        <v>123</v>
      </c>
      <c r="N1490" s="111">
        <v>0</v>
      </c>
      <c r="O1490" s="111" t="s">
        <v>553</v>
      </c>
      <c r="P1490" s="111">
        <v>0</v>
      </c>
      <c r="Q1490" s="112"/>
      <c r="R1490" s="111" t="s">
        <v>568</v>
      </c>
      <c r="S1490" s="111" t="s">
        <v>695</v>
      </c>
      <c r="T1490" s="111" t="s">
        <v>695</v>
      </c>
      <c r="U1490" s="111" t="str">
        <f>+CONCATENATE(Tabla134[[#This Row],[D]],Tabla134[[#This Row],[P]],Tabla134[[#This Row],[DI]])</f>
        <v>LIMAHUARALHUARAL</v>
      </c>
      <c r="V1490" s="111" t="s">
        <v>5559</v>
      </c>
      <c r="W1490" s="111"/>
      <c r="X1490" s="111"/>
    </row>
    <row r="1491" spans="1:24" x14ac:dyDescent="0.3">
      <c r="A1491" s="108" t="s">
        <v>548</v>
      </c>
      <c r="B1491" s="109" t="s">
        <v>5562</v>
      </c>
      <c r="C1491" s="109" t="s">
        <v>806</v>
      </c>
      <c r="D1491" s="109" t="s">
        <v>680</v>
      </c>
      <c r="E1491" s="109" t="s">
        <v>581</v>
      </c>
      <c r="F1491" s="109" t="s">
        <v>5391</v>
      </c>
      <c r="G1491" s="109" t="s">
        <v>5560</v>
      </c>
      <c r="H1491" s="109" t="s">
        <v>5563</v>
      </c>
      <c r="I1491" s="110">
        <v>626</v>
      </c>
      <c r="J1491" s="110">
        <v>347.69</v>
      </c>
      <c r="K1491" s="110">
        <v>-11.2331</v>
      </c>
      <c r="L1491" s="110">
        <v>-76.656099999999995</v>
      </c>
      <c r="M1491" s="111" t="s">
        <v>123</v>
      </c>
      <c r="N1491" s="111">
        <v>0</v>
      </c>
      <c r="O1491" s="111" t="s">
        <v>553</v>
      </c>
      <c r="P1491" s="111">
        <v>0</v>
      </c>
      <c r="Q1491" s="112"/>
      <c r="R1491" s="111" t="s">
        <v>568</v>
      </c>
      <c r="S1491" s="111" t="s">
        <v>695</v>
      </c>
      <c r="T1491" s="111" t="s">
        <v>1162</v>
      </c>
      <c r="U1491" s="111" t="str">
        <f>+CONCATENATE(Tabla134[[#This Row],[D]],Tabla134[[#This Row],[P]],Tabla134[[#This Row],[DI]])</f>
        <v>LIMAHUARALATAVILLOS ALTO</v>
      </c>
      <c r="V1491" s="111" t="s">
        <v>5562</v>
      </c>
      <c r="W1491" s="111"/>
      <c r="X1491" s="111"/>
    </row>
    <row r="1492" spans="1:24" x14ac:dyDescent="0.3">
      <c r="A1492" s="108" t="s">
        <v>548</v>
      </c>
      <c r="B1492" s="109" t="s">
        <v>5564</v>
      </c>
      <c r="C1492" s="109" t="s">
        <v>806</v>
      </c>
      <c r="D1492" s="109" t="s">
        <v>680</v>
      </c>
      <c r="E1492" s="109" t="s">
        <v>608</v>
      </c>
      <c r="F1492" s="109" t="s">
        <v>5391</v>
      </c>
      <c r="G1492" s="109" t="s">
        <v>5560</v>
      </c>
      <c r="H1492" s="109" t="s">
        <v>5565</v>
      </c>
      <c r="I1492" s="110">
        <v>1135</v>
      </c>
      <c r="J1492" s="110">
        <v>164.89</v>
      </c>
      <c r="K1492" s="110">
        <v>-11.353300000000001</v>
      </c>
      <c r="L1492" s="110">
        <v>-76.823099999999997</v>
      </c>
      <c r="M1492" s="111" t="s">
        <v>123</v>
      </c>
      <c r="N1492" s="111">
        <v>0</v>
      </c>
      <c r="O1492" s="111" t="s">
        <v>553</v>
      </c>
      <c r="P1492" s="111">
        <v>0</v>
      </c>
      <c r="Q1492" s="112"/>
      <c r="R1492" s="111" t="s">
        <v>568</v>
      </c>
      <c r="S1492" s="111" t="s">
        <v>695</v>
      </c>
      <c r="T1492" s="111" t="s">
        <v>1330</v>
      </c>
      <c r="U1492" s="111" t="str">
        <f>+CONCATENATE(Tabla134[[#This Row],[D]],Tabla134[[#This Row],[P]],Tabla134[[#This Row],[DI]])</f>
        <v>LIMAHUARALATAVILLOS BAJO</v>
      </c>
      <c r="V1492" s="111" t="s">
        <v>5564</v>
      </c>
      <c r="W1492" s="111"/>
      <c r="X1492" s="111"/>
    </row>
    <row r="1493" spans="1:24" x14ac:dyDescent="0.3">
      <c r="A1493" s="108" t="s">
        <v>548</v>
      </c>
      <c r="B1493" s="109" t="s">
        <v>5566</v>
      </c>
      <c r="C1493" s="109" t="s">
        <v>806</v>
      </c>
      <c r="D1493" s="109" t="s">
        <v>680</v>
      </c>
      <c r="E1493" s="109" t="s">
        <v>633</v>
      </c>
      <c r="F1493" s="109" t="s">
        <v>5391</v>
      </c>
      <c r="G1493" s="109" t="s">
        <v>5560</v>
      </c>
      <c r="H1493" s="109" t="s">
        <v>5567</v>
      </c>
      <c r="I1493" s="110">
        <v>20446</v>
      </c>
      <c r="J1493" s="110">
        <v>729.41</v>
      </c>
      <c r="K1493" s="110">
        <v>-11.559200000000001</v>
      </c>
      <c r="L1493" s="110">
        <v>-77.174400000000006</v>
      </c>
      <c r="M1493" s="111" t="s">
        <v>123</v>
      </c>
      <c r="N1493" s="111">
        <v>0</v>
      </c>
      <c r="O1493" s="111" t="s">
        <v>553</v>
      </c>
      <c r="P1493" s="111">
        <v>0</v>
      </c>
      <c r="Q1493" s="112"/>
      <c r="R1493" s="111" t="s">
        <v>568</v>
      </c>
      <c r="S1493" s="111" t="s">
        <v>695</v>
      </c>
      <c r="T1493" s="111" t="s">
        <v>1505</v>
      </c>
      <c r="U1493" s="111" t="str">
        <f>+CONCATENATE(Tabla134[[#This Row],[D]],Tabla134[[#This Row],[P]],Tabla134[[#This Row],[DI]])</f>
        <v>LIMAHUARALAUCALLAMA</v>
      </c>
      <c r="V1493" s="111" t="s">
        <v>5566</v>
      </c>
      <c r="W1493" s="111"/>
      <c r="X1493" s="111"/>
    </row>
    <row r="1494" spans="1:24" x14ac:dyDescent="0.3">
      <c r="A1494" s="108" t="s">
        <v>548</v>
      </c>
      <c r="B1494" s="109" t="s">
        <v>5568</v>
      </c>
      <c r="C1494" s="109" t="s">
        <v>806</v>
      </c>
      <c r="D1494" s="109" t="s">
        <v>680</v>
      </c>
      <c r="E1494" s="109" t="s">
        <v>656</v>
      </c>
      <c r="F1494" s="109" t="s">
        <v>5391</v>
      </c>
      <c r="G1494" s="109" t="s">
        <v>5560</v>
      </c>
      <c r="H1494" s="109" t="s">
        <v>5569</v>
      </c>
      <c r="I1494" s="110">
        <v>65014</v>
      </c>
      <c r="J1494" s="110">
        <v>150.11000000000001</v>
      </c>
      <c r="K1494" s="110">
        <v>-11.5669</v>
      </c>
      <c r="L1494" s="110">
        <v>-77.265799999999999</v>
      </c>
      <c r="M1494" s="111" t="s">
        <v>123</v>
      </c>
      <c r="N1494" s="111">
        <v>0</v>
      </c>
      <c r="O1494" s="111" t="s">
        <v>553</v>
      </c>
      <c r="P1494" s="111">
        <v>0</v>
      </c>
      <c r="Q1494" s="112"/>
      <c r="R1494" s="111" t="s">
        <v>568</v>
      </c>
      <c r="S1494" s="111" t="s">
        <v>695</v>
      </c>
      <c r="T1494" s="111" t="s">
        <v>1107</v>
      </c>
      <c r="U1494" s="111" t="str">
        <f>+CONCATENATE(Tabla134[[#This Row],[D]],Tabla134[[#This Row],[P]],Tabla134[[#This Row],[DI]])</f>
        <v>LIMAHUARALCHANCAY</v>
      </c>
      <c r="V1494" s="111" t="s">
        <v>5568</v>
      </c>
      <c r="W1494" s="111"/>
      <c r="X1494" s="111"/>
    </row>
    <row r="1495" spans="1:24" x14ac:dyDescent="0.3">
      <c r="A1495" s="108" t="s">
        <v>548</v>
      </c>
      <c r="B1495" s="109" t="s">
        <v>5570</v>
      </c>
      <c r="C1495" s="109" t="s">
        <v>806</v>
      </c>
      <c r="D1495" s="109" t="s">
        <v>680</v>
      </c>
      <c r="E1495" s="109" t="s">
        <v>680</v>
      </c>
      <c r="F1495" s="109" t="s">
        <v>5391</v>
      </c>
      <c r="G1495" s="109" t="s">
        <v>5560</v>
      </c>
      <c r="H1495" s="109" t="s">
        <v>5571</v>
      </c>
      <c r="I1495" s="110">
        <v>2344</v>
      </c>
      <c r="J1495" s="110">
        <v>467.67</v>
      </c>
      <c r="K1495" s="110">
        <v>-11.1889</v>
      </c>
      <c r="L1495" s="110">
        <v>-76.951899999999995</v>
      </c>
      <c r="M1495" s="111" t="s">
        <v>123</v>
      </c>
      <c r="N1495" s="111">
        <v>0</v>
      </c>
      <c r="O1495" s="111" t="s">
        <v>553</v>
      </c>
      <c r="P1495" s="111">
        <v>0</v>
      </c>
      <c r="Q1495" s="112"/>
      <c r="R1495" s="111" t="s">
        <v>568</v>
      </c>
      <c r="S1495" s="111" t="s">
        <v>695</v>
      </c>
      <c r="T1495" s="111" t="s">
        <v>1955</v>
      </c>
      <c r="U1495" s="111" t="str">
        <f>+CONCATENATE(Tabla134[[#This Row],[D]],Tabla134[[#This Row],[P]],Tabla134[[#This Row],[DI]])</f>
        <v>LIMAHUARALIHUARI</v>
      </c>
      <c r="V1495" s="111" t="s">
        <v>5570</v>
      </c>
      <c r="W1495" s="111"/>
      <c r="X1495" s="111"/>
    </row>
    <row r="1496" spans="1:24" x14ac:dyDescent="0.3">
      <c r="A1496" s="108" t="s">
        <v>548</v>
      </c>
      <c r="B1496" s="109" t="s">
        <v>5572</v>
      </c>
      <c r="C1496" s="109" t="s">
        <v>806</v>
      </c>
      <c r="D1496" s="109" t="s">
        <v>680</v>
      </c>
      <c r="E1496" s="109" t="s">
        <v>700</v>
      </c>
      <c r="F1496" s="109" t="s">
        <v>5391</v>
      </c>
      <c r="G1496" s="109" t="s">
        <v>5560</v>
      </c>
      <c r="H1496" s="109" t="s">
        <v>5573</v>
      </c>
      <c r="I1496" s="110">
        <v>389</v>
      </c>
      <c r="J1496" s="110">
        <v>144.97</v>
      </c>
      <c r="K1496" s="110">
        <v>-11.2369</v>
      </c>
      <c r="L1496" s="110">
        <v>-76.8386</v>
      </c>
      <c r="M1496" s="111" t="s">
        <v>123</v>
      </c>
      <c r="N1496" s="111">
        <v>0</v>
      </c>
      <c r="O1496" s="111" t="s">
        <v>553</v>
      </c>
      <c r="P1496" s="111">
        <v>0</v>
      </c>
      <c r="Q1496" s="112"/>
      <c r="R1496" s="111" t="s">
        <v>568</v>
      </c>
      <c r="S1496" s="111" t="s">
        <v>695</v>
      </c>
      <c r="T1496" s="111" t="s">
        <v>2077</v>
      </c>
      <c r="U1496" s="111" t="str">
        <f>+CONCATENATE(Tabla134[[#This Row],[D]],Tabla134[[#This Row],[P]],Tabla134[[#This Row],[DI]])</f>
        <v>LIMAHUARALLAMPIAN</v>
      </c>
      <c r="V1496" s="111" t="s">
        <v>5572</v>
      </c>
      <c r="W1496" s="111"/>
      <c r="X1496" s="111"/>
    </row>
    <row r="1497" spans="1:24" x14ac:dyDescent="0.3">
      <c r="A1497" s="108" t="s">
        <v>548</v>
      </c>
      <c r="B1497" s="109" t="s">
        <v>5574</v>
      </c>
      <c r="C1497" s="109" t="s">
        <v>806</v>
      </c>
      <c r="D1497" s="109" t="s">
        <v>680</v>
      </c>
      <c r="E1497" s="109" t="s">
        <v>719</v>
      </c>
      <c r="F1497" s="109" t="s">
        <v>5391</v>
      </c>
      <c r="G1497" s="109" t="s">
        <v>5560</v>
      </c>
      <c r="H1497" s="109" t="s">
        <v>5575</v>
      </c>
      <c r="I1497" s="110">
        <v>385</v>
      </c>
      <c r="J1497" s="110">
        <v>294.04000000000002</v>
      </c>
      <c r="K1497" s="110">
        <v>-11.183299999999999</v>
      </c>
      <c r="L1497" s="110">
        <v>-76.6464</v>
      </c>
      <c r="M1497" s="111" t="s">
        <v>123</v>
      </c>
      <c r="N1497" s="111">
        <v>0</v>
      </c>
      <c r="O1497" s="111" t="s">
        <v>553</v>
      </c>
      <c r="P1497" s="111">
        <v>0</v>
      </c>
      <c r="Q1497" s="112"/>
      <c r="R1497" s="111" t="s">
        <v>568</v>
      </c>
      <c r="S1497" s="111" t="s">
        <v>695</v>
      </c>
      <c r="T1497" s="111" t="s">
        <v>2177</v>
      </c>
      <c r="U1497" s="111" t="str">
        <f>+CONCATENATE(Tabla134[[#This Row],[D]],Tabla134[[#This Row],[P]],Tabla134[[#This Row],[DI]])</f>
        <v>LIMAHUARALPACARAOS</v>
      </c>
      <c r="V1497" s="111" t="s">
        <v>5574</v>
      </c>
      <c r="W1497" s="111"/>
      <c r="X1497" s="111"/>
    </row>
    <row r="1498" spans="1:24" x14ac:dyDescent="0.3">
      <c r="A1498" s="108" t="s">
        <v>548</v>
      </c>
      <c r="B1498" s="109" t="s">
        <v>5576</v>
      </c>
      <c r="C1498" s="109" t="s">
        <v>806</v>
      </c>
      <c r="D1498" s="109" t="s">
        <v>680</v>
      </c>
      <c r="E1498" s="109" t="s">
        <v>738</v>
      </c>
      <c r="F1498" s="109" t="s">
        <v>5391</v>
      </c>
      <c r="G1498" s="109" t="s">
        <v>5560</v>
      </c>
      <c r="H1498" s="109" t="s">
        <v>5577</v>
      </c>
      <c r="I1498" s="110">
        <v>777</v>
      </c>
      <c r="J1498" s="110">
        <v>48.16</v>
      </c>
      <c r="K1498" s="110">
        <v>-11.2736</v>
      </c>
      <c r="L1498" s="110">
        <v>-76.821399999999997</v>
      </c>
      <c r="M1498" s="111" t="s">
        <v>123</v>
      </c>
      <c r="N1498" s="111">
        <v>0</v>
      </c>
      <c r="O1498" s="111" t="s">
        <v>553</v>
      </c>
      <c r="P1498" s="111">
        <v>0</v>
      </c>
      <c r="Q1498" s="112"/>
      <c r="R1498" s="111" t="s">
        <v>568</v>
      </c>
      <c r="S1498" s="111" t="s">
        <v>695</v>
      </c>
      <c r="T1498" s="111" t="s">
        <v>2259</v>
      </c>
      <c r="U1498" s="111" t="str">
        <f>+CONCATENATE(Tabla134[[#This Row],[D]],Tabla134[[#This Row],[P]],Tabla134[[#This Row],[DI]])</f>
        <v>LIMAHUARALSAN MIGUEL DE ACOS</v>
      </c>
      <c r="V1498" s="111" t="s">
        <v>5576</v>
      </c>
      <c r="W1498" s="111"/>
      <c r="X1498" s="111"/>
    </row>
    <row r="1499" spans="1:24" x14ac:dyDescent="0.3">
      <c r="A1499" s="108" t="s">
        <v>548</v>
      </c>
      <c r="B1499" s="109" t="s">
        <v>5578</v>
      </c>
      <c r="C1499" s="109" t="s">
        <v>806</v>
      </c>
      <c r="D1499" s="109" t="s">
        <v>680</v>
      </c>
      <c r="E1499" s="109" t="s">
        <v>753</v>
      </c>
      <c r="F1499" s="109" t="s">
        <v>5391</v>
      </c>
      <c r="G1499" s="109" t="s">
        <v>5560</v>
      </c>
      <c r="H1499" s="109" t="s">
        <v>5579</v>
      </c>
      <c r="I1499" s="110">
        <v>1469</v>
      </c>
      <c r="J1499" s="110">
        <v>216.92</v>
      </c>
      <c r="K1499" s="110">
        <v>-11.194699999999999</v>
      </c>
      <c r="L1499" s="110">
        <v>-76.633600000000001</v>
      </c>
      <c r="M1499" s="111" t="s">
        <v>123</v>
      </c>
      <c r="N1499" s="111">
        <v>0</v>
      </c>
      <c r="O1499" s="111" t="s">
        <v>553</v>
      </c>
      <c r="P1499" s="111">
        <v>0</v>
      </c>
      <c r="Q1499" s="112"/>
      <c r="R1499" s="111" t="s">
        <v>568</v>
      </c>
      <c r="S1499" s="111" t="s">
        <v>695</v>
      </c>
      <c r="T1499" s="111" t="s">
        <v>2329</v>
      </c>
      <c r="U1499" s="111" t="str">
        <f>+CONCATENATE(Tabla134[[#This Row],[D]],Tabla134[[#This Row],[P]],Tabla134[[#This Row],[DI]])</f>
        <v>LIMAHUARALSANTA CRUZ DE ANDAMARCA</v>
      </c>
      <c r="V1499" s="111" t="s">
        <v>5578</v>
      </c>
      <c r="W1499" s="111"/>
      <c r="X1499" s="111"/>
    </row>
    <row r="1500" spans="1:24" x14ac:dyDescent="0.3">
      <c r="A1500" s="108" t="s">
        <v>548</v>
      </c>
      <c r="B1500" s="109" t="s">
        <v>5580</v>
      </c>
      <c r="C1500" s="109" t="s">
        <v>806</v>
      </c>
      <c r="D1500" s="109" t="s">
        <v>680</v>
      </c>
      <c r="E1500" s="109" t="s">
        <v>765</v>
      </c>
      <c r="F1500" s="109" t="s">
        <v>5391</v>
      </c>
      <c r="G1500" s="109" t="s">
        <v>5560</v>
      </c>
      <c r="H1500" s="109" t="s">
        <v>5581</v>
      </c>
      <c r="I1500" s="110">
        <v>948</v>
      </c>
      <c r="J1500" s="110">
        <v>259.38</v>
      </c>
      <c r="K1500" s="110">
        <v>-11.4072</v>
      </c>
      <c r="L1500" s="110">
        <v>-76.819400000000002</v>
      </c>
      <c r="M1500" s="111" t="s">
        <v>123</v>
      </c>
      <c r="N1500" s="111">
        <v>0</v>
      </c>
      <c r="O1500" s="111" t="s">
        <v>553</v>
      </c>
      <c r="P1500" s="111">
        <v>0</v>
      </c>
      <c r="Q1500" s="112"/>
      <c r="R1500" s="111" t="s">
        <v>568</v>
      </c>
      <c r="S1500" s="111" t="s">
        <v>695</v>
      </c>
      <c r="T1500" s="111" t="s">
        <v>2390</v>
      </c>
      <c r="U1500" s="111" t="str">
        <f>+CONCATENATE(Tabla134[[#This Row],[D]],Tabla134[[#This Row],[P]],Tabla134[[#This Row],[DI]])</f>
        <v>LIMAHUARALSUMBILCA</v>
      </c>
      <c r="V1500" s="111" t="s">
        <v>5580</v>
      </c>
      <c r="W1500" s="111"/>
      <c r="X1500" s="111"/>
    </row>
    <row r="1501" spans="1:24" x14ac:dyDescent="0.3">
      <c r="A1501" s="108" t="s">
        <v>548</v>
      </c>
      <c r="B1501" s="109" t="s">
        <v>5582</v>
      </c>
      <c r="C1501" s="109" t="s">
        <v>806</v>
      </c>
      <c r="D1501" s="109" t="s">
        <v>680</v>
      </c>
      <c r="E1501" s="109" t="s">
        <v>778</v>
      </c>
      <c r="F1501" s="109" t="s">
        <v>5391</v>
      </c>
      <c r="G1501" s="109" t="s">
        <v>5560</v>
      </c>
      <c r="H1501" s="109" t="s">
        <v>5583</v>
      </c>
      <c r="I1501" s="110">
        <v>414</v>
      </c>
      <c r="J1501" s="110">
        <v>204.27</v>
      </c>
      <c r="K1501" s="110">
        <v>-11.1919</v>
      </c>
      <c r="L1501" s="110">
        <v>-76.778599999999997</v>
      </c>
      <c r="M1501" s="111" t="s">
        <v>123</v>
      </c>
      <c r="N1501" s="111">
        <v>0</v>
      </c>
      <c r="O1501" s="111" t="s">
        <v>553</v>
      </c>
      <c r="P1501" s="111">
        <v>0</v>
      </c>
      <c r="Q1501" s="112"/>
      <c r="R1501" s="111" t="s">
        <v>568</v>
      </c>
      <c r="S1501" s="111" t="s">
        <v>695</v>
      </c>
      <c r="T1501" s="111" t="s">
        <v>2436</v>
      </c>
      <c r="U1501" s="111" t="str">
        <f>+CONCATENATE(Tabla134[[#This Row],[D]],Tabla134[[#This Row],[P]],Tabla134[[#This Row],[DI]])</f>
        <v>LIMAHUARALVEINTISIETE DE NOVIEMBRE</v>
      </c>
      <c r="V1501" s="111" t="s">
        <v>5582</v>
      </c>
      <c r="W1501" s="111"/>
      <c r="X1501" s="111"/>
    </row>
    <row r="1502" spans="1:24" x14ac:dyDescent="0.3">
      <c r="A1502" s="108" t="s">
        <v>548</v>
      </c>
      <c r="B1502" s="109" t="s">
        <v>5584</v>
      </c>
      <c r="C1502" s="109" t="s">
        <v>806</v>
      </c>
      <c r="D1502" s="109" t="s">
        <v>680</v>
      </c>
      <c r="E1502" s="109" t="s">
        <v>841</v>
      </c>
      <c r="F1502" s="109" t="s">
        <v>5391</v>
      </c>
      <c r="G1502" s="109" t="s">
        <v>5560</v>
      </c>
      <c r="H1502" s="109" t="s">
        <v>842</v>
      </c>
      <c r="I1502" s="110" t="s">
        <v>553</v>
      </c>
      <c r="J1502" s="110" t="s">
        <v>553</v>
      </c>
      <c r="K1502" s="110" t="s">
        <v>553</v>
      </c>
      <c r="L1502" s="110" t="s">
        <v>553</v>
      </c>
      <c r="M1502" s="111" t="s">
        <v>123</v>
      </c>
      <c r="N1502" s="111">
        <v>0</v>
      </c>
      <c r="O1502" s="111" t="s">
        <v>553</v>
      </c>
      <c r="P1502" s="111">
        <v>0</v>
      </c>
      <c r="Q1502" s="112"/>
      <c r="R1502" s="111" t="s">
        <v>568</v>
      </c>
      <c r="S1502" s="111" t="s">
        <v>695</v>
      </c>
      <c r="T1502" s="111" t="s">
        <v>843</v>
      </c>
      <c r="U1502" s="111" t="str">
        <f>+CONCATENATE(Tabla134[[#This Row],[D]],Tabla134[[#This Row],[P]],Tabla134[[#This Row],[DI]])</f>
        <v>LIMAHUARALMULTIDISTRITAL</v>
      </c>
      <c r="V1502" s="111" t="s">
        <v>5584</v>
      </c>
      <c r="W1502" s="111"/>
      <c r="X1502" s="111"/>
    </row>
    <row r="1503" spans="1:24" x14ac:dyDescent="0.3">
      <c r="A1503" s="108" t="s">
        <v>548</v>
      </c>
      <c r="B1503" s="109" t="s">
        <v>5585</v>
      </c>
      <c r="C1503" s="109" t="s">
        <v>806</v>
      </c>
      <c r="D1503" s="109" t="s">
        <v>700</v>
      </c>
      <c r="E1503" s="109" t="s">
        <v>550</v>
      </c>
      <c r="F1503" s="109" t="s">
        <v>5391</v>
      </c>
      <c r="G1503" s="109" t="s">
        <v>5586</v>
      </c>
      <c r="H1503" s="109" t="s">
        <v>5587</v>
      </c>
      <c r="I1503" s="110">
        <v>3584</v>
      </c>
      <c r="J1503" s="110">
        <v>179.44</v>
      </c>
      <c r="K1503" s="110">
        <v>-11.845800000000001</v>
      </c>
      <c r="L1503" s="110">
        <v>-76.387799999999999</v>
      </c>
      <c r="M1503" s="111" t="s">
        <v>123</v>
      </c>
      <c r="N1503" s="111">
        <v>0</v>
      </c>
      <c r="O1503" s="111" t="s">
        <v>553</v>
      </c>
      <c r="P1503" s="111">
        <v>0</v>
      </c>
      <c r="Q1503" s="112"/>
      <c r="R1503" s="111" t="s">
        <v>568</v>
      </c>
      <c r="S1503" s="111" t="s">
        <v>713</v>
      </c>
      <c r="T1503" s="111" t="s">
        <v>2437</v>
      </c>
      <c r="U1503" s="111" t="str">
        <f>+CONCATENATE(Tabla134[[#This Row],[D]],Tabla134[[#This Row],[P]],Tabla134[[#This Row],[DI]])</f>
        <v>LIMAHUAROCHIRIMATUCANA</v>
      </c>
      <c r="V1503" s="111" t="s">
        <v>5585</v>
      </c>
      <c r="W1503" s="111"/>
      <c r="X1503" s="111"/>
    </row>
    <row r="1504" spans="1:24" x14ac:dyDescent="0.3">
      <c r="A1504" s="108" t="s">
        <v>548</v>
      </c>
      <c r="B1504" s="109" t="s">
        <v>5588</v>
      </c>
      <c r="C1504" s="109" t="s">
        <v>806</v>
      </c>
      <c r="D1504" s="109" t="s">
        <v>700</v>
      </c>
      <c r="E1504" s="109" t="s">
        <v>581</v>
      </c>
      <c r="F1504" s="109" t="s">
        <v>5391</v>
      </c>
      <c r="G1504" s="109" t="s">
        <v>5586</v>
      </c>
      <c r="H1504" s="109" t="s">
        <v>5589</v>
      </c>
      <c r="I1504" s="110">
        <v>1246</v>
      </c>
      <c r="J1504" s="110">
        <v>387.98</v>
      </c>
      <c r="K1504" s="110">
        <v>-12.0814</v>
      </c>
      <c r="L1504" s="110">
        <v>-76.513300000000001</v>
      </c>
      <c r="M1504" s="111" t="s">
        <v>123</v>
      </c>
      <c r="N1504" s="111">
        <v>0</v>
      </c>
      <c r="O1504" s="111" t="s">
        <v>553</v>
      </c>
      <c r="P1504" s="111">
        <v>0</v>
      </c>
      <c r="Q1504" s="112"/>
      <c r="R1504" s="111" t="s">
        <v>568</v>
      </c>
      <c r="S1504" s="111" t="s">
        <v>713</v>
      </c>
      <c r="T1504" s="111" t="s">
        <v>1163</v>
      </c>
      <c r="U1504" s="111" t="str">
        <f>+CONCATENATE(Tabla134[[#This Row],[D]],Tabla134[[#This Row],[P]],Tabla134[[#This Row],[DI]])</f>
        <v>LIMAHUAROCHIRIANTIOQUIA</v>
      </c>
      <c r="V1504" s="111" t="s">
        <v>5588</v>
      </c>
      <c r="W1504" s="111"/>
      <c r="X1504" s="111"/>
    </row>
    <row r="1505" spans="1:24" x14ac:dyDescent="0.3">
      <c r="A1505" s="108" t="s">
        <v>548</v>
      </c>
      <c r="B1505" s="109" t="s">
        <v>5590</v>
      </c>
      <c r="C1505" s="109" t="s">
        <v>806</v>
      </c>
      <c r="D1505" s="109" t="s">
        <v>700</v>
      </c>
      <c r="E1505" s="109" t="s">
        <v>608</v>
      </c>
      <c r="F1505" s="109" t="s">
        <v>5391</v>
      </c>
      <c r="G1505" s="109" t="s">
        <v>5586</v>
      </c>
      <c r="H1505" s="109" t="s">
        <v>5591</v>
      </c>
      <c r="I1505" s="110">
        <v>4357</v>
      </c>
      <c r="J1505" s="110">
        <v>57.47</v>
      </c>
      <c r="K1505" s="110">
        <v>-11.827500000000001</v>
      </c>
      <c r="L1505" s="110">
        <v>-76.6203</v>
      </c>
      <c r="M1505" s="111" t="s">
        <v>123</v>
      </c>
      <c r="N1505" s="111">
        <v>0</v>
      </c>
      <c r="O1505" s="111" t="s">
        <v>553</v>
      </c>
      <c r="P1505" s="111">
        <v>0</v>
      </c>
      <c r="Q1505" s="112"/>
      <c r="R1505" s="111" t="s">
        <v>568</v>
      </c>
      <c r="S1505" s="111" t="s">
        <v>713</v>
      </c>
      <c r="T1505" s="111" t="s">
        <v>1331</v>
      </c>
      <c r="U1505" s="111" t="str">
        <f>+CONCATENATE(Tabla134[[#This Row],[D]],Tabla134[[#This Row],[P]],Tabla134[[#This Row],[DI]])</f>
        <v>LIMAHUAROCHIRICALLAHUANCA</v>
      </c>
      <c r="V1505" s="111" t="s">
        <v>5590</v>
      </c>
      <c r="W1505" s="111"/>
      <c r="X1505" s="111"/>
    </row>
    <row r="1506" spans="1:24" x14ac:dyDescent="0.3">
      <c r="A1506" s="108" t="s">
        <v>548</v>
      </c>
      <c r="B1506" s="109" t="s">
        <v>5592</v>
      </c>
      <c r="C1506" s="109" t="s">
        <v>806</v>
      </c>
      <c r="D1506" s="109" t="s">
        <v>700</v>
      </c>
      <c r="E1506" s="109" t="s">
        <v>633</v>
      </c>
      <c r="F1506" s="109" t="s">
        <v>5391</v>
      </c>
      <c r="G1506" s="109" t="s">
        <v>5586</v>
      </c>
      <c r="H1506" s="109" t="s">
        <v>5593</v>
      </c>
      <c r="I1506" s="110">
        <v>1907</v>
      </c>
      <c r="J1506" s="110">
        <v>234.21</v>
      </c>
      <c r="K1506" s="110">
        <v>-11.6561</v>
      </c>
      <c r="L1506" s="110">
        <v>-76.518100000000004</v>
      </c>
      <c r="M1506" s="111" t="s">
        <v>123</v>
      </c>
      <c r="N1506" s="111">
        <v>0</v>
      </c>
      <c r="O1506" s="111" t="s">
        <v>553</v>
      </c>
      <c r="P1506" s="111">
        <v>0</v>
      </c>
      <c r="Q1506" s="112"/>
      <c r="R1506" s="111" t="s">
        <v>568</v>
      </c>
      <c r="S1506" s="111" t="s">
        <v>713</v>
      </c>
      <c r="T1506" s="111" t="s">
        <v>1506</v>
      </c>
      <c r="U1506" s="111" t="str">
        <f>+CONCATENATE(Tabla134[[#This Row],[D]],Tabla134[[#This Row],[P]],Tabla134[[#This Row],[DI]])</f>
        <v>LIMAHUAROCHIRICARAMPOMA</v>
      </c>
      <c r="V1506" s="111" t="s">
        <v>5592</v>
      </c>
      <c r="W1506" s="111"/>
      <c r="X1506" s="111"/>
    </row>
    <row r="1507" spans="1:24" x14ac:dyDescent="0.3">
      <c r="A1507" s="108" t="s">
        <v>548</v>
      </c>
      <c r="B1507" s="109" t="s">
        <v>5594</v>
      </c>
      <c r="C1507" s="109" t="s">
        <v>806</v>
      </c>
      <c r="D1507" s="109" t="s">
        <v>700</v>
      </c>
      <c r="E1507" s="109" t="s">
        <v>656</v>
      </c>
      <c r="F1507" s="109" t="s">
        <v>5391</v>
      </c>
      <c r="G1507" s="109" t="s">
        <v>5586</v>
      </c>
      <c r="H1507" s="109" t="s">
        <v>5595</v>
      </c>
      <c r="I1507" s="110">
        <v>7881</v>
      </c>
      <c r="J1507" s="110">
        <v>244.1</v>
      </c>
      <c r="K1507" s="110">
        <v>-11.707800000000001</v>
      </c>
      <c r="L1507" s="110">
        <v>-76.271100000000004</v>
      </c>
      <c r="M1507" s="111" t="s">
        <v>123</v>
      </c>
      <c r="N1507" s="111">
        <v>0</v>
      </c>
      <c r="O1507" s="111" t="s">
        <v>553</v>
      </c>
      <c r="P1507" s="111">
        <v>0</v>
      </c>
      <c r="Q1507" s="112"/>
      <c r="R1507" s="111" t="s">
        <v>568</v>
      </c>
      <c r="S1507" s="111" t="s">
        <v>713</v>
      </c>
      <c r="T1507" s="111" t="s">
        <v>1667</v>
      </c>
      <c r="U1507" s="111" t="str">
        <f>+CONCATENATE(Tabla134[[#This Row],[D]],Tabla134[[#This Row],[P]],Tabla134[[#This Row],[DI]])</f>
        <v>LIMAHUAROCHIRICHICLA</v>
      </c>
      <c r="V1507" s="111" t="s">
        <v>5594</v>
      </c>
      <c r="W1507" s="111"/>
      <c r="X1507" s="111"/>
    </row>
    <row r="1508" spans="1:24" x14ac:dyDescent="0.3">
      <c r="A1508" s="108" t="s">
        <v>548</v>
      </c>
      <c r="B1508" s="109" t="s">
        <v>5596</v>
      </c>
      <c r="C1508" s="109" t="s">
        <v>806</v>
      </c>
      <c r="D1508" s="109" t="s">
        <v>700</v>
      </c>
      <c r="E1508" s="109" t="s">
        <v>680</v>
      </c>
      <c r="F1508" s="109" t="s">
        <v>5391</v>
      </c>
      <c r="G1508" s="109" t="s">
        <v>5586</v>
      </c>
      <c r="H1508" s="109" t="s">
        <v>5597</v>
      </c>
      <c r="I1508" s="110">
        <v>397</v>
      </c>
      <c r="J1508" s="110">
        <v>60.02</v>
      </c>
      <c r="K1508" s="110">
        <v>-12.133599999999999</v>
      </c>
      <c r="L1508" s="110">
        <v>-76.437799999999996</v>
      </c>
      <c r="M1508" s="111" t="s">
        <v>123</v>
      </c>
      <c r="N1508" s="111">
        <v>0</v>
      </c>
      <c r="O1508" s="111" t="s">
        <v>553</v>
      </c>
      <c r="P1508" s="111">
        <v>0</v>
      </c>
      <c r="Q1508" s="112"/>
      <c r="R1508" s="111" t="s">
        <v>568</v>
      </c>
      <c r="S1508" s="111" t="s">
        <v>713</v>
      </c>
      <c r="T1508" s="111" t="s">
        <v>1783</v>
      </c>
      <c r="U1508" s="111" t="str">
        <f>+CONCATENATE(Tabla134[[#This Row],[D]],Tabla134[[#This Row],[P]],Tabla134[[#This Row],[DI]])</f>
        <v>LIMAHUAROCHIRICUENCA</v>
      </c>
      <c r="V1508" s="111" t="s">
        <v>5596</v>
      </c>
      <c r="W1508" s="111"/>
      <c r="X1508" s="111"/>
    </row>
    <row r="1509" spans="1:24" x14ac:dyDescent="0.3">
      <c r="A1509" s="108" t="s">
        <v>548</v>
      </c>
      <c r="B1509" s="109" t="s">
        <v>5598</v>
      </c>
      <c r="C1509" s="109" t="s">
        <v>806</v>
      </c>
      <c r="D1509" s="109" t="s">
        <v>700</v>
      </c>
      <c r="E1509" s="109" t="s">
        <v>700</v>
      </c>
      <c r="F1509" s="109" t="s">
        <v>5391</v>
      </c>
      <c r="G1509" s="109" t="s">
        <v>5586</v>
      </c>
      <c r="H1509" s="109" t="s">
        <v>5599</v>
      </c>
      <c r="I1509" s="110">
        <v>3003</v>
      </c>
      <c r="J1509" s="110">
        <v>76.02</v>
      </c>
      <c r="K1509" s="110">
        <v>-11.722799999999999</v>
      </c>
      <c r="L1509" s="110">
        <v>-76.59</v>
      </c>
      <c r="M1509" s="111" t="s">
        <v>123</v>
      </c>
      <c r="N1509" s="111">
        <v>0</v>
      </c>
      <c r="O1509" s="111" t="s">
        <v>553</v>
      </c>
      <c r="P1509" s="111">
        <v>0</v>
      </c>
      <c r="Q1509" s="112"/>
      <c r="R1509" s="111" t="s">
        <v>568</v>
      </c>
      <c r="S1509" s="111" t="s">
        <v>713</v>
      </c>
      <c r="T1509" s="111" t="s">
        <v>1956</v>
      </c>
      <c r="U1509" s="111" t="str">
        <f>+CONCATENATE(Tabla134[[#This Row],[D]],Tabla134[[#This Row],[P]],Tabla134[[#This Row],[DI]])</f>
        <v>LIMAHUAROCHIRIHUACHUPAMPA</v>
      </c>
      <c r="V1509" s="111" t="s">
        <v>5598</v>
      </c>
      <c r="W1509" s="111"/>
      <c r="X1509" s="111"/>
    </row>
    <row r="1510" spans="1:24" x14ac:dyDescent="0.3">
      <c r="A1510" s="108" t="s">
        <v>548</v>
      </c>
      <c r="B1510" s="109" t="s">
        <v>5600</v>
      </c>
      <c r="C1510" s="109" t="s">
        <v>806</v>
      </c>
      <c r="D1510" s="109" t="s">
        <v>700</v>
      </c>
      <c r="E1510" s="109" t="s">
        <v>719</v>
      </c>
      <c r="F1510" s="109" t="s">
        <v>5391</v>
      </c>
      <c r="G1510" s="109" t="s">
        <v>5586</v>
      </c>
      <c r="H1510" s="109" t="s">
        <v>5601</v>
      </c>
      <c r="I1510" s="110">
        <v>2851</v>
      </c>
      <c r="J1510" s="110">
        <v>227.01</v>
      </c>
      <c r="K1510" s="110">
        <v>-11.6561</v>
      </c>
      <c r="L1510" s="110">
        <v>-76.506900000000002</v>
      </c>
      <c r="M1510" s="111" t="s">
        <v>123</v>
      </c>
      <c r="N1510" s="111">
        <v>0</v>
      </c>
      <c r="O1510" s="111" t="s">
        <v>553</v>
      </c>
      <c r="P1510" s="111">
        <v>0</v>
      </c>
      <c r="Q1510" s="112"/>
      <c r="R1510" s="111" t="s">
        <v>568</v>
      </c>
      <c r="S1510" s="111" t="s">
        <v>713</v>
      </c>
      <c r="T1510" s="111" t="s">
        <v>2078</v>
      </c>
      <c r="U1510" s="111" t="str">
        <f>+CONCATENATE(Tabla134[[#This Row],[D]],Tabla134[[#This Row],[P]],Tabla134[[#This Row],[DI]])</f>
        <v>LIMAHUAROCHIRIHUANZA</v>
      </c>
      <c r="V1510" s="111" t="s">
        <v>5600</v>
      </c>
      <c r="W1510" s="111"/>
      <c r="X1510" s="111"/>
    </row>
    <row r="1511" spans="1:24" x14ac:dyDescent="0.3">
      <c r="A1511" s="108" t="s">
        <v>548</v>
      </c>
      <c r="B1511" s="109" t="s">
        <v>5602</v>
      </c>
      <c r="C1511" s="109" t="s">
        <v>806</v>
      </c>
      <c r="D1511" s="109" t="s">
        <v>700</v>
      </c>
      <c r="E1511" s="109" t="s">
        <v>738</v>
      </c>
      <c r="F1511" s="109" t="s">
        <v>5391</v>
      </c>
      <c r="G1511" s="109" t="s">
        <v>5586</v>
      </c>
      <c r="H1511" s="109" t="s">
        <v>5603</v>
      </c>
      <c r="I1511" s="110">
        <v>1251</v>
      </c>
      <c r="J1511" s="110">
        <v>249.09</v>
      </c>
      <c r="K1511" s="110">
        <v>-12.1381</v>
      </c>
      <c r="L1511" s="110">
        <v>-76.234399999999994</v>
      </c>
      <c r="M1511" s="111" t="s">
        <v>123</v>
      </c>
      <c r="N1511" s="111">
        <v>0</v>
      </c>
      <c r="O1511" s="111" t="s">
        <v>553</v>
      </c>
      <c r="P1511" s="111">
        <v>0</v>
      </c>
      <c r="Q1511" s="112"/>
      <c r="R1511" s="111" t="s">
        <v>568</v>
      </c>
      <c r="S1511" s="111" t="s">
        <v>713</v>
      </c>
      <c r="T1511" s="111" t="s">
        <v>713</v>
      </c>
      <c r="U1511" s="111" t="str">
        <f>+CONCATENATE(Tabla134[[#This Row],[D]],Tabla134[[#This Row],[P]],Tabla134[[#This Row],[DI]])</f>
        <v>LIMAHUAROCHIRIHUAROCHIRI</v>
      </c>
      <c r="V1511" s="111" t="s">
        <v>5602</v>
      </c>
      <c r="W1511" s="111"/>
      <c r="X1511" s="111"/>
    </row>
    <row r="1512" spans="1:24" x14ac:dyDescent="0.3">
      <c r="A1512" s="108" t="s">
        <v>548</v>
      </c>
      <c r="B1512" s="109" t="s">
        <v>5604</v>
      </c>
      <c r="C1512" s="109" t="s">
        <v>806</v>
      </c>
      <c r="D1512" s="109" t="s">
        <v>700</v>
      </c>
      <c r="E1512" s="109" t="s">
        <v>753</v>
      </c>
      <c r="F1512" s="109" t="s">
        <v>5391</v>
      </c>
      <c r="G1512" s="109" t="s">
        <v>5586</v>
      </c>
      <c r="H1512" s="109" t="s">
        <v>5605</v>
      </c>
      <c r="I1512" s="110">
        <v>651</v>
      </c>
      <c r="J1512" s="110">
        <v>81.88</v>
      </c>
      <c r="K1512" s="110">
        <v>-12.0969</v>
      </c>
      <c r="L1512" s="110">
        <v>-76.391099999999994</v>
      </c>
      <c r="M1512" s="111" t="s">
        <v>123</v>
      </c>
      <c r="N1512" s="111">
        <v>0</v>
      </c>
      <c r="O1512" s="111" t="s">
        <v>553</v>
      </c>
      <c r="P1512" s="111">
        <v>0</v>
      </c>
      <c r="Q1512" s="112"/>
      <c r="R1512" s="111" t="s">
        <v>568</v>
      </c>
      <c r="S1512" s="111" t="s">
        <v>713</v>
      </c>
      <c r="T1512" s="111" t="s">
        <v>2260</v>
      </c>
      <c r="U1512" s="111" t="str">
        <f>+CONCATENATE(Tabla134[[#This Row],[D]],Tabla134[[#This Row],[P]],Tabla134[[#This Row],[DI]])</f>
        <v>LIMAHUAROCHIRILAHUAYTAMBO</v>
      </c>
      <c r="V1512" s="111" t="s">
        <v>5604</v>
      </c>
      <c r="W1512" s="111"/>
      <c r="X1512" s="111"/>
    </row>
    <row r="1513" spans="1:24" x14ac:dyDescent="0.3">
      <c r="A1513" s="108" t="s">
        <v>548</v>
      </c>
      <c r="B1513" s="109" t="s">
        <v>5606</v>
      </c>
      <c r="C1513" s="109" t="s">
        <v>806</v>
      </c>
      <c r="D1513" s="109" t="s">
        <v>700</v>
      </c>
      <c r="E1513" s="109" t="s">
        <v>765</v>
      </c>
      <c r="F1513" s="109" t="s">
        <v>5391</v>
      </c>
      <c r="G1513" s="109" t="s">
        <v>5586</v>
      </c>
      <c r="H1513" s="109" t="s">
        <v>5607</v>
      </c>
      <c r="I1513" s="110">
        <v>822</v>
      </c>
      <c r="J1513" s="110">
        <v>80.989999999999995</v>
      </c>
      <c r="K1513" s="110">
        <v>-12.125299999999999</v>
      </c>
      <c r="L1513" s="110">
        <v>-76.423299999999998</v>
      </c>
      <c r="M1513" s="111" t="s">
        <v>123</v>
      </c>
      <c r="N1513" s="111">
        <v>0</v>
      </c>
      <c r="O1513" s="111" t="s">
        <v>553</v>
      </c>
      <c r="P1513" s="111">
        <v>0</v>
      </c>
      <c r="Q1513" s="112"/>
      <c r="R1513" s="111" t="s">
        <v>568</v>
      </c>
      <c r="S1513" s="111" t="s">
        <v>713</v>
      </c>
      <c r="T1513" s="111" t="s">
        <v>2330</v>
      </c>
      <c r="U1513" s="111" t="str">
        <f>+CONCATENATE(Tabla134[[#This Row],[D]],Tabla134[[#This Row],[P]],Tabla134[[#This Row],[DI]])</f>
        <v>LIMAHUAROCHIRILANGA</v>
      </c>
      <c r="V1513" s="111" t="s">
        <v>5606</v>
      </c>
      <c r="W1513" s="111"/>
      <c r="X1513" s="111"/>
    </row>
    <row r="1514" spans="1:24" x14ac:dyDescent="0.3">
      <c r="A1514" s="108" t="s">
        <v>548</v>
      </c>
      <c r="B1514" s="109" t="s">
        <v>5608</v>
      </c>
      <c r="C1514" s="109" t="s">
        <v>806</v>
      </c>
      <c r="D1514" s="109" t="s">
        <v>700</v>
      </c>
      <c r="E1514" s="109" t="s">
        <v>778</v>
      </c>
      <c r="F1514" s="109" t="s">
        <v>5391</v>
      </c>
      <c r="G1514" s="109" t="s">
        <v>5586</v>
      </c>
      <c r="H1514" s="109" t="s">
        <v>5609</v>
      </c>
      <c r="I1514" s="110">
        <v>2452</v>
      </c>
      <c r="J1514" s="110">
        <v>104.51</v>
      </c>
      <c r="K1514" s="110">
        <v>-11.6647</v>
      </c>
      <c r="L1514" s="110">
        <v>-76.542199999999994</v>
      </c>
      <c r="M1514" s="111" t="s">
        <v>123</v>
      </c>
      <c r="N1514" s="111">
        <v>0</v>
      </c>
      <c r="O1514" s="111" t="s">
        <v>553</v>
      </c>
      <c r="P1514" s="111">
        <v>0</v>
      </c>
      <c r="Q1514" s="112"/>
      <c r="R1514" s="111" t="s">
        <v>568</v>
      </c>
      <c r="S1514" s="111" t="s">
        <v>713</v>
      </c>
      <c r="T1514" s="111" t="s">
        <v>2632</v>
      </c>
      <c r="U1514" s="111" t="str">
        <f>+CONCATENATE(Tabla134[[#This Row],[D]],Tabla134[[#This Row],[P]],Tabla134[[#This Row],[DI]])</f>
        <v>LIMAHUAROCHIRISAN PEDRO DE LARAOS</v>
      </c>
      <c r="V1514" s="111" t="s">
        <v>5608</v>
      </c>
      <c r="W1514" s="111"/>
      <c r="X1514" s="111"/>
    </row>
    <row r="1515" spans="1:24" x14ac:dyDescent="0.3">
      <c r="A1515" s="108" t="s">
        <v>548</v>
      </c>
      <c r="B1515" s="109" t="s">
        <v>5610</v>
      </c>
      <c r="C1515" s="109" t="s">
        <v>806</v>
      </c>
      <c r="D1515" s="109" t="s">
        <v>700</v>
      </c>
      <c r="E1515" s="109" t="s">
        <v>789</v>
      </c>
      <c r="F1515" s="109" t="s">
        <v>5391</v>
      </c>
      <c r="G1515" s="109" t="s">
        <v>5586</v>
      </c>
      <c r="H1515" s="109" t="s">
        <v>5611</v>
      </c>
      <c r="I1515" s="110">
        <v>1325</v>
      </c>
      <c r="J1515" s="110">
        <v>168.63</v>
      </c>
      <c r="K1515" s="110">
        <v>-12.2378</v>
      </c>
      <c r="L1515" s="110">
        <v>-76.326099999999997</v>
      </c>
      <c r="M1515" s="111" t="s">
        <v>123</v>
      </c>
      <c r="N1515" s="111">
        <v>0</v>
      </c>
      <c r="O1515" s="111" t="s">
        <v>553</v>
      </c>
      <c r="P1515" s="111">
        <v>0</v>
      </c>
      <c r="Q1515" s="112"/>
      <c r="R1515" s="111" t="s">
        <v>568</v>
      </c>
      <c r="S1515" s="111" t="s">
        <v>713</v>
      </c>
      <c r="T1515" s="111" t="s">
        <v>2391</v>
      </c>
      <c r="U1515" s="111" t="str">
        <f>+CONCATENATE(Tabla134[[#This Row],[D]],Tabla134[[#This Row],[P]],Tabla134[[#This Row],[DI]])</f>
        <v>LIMAHUAROCHIRIMARIATANA</v>
      </c>
      <c r="V1515" s="111" t="s">
        <v>5610</v>
      </c>
      <c r="W1515" s="111"/>
      <c r="X1515" s="111"/>
    </row>
    <row r="1516" spans="1:24" x14ac:dyDescent="0.3">
      <c r="A1516" s="108" t="s">
        <v>548</v>
      </c>
      <c r="B1516" s="109" t="s">
        <v>5612</v>
      </c>
      <c r="C1516" s="109" t="s">
        <v>806</v>
      </c>
      <c r="D1516" s="109" t="s">
        <v>700</v>
      </c>
      <c r="E1516" s="109" t="s">
        <v>798</v>
      </c>
      <c r="F1516" s="109" t="s">
        <v>5391</v>
      </c>
      <c r="G1516" s="109" t="s">
        <v>5586</v>
      </c>
      <c r="H1516" s="109" t="s">
        <v>5613</v>
      </c>
      <c r="I1516" s="110">
        <v>6358</v>
      </c>
      <c r="J1516" s="110">
        <v>34.590000000000003</v>
      </c>
      <c r="K1516" s="110">
        <v>-11.925000000000001</v>
      </c>
      <c r="L1516" s="110">
        <v>-76.661699999999996</v>
      </c>
      <c r="M1516" s="111" t="s">
        <v>123</v>
      </c>
      <c r="N1516" s="111">
        <v>0</v>
      </c>
      <c r="O1516" s="111" t="s">
        <v>553</v>
      </c>
      <c r="P1516" s="111">
        <v>0</v>
      </c>
      <c r="Q1516" s="112"/>
      <c r="R1516" s="111" t="s">
        <v>568</v>
      </c>
      <c r="S1516" s="111" t="s">
        <v>713</v>
      </c>
      <c r="T1516" s="111" t="s">
        <v>2467</v>
      </c>
      <c r="U1516" s="111" t="str">
        <f>+CONCATENATE(Tabla134[[#This Row],[D]],Tabla134[[#This Row],[P]],Tabla134[[#This Row],[DI]])</f>
        <v>LIMAHUAROCHIRIRICARDO PALMA</v>
      </c>
      <c r="V1516" s="111" t="s">
        <v>5612</v>
      </c>
      <c r="W1516" s="111"/>
      <c r="X1516" s="111"/>
    </row>
    <row r="1517" spans="1:24" x14ac:dyDescent="0.3">
      <c r="A1517" s="108" t="s">
        <v>548</v>
      </c>
      <c r="B1517" s="109" t="s">
        <v>5614</v>
      </c>
      <c r="C1517" s="109" t="s">
        <v>806</v>
      </c>
      <c r="D1517" s="109" t="s">
        <v>700</v>
      </c>
      <c r="E1517" s="109" t="s">
        <v>806</v>
      </c>
      <c r="F1517" s="109" t="s">
        <v>5391</v>
      </c>
      <c r="G1517" s="109" t="s">
        <v>5586</v>
      </c>
      <c r="H1517" s="109" t="s">
        <v>5615</v>
      </c>
      <c r="I1517" s="110">
        <v>1272</v>
      </c>
      <c r="J1517" s="110">
        <v>83.35</v>
      </c>
      <c r="K1517" s="110">
        <v>-12.0008</v>
      </c>
      <c r="L1517" s="110">
        <v>-76.477800000000002</v>
      </c>
      <c r="M1517" s="111" t="s">
        <v>123</v>
      </c>
      <c r="N1517" s="111">
        <v>0</v>
      </c>
      <c r="O1517" s="111" t="s">
        <v>553</v>
      </c>
      <c r="P1517" s="111">
        <v>0</v>
      </c>
      <c r="Q1517" s="112"/>
      <c r="R1517" s="111" t="s">
        <v>568</v>
      </c>
      <c r="S1517" s="111" t="s">
        <v>713</v>
      </c>
      <c r="T1517" s="111" t="s">
        <v>2497</v>
      </c>
      <c r="U1517" s="111" t="str">
        <f>+CONCATENATE(Tabla134[[#This Row],[D]],Tabla134[[#This Row],[P]],Tabla134[[#This Row],[DI]])</f>
        <v>LIMAHUAROCHIRISAN ANDRES DE TUPICOCHA</v>
      </c>
      <c r="V1517" s="111" t="s">
        <v>5614</v>
      </c>
      <c r="W1517" s="111"/>
      <c r="X1517" s="111"/>
    </row>
    <row r="1518" spans="1:24" x14ac:dyDescent="0.3">
      <c r="A1518" s="108" t="s">
        <v>548</v>
      </c>
      <c r="B1518" s="109" t="s">
        <v>5616</v>
      </c>
      <c r="C1518" s="109" t="s">
        <v>806</v>
      </c>
      <c r="D1518" s="109" t="s">
        <v>700</v>
      </c>
      <c r="E1518" s="109" t="s">
        <v>811</v>
      </c>
      <c r="F1518" s="109" t="s">
        <v>5391</v>
      </c>
      <c r="G1518" s="109" t="s">
        <v>5586</v>
      </c>
      <c r="H1518" s="109" t="s">
        <v>5617</v>
      </c>
      <c r="I1518" s="110">
        <v>5785</v>
      </c>
      <c r="J1518" s="110">
        <v>563.59</v>
      </c>
      <c r="K1518" s="110">
        <v>-11.7439</v>
      </c>
      <c r="L1518" s="110">
        <v>-76.651899999999998</v>
      </c>
      <c r="M1518" s="111" t="s">
        <v>123</v>
      </c>
      <c r="N1518" s="111">
        <v>0</v>
      </c>
      <c r="O1518" s="111" t="s">
        <v>553</v>
      </c>
      <c r="P1518" s="111">
        <v>0</v>
      </c>
      <c r="Q1518" s="112"/>
      <c r="R1518" s="111" t="s">
        <v>568</v>
      </c>
      <c r="S1518" s="111" t="s">
        <v>713</v>
      </c>
      <c r="T1518" s="111" t="s">
        <v>2294</v>
      </c>
      <c r="U1518" s="111" t="str">
        <f>+CONCATENATE(Tabla134[[#This Row],[D]],Tabla134[[#This Row],[P]],Tabla134[[#This Row],[DI]])</f>
        <v>LIMAHUAROCHIRISAN ANTONIO</v>
      </c>
      <c r="V1518" s="111" t="s">
        <v>5616</v>
      </c>
      <c r="W1518" s="111"/>
      <c r="X1518" s="111"/>
    </row>
    <row r="1519" spans="1:24" x14ac:dyDescent="0.3">
      <c r="A1519" s="108" t="s">
        <v>548</v>
      </c>
      <c r="B1519" s="109" t="s">
        <v>5618</v>
      </c>
      <c r="C1519" s="109" t="s">
        <v>806</v>
      </c>
      <c r="D1519" s="109" t="s">
        <v>700</v>
      </c>
      <c r="E1519" s="109" t="s">
        <v>816</v>
      </c>
      <c r="F1519" s="109" t="s">
        <v>5391</v>
      </c>
      <c r="G1519" s="109" t="s">
        <v>5586</v>
      </c>
      <c r="H1519" s="109" t="s">
        <v>5619</v>
      </c>
      <c r="I1519" s="110">
        <v>2409</v>
      </c>
      <c r="J1519" s="110">
        <v>43.91</v>
      </c>
      <c r="K1519" s="110">
        <v>-11.9114</v>
      </c>
      <c r="L1519" s="110">
        <v>-76.527500000000003</v>
      </c>
      <c r="M1519" s="111" t="s">
        <v>123</v>
      </c>
      <c r="N1519" s="111">
        <v>0</v>
      </c>
      <c r="O1519" s="111" t="s">
        <v>553</v>
      </c>
      <c r="P1519" s="111">
        <v>0</v>
      </c>
      <c r="Q1519" s="112"/>
      <c r="R1519" s="111" t="s">
        <v>568</v>
      </c>
      <c r="S1519" s="111" t="s">
        <v>713</v>
      </c>
      <c r="T1519" s="111" t="s">
        <v>2540</v>
      </c>
      <c r="U1519" s="111" t="str">
        <f>+CONCATENATE(Tabla134[[#This Row],[D]],Tabla134[[#This Row],[P]],Tabla134[[#This Row],[DI]])</f>
        <v>LIMAHUAROCHIRISAN BARTOLOME</v>
      </c>
      <c r="V1519" s="111" t="s">
        <v>5618</v>
      </c>
      <c r="W1519" s="111"/>
      <c r="X1519" s="111"/>
    </row>
    <row r="1520" spans="1:24" x14ac:dyDescent="0.3">
      <c r="A1520" s="108" t="s">
        <v>548</v>
      </c>
      <c r="B1520" s="109" t="s">
        <v>5620</v>
      </c>
      <c r="C1520" s="109" t="s">
        <v>806</v>
      </c>
      <c r="D1520" s="109" t="s">
        <v>700</v>
      </c>
      <c r="E1520" s="109" t="s">
        <v>821</v>
      </c>
      <c r="F1520" s="109" t="s">
        <v>5391</v>
      </c>
      <c r="G1520" s="109" t="s">
        <v>5586</v>
      </c>
      <c r="H1520" s="109" t="s">
        <v>5621</v>
      </c>
      <c r="I1520" s="110">
        <v>1137</v>
      </c>
      <c r="J1520" s="110">
        <v>343.22</v>
      </c>
      <c r="K1520" s="110">
        <v>-12.017799999999999</v>
      </c>
      <c r="L1520" s="110">
        <v>-76.393600000000006</v>
      </c>
      <c r="M1520" s="111" t="s">
        <v>123</v>
      </c>
      <c r="N1520" s="111">
        <v>0</v>
      </c>
      <c r="O1520" s="111" t="s">
        <v>553</v>
      </c>
      <c r="P1520" s="111">
        <v>0</v>
      </c>
      <c r="Q1520" s="112"/>
      <c r="R1520" s="111" t="s">
        <v>568</v>
      </c>
      <c r="S1520" s="111" t="s">
        <v>713</v>
      </c>
      <c r="T1520" s="111" t="s">
        <v>2554</v>
      </c>
      <c r="U1520" s="111" t="str">
        <f>+CONCATENATE(Tabla134[[#This Row],[D]],Tabla134[[#This Row],[P]],Tabla134[[#This Row],[DI]])</f>
        <v>LIMAHUAROCHIRISAN DAMIAN</v>
      </c>
      <c r="V1520" s="111" t="s">
        <v>5620</v>
      </c>
      <c r="W1520" s="111"/>
      <c r="X1520" s="111"/>
    </row>
    <row r="1521" spans="1:24" x14ac:dyDescent="0.3">
      <c r="A1521" s="108" t="s">
        <v>548</v>
      </c>
      <c r="B1521" s="109" t="s">
        <v>5622</v>
      </c>
      <c r="C1521" s="109" t="s">
        <v>806</v>
      </c>
      <c r="D1521" s="109" t="s">
        <v>700</v>
      </c>
      <c r="E1521" s="109" t="s">
        <v>826</v>
      </c>
      <c r="F1521" s="109" t="s">
        <v>5391</v>
      </c>
      <c r="G1521" s="109" t="s">
        <v>5586</v>
      </c>
      <c r="H1521" s="109" t="s">
        <v>5623</v>
      </c>
      <c r="I1521" s="110">
        <v>1891</v>
      </c>
      <c r="J1521" s="110">
        <v>124.31</v>
      </c>
      <c r="K1521" s="110">
        <v>-11.684699999999999</v>
      </c>
      <c r="L1521" s="110">
        <v>-76.527500000000003</v>
      </c>
      <c r="M1521" s="111" t="s">
        <v>123</v>
      </c>
      <c r="N1521" s="111">
        <v>0</v>
      </c>
      <c r="O1521" s="111" t="s">
        <v>553</v>
      </c>
      <c r="P1521" s="111">
        <v>0</v>
      </c>
      <c r="Q1521" s="112"/>
      <c r="R1521" s="111" t="s">
        <v>568</v>
      </c>
      <c r="S1521" s="111" t="s">
        <v>713</v>
      </c>
      <c r="T1521" s="111" t="s">
        <v>2569</v>
      </c>
      <c r="U1521" s="111" t="str">
        <f>+CONCATENATE(Tabla134[[#This Row],[D]],Tabla134[[#This Row],[P]],Tabla134[[#This Row],[DI]])</f>
        <v>LIMAHUAROCHIRISAN JUAN DE IRIS</v>
      </c>
      <c r="V1521" s="111" t="s">
        <v>5622</v>
      </c>
      <c r="W1521" s="111"/>
      <c r="X1521" s="111"/>
    </row>
    <row r="1522" spans="1:24" x14ac:dyDescent="0.3">
      <c r="A1522" s="108" t="s">
        <v>548</v>
      </c>
      <c r="B1522" s="109" t="s">
        <v>5624</v>
      </c>
      <c r="C1522" s="109" t="s">
        <v>806</v>
      </c>
      <c r="D1522" s="109" t="s">
        <v>700</v>
      </c>
      <c r="E1522" s="109" t="s">
        <v>831</v>
      </c>
      <c r="F1522" s="109" t="s">
        <v>5391</v>
      </c>
      <c r="G1522" s="109" t="s">
        <v>5586</v>
      </c>
      <c r="H1522" s="109" t="s">
        <v>5625</v>
      </c>
      <c r="I1522" s="110">
        <v>477</v>
      </c>
      <c r="J1522" s="110">
        <v>137.16</v>
      </c>
      <c r="K1522" s="110">
        <v>-12.1136</v>
      </c>
      <c r="L1522" s="110">
        <v>-76.185000000000002</v>
      </c>
      <c r="M1522" s="111" t="s">
        <v>123</v>
      </c>
      <c r="N1522" s="111">
        <v>0</v>
      </c>
      <c r="O1522" s="111" t="s">
        <v>553</v>
      </c>
      <c r="P1522" s="111">
        <v>0</v>
      </c>
      <c r="Q1522" s="112"/>
      <c r="R1522" s="111" t="s">
        <v>568</v>
      </c>
      <c r="S1522" s="111" t="s">
        <v>713</v>
      </c>
      <c r="T1522" s="111" t="s">
        <v>2580</v>
      </c>
      <c r="U1522" s="111" t="str">
        <f>+CONCATENATE(Tabla134[[#This Row],[D]],Tabla134[[#This Row],[P]],Tabla134[[#This Row],[DI]])</f>
        <v>LIMAHUAROCHIRISAN JUAN DE TANTARANCHE</v>
      </c>
      <c r="V1522" s="111" t="s">
        <v>5624</v>
      </c>
      <c r="W1522" s="111"/>
      <c r="X1522" s="111"/>
    </row>
    <row r="1523" spans="1:24" x14ac:dyDescent="0.3">
      <c r="A1523" s="108" t="s">
        <v>548</v>
      </c>
      <c r="B1523" s="109" t="s">
        <v>5626</v>
      </c>
      <c r="C1523" s="109" t="s">
        <v>806</v>
      </c>
      <c r="D1523" s="109" t="s">
        <v>700</v>
      </c>
      <c r="E1523" s="109" t="s">
        <v>836</v>
      </c>
      <c r="F1523" s="109" t="s">
        <v>5391</v>
      </c>
      <c r="G1523" s="109" t="s">
        <v>5586</v>
      </c>
      <c r="H1523" s="109" t="s">
        <v>5627</v>
      </c>
      <c r="I1523" s="110">
        <v>1547</v>
      </c>
      <c r="J1523" s="110">
        <v>467.58</v>
      </c>
      <c r="K1523" s="110">
        <v>-12.145300000000001</v>
      </c>
      <c r="L1523" s="110">
        <v>-76.213300000000004</v>
      </c>
      <c r="M1523" s="111" t="s">
        <v>123</v>
      </c>
      <c r="N1523" s="111">
        <v>0</v>
      </c>
      <c r="O1523" s="111" t="s">
        <v>553</v>
      </c>
      <c r="P1523" s="111">
        <v>0</v>
      </c>
      <c r="Q1523" s="112"/>
      <c r="R1523" s="111" t="s">
        <v>568</v>
      </c>
      <c r="S1523" s="111" t="s">
        <v>713</v>
      </c>
      <c r="T1523" s="111" t="s">
        <v>2592</v>
      </c>
      <c r="U1523" s="111" t="str">
        <f>+CONCATENATE(Tabla134[[#This Row],[D]],Tabla134[[#This Row],[P]],Tabla134[[#This Row],[DI]])</f>
        <v>LIMAHUAROCHIRISAN LORENZO DE QUINTI</v>
      </c>
      <c r="V1523" s="111" t="s">
        <v>5626</v>
      </c>
      <c r="W1523" s="111"/>
      <c r="X1523" s="111"/>
    </row>
    <row r="1524" spans="1:24" x14ac:dyDescent="0.3">
      <c r="A1524" s="108" t="s">
        <v>548</v>
      </c>
      <c r="B1524" s="109" t="s">
        <v>5628</v>
      </c>
      <c r="C1524" s="109" t="s">
        <v>806</v>
      </c>
      <c r="D1524" s="109" t="s">
        <v>700</v>
      </c>
      <c r="E1524" s="109" t="s">
        <v>2707</v>
      </c>
      <c r="F1524" s="109" t="s">
        <v>5391</v>
      </c>
      <c r="G1524" s="109" t="s">
        <v>5586</v>
      </c>
      <c r="H1524" s="109" t="s">
        <v>5629</v>
      </c>
      <c r="I1524" s="110">
        <v>5120</v>
      </c>
      <c r="J1524" s="110">
        <v>425.6</v>
      </c>
      <c r="K1524" s="110">
        <v>-11.758900000000001</v>
      </c>
      <c r="L1524" s="110">
        <v>-76.303100000000001</v>
      </c>
      <c r="M1524" s="111" t="s">
        <v>123</v>
      </c>
      <c r="N1524" s="111">
        <v>0</v>
      </c>
      <c r="O1524" s="111" t="s">
        <v>553</v>
      </c>
      <c r="P1524" s="111">
        <v>0</v>
      </c>
      <c r="Q1524" s="112"/>
      <c r="R1524" s="111" t="s">
        <v>568</v>
      </c>
      <c r="S1524" s="111" t="s">
        <v>713</v>
      </c>
      <c r="T1524" s="111" t="s">
        <v>2600</v>
      </c>
      <c r="U1524" s="111" t="str">
        <f>+CONCATENATE(Tabla134[[#This Row],[D]],Tabla134[[#This Row],[P]],Tabla134[[#This Row],[DI]])</f>
        <v>LIMAHUAROCHIRISAN MATEO</v>
      </c>
      <c r="V1524" s="111" t="s">
        <v>5628</v>
      </c>
      <c r="W1524" s="111"/>
      <c r="X1524" s="111"/>
    </row>
    <row r="1525" spans="1:24" x14ac:dyDescent="0.3">
      <c r="A1525" s="108" t="s">
        <v>548</v>
      </c>
      <c r="B1525" s="109" t="s">
        <v>5630</v>
      </c>
      <c r="C1525" s="109" t="s">
        <v>806</v>
      </c>
      <c r="D1525" s="109" t="s">
        <v>700</v>
      </c>
      <c r="E1525" s="109" t="s">
        <v>2711</v>
      </c>
      <c r="F1525" s="109" t="s">
        <v>5391</v>
      </c>
      <c r="G1525" s="109" t="s">
        <v>5586</v>
      </c>
      <c r="H1525" s="109" t="s">
        <v>5631</v>
      </c>
      <c r="I1525" s="110">
        <v>1599</v>
      </c>
      <c r="J1525" s="110">
        <v>123.91</v>
      </c>
      <c r="K1525" s="110">
        <v>-11.868600000000001</v>
      </c>
      <c r="L1525" s="110">
        <v>-76.547499999999999</v>
      </c>
      <c r="M1525" s="111" t="s">
        <v>123</v>
      </c>
      <c r="N1525" s="111">
        <v>0</v>
      </c>
      <c r="O1525" s="111" t="s">
        <v>553</v>
      </c>
      <c r="P1525" s="111">
        <v>0</v>
      </c>
      <c r="Q1525" s="112"/>
      <c r="R1525" s="111" t="s">
        <v>568</v>
      </c>
      <c r="S1525" s="111" t="s">
        <v>713</v>
      </c>
      <c r="T1525" s="111" t="s">
        <v>2608</v>
      </c>
      <c r="U1525" s="111" t="str">
        <f>+CONCATENATE(Tabla134[[#This Row],[D]],Tabla134[[#This Row],[P]],Tabla134[[#This Row],[DI]])</f>
        <v>LIMAHUAROCHIRISAN MATEO DE OTAO</v>
      </c>
      <c r="V1525" s="111" t="s">
        <v>5630</v>
      </c>
      <c r="W1525" s="111"/>
      <c r="X1525" s="111"/>
    </row>
    <row r="1526" spans="1:24" x14ac:dyDescent="0.3">
      <c r="A1526" s="108" t="s">
        <v>548</v>
      </c>
      <c r="B1526" s="109" t="s">
        <v>5632</v>
      </c>
      <c r="C1526" s="109" t="s">
        <v>806</v>
      </c>
      <c r="D1526" s="109" t="s">
        <v>700</v>
      </c>
      <c r="E1526" s="109" t="s">
        <v>3357</v>
      </c>
      <c r="F1526" s="109" t="s">
        <v>5391</v>
      </c>
      <c r="G1526" s="109" t="s">
        <v>5586</v>
      </c>
      <c r="H1526" s="109" t="s">
        <v>5633</v>
      </c>
      <c r="I1526" s="110">
        <v>1325</v>
      </c>
      <c r="J1526" s="110">
        <v>79.91</v>
      </c>
      <c r="K1526" s="110">
        <v>-11.7583</v>
      </c>
      <c r="L1526" s="110">
        <v>-76.5989</v>
      </c>
      <c r="M1526" s="111" t="s">
        <v>123</v>
      </c>
      <c r="N1526" s="111">
        <v>0</v>
      </c>
      <c r="O1526" s="111" t="s">
        <v>553</v>
      </c>
      <c r="P1526" s="111">
        <v>0</v>
      </c>
      <c r="Q1526" s="112"/>
      <c r="R1526" s="111" t="s">
        <v>568</v>
      </c>
      <c r="S1526" s="111" t="s">
        <v>713</v>
      </c>
      <c r="T1526" s="111" t="s">
        <v>2616</v>
      </c>
      <c r="U1526" s="111" t="str">
        <f>+CONCATENATE(Tabla134[[#This Row],[D]],Tabla134[[#This Row],[P]],Tabla134[[#This Row],[DI]])</f>
        <v>LIMAHUAROCHIRISAN PEDRO DE CASTA</v>
      </c>
      <c r="V1526" s="111" t="s">
        <v>5632</v>
      </c>
      <c r="W1526" s="111"/>
      <c r="X1526" s="111"/>
    </row>
    <row r="1527" spans="1:24" x14ac:dyDescent="0.3">
      <c r="A1527" s="108" t="s">
        <v>548</v>
      </c>
      <c r="B1527" s="109" t="s">
        <v>5634</v>
      </c>
      <c r="C1527" s="109" t="s">
        <v>806</v>
      </c>
      <c r="D1527" s="109" t="s">
        <v>700</v>
      </c>
      <c r="E1527" s="109" t="s">
        <v>3360</v>
      </c>
      <c r="F1527" s="109" t="s">
        <v>5391</v>
      </c>
      <c r="G1527" s="109" t="s">
        <v>5586</v>
      </c>
      <c r="H1527" s="109" t="s">
        <v>5635</v>
      </c>
      <c r="I1527" s="110">
        <v>248</v>
      </c>
      <c r="J1527" s="110">
        <v>41.75</v>
      </c>
      <c r="K1527" s="110">
        <v>-12.1311</v>
      </c>
      <c r="L1527" s="110">
        <v>-76.218599999999995</v>
      </c>
      <c r="M1527" s="111" t="s">
        <v>123</v>
      </c>
      <c r="N1527" s="111">
        <v>0</v>
      </c>
      <c r="O1527" s="111" t="s">
        <v>553</v>
      </c>
      <c r="P1527" s="111">
        <v>0</v>
      </c>
      <c r="Q1527" s="112"/>
      <c r="R1527" s="111" t="s">
        <v>568</v>
      </c>
      <c r="S1527" s="111" t="s">
        <v>713</v>
      </c>
      <c r="T1527" s="111" t="s">
        <v>2624</v>
      </c>
      <c r="U1527" s="111" t="str">
        <f>+CONCATENATE(Tabla134[[#This Row],[D]],Tabla134[[#This Row],[P]],Tabla134[[#This Row],[DI]])</f>
        <v>LIMAHUAROCHIRISAN PEDRO DE HUANCAYRE</v>
      </c>
      <c r="V1527" s="111" t="s">
        <v>5634</v>
      </c>
      <c r="W1527" s="111"/>
      <c r="X1527" s="111"/>
    </row>
    <row r="1528" spans="1:24" x14ac:dyDescent="0.3">
      <c r="A1528" s="108" t="s">
        <v>548</v>
      </c>
      <c r="B1528" s="109" t="s">
        <v>5636</v>
      </c>
      <c r="C1528" s="109" t="s">
        <v>806</v>
      </c>
      <c r="D1528" s="109" t="s">
        <v>700</v>
      </c>
      <c r="E1528" s="109" t="s">
        <v>3363</v>
      </c>
      <c r="F1528" s="109" t="s">
        <v>5391</v>
      </c>
      <c r="G1528" s="109" t="s">
        <v>5586</v>
      </c>
      <c r="H1528" s="109" t="s">
        <v>5637</v>
      </c>
      <c r="I1528" s="110">
        <v>569</v>
      </c>
      <c r="J1528" s="110">
        <v>81.92</v>
      </c>
      <c r="K1528" s="110">
        <v>-12.160600000000001</v>
      </c>
      <c r="L1528" s="110">
        <v>-76.229699999999994</v>
      </c>
      <c r="M1528" s="111" t="s">
        <v>123</v>
      </c>
      <c r="N1528" s="111">
        <v>0</v>
      </c>
      <c r="O1528" s="111" t="s">
        <v>553</v>
      </c>
      <c r="P1528" s="111">
        <v>0</v>
      </c>
      <c r="Q1528" s="112"/>
      <c r="R1528" s="111" t="s">
        <v>568</v>
      </c>
      <c r="S1528" s="111" t="s">
        <v>713</v>
      </c>
      <c r="T1528" s="111" t="s">
        <v>2640</v>
      </c>
      <c r="U1528" s="111" t="str">
        <f>+CONCATENATE(Tabla134[[#This Row],[D]],Tabla134[[#This Row],[P]],Tabla134[[#This Row],[DI]])</f>
        <v>LIMAHUAROCHIRISANGALLAYA</v>
      </c>
      <c r="V1528" s="111" t="s">
        <v>5636</v>
      </c>
      <c r="W1528" s="111"/>
      <c r="X1528" s="111"/>
    </row>
    <row r="1529" spans="1:24" x14ac:dyDescent="0.3">
      <c r="A1529" s="108" t="s">
        <v>548</v>
      </c>
      <c r="B1529" s="109" t="s">
        <v>5638</v>
      </c>
      <c r="C1529" s="109" t="s">
        <v>806</v>
      </c>
      <c r="D1529" s="109" t="s">
        <v>700</v>
      </c>
      <c r="E1529" s="109" t="s">
        <v>3366</v>
      </c>
      <c r="F1529" s="109" t="s">
        <v>5391</v>
      </c>
      <c r="G1529" s="109" t="s">
        <v>5586</v>
      </c>
      <c r="H1529" s="109" t="s">
        <v>5639</v>
      </c>
      <c r="I1529" s="110">
        <v>2541</v>
      </c>
      <c r="J1529" s="110">
        <v>41.5</v>
      </c>
      <c r="K1529" s="110">
        <v>-11.9108</v>
      </c>
      <c r="L1529" s="110">
        <v>-76.540599999999998</v>
      </c>
      <c r="M1529" s="111" t="s">
        <v>123</v>
      </c>
      <c r="N1529" s="111">
        <v>0</v>
      </c>
      <c r="O1529" s="111" t="s">
        <v>553</v>
      </c>
      <c r="P1529" s="111">
        <v>0</v>
      </c>
      <c r="Q1529" s="112"/>
      <c r="R1529" s="111" t="s">
        <v>568</v>
      </c>
      <c r="S1529" s="111" t="s">
        <v>713</v>
      </c>
      <c r="T1529" s="111" t="s">
        <v>2648</v>
      </c>
      <c r="U1529" s="111" t="str">
        <f>+CONCATENATE(Tabla134[[#This Row],[D]],Tabla134[[#This Row],[P]],Tabla134[[#This Row],[DI]])</f>
        <v>LIMAHUAROCHIRISANTA CRUZ DE COCACHACRA</v>
      </c>
      <c r="V1529" s="111" t="s">
        <v>5638</v>
      </c>
      <c r="W1529" s="111"/>
      <c r="X1529" s="111"/>
    </row>
    <row r="1530" spans="1:24" x14ac:dyDescent="0.3">
      <c r="A1530" s="108" t="s">
        <v>548</v>
      </c>
      <c r="B1530" s="109" t="s">
        <v>5640</v>
      </c>
      <c r="C1530" s="109" t="s">
        <v>806</v>
      </c>
      <c r="D1530" s="109" t="s">
        <v>700</v>
      </c>
      <c r="E1530" s="109" t="s">
        <v>3369</v>
      </c>
      <c r="F1530" s="109" t="s">
        <v>5391</v>
      </c>
      <c r="G1530" s="109" t="s">
        <v>5586</v>
      </c>
      <c r="H1530" s="109" t="s">
        <v>5641</v>
      </c>
      <c r="I1530" s="110">
        <v>12476</v>
      </c>
      <c r="J1530" s="110">
        <v>111.12</v>
      </c>
      <c r="K1530" s="110">
        <v>-11.910600000000001</v>
      </c>
      <c r="L1530" s="110">
        <v>-76.665599999999998</v>
      </c>
      <c r="M1530" s="111" t="s">
        <v>123</v>
      </c>
      <c r="N1530" s="111">
        <v>0</v>
      </c>
      <c r="O1530" s="111" t="s">
        <v>553</v>
      </c>
      <c r="P1530" s="111">
        <v>0</v>
      </c>
      <c r="Q1530" s="112"/>
      <c r="R1530" s="111" t="s">
        <v>568</v>
      </c>
      <c r="S1530" s="111" t="s">
        <v>713</v>
      </c>
      <c r="T1530" s="111" t="s">
        <v>2656</v>
      </c>
      <c r="U1530" s="111" t="str">
        <f>+CONCATENATE(Tabla134[[#This Row],[D]],Tabla134[[#This Row],[P]],Tabla134[[#This Row],[DI]])</f>
        <v>LIMAHUAROCHIRISANTA EULALIA</v>
      </c>
      <c r="V1530" s="111" t="s">
        <v>5640</v>
      </c>
      <c r="W1530" s="111"/>
      <c r="X1530" s="111"/>
    </row>
    <row r="1531" spans="1:24" x14ac:dyDescent="0.3">
      <c r="A1531" s="108" t="s">
        <v>548</v>
      </c>
      <c r="B1531" s="109" t="s">
        <v>5642</v>
      </c>
      <c r="C1531" s="109" t="s">
        <v>806</v>
      </c>
      <c r="D1531" s="109" t="s">
        <v>700</v>
      </c>
      <c r="E1531" s="109" t="s">
        <v>3372</v>
      </c>
      <c r="F1531" s="109" t="s">
        <v>5391</v>
      </c>
      <c r="G1531" s="109" t="s">
        <v>5586</v>
      </c>
      <c r="H1531" s="109" t="s">
        <v>5643</v>
      </c>
      <c r="I1531" s="110">
        <v>526</v>
      </c>
      <c r="J1531" s="110">
        <v>94.01</v>
      </c>
      <c r="K1531" s="110">
        <v>-12.0961</v>
      </c>
      <c r="L1531" s="110">
        <v>-76.232500000000002</v>
      </c>
      <c r="M1531" s="111" t="s">
        <v>123</v>
      </c>
      <c r="N1531" s="111">
        <v>0</v>
      </c>
      <c r="O1531" s="111" t="s">
        <v>553</v>
      </c>
      <c r="P1531" s="111">
        <v>0</v>
      </c>
      <c r="Q1531" s="112"/>
      <c r="R1531" s="111" t="s">
        <v>568</v>
      </c>
      <c r="S1531" s="111" t="s">
        <v>713</v>
      </c>
      <c r="T1531" s="111" t="s">
        <v>2663</v>
      </c>
      <c r="U1531" s="111" t="str">
        <f>+CONCATENATE(Tabla134[[#This Row],[D]],Tabla134[[#This Row],[P]],Tabla134[[#This Row],[DI]])</f>
        <v>LIMAHUAROCHIRISANTIAGO DE ANCHUCAYA</v>
      </c>
      <c r="V1531" s="111" t="s">
        <v>5642</v>
      </c>
      <c r="W1531" s="111"/>
      <c r="X1531" s="111"/>
    </row>
    <row r="1532" spans="1:24" x14ac:dyDescent="0.3">
      <c r="A1532" s="108" t="s">
        <v>548</v>
      </c>
      <c r="B1532" s="109" t="s">
        <v>5644</v>
      </c>
      <c r="C1532" s="109" t="s">
        <v>806</v>
      </c>
      <c r="D1532" s="109" t="s">
        <v>700</v>
      </c>
      <c r="E1532" s="109" t="s">
        <v>4895</v>
      </c>
      <c r="F1532" s="109" t="s">
        <v>5391</v>
      </c>
      <c r="G1532" s="109" t="s">
        <v>5586</v>
      </c>
      <c r="H1532" s="109" t="s">
        <v>5645</v>
      </c>
      <c r="I1532" s="110">
        <v>762</v>
      </c>
      <c r="J1532" s="110">
        <v>54.25</v>
      </c>
      <c r="K1532" s="110">
        <v>-11.984999999999999</v>
      </c>
      <c r="L1532" s="110">
        <v>-76.527500000000003</v>
      </c>
      <c r="M1532" s="111" t="s">
        <v>123</v>
      </c>
      <c r="N1532" s="111">
        <v>0</v>
      </c>
      <c r="O1532" s="111" t="s">
        <v>553</v>
      </c>
      <c r="P1532" s="111">
        <v>0</v>
      </c>
      <c r="Q1532" s="112"/>
      <c r="R1532" s="111" t="s">
        <v>568</v>
      </c>
      <c r="S1532" s="111" t="s">
        <v>713</v>
      </c>
      <c r="T1532" s="111" t="s">
        <v>2669</v>
      </c>
      <c r="U1532" s="111" t="str">
        <f>+CONCATENATE(Tabla134[[#This Row],[D]],Tabla134[[#This Row],[P]],Tabla134[[#This Row],[DI]])</f>
        <v>LIMAHUAROCHIRISANTIAGO DE TUNA</v>
      </c>
      <c r="V1532" s="111" t="s">
        <v>5644</v>
      </c>
      <c r="W1532" s="111"/>
      <c r="X1532" s="111"/>
    </row>
    <row r="1533" spans="1:24" x14ac:dyDescent="0.3">
      <c r="A1533" s="108" t="s">
        <v>548</v>
      </c>
      <c r="B1533" s="109" t="s">
        <v>5646</v>
      </c>
      <c r="C1533" s="109" t="s">
        <v>806</v>
      </c>
      <c r="D1533" s="109" t="s">
        <v>700</v>
      </c>
      <c r="E1533" s="109" t="s">
        <v>5019</v>
      </c>
      <c r="F1533" s="109" t="s">
        <v>5391</v>
      </c>
      <c r="G1533" s="109" t="s">
        <v>5586</v>
      </c>
      <c r="H1533" s="109" t="s">
        <v>5647</v>
      </c>
      <c r="I1533" s="110">
        <v>5026</v>
      </c>
      <c r="J1533" s="110">
        <v>552.32000000000005</v>
      </c>
      <c r="K1533" s="110">
        <v>-12.2203</v>
      </c>
      <c r="L1533" s="110">
        <v>-76.516099999999994</v>
      </c>
      <c r="M1533" s="111" t="s">
        <v>123</v>
      </c>
      <c r="N1533" s="111">
        <v>0</v>
      </c>
      <c r="O1533" s="111" t="s">
        <v>553</v>
      </c>
      <c r="P1533" s="111">
        <v>0</v>
      </c>
      <c r="Q1533" s="112"/>
      <c r="R1533" s="111" t="s">
        <v>568</v>
      </c>
      <c r="S1533" s="111" t="s">
        <v>713</v>
      </c>
      <c r="T1533" s="111" t="s">
        <v>2674</v>
      </c>
      <c r="U1533" s="111" t="str">
        <f>+CONCATENATE(Tabla134[[#This Row],[D]],Tabla134[[#This Row],[P]],Tabla134[[#This Row],[DI]])</f>
        <v>LIMAHUAROCHIRISANTO DOMINGO DE LOS OLLEROS</v>
      </c>
      <c r="V1533" s="111" t="s">
        <v>5646</v>
      </c>
      <c r="W1533" s="111"/>
      <c r="X1533" s="111"/>
    </row>
    <row r="1534" spans="1:24" x14ac:dyDescent="0.3">
      <c r="A1534" s="108" t="s">
        <v>548</v>
      </c>
      <c r="B1534" s="109" t="s">
        <v>5648</v>
      </c>
      <c r="C1534" s="109" t="s">
        <v>806</v>
      </c>
      <c r="D1534" s="109" t="s">
        <v>700</v>
      </c>
      <c r="E1534" s="109" t="s">
        <v>4898</v>
      </c>
      <c r="F1534" s="109" t="s">
        <v>5391</v>
      </c>
      <c r="G1534" s="109" t="s">
        <v>5586</v>
      </c>
      <c r="H1534" s="109" t="s">
        <v>5649</v>
      </c>
      <c r="I1534" s="110">
        <v>1973</v>
      </c>
      <c r="J1534" s="110">
        <v>102.58</v>
      </c>
      <c r="K1534" s="110">
        <v>-11.885</v>
      </c>
      <c r="L1534" s="110">
        <v>-76.442499999999995</v>
      </c>
      <c r="M1534" s="111" t="s">
        <v>123</v>
      </c>
      <c r="N1534" s="111">
        <v>0</v>
      </c>
      <c r="O1534" s="111" t="s">
        <v>553</v>
      </c>
      <c r="P1534" s="111">
        <v>0</v>
      </c>
      <c r="Q1534" s="112"/>
      <c r="R1534" s="111" t="s">
        <v>568</v>
      </c>
      <c r="S1534" s="111" t="s">
        <v>713</v>
      </c>
      <c r="T1534" s="111" t="s">
        <v>2680</v>
      </c>
      <c r="U1534" s="111" t="str">
        <f>+CONCATENATE(Tabla134[[#This Row],[D]],Tabla134[[#This Row],[P]],Tabla134[[#This Row],[DI]])</f>
        <v>LIMAHUAROCHIRISURCO</v>
      </c>
      <c r="V1534" s="111" t="s">
        <v>5648</v>
      </c>
      <c r="W1534" s="111"/>
      <c r="X1534" s="111"/>
    </row>
    <row r="1535" spans="1:24" x14ac:dyDescent="0.3">
      <c r="A1535" s="108" t="s">
        <v>548</v>
      </c>
      <c r="B1535" s="109" t="s">
        <v>5650</v>
      </c>
      <c r="C1535" s="109" t="s">
        <v>806</v>
      </c>
      <c r="D1535" s="109" t="s">
        <v>700</v>
      </c>
      <c r="E1535" s="109" t="s">
        <v>841</v>
      </c>
      <c r="F1535" s="109" t="s">
        <v>5391</v>
      </c>
      <c r="G1535" s="109" t="s">
        <v>5586</v>
      </c>
      <c r="H1535" s="109" t="s">
        <v>842</v>
      </c>
      <c r="I1535" s="110" t="s">
        <v>553</v>
      </c>
      <c r="J1535" s="110" t="s">
        <v>553</v>
      </c>
      <c r="K1535" s="110" t="s">
        <v>553</v>
      </c>
      <c r="L1535" s="110" t="s">
        <v>553</v>
      </c>
      <c r="M1535" s="111" t="s">
        <v>123</v>
      </c>
      <c r="N1535" s="111">
        <v>0</v>
      </c>
      <c r="O1535" s="111" t="s">
        <v>553</v>
      </c>
      <c r="P1535" s="111">
        <v>0</v>
      </c>
      <c r="Q1535" s="112"/>
      <c r="R1535" s="111" t="s">
        <v>568</v>
      </c>
      <c r="S1535" s="111" t="s">
        <v>713</v>
      </c>
      <c r="T1535" s="111" t="s">
        <v>843</v>
      </c>
      <c r="U1535" s="111" t="str">
        <f>+CONCATENATE(Tabla134[[#This Row],[D]],Tabla134[[#This Row],[P]],Tabla134[[#This Row],[DI]])</f>
        <v>LIMAHUAROCHIRIMULTIDISTRITAL</v>
      </c>
      <c r="V1535" s="111" t="s">
        <v>5650</v>
      </c>
      <c r="W1535" s="111"/>
      <c r="X1535" s="111"/>
    </row>
    <row r="1536" spans="1:24" x14ac:dyDescent="0.3">
      <c r="A1536" s="108" t="s">
        <v>548</v>
      </c>
      <c r="B1536" s="109" t="s">
        <v>5651</v>
      </c>
      <c r="C1536" s="109" t="s">
        <v>806</v>
      </c>
      <c r="D1536" s="109" t="s">
        <v>719</v>
      </c>
      <c r="E1536" s="109" t="s">
        <v>550</v>
      </c>
      <c r="F1536" s="109" t="s">
        <v>5391</v>
      </c>
      <c r="G1536" s="109" t="s">
        <v>5652</v>
      </c>
      <c r="H1536" s="109" t="s">
        <v>5653</v>
      </c>
      <c r="I1536" s="110">
        <v>60196</v>
      </c>
      <c r="J1536" s="110">
        <v>717.02</v>
      </c>
      <c r="K1536" s="110">
        <v>-11.1069</v>
      </c>
      <c r="L1536" s="110">
        <v>-77.61</v>
      </c>
      <c r="M1536" s="111" t="s">
        <v>123</v>
      </c>
      <c r="N1536" s="111">
        <v>0</v>
      </c>
      <c r="O1536" s="111" t="s">
        <v>553</v>
      </c>
      <c r="P1536" s="111">
        <v>0</v>
      </c>
      <c r="Q1536" s="112"/>
      <c r="R1536" s="111" t="s">
        <v>568</v>
      </c>
      <c r="S1536" s="111" t="s">
        <v>732</v>
      </c>
      <c r="T1536" s="111" t="s">
        <v>1668</v>
      </c>
      <c r="U1536" s="111" t="str">
        <f>+CONCATENATE(Tabla134[[#This Row],[D]],Tabla134[[#This Row],[P]],Tabla134[[#This Row],[DI]])</f>
        <v>LIMAHUAURAHUACHO</v>
      </c>
      <c r="V1536" s="111" t="s">
        <v>5651</v>
      </c>
      <c r="W1536" s="111"/>
      <c r="X1536" s="111"/>
    </row>
    <row r="1537" spans="1:24" x14ac:dyDescent="0.3">
      <c r="A1537" s="108" t="s">
        <v>548</v>
      </c>
      <c r="B1537" s="109" t="s">
        <v>5654</v>
      </c>
      <c r="C1537" s="109" t="s">
        <v>806</v>
      </c>
      <c r="D1537" s="109" t="s">
        <v>719</v>
      </c>
      <c r="E1537" s="109" t="s">
        <v>581</v>
      </c>
      <c r="F1537" s="109" t="s">
        <v>5391</v>
      </c>
      <c r="G1537" s="109" t="s">
        <v>5652</v>
      </c>
      <c r="H1537" s="109" t="s">
        <v>5655</v>
      </c>
      <c r="I1537" s="110">
        <v>2761</v>
      </c>
      <c r="J1537" s="110">
        <v>929.68</v>
      </c>
      <c r="K1537" s="110">
        <v>-10.757199999999999</v>
      </c>
      <c r="L1537" s="110">
        <v>-77.269400000000005</v>
      </c>
      <c r="M1537" s="111" t="s">
        <v>123</v>
      </c>
      <c r="N1537" s="111">
        <v>0</v>
      </c>
      <c r="O1537" s="111" t="s">
        <v>553</v>
      </c>
      <c r="P1537" s="111">
        <v>0</v>
      </c>
      <c r="Q1537" s="112"/>
      <c r="R1537" s="111" t="s">
        <v>568</v>
      </c>
      <c r="S1537" s="111" t="s">
        <v>732</v>
      </c>
      <c r="T1537" s="111" t="s">
        <v>1164</v>
      </c>
      <c r="U1537" s="111" t="str">
        <f>+CONCATENATE(Tabla134[[#This Row],[D]],Tabla134[[#This Row],[P]],Tabla134[[#This Row],[DI]])</f>
        <v>LIMAHUAURAAMBAR</v>
      </c>
      <c r="V1537" s="111" t="s">
        <v>5654</v>
      </c>
      <c r="W1537" s="111"/>
      <c r="X1537" s="111"/>
    </row>
    <row r="1538" spans="1:24" x14ac:dyDescent="0.3">
      <c r="A1538" s="108" t="s">
        <v>548</v>
      </c>
      <c r="B1538" s="109" t="s">
        <v>5656</v>
      </c>
      <c r="C1538" s="109" t="s">
        <v>806</v>
      </c>
      <c r="D1538" s="109" t="s">
        <v>719</v>
      </c>
      <c r="E1538" s="109" t="s">
        <v>608</v>
      </c>
      <c r="F1538" s="109" t="s">
        <v>5391</v>
      </c>
      <c r="G1538" s="109" t="s">
        <v>5652</v>
      </c>
      <c r="H1538" s="109" t="s">
        <v>5657</v>
      </c>
      <c r="I1538" s="110">
        <v>7055</v>
      </c>
      <c r="J1538" s="110">
        <v>2.04</v>
      </c>
      <c r="K1538" s="110">
        <v>-11.091699999999999</v>
      </c>
      <c r="L1538" s="110">
        <v>-77.627799999999993</v>
      </c>
      <c r="M1538" s="111" t="s">
        <v>123</v>
      </c>
      <c r="N1538" s="111">
        <v>0</v>
      </c>
      <c r="O1538" s="111" t="s">
        <v>553</v>
      </c>
      <c r="P1538" s="111">
        <v>0</v>
      </c>
      <c r="Q1538" s="112"/>
      <c r="R1538" s="111" t="s">
        <v>568</v>
      </c>
      <c r="S1538" s="111" t="s">
        <v>732</v>
      </c>
      <c r="T1538" s="111" t="s">
        <v>1332</v>
      </c>
      <c r="U1538" s="111" t="str">
        <f>+CONCATENATE(Tabla134[[#This Row],[D]],Tabla134[[#This Row],[P]],Tabla134[[#This Row],[DI]])</f>
        <v>LIMAHUAURACALETA DE CARQUIN</v>
      </c>
      <c r="V1538" s="111" t="s">
        <v>5656</v>
      </c>
      <c r="W1538" s="111"/>
      <c r="X1538" s="111"/>
    </row>
    <row r="1539" spans="1:24" x14ac:dyDescent="0.3">
      <c r="A1539" s="108" t="s">
        <v>548</v>
      </c>
      <c r="B1539" s="109" t="s">
        <v>5658</v>
      </c>
      <c r="C1539" s="109" t="s">
        <v>806</v>
      </c>
      <c r="D1539" s="109" t="s">
        <v>719</v>
      </c>
      <c r="E1539" s="109" t="s">
        <v>633</v>
      </c>
      <c r="F1539" s="109" t="s">
        <v>5391</v>
      </c>
      <c r="G1539" s="109" t="s">
        <v>5652</v>
      </c>
      <c r="H1539" s="109" t="s">
        <v>5659</v>
      </c>
      <c r="I1539" s="110">
        <v>1864</v>
      </c>
      <c r="J1539" s="110">
        <v>166.37</v>
      </c>
      <c r="K1539" s="110">
        <v>-10.935</v>
      </c>
      <c r="L1539" s="110">
        <v>-76.833600000000004</v>
      </c>
      <c r="M1539" s="111" t="s">
        <v>123</v>
      </c>
      <c r="N1539" s="111">
        <v>0</v>
      </c>
      <c r="O1539" s="111" t="s">
        <v>553</v>
      </c>
      <c r="P1539" s="111">
        <v>0</v>
      </c>
      <c r="Q1539" s="112"/>
      <c r="R1539" s="111" t="s">
        <v>568</v>
      </c>
      <c r="S1539" s="111" t="s">
        <v>732</v>
      </c>
      <c r="T1539" s="111" t="s">
        <v>1507</v>
      </c>
      <c r="U1539" s="111" t="str">
        <f>+CONCATENATE(Tabla134[[#This Row],[D]],Tabla134[[#This Row],[P]],Tabla134[[#This Row],[DI]])</f>
        <v>LIMAHUAURACHECRAS</v>
      </c>
      <c r="V1539" s="111" t="s">
        <v>5658</v>
      </c>
      <c r="W1539" s="111"/>
      <c r="X1539" s="111"/>
    </row>
    <row r="1540" spans="1:24" x14ac:dyDescent="0.3">
      <c r="A1540" s="108" t="s">
        <v>548</v>
      </c>
      <c r="B1540" s="109" t="s">
        <v>5660</v>
      </c>
      <c r="C1540" s="109" t="s">
        <v>806</v>
      </c>
      <c r="D1540" s="109" t="s">
        <v>719</v>
      </c>
      <c r="E1540" s="109" t="s">
        <v>656</v>
      </c>
      <c r="F1540" s="109" t="s">
        <v>5391</v>
      </c>
      <c r="G1540" s="109" t="s">
        <v>5652</v>
      </c>
      <c r="H1540" s="109" t="s">
        <v>5661</v>
      </c>
      <c r="I1540" s="110">
        <v>29448</v>
      </c>
      <c r="J1540" s="110">
        <v>5.81</v>
      </c>
      <c r="K1540" s="110">
        <v>-11.1014</v>
      </c>
      <c r="L1540" s="110">
        <v>-77.61</v>
      </c>
      <c r="M1540" s="111" t="s">
        <v>123</v>
      </c>
      <c r="N1540" s="111">
        <v>0</v>
      </c>
      <c r="O1540" s="111" t="s">
        <v>553</v>
      </c>
      <c r="P1540" s="111">
        <v>0</v>
      </c>
      <c r="Q1540" s="112"/>
      <c r="R1540" s="111" t="s">
        <v>568</v>
      </c>
      <c r="S1540" s="111" t="s">
        <v>732</v>
      </c>
      <c r="T1540" s="111" t="s">
        <v>1822</v>
      </c>
      <c r="U1540" s="111" t="str">
        <f>+CONCATENATE(Tabla134[[#This Row],[D]],Tabla134[[#This Row],[P]],Tabla134[[#This Row],[DI]])</f>
        <v>LIMAHUAURAHUALMAY</v>
      </c>
      <c r="V1540" s="111" t="s">
        <v>5660</v>
      </c>
      <c r="W1540" s="111"/>
      <c r="X1540" s="111"/>
    </row>
    <row r="1541" spans="1:24" x14ac:dyDescent="0.3">
      <c r="A1541" s="108" t="s">
        <v>548</v>
      </c>
      <c r="B1541" s="109" t="s">
        <v>5662</v>
      </c>
      <c r="C1541" s="109" t="s">
        <v>806</v>
      </c>
      <c r="D1541" s="109" t="s">
        <v>719</v>
      </c>
      <c r="E1541" s="109" t="s">
        <v>680</v>
      </c>
      <c r="F1541" s="109" t="s">
        <v>5391</v>
      </c>
      <c r="G1541" s="109" t="s">
        <v>5652</v>
      </c>
      <c r="H1541" s="109" t="s">
        <v>5663</v>
      </c>
      <c r="I1541" s="110">
        <v>36793</v>
      </c>
      <c r="J1541" s="110">
        <v>484.43</v>
      </c>
      <c r="K1541" s="110">
        <v>-11.0692</v>
      </c>
      <c r="L1541" s="110">
        <v>-77.600300000000004</v>
      </c>
      <c r="M1541" s="111" t="s">
        <v>123</v>
      </c>
      <c r="N1541" s="111">
        <v>0</v>
      </c>
      <c r="O1541" s="111" t="s">
        <v>553</v>
      </c>
      <c r="P1541" s="111">
        <v>0</v>
      </c>
      <c r="Q1541" s="112"/>
      <c r="R1541" s="111" t="s">
        <v>568</v>
      </c>
      <c r="S1541" s="111" t="s">
        <v>732</v>
      </c>
      <c r="T1541" s="111" t="s">
        <v>732</v>
      </c>
      <c r="U1541" s="111" t="str">
        <f>+CONCATENATE(Tabla134[[#This Row],[D]],Tabla134[[#This Row],[P]],Tabla134[[#This Row],[DI]])</f>
        <v>LIMAHUAURAHUAURA</v>
      </c>
      <c r="V1541" s="111" t="s">
        <v>5662</v>
      </c>
      <c r="W1541" s="111"/>
      <c r="X1541" s="111"/>
    </row>
    <row r="1542" spans="1:24" x14ac:dyDescent="0.3">
      <c r="A1542" s="108" t="s">
        <v>548</v>
      </c>
      <c r="B1542" s="109" t="s">
        <v>5664</v>
      </c>
      <c r="C1542" s="109" t="s">
        <v>806</v>
      </c>
      <c r="D1542" s="109" t="s">
        <v>719</v>
      </c>
      <c r="E1542" s="109" t="s">
        <v>700</v>
      </c>
      <c r="F1542" s="109" t="s">
        <v>5391</v>
      </c>
      <c r="G1542" s="109" t="s">
        <v>5652</v>
      </c>
      <c r="H1542" s="109" t="s">
        <v>5665</v>
      </c>
      <c r="I1542" s="110">
        <v>2004</v>
      </c>
      <c r="J1542" s="110">
        <v>300.13</v>
      </c>
      <c r="K1542" s="110">
        <v>-11.0586</v>
      </c>
      <c r="L1542" s="110">
        <v>-76.930800000000005</v>
      </c>
      <c r="M1542" s="111" t="s">
        <v>123</v>
      </c>
      <c r="N1542" s="111">
        <v>0</v>
      </c>
      <c r="O1542" s="111" t="s">
        <v>553</v>
      </c>
      <c r="P1542" s="111">
        <v>0</v>
      </c>
      <c r="Q1542" s="112"/>
      <c r="R1542" s="111" t="s">
        <v>568</v>
      </c>
      <c r="S1542" s="111" t="s">
        <v>732</v>
      </c>
      <c r="T1542" s="111" t="s">
        <v>2079</v>
      </c>
      <c r="U1542" s="111" t="str">
        <f>+CONCATENATE(Tabla134[[#This Row],[D]],Tabla134[[#This Row],[P]],Tabla134[[#This Row],[DI]])</f>
        <v>LIMAHUAURALEONCIO PRADO</v>
      </c>
      <c r="V1542" s="111" t="s">
        <v>5664</v>
      </c>
      <c r="W1542" s="111"/>
      <c r="X1542" s="111"/>
    </row>
    <row r="1543" spans="1:24" x14ac:dyDescent="0.3">
      <c r="A1543" s="108" t="s">
        <v>548</v>
      </c>
      <c r="B1543" s="109" t="s">
        <v>5666</v>
      </c>
      <c r="C1543" s="109" t="s">
        <v>806</v>
      </c>
      <c r="D1543" s="109" t="s">
        <v>719</v>
      </c>
      <c r="E1543" s="109" t="s">
        <v>719</v>
      </c>
      <c r="F1543" s="109" t="s">
        <v>5391</v>
      </c>
      <c r="G1543" s="109" t="s">
        <v>5652</v>
      </c>
      <c r="H1543" s="109" t="s">
        <v>5667</v>
      </c>
      <c r="I1543" s="110">
        <v>2225</v>
      </c>
      <c r="J1543" s="110">
        <v>229.25</v>
      </c>
      <c r="K1543" s="110">
        <v>-10.9567</v>
      </c>
      <c r="L1543" s="110">
        <v>-76.933599999999998</v>
      </c>
      <c r="M1543" s="111" t="s">
        <v>123</v>
      </c>
      <c r="N1543" s="111">
        <v>0</v>
      </c>
      <c r="O1543" s="111" t="s">
        <v>553</v>
      </c>
      <c r="P1543" s="111">
        <v>0</v>
      </c>
      <c r="Q1543" s="112"/>
      <c r="R1543" s="111" t="s">
        <v>568</v>
      </c>
      <c r="S1543" s="111" t="s">
        <v>732</v>
      </c>
      <c r="T1543" s="111" t="s">
        <v>2178</v>
      </c>
      <c r="U1543" s="111" t="str">
        <f>+CONCATENATE(Tabla134[[#This Row],[D]],Tabla134[[#This Row],[P]],Tabla134[[#This Row],[DI]])</f>
        <v>LIMAHUAURAPACCHO</v>
      </c>
      <c r="V1543" s="111" t="s">
        <v>5666</v>
      </c>
      <c r="W1543" s="111"/>
      <c r="X1543" s="111"/>
    </row>
    <row r="1544" spans="1:24" x14ac:dyDescent="0.3">
      <c r="A1544" s="108" t="s">
        <v>548</v>
      </c>
      <c r="B1544" s="109" t="s">
        <v>5668</v>
      </c>
      <c r="C1544" s="109" t="s">
        <v>806</v>
      </c>
      <c r="D1544" s="109" t="s">
        <v>719</v>
      </c>
      <c r="E1544" s="109" t="s">
        <v>738</v>
      </c>
      <c r="F1544" s="109" t="s">
        <v>5391</v>
      </c>
      <c r="G1544" s="109" t="s">
        <v>5652</v>
      </c>
      <c r="H1544" s="109" t="s">
        <v>5669</v>
      </c>
      <c r="I1544" s="110">
        <v>1462</v>
      </c>
      <c r="J1544" s="110">
        <v>375.49</v>
      </c>
      <c r="K1544" s="110">
        <v>-10.9483</v>
      </c>
      <c r="L1544" s="110">
        <v>-76.744699999999995</v>
      </c>
      <c r="M1544" s="111" t="s">
        <v>123</v>
      </c>
      <c r="N1544" s="111">
        <v>0</v>
      </c>
      <c r="O1544" s="111" t="s">
        <v>553</v>
      </c>
      <c r="P1544" s="111">
        <v>0</v>
      </c>
      <c r="Q1544" s="112"/>
      <c r="R1544" s="111" t="s">
        <v>568</v>
      </c>
      <c r="S1544" s="111" t="s">
        <v>732</v>
      </c>
      <c r="T1544" s="111" t="s">
        <v>2261</v>
      </c>
      <c r="U1544" s="111" t="str">
        <f>+CONCATENATE(Tabla134[[#This Row],[D]],Tabla134[[#This Row],[P]],Tabla134[[#This Row],[DI]])</f>
        <v>LIMAHUAURASANTA LEONOR</v>
      </c>
      <c r="V1544" s="111" t="s">
        <v>5668</v>
      </c>
      <c r="W1544" s="111"/>
      <c r="X1544" s="111"/>
    </row>
    <row r="1545" spans="1:24" x14ac:dyDescent="0.3">
      <c r="A1545" s="108" t="s">
        <v>548</v>
      </c>
      <c r="B1545" s="109" t="s">
        <v>5670</v>
      </c>
      <c r="C1545" s="109" t="s">
        <v>806</v>
      </c>
      <c r="D1545" s="109" t="s">
        <v>719</v>
      </c>
      <c r="E1545" s="109" t="s">
        <v>753</v>
      </c>
      <c r="F1545" s="109" t="s">
        <v>5391</v>
      </c>
      <c r="G1545" s="109" t="s">
        <v>5652</v>
      </c>
      <c r="H1545" s="109" t="s">
        <v>5671</v>
      </c>
      <c r="I1545" s="110">
        <v>35132</v>
      </c>
      <c r="J1545" s="110">
        <v>127.51</v>
      </c>
      <c r="K1545" s="110">
        <v>-11.0883</v>
      </c>
      <c r="L1545" s="110">
        <v>-77.588300000000004</v>
      </c>
      <c r="M1545" s="111" t="s">
        <v>123</v>
      </c>
      <c r="N1545" s="111">
        <v>0</v>
      </c>
      <c r="O1545" s="111" t="s">
        <v>553</v>
      </c>
      <c r="P1545" s="111">
        <v>0</v>
      </c>
      <c r="Q1545" s="112"/>
      <c r="R1545" s="111" t="s">
        <v>568</v>
      </c>
      <c r="S1545" s="111" t="s">
        <v>732</v>
      </c>
      <c r="T1545" s="111" t="s">
        <v>2331</v>
      </c>
      <c r="U1545" s="111" t="str">
        <f>+CONCATENATE(Tabla134[[#This Row],[D]],Tabla134[[#This Row],[P]],Tabla134[[#This Row],[DI]])</f>
        <v>LIMAHUAURASANTA MARIA</v>
      </c>
      <c r="V1545" s="111" t="s">
        <v>5670</v>
      </c>
      <c r="W1545" s="111"/>
      <c r="X1545" s="111"/>
    </row>
    <row r="1546" spans="1:24" x14ac:dyDescent="0.3">
      <c r="A1546" s="108" t="s">
        <v>548</v>
      </c>
      <c r="B1546" s="109" t="s">
        <v>5672</v>
      </c>
      <c r="C1546" s="109" t="s">
        <v>806</v>
      </c>
      <c r="D1546" s="109" t="s">
        <v>719</v>
      </c>
      <c r="E1546" s="109" t="s">
        <v>765</v>
      </c>
      <c r="F1546" s="109" t="s">
        <v>5391</v>
      </c>
      <c r="G1546" s="109" t="s">
        <v>5652</v>
      </c>
      <c r="H1546" s="109" t="s">
        <v>5673</v>
      </c>
      <c r="I1546" s="110">
        <v>24941</v>
      </c>
      <c r="J1546" s="110">
        <v>1310.77</v>
      </c>
      <c r="K1546" s="110">
        <v>-11.1364</v>
      </c>
      <c r="L1546" s="110">
        <v>-77.191699999999997</v>
      </c>
      <c r="M1546" s="111" t="s">
        <v>123</v>
      </c>
      <c r="N1546" s="111">
        <v>0</v>
      </c>
      <c r="O1546" s="111" t="s">
        <v>553</v>
      </c>
      <c r="P1546" s="111">
        <v>0</v>
      </c>
      <c r="Q1546" s="112"/>
      <c r="R1546" s="111" t="s">
        <v>568</v>
      </c>
      <c r="S1546" s="111" t="s">
        <v>732</v>
      </c>
      <c r="T1546" s="111" t="s">
        <v>2392</v>
      </c>
      <c r="U1546" s="111" t="str">
        <f>+CONCATENATE(Tabla134[[#This Row],[D]],Tabla134[[#This Row],[P]],Tabla134[[#This Row],[DI]])</f>
        <v>LIMAHUAURASAYAN</v>
      </c>
      <c r="V1546" s="111" t="s">
        <v>5672</v>
      </c>
      <c r="W1546" s="111"/>
      <c r="X1546" s="111"/>
    </row>
    <row r="1547" spans="1:24" x14ac:dyDescent="0.3">
      <c r="A1547" s="108" t="s">
        <v>548</v>
      </c>
      <c r="B1547" s="109" t="s">
        <v>5674</v>
      </c>
      <c r="C1547" s="109" t="s">
        <v>806</v>
      </c>
      <c r="D1547" s="109" t="s">
        <v>719</v>
      </c>
      <c r="E1547" s="109" t="s">
        <v>778</v>
      </c>
      <c r="F1547" s="109" t="s">
        <v>5391</v>
      </c>
      <c r="G1547" s="109" t="s">
        <v>5652</v>
      </c>
      <c r="H1547" s="109" t="s">
        <v>5675</v>
      </c>
      <c r="I1547" s="110">
        <v>23091</v>
      </c>
      <c r="J1547" s="110">
        <v>253.7</v>
      </c>
      <c r="K1547" s="110">
        <v>-11.022500000000001</v>
      </c>
      <c r="L1547" s="110">
        <v>-77.642499999999998</v>
      </c>
      <c r="M1547" s="111" t="s">
        <v>123</v>
      </c>
      <c r="N1547" s="111">
        <v>0</v>
      </c>
      <c r="O1547" s="111" t="s">
        <v>553</v>
      </c>
      <c r="P1547" s="111">
        <v>0</v>
      </c>
      <c r="Q1547" s="112"/>
      <c r="R1547" s="111" t="s">
        <v>568</v>
      </c>
      <c r="S1547" s="111" t="s">
        <v>732</v>
      </c>
      <c r="T1547" s="111" t="s">
        <v>2438</v>
      </c>
      <c r="U1547" s="111" t="str">
        <f>+CONCATENATE(Tabla134[[#This Row],[D]],Tabla134[[#This Row],[P]],Tabla134[[#This Row],[DI]])</f>
        <v>LIMAHUAURAVEGUETA</v>
      </c>
      <c r="V1547" s="111" t="s">
        <v>5674</v>
      </c>
      <c r="W1547" s="111"/>
      <c r="X1547" s="111"/>
    </row>
    <row r="1548" spans="1:24" x14ac:dyDescent="0.3">
      <c r="A1548" s="108" t="s">
        <v>548</v>
      </c>
      <c r="B1548" s="109" t="s">
        <v>5676</v>
      </c>
      <c r="C1548" s="109" t="s">
        <v>806</v>
      </c>
      <c r="D1548" s="109" t="s">
        <v>719</v>
      </c>
      <c r="E1548" s="109" t="s">
        <v>841</v>
      </c>
      <c r="F1548" s="109" t="s">
        <v>5391</v>
      </c>
      <c r="G1548" s="109" t="s">
        <v>5652</v>
      </c>
      <c r="H1548" s="109" t="s">
        <v>842</v>
      </c>
      <c r="I1548" s="110" t="s">
        <v>553</v>
      </c>
      <c r="J1548" s="110" t="s">
        <v>553</v>
      </c>
      <c r="K1548" s="110" t="s">
        <v>553</v>
      </c>
      <c r="L1548" s="110" t="s">
        <v>553</v>
      </c>
      <c r="M1548" s="111" t="s">
        <v>123</v>
      </c>
      <c r="N1548" s="111">
        <v>0</v>
      </c>
      <c r="O1548" s="111" t="s">
        <v>553</v>
      </c>
      <c r="P1548" s="111">
        <v>0</v>
      </c>
      <c r="Q1548" s="112"/>
      <c r="R1548" s="111" t="s">
        <v>568</v>
      </c>
      <c r="S1548" s="111" t="s">
        <v>732</v>
      </c>
      <c r="T1548" s="111" t="s">
        <v>843</v>
      </c>
      <c r="U1548" s="111" t="str">
        <f>+CONCATENATE(Tabla134[[#This Row],[D]],Tabla134[[#This Row],[P]],Tabla134[[#This Row],[DI]])</f>
        <v>LIMAHUAURAMULTIDISTRITAL</v>
      </c>
      <c r="V1548" s="111" t="s">
        <v>5676</v>
      </c>
      <c r="W1548" s="111"/>
      <c r="X1548" s="111"/>
    </row>
    <row r="1549" spans="1:24" x14ac:dyDescent="0.3">
      <c r="A1549" s="108" t="s">
        <v>548</v>
      </c>
      <c r="B1549" s="109" t="s">
        <v>5677</v>
      </c>
      <c r="C1549" s="109" t="s">
        <v>806</v>
      </c>
      <c r="D1549" s="109" t="s">
        <v>738</v>
      </c>
      <c r="E1549" s="109" t="s">
        <v>550</v>
      </c>
      <c r="F1549" s="109" t="s">
        <v>5391</v>
      </c>
      <c r="G1549" s="109" t="s">
        <v>5678</v>
      </c>
      <c r="H1549" s="109" t="s">
        <v>5679</v>
      </c>
      <c r="I1549" s="110">
        <v>15066</v>
      </c>
      <c r="J1549" s="110">
        <v>890.43</v>
      </c>
      <c r="K1549" s="110">
        <v>-10.6692</v>
      </c>
      <c r="L1549" s="110">
        <v>-76.772800000000004</v>
      </c>
      <c r="M1549" s="111" t="s">
        <v>123</v>
      </c>
      <c r="N1549" s="111">
        <v>0</v>
      </c>
      <c r="O1549" s="111" t="s">
        <v>553</v>
      </c>
      <c r="P1549" s="111">
        <v>0</v>
      </c>
      <c r="Q1549" s="112"/>
      <c r="R1549" s="111" t="s">
        <v>568</v>
      </c>
      <c r="S1549" s="111" t="s">
        <v>763</v>
      </c>
      <c r="T1549" s="111" t="s">
        <v>763</v>
      </c>
      <c r="U1549" s="111" t="str">
        <f>+CONCATENATE(Tabla134[[#This Row],[D]],Tabla134[[#This Row],[P]],Tabla134[[#This Row],[DI]])</f>
        <v>LIMAOYONOYON</v>
      </c>
      <c r="V1549" s="111" t="s">
        <v>5677</v>
      </c>
      <c r="W1549" s="111"/>
      <c r="X1549" s="111"/>
    </row>
    <row r="1550" spans="1:24" x14ac:dyDescent="0.3">
      <c r="A1550" s="108" t="s">
        <v>548</v>
      </c>
      <c r="B1550" s="109" t="s">
        <v>5680</v>
      </c>
      <c r="C1550" s="109" t="s">
        <v>806</v>
      </c>
      <c r="D1550" s="109" t="s">
        <v>738</v>
      </c>
      <c r="E1550" s="109" t="s">
        <v>581</v>
      </c>
      <c r="F1550" s="109" t="s">
        <v>5391</v>
      </c>
      <c r="G1550" s="109" t="s">
        <v>5678</v>
      </c>
      <c r="H1550" s="109" t="s">
        <v>5681</v>
      </c>
      <c r="I1550" s="110">
        <v>1058</v>
      </c>
      <c r="J1550" s="110">
        <v>148.18</v>
      </c>
      <c r="K1550" s="110">
        <v>-10.791399999999999</v>
      </c>
      <c r="L1550" s="110">
        <v>-76.91</v>
      </c>
      <c r="M1550" s="111" t="s">
        <v>123</v>
      </c>
      <c r="N1550" s="111">
        <v>0</v>
      </c>
      <c r="O1550" s="111" t="s">
        <v>553</v>
      </c>
      <c r="P1550" s="111">
        <v>0</v>
      </c>
      <c r="Q1550" s="112"/>
      <c r="R1550" s="111" t="s">
        <v>568</v>
      </c>
      <c r="S1550" s="111" t="s">
        <v>763</v>
      </c>
      <c r="T1550" s="111" t="s">
        <v>1166</v>
      </c>
      <c r="U1550" s="111" t="str">
        <f>+CONCATENATE(Tabla134[[#This Row],[D]],Tabla134[[#This Row],[P]],Tabla134[[#This Row],[DI]])</f>
        <v>LIMAOYONANDAJES</v>
      </c>
      <c r="V1550" s="111" t="s">
        <v>5680</v>
      </c>
      <c r="W1550" s="111"/>
      <c r="X1550" s="111"/>
    </row>
    <row r="1551" spans="1:24" x14ac:dyDescent="0.3">
      <c r="A1551" s="108" t="s">
        <v>548</v>
      </c>
      <c r="B1551" s="109" t="s">
        <v>5682</v>
      </c>
      <c r="C1551" s="109" t="s">
        <v>806</v>
      </c>
      <c r="D1551" s="109" t="s">
        <v>738</v>
      </c>
      <c r="E1551" s="109" t="s">
        <v>608</v>
      </c>
      <c r="F1551" s="109" t="s">
        <v>5391</v>
      </c>
      <c r="G1551" s="109" t="s">
        <v>5678</v>
      </c>
      <c r="H1551" s="109" t="s">
        <v>5683</v>
      </c>
      <c r="I1551" s="110">
        <v>1076</v>
      </c>
      <c r="J1551" s="110">
        <v>105.5</v>
      </c>
      <c r="K1551" s="110">
        <v>-10.805300000000001</v>
      </c>
      <c r="L1551" s="110">
        <v>-76.9786</v>
      </c>
      <c r="M1551" s="111" t="s">
        <v>123</v>
      </c>
      <c r="N1551" s="111">
        <v>0</v>
      </c>
      <c r="O1551" s="111" t="s">
        <v>553</v>
      </c>
      <c r="P1551" s="111">
        <v>0</v>
      </c>
      <c r="Q1551" s="112"/>
      <c r="R1551" s="111" t="s">
        <v>568</v>
      </c>
      <c r="S1551" s="111" t="s">
        <v>763</v>
      </c>
      <c r="T1551" s="111" t="s">
        <v>1334</v>
      </c>
      <c r="U1551" s="111" t="str">
        <f>+CONCATENATE(Tabla134[[#This Row],[D]],Tabla134[[#This Row],[P]],Tabla134[[#This Row],[DI]])</f>
        <v>LIMAOYONCAUJUL</v>
      </c>
      <c r="V1551" s="111" t="s">
        <v>5682</v>
      </c>
      <c r="W1551" s="111"/>
      <c r="X1551" s="111"/>
    </row>
    <row r="1552" spans="1:24" x14ac:dyDescent="0.3">
      <c r="A1552" s="108" t="s">
        <v>548</v>
      </c>
      <c r="B1552" s="109" t="s">
        <v>5684</v>
      </c>
      <c r="C1552" s="109" t="s">
        <v>806</v>
      </c>
      <c r="D1552" s="109" t="s">
        <v>738</v>
      </c>
      <c r="E1552" s="109" t="s">
        <v>633</v>
      </c>
      <c r="F1552" s="109" t="s">
        <v>5391</v>
      </c>
      <c r="G1552" s="109" t="s">
        <v>5678</v>
      </c>
      <c r="H1552" s="109" t="s">
        <v>5685</v>
      </c>
      <c r="I1552" s="110">
        <v>1653</v>
      </c>
      <c r="J1552" s="110">
        <v>265.55</v>
      </c>
      <c r="K1552" s="110">
        <v>-10.861700000000001</v>
      </c>
      <c r="L1552" s="110">
        <v>-77.127799999999993</v>
      </c>
      <c r="M1552" s="111" t="s">
        <v>123</v>
      </c>
      <c r="N1552" s="111">
        <v>0</v>
      </c>
      <c r="O1552" s="111" t="s">
        <v>553</v>
      </c>
      <c r="P1552" s="111">
        <v>0</v>
      </c>
      <c r="Q1552" s="112"/>
      <c r="R1552" s="111" t="s">
        <v>568</v>
      </c>
      <c r="S1552" s="111" t="s">
        <v>763</v>
      </c>
      <c r="T1552" s="111" t="s">
        <v>1509</v>
      </c>
      <c r="U1552" s="111" t="str">
        <f>+CONCATENATE(Tabla134[[#This Row],[D]],Tabla134[[#This Row],[P]],Tabla134[[#This Row],[DI]])</f>
        <v>LIMAOYONCOCHAMARCA</v>
      </c>
      <c r="V1552" s="111" t="s">
        <v>5684</v>
      </c>
      <c r="W1552" s="111"/>
      <c r="X1552" s="111"/>
    </row>
    <row r="1553" spans="1:24" x14ac:dyDescent="0.3">
      <c r="A1553" s="108" t="s">
        <v>548</v>
      </c>
      <c r="B1553" s="109" t="s">
        <v>5686</v>
      </c>
      <c r="C1553" s="109" t="s">
        <v>806</v>
      </c>
      <c r="D1553" s="109" t="s">
        <v>738</v>
      </c>
      <c r="E1553" s="109" t="s">
        <v>656</v>
      </c>
      <c r="F1553" s="109" t="s">
        <v>5391</v>
      </c>
      <c r="G1553" s="109" t="s">
        <v>5678</v>
      </c>
      <c r="H1553" s="109" t="s">
        <v>5687</v>
      </c>
      <c r="I1553" s="110">
        <v>1235</v>
      </c>
      <c r="J1553" s="110">
        <v>227.16</v>
      </c>
      <c r="K1553" s="110">
        <v>-10.8353</v>
      </c>
      <c r="L1553" s="110">
        <v>-77.012200000000007</v>
      </c>
      <c r="M1553" s="111" t="s">
        <v>123</v>
      </c>
      <c r="N1553" s="111">
        <v>0</v>
      </c>
      <c r="O1553" s="111" t="s">
        <v>553</v>
      </c>
      <c r="P1553" s="111">
        <v>0</v>
      </c>
      <c r="Q1553" s="112"/>
      <c r="R1553" s="111" t="s">
        <v>568</v>
      </c>
      <c r="S1553" s="111" t="s">
        <v>763</v>
      </c>
      <c r="T1553" s="111" t="s">
        <v>1670</v>
      </c>
      <c r="U1553" s="111" t="str">
        <f>+CONCATENATE(Tabla134[[#This Row],[D]],Tabla134[[#This Row],[P]],Tabla134[[#This Row],[DI]])</f>
        <v>LIMAOYONNAVAN</v>
      </c>
      <c r="V1553" s="111" t="s">
        <v>5686</v>
      </c>
      <c r="W1553" s="111"/>
      <c r="X1553" s="111"/>
    </row>
    <row r="1554" spans="1:24" x14ac:dyDescent="0.3">
      <c r="A1554" s="108" t="s">
        <v>548</v>
      </c>
      <c r="B1554" s="109" t="s">
        <v>5688</v>
      </c>
      <c r="C1554" s="109" t="s">
        <v>806</v>
      </c>
      <c r="D1554" s="109" t="s">
        <v>738</v>
      </c>
      <c r="E1554" s="109" t="s">
        <v>680</v>
      </c>
      <c r="F1554" s="109" t="s">
        <v>5391</v>
      </c>
      <c r="G1554" s="109" t="s">
        <v>5678</v>
      </c>
      <c r="H1554" s="109" t="s">
        <v>5689</v>
      </c>
      <c r="I1554" s="110">
        <v>3485</v>
      </c>
      <c r="J1554" s="110">
        <v>252.05</v>
      </c>
      <c r="K1554" s="110">
        <v>-10.8125</v>
      </c>
      <c r="L1554" s="110">
        <v>-76.874399999999994</v>
      </c>
      <c r="M1554" s="111" t="s">
        <v>123</v>
      </c>
      <c r="N1554" s="111">
        <v>0</v>
      </c>
      <c r="O1554" s="111" t="s">
        <v>553</v>
      </c>
      <c r="P1554" s="111">
        <v>0</v>
      </c>
      <c r="Q1554" s="112"/>
      <c r="R1554" s="111" t="s">
        <v>568</v>
      </c>
      <c r="S1554" s="111" t="s">
        <v>763</v>
      </c>
      <c r="T1554" s="111" t="s">
        <v>1958</v>
      </c>
      <c r="U1554" s="111" t="str">
        <f>+CONCATENATE(Tabla134[[#This Row],[D]],Tabla134[[#This Row],[P]],Tabla134[[#This Row],[DI]])</f>
        <v>LIMAOYONPACHANGARA</v>
      </c>
      <c r="V1554" s="111" t="s">
        <v>5688</v>
      </c>
      <c r="W1554" s="111"/>
      <c r="X1554" s="111"/>
    </row>
    <row r="1555" spans="1:24" x14ac:dyDescent="0.3">
      <c r="A1555" s="108" t="s">
        <v>548</v>
      </c>
      <c r="B1555" s="109" t="s">
        <v>5690</v>
      </c>
      <c r="C1555" s="109" t="s">
        <v>806</v>
      </c>
      <c r="D1555" s="109" t="s">
        <v>738</v>
      </c>
      <c r="E1555" s="109" t="s">
        <v>841</v>
      </c>
      <c r="F1555" s="109" t="s">
        <v>5391</v>
      </c>
      <c r="G1555" s="109" t="s">
        <v>5678</v>
      </c>
      <c r="H1555" s="109" t="s">
        <v>842</v>
      </c>
      <c r="I1555" s="110" t="s">
        <v>553</v>
      </c>
      <c r="J1555" s="110" t="s">
        <v>553</v>
      </c>
      <c r="K1555" s="110" t="s">
        <v>553</v>
      </c>
      <c r="L1555" s="110" t="s">
        <v>553</v>
      </c>
      <c r="M1555" s="111" t="s">
        <v>123</v>
      </c>
      <c r="N1555" s="111">
        <v>0</v>
      </c>
      <c r="O1555" s="111" t="s">
        <v>553</v>
      </c>
      <c r="P1555" s="111">
        <v>0</v>
      </c>
      <c r="Q1555" s="112"/>
      <c r="R1555" s="111" t="s">
        <v>568</v>
      </c>
      <c r="S1555" s="111" t="s">
        <v>763</v>
      </c>
      <c r="T1555" s="111" t="s">
        <v>843</v>
      </c>
      <c r="U1555" s="111" t="str">
        <f>+CONCATENATE(Tabla134[[#This Row],[D]],Tabla134[[#This Row],[P]],Tabla134[[#This Row],[DI]])</f>
        <v>LIMAOYONMULTIDISTRITAL</v>
      </c>
      <c r="V1555" s="111" t="s">
        <v>5690</v>
      </c>
      <c r="W1555" s="111"/>
      <c r="X1555" s="111"/>
    </row>
    <row r="1556" spans="1:24" x14ac:dyDescent="0.3">
      <c r="A1556" s="108" t="s">
        <v>548</v>
      </c>
      <c r="B1556" s="109" t="s">
        <v>5691</v>
      </c>
      <c r="C1556" s="109" t="s">
        <v>806</v>
      </c>
      <c r="D1556" s="109" t="s">
        <v>753</v>
      </c>
      <c r="E1556" s="109" t="s">
        <v>550</v>
      </c>
      <c r="F1556" s="109" t="s">
        <v>5391</v>
      </c>
      <c r="G1556" s="109" t="s">
        <v>5692</v>
      </c>
      <c r="H1556" s="109" t="s">
        <v>5693</v>
      </c>
      <c r="I1556" s="110">
        <v>2905</v>
      </c>
      <c r="J1556" s="110">
        <v>327.17</v>
      </c>
      <c r="K1556" s="110">
        <v>-12.46</v>
      </c>
      <c r="L1556" s="110">
        <v>-75.921700000000001</v>
      </c>
      <c r="M1556" s="111" t="s">
        <v>123</v>
      </c>
      <c r="N1556" s="111">
        <v>0</v>
      </c>
      <c r="O1556" s="111" t="s">
        <v>553</v>
      </c>
      <c r="P1556" s="111">
        <v>0</v>
      </c>
      <c r="Q1556" s="112"/>
      <c r="R1556" s="111" t="s">
        <v>568</v>
      </c>
      <c r="S1556" s="111" t="s">
        <v>774</v>
      </c>
      <c r="T1556" s="111" t="s">
        <v>774</v>
      </c>
      <c r="U1556" s="111" t="str">
        <f>+CONCATENATE(Tabla134[[#This Row],[D]],Tabla134[[#This Row],[P]],Tabla134[[#This Row],[DI]])</f>
        <v>LIMAYAUYOSYAUYOS</v>
      </c>
      <c r="V1556" s="111" t="s">
        <v>5691</v>
      </c>
      <c r="W1556" s="111"/>
      <c r="X1556" s="111"/>
    </row>
    <row r="1557" spans="1:24" x14ac:dyDescent="0.3">
      <c r="A1557" s="108" t="s">
        <v>548</v>
      </c>
      <c r="B1557" s="109" t="s">
        <v>5694</v>
      </c>
      <c r="C1557" s="109" t="s">
        <v>806</v>
      </c>
      <c r="D1557" s="109" t="s">
        <v>753</v>
      </c>
      <c r="E1557" s="109" t="s">
        <v>581</v>
      </c>
      <c r="F1557" s="109" t="s">
        <v>5391</v>
      </c>
      <c r="G1557" s="109" t="s">
        <v>5692</v>
      </c>
      <c r="H1557" s="109" t="s">
        <v>5695</v>
      </c>
      <c r="I1557" s="110">
        <v>1233</v>
      </c>
      <c r="J1557" s="110">
        <v>142.06</v>
      </c>
      <c r="K1557" s="110">
        <v>-12.2803</v>
      </c>
      <c r="L1557" s="110">
        <v>-75.7864</v>
      </c>
      <c r="M1557" s="111" t="s">
        <v>123</v>
      </c>
      <c r="N1557" s="111">
        <v>0</v>
      </c>
      <c r="O1557" s="111" t="s">
        <v>553</v>
      </c>
      <c r="P1557" s="111">
        <v>0</v>
      </c>
      <c r="Q1557" s="112"/>
      <c r="R1557" s="111" t="s">
        <v>568</v>
      </c>
      <c r="S1557" s="111" t="s">
        <v>774</v>
      </c>
      <c r="T1557" s="111" t="s">
        <v>1167</v>
      </c>
      <c r="U1557" s="111" t="str">
        <f>+CONCATENATE(Tabla134[[#This Row],[D]],Tabla134[[#This Row],[P]],Tabla134[[#This Row],[DI]])</f>
        <v>LIMAYAUYOSALIS</v>
      </c>
      <c r="V1557" s="111" t="s">
        <v>5694</v>
      </c>
      <c r="W1557" s="111"/>
      <c r="X1557" s="111"/>
    </row>
    <row r="1558" spans="1:24" x14ac:dyDescent="0.3">
      <c r="A1558" s="108" t="s">
        <v>548</v>
      </c>
      <c r="B1558" s="109" t="s">
        <v>5696</v>
      </c>
      <c r="C1558" s="109" t="s">
        <v>806</v>
      </c>
      <c r="D1558" s="109" t="s">
        <v>753</v>
      </c>
      <c r="E1558" s="109" t="s">
        <v>608</v>
      </c>
      <c r="F1558" s="109" t="s">
        <v>5391</v>
      </c>
      <c r="G1558" s="109" t="s">
        <v>5692</v>
      </c>
      <c r="H1558" s="109" t="s">
        <v>5697</v>
      </c>
      <c r="I1558" s="110">
        <v>2293</v>
      </c>
      <c r="J1558" s="110">
        <v>438.79</v>
      </c>
      <c r="K1558" s="110">
        <v>-12.5922</v>
      </c>
      <c r="L1558" s="110">
        <v>-76.036699999999996</v>
      </c>
      <c r="M1558" s="111" t="s">
        <v>123</v>
      </c>
      <c r="N1558" s="111">
        <v>0</v>
      </c>
      <c r="O1558" s="111" t="s">
        <v>553</v>
      </c>
      <c r="P1558" s="111">
        <v>0</v>
      </c>
      <c r="Q1558" s="112"/>
      <c r="R1558" s="111" t="s">
        <v>568</v>
      </c>
      <c r="S1558" s="111" t="s">
        <v>774</v>
      </c>
      <c r="T1558" s="111" t="s">
        <v>1335</v>
      </c>
      <c r="U1558" s="111" t="str">
        <f>+CONCATENATE(Tabla134[[#This Row],[D]],Tabla134[[#This Row],[P]],Tabla134[[#This Row],[DI]])</f>
        <v>LIMAYAUYOSAYAUCA</v>
      </c>
      <c r="V1558" s="111" t="s">
        <v>5696</v>
      </c>
      <c r="W1558" s="111"/>
      <c r="X1558" s="111"/>
    </row>
    <row r="1559" spans="1:24" x14ac:dyDescent="0.3">
      <c r="A1559" s="108" t="s">
        <v>548</v>
      </c>
      <c r="B1559" s="109" t="s">
        <v>5698</v>
      </c>
      <c r="C1559" s="109" t="s">
        <v>806</v>
      </c>
      <c r="D1559" s="109" t="s">
        <v>753</v>
      </c>
      <c r="E1559" s="109" t="s">
        <v>633</v>
      </c>
      <c r="F1559" s="109" t="s">
        <v>5391</v>
      </c>
      <c r="G1559" s="109" t="s">
        <v>5692</v>
      </c>
      <c r="H1559" s="109" t="s">
        <v>5699</v>
      </c>
      <c r="I1559" s="110">
        <v>675</v>
      </c>
      <c r="J1559" s="110">
        <v>238.83</v>
      </c>
      <c r="K1559" s="110">
        <v>-12.3825</v>
      </c>
      <c r="L1559" s="110">
        <v>-76.138900000000007</v>
      </c>
      <c r="M1559" s="111" t="s">
        <v>123</v>
      </c>
      <c r="N1559" s="111">
        <v>0</v>
      </c>
      <c r="O1559" s="111" t="s">
        <v>553</v>
      </c>
      <c r="P1559" s="111">
        <v>0</v>
      </c>
      <c r="Q1559" s="112"/>
      <c r="R1559" s="111" t="s">
        <v>568</v>
      </c>
      <c r="S1559" s="111" t="s">
        <v>774</v>
      </c>
      <c r="T1559" s="111" t="s">
        <v>1363</v>
      </c>
      <c r="U1559" s="111" t="str">
        <f>+CONCATENATE(Tabla134[[#This Row],[D]],Tabla134[[#This Row],[P]],Tabla134[[#This Row],[DI]])</f>
        <v>LIMAYAUYOSAYAVIRI</v>
      </c>
      <c r="V1559" s="111" t="s">
        <v>5698</v>
      </c>
      <c r="W1559" s="111"/>
      <c r="X1559" s="111"/>
    </row>
    <row r="1560" spans="1:24" x14ac:dyDescent="0.3">
      <c r="A1560" s="108" t="s">
        <v>548</v>
      </c>
      <c r="B1560" s="109" t="s">
        <v>5700</v>
      </c>
      <c r="C1560" s="109" t="s">
        <v>806</v>
      </c>
      <c r="D1560" s="109" t="s">
        <v>753</v>
      </c>
      <c r="E1560" s="109" t="s">
        <v>656</v>
      </c>
      <c r="F1560" s="109" t="s">
        <v>5391</v>
      </c>
      <c r="G1560" s="109" t="s">
        <v>5692</v>
      </c>
      <c r="H1560" s="109" t="s">
        <v>5701</v>
      </c>
      <c r="I1560" s="110">
        <v>519</v>
      </c>
      <c r="J1560" s="110">
        <v>79.84</v>
      </c>
      <c r="K1560" s="110">
        <v>-12.9994</v>
      </c>
      <c r="L1560" s="110">
        <v>-75.836699999999993</v>
      </c>
      <c r="M1560" s="111" t="s">
        <v>123</v>
      </c>
      <c r="N1560" s="111">
        <v>0</v>
      </c>
      <c r="O1560" s="111" t="s">
        <v>553</v>
      </c>
      <c r="P1560" s="111">
        <v>0</v>
      </c>
      <c r="Q1560" s="112"/>
      <c r="R1560" s="111" t="s">
        <v>568</v>
      </c>
      <c r="S1560" s="111" t="s">
        <v>774</v>
      </c>
      <c r="T1560" s="111" t="s">
        <v>602</v>
      </c>
      <c r="U1560" s="111" t="str">
        <f>+CONCATENATE(Tabla134[[#This Row],[D]],Tabla134[[#This Row],[P]],Tabla134[[#This Row],[DI]])</f>
        <v>LIMAYAUYOSAZANGARO</v>
      </c>
      <c r="V1560" s="111" t="s">
        <v>5700</v>
      </c>
      <c r="W1560" s="111"/>
      <c r="X1560" s="111"/>
    </row>
    <row r="1561" spans="1:24" x14ac:dyDescent="0.3">
      <c r="A1561" s="108" t="s">
        <v>548</v>
      </c>
      <c r="B1561" s="109" t="s">
        <v>5702</v>
      </c>
      <c r="C1561" s="109" t="s">
        <v>806</v>
      </c>
      <c r="D1561" s="109" t="s">
        <v>753</v>
      </c>
      <c r="E1561" s="109" t="s">
        <v>680</v>
      </c>
      <c r="F1561" s="109" t="s">
        <v>5391</v>
      </c>
      <c r="G1561" s="109" t="s">
        <v>5692</v>
      </c>
      <c r="H1561" s="109" t="s">
        <v>5703</v>
      </c>
      <c r="I1561" s="110">
        <v>383</v>
      </c>
      <c r="J1561" s="110">
        <v>213.79</v>
      </c>
      <c r="K1561" s="110">
        <v>-12.8119</v>
      </c>
      <c r="L1561" s="110">
        <v>-75.782799999999995</v>
      </c>
      <c r="M1561" s="111" t="s">
        <v>123</v>
      </c>
      <c r="N1561" s="111">
        <v>0</v>
      </c>
      <c r="O1561" s="111" t="s">
        <v>553</v>
      </c>
      <c r="P1561" s="111">
        <v>0</v>
      </c>
      <c r="Q1561" s="112"/>
      <c r="R1561" s="111" t="s">
        <v>568</v>
      </c>
      <c r="S1561" s="111" t="s">
        <v>774</v>
      </c>
      <c r="T1561" s="111" t="s">
        <v>1824</v>
      </c>
      <c r="U1561" s="111" t="str">
        <f>+CONCATENATE(Tabla134[[#This Row],[D]],Tabla134[[#This Row],[P]],Tabla134[[#This Row],[DI]])</f>
        <v>LIMAYAUYOSCACRA</v>
      </c>
      <c r="V1561" s="111" t="s">
        <v>5702</v>
      </c>
      <c r="W1561" s="111"/>
      <c r="X1561" s="111"/>
    </row>
    <row r="1562" spans="1:24" x14ac:dyDescent="0.3">
      <c r="A1562" s="108" t="s">
        <v>548</v>
      </c>
      <c r="B1562" s="109" t="s">
        <v>5704</v>
      </c>
      <c r="C1562" s="109" t="s">
        <v>806</v>
      </c>
      <c r="D1562" s="109" t="s">
        <v>753</v>
      </c>
      <c r="E1562" s="109" t="s">
        <v>700</v>
      </c>
      <c r="F1562" s="109" t="s">
        <v>5391</v>
      </c>
      <c r="G1562" s="109" t="s">
        <v>5692</v>
      </c>
      <c r="H1562" s="109" t="s">
        <v>5705</v>
      </c>
      <c r="I1562" s="110">
        <v>378</v>
      </c>
      <c r="J1562" s="110">
        <v>122.13</v>
      </c>
      <c r="K1562" s="110">
        <v>-12.3444</v>
      </c>
      <c r="L1562" s="110">
        <v>-75.871700000000004</v>
      </c>
      <c r="M1562" s="111" t="s">
        <v>123</v>
      </c>
      <c r="N1562" s="111">
        <v>0</v>
      </c>
      <c r="O1562" s="111" t="s">
        <v>553</v>
      </c>
      <c r="P1562" s="111">
        <v>0</v>
      </c>
      <c r="Q1562" s="112"/>
      <c r="R1562" s="111" t="s">
        <v>568</v>
      </c>
      <c r="S1562" s="111" t="s">
        <v>774</v>
      </c>
      <c r="T1562" s="111" t="s">
        <v>1959</v>
      </c>
      <c r="U1562" s="111" t="str">
        <f>+CONCATENATE(Tabla134[[#This Row],[D]],Tabla134[[#This Row],[P]],Tabla134[[#This Row],[DI]])</f>
        <v>LIMAYAUYOSCARANIA</v>
      </c>
      <c r="V1562" s="111" t="s">
        <v>5704</v>
      </c>
      <c r="W1562" s="111"/>
      <c r="X1562" s="111"/>
    </row>
    <row r="1563" spans="1:24" x14ac:dyDescent="0.3">
      <c r="A1563" s="108" t="s">
        <v>548</v>
      </c>
      <c r="B1563" s="109" t="s">
        <v>5706</v>
      </c>
      <c r="C1563" s="109" t="s">
        <v>806</v>
      </c>
      <c r="D1563" s="109" t="s">
        <v>753</v>
      </c>
      <c r="E1563" s="109" t="s">
        <v>719</v>
      </c>
      <c r="F1563" s="109" t="s">
        <v>5391</v>
      </c>
      <c r="G1563" s="109" t="s">
        <v>5692</v>
      </c>
      <c r="H1563" s="109" t="s">
        <v>5707</v>
      </c>
      <c r="I1563" s="110">
        <v>943</v>
      </c>
      <c r="J1563" s="110">
        <v>123.86</v>
      </c>
      <c r="K1563" s="110">
        <v>-12.8003</v>
      </c>
      <c r="L1563" s="110">
        <v>-75.891099999999994</v>
      </c>
      <c r="M1563" s="111" t="s">
        <v>123</v>
      </c>
      <c r="N1563" s="111">
        <v>0</v>
      </c>
      <c r="O1563" s="111" t="s">
        <v>553</v>
      </c>
      <c r="P1563" s="111">
        <v>0</v>
      </c>
      <c r="Q1563" s="112"/>
      <c r="R1563" s="111" t="s">
        <v>568</v>
      </c>
      <c r="S1563" s="111" t="s">
        <v>774</v>
      </c>
      <c r="T1563" s="111" t="s">
        <v>2081</v>
      </c>
      <c r="U1563" s="111" t="str">
        <f>+CONCATENATE(Tabla134[[#This Row],[D]],Tabla134[[#This Row],[P]],Tabla134[[#This Row],[DI]])</f>
        <v>LIMAYAUYOSCATAHUASI</v>
      </c>
      <c r="V1563" s="111" t="s">
        <v>5706</v>
      </c>
      <c r="W1563" s="111"/>
      <c r="X1563" s="111"/>
    </row>
    <row r="1564" spans="1:24" x14ac:dyDescent="0.3">
      <c r="A1564" s="108" t="s">
        <v>548</v>
      </c>
      <c r="B1564" s="109" t="s">
        <v>5708</v>
      </c>
      <c r="C1564" s="109" t="s">
        <v>806</v>
      </c>
      <c r="D1564" s="109" t="s">
        <v>753</v>
      </c>
      <c r="E1564" s="109" t="s">
        <v>738</v>
      </c>
      <c r="F1564" s="109" t="s">
        <v>5391</v>
      </c>
      <c r="G1564" s="109" t="s">
        <v>5692</v>
      </c>
      <c r="H1564" s="109" t="s">
        <v>5709</v>
      </c>
      <c r="I1564" s="110">
        <v>1236</v>
      </c>
      <c r="J1564" s="110">
        <v>213.37</v>
      </c>
      <c r="K1564" s="110">
        <v>-12.9133</v>
      </c>
      <c r="L1564" s="110">
        <v>-75.863100000000003</v>
      </c>
      <c r="M1564" s="111" t="s">
        <v>123</v>
      </c>
      <c r="N1564" s="111">
        <v>0</v>
      </c>
      <c r="O1564" s="111" t="s">
        <v>553</v>
      </c>
      <c r="P1564" s="111">
        <v>0</v>
      </c>
      <c r="Q1564" s="112"/>
      <c r="R1564" s="111" t="s">
        <v>568</v>
      </c>
      <c r="S1564" s="111" t="s">
        <v>774</v>
      </c>
      <c r="T1564" s="111" t="s">
        <v>2180</v>
      </c>
      <c r="U1564" s="111" t="str">
        <f>+CONCATENATE(Tabla134[[#This Row],[D]],Tabla134[[#This Row],[P]],Tabla134[[#This Row],[DI]])</f>
        <v>LIMAYAUYOSCHOCOS</v>
      </c>
      <c r="V1564" s="111" t="s">
        <v>5708</v>
      </c>
      <c r="W1564" s="111"/>
      <c r="X1564" s="111"/>
    </row>
    <row r="1565" spans="1:24" x14ac:dyDescent="0.3">
      <c r="A1565" s="108" t="s">
        <v>548</v>
      </c>
      <c r="B1565" s="109" t="s">
        <v>5710</v>
      </c>
      <c r="C1565" s="109" t="s">
        <v>806</v>
      </c>
      <c r="D1565" s="109" t="s">
        <v>753</v>
      </c>
      <c r="E1565" s="109" t="s">
        <v>753</v>
      </c>
      <c r="F1565" s="109" t="s">
        <v>5391</v>
      </c>
      <c r="G1565" s="109" t="s">
        <v>5692</v>
      </c>
      <c r="H1565" s="109" t="s">
        <v>5711</v>
      </c>
      <c r="I1565" s="110">
        <v>449</v>
      </c>
      <c r="J1565" s="110">
        <v>27.73</v>
      </c>
      <c r="K1565" s="110">
        <v>-12.2964</v>
      </c>
      <c r="L1565" s="110">
        <v>-76.158900000000003</v>
      </c>
      <c r="M1565" s="111" t="s">
        <v>123</v>
      </c>
      <c r="N1565" s="111">
        <v>0</v>
      </c>
      <c r="O1565" s="111" t="s">
        <v>553</v>
      </c>
      <c r="P1565" s="111">
        <v>0</v>
      </c>
      <c r="Q1565" s="112"/>
      <c r="R1565" s="111" t="s">
        <v>568</v>
      </c>
      <c r="S1565" s="111" t="s">
        <v>774</v>
      </c>
      <c r="T1565" s="111" t="s">
        <v>1578</v>
      </c>
      <c r="U1565" s="111" t="str">
        <f>+CONCATENATE(Tabla134[[#This Row],[D]],Tabla134[[#This Row],[P]],Tabla134[[#This Row],[DI]])</f>
        <v>LIMAYAUYOSCOCHAS</v>
      </c>
      <c r="V1565" s="111" t="s">
        <v>5710</v>
      </c>
      <c r="W1565" s="111"/>
      <c r="X1565" s="111"/>
    </row>
    <row r="1566" spans="1:24" x14ac:dyDescent="0.3">
      <c r="A1566" s="108" t="s">
        <v>548</v>
      </c>
      <c r="B1566" s="109" t="s">
        <v>5712</v>
      </c>
      <c r="C1566" s="109" t="s">
        <v>806</v>
      </c>
      <c r="D1566" s="109" t="s">
        <v>753</v>
      </c>
      <c r="E1566" s="109" t="s">
        <v>765</v>
      </c>
      <c r="F1566" s="109" t="s">
        <v>5391</v>
      </c>
      <c r="G1566" s="109" t="s">
        <v>5692</v>
      </c>
      <c r="H1566" s="109" t="s">
        <v>5713</v>
      </c>
      <c r="I1566" s="110">
        <v>1288</v>
      </c>
      <c r="J1566" s="110">
        <v>323.95999999999998</v>
      </c>
      <c r="K1566" s="110">
        <v>-12.6319</v>
      </c>
      <c r="L1566" s="110">
        <v>-75.890600000000006</v>
      </c>
      <c r="M1566" s="111" t="s">
        <v>123</v>
      </c>
      <c r="N1566" s="111">
        <v>0</v>
      </c>
      <c r="O1566" s="111" t="s">
        <v>553</v>
      </c>
      <c r="P1566" s="111">
        <v>0</v>
      </c>
      <c r="Q1566" s="112"/>
      <c r="R1566" s="111" t="s">
        <v>568</v>
      </c>
      <c r="S1566" s="111" t="s">
        <v>774</v>
      </c>
      <c r="T1566" s="111" t="s">
        <v>2333</v>
      </c>
      <c r="U1566" s="111" t="str">
        <f>+CONCATENATE(Tabla134[[#This Row],[D]],Tabla134[[#This Row],[P]],Tabla134[[#This Row],[DI]])</f>
        <v>LIMAYAUYOSCOLONIA</v>
      </c>
      <c r="V1566" s="111" t="s">
        <v>5712</v>
      </c>
      <c r="W1566" s="111"/>
      <c r="X1566" s="111"/>
    </row>
    <row r="1567" spans="1:24" x14ac:dyDescent="0.3">
      <c r="A1567" s="108" t="s">
        <v>548</v>
      </c>
      <c r="B1567" s="109" t="s">
        <v>5714</v>
      </c>
      <c r="C1567" s="109" t="s">
        <v>806</v>
      </c>
      <c r="D1567" s="109" t="s">
        <v>753</v>
      </c>
      <c r="E1567" s="109" t="s">
        <v>778</v>
      </c>
      <c r="F1567" s="109" t="s">
        <v>5391</v>
      </c>
      <c r="G1567" s="109" t="s">
        <v>5692</v>
      </c>
      <c r="H1567" s="109" t="s">
        <v>5715</v>
      </c>
      <c r="I1567" s="110">
        <v>388</v>
      </c>
      <c r="J1567" s="110">
        <v>103.8</v>
      </c>
      <c r="K1567" s="110">
        <v>-12.8108</v>
      </c>
      <c r="L1567" s="110">
        <v>-75.764700000000005</v>
      </c>
      <c r="M1567" s="111" t="s">
        <v>123</v>
      </c>
      <c r="N1567" s="111">
        <v>0</v>
      </c>
      <c r="O1567" s="111" t="s">
        <v>553</v>
      </c>
      <c r="P1567" s="111">
        <v>0</v>
      </c>
      <c r="Q1567" s="112"/>
      <c r="R1567" s="111" t="s">
        <v>568</v>
      </c>
      <c r="S1567" s="111" t="s">
        <v>774</v>
      </c>
      <c r="T1567" s="111" t="s">
        <v>2394</v>
      </c>
      <c r="U1567" s="111" t="str">
        <f>+CONCATENATE(Tabla134[[#This Row],[D]],Tabla134[[#This Row],[P]],Tabla134[[#This Row],[DI]])</f>
        <v>LIMAYAUYOSHONGOS</v>
      </c>
      <c r="V1567" s="111" t="s">
        <v>5714</v>
      </c>
      <c r="W1567" s="111"/>
      <c r="X1567" s="111"/>
    </row>
    <row r="1568" spans="1:24" x14ac:dyDescent="0.3">
      <c r="A1568" s="108" t="s">
        <v>548</v>
      </c>
      <c r="B1568" s="109" t="s">
        <v>5716</v>
      </c>
      <c r="C1568" s="109" t="s">
        <v>806</v>
      </c>
      <c r="D1568" s="109" t="s">
        <v>753</v>
      </c>
      <c r="E1568" s="109" t="s">
        <v>789</v>
      </c>
      <c r="F1568" s="109" t="s">
        <v>5391</v>
      </c>
      <c r="G1568" s="109" t="s">
        <v>5692</v>
      </c>
      <c r="H1568" s="109" t="s">
        <v>5717</v>
      </c>
      <c r="I1568" s="110">
        <v>175</v>
      </c>
      <c r="J1568" s="110">
        <v>54.03</v>
      </c>
      <c r="K1568" s="110">
        <v>-12.360799999999999</v>
      </c>
      <c r="L1568" s="110">
        <v>-76.1661</v>
      </c>
      <c r="M1568" s="111" t="s">
        <v>123</v>
      </c>
      <c r="N1568" s="111">
        <v>0</v>
      </c>
      <c r="O1568" s="111" t="s">
        <v>553</v>
      </c>
      <c r="P1568" s="111">
        <v>0</v>
      </c>
      <c r="Q1568" s="112"/>
      <c r="R1568" s="111" t="s">
        <v>568</v>
      </c>
      <c r="S1568" s="111" t="s">
        <v>774</v>
      </c>
      <c r="T1568" s="111" t="s">
        <v>2440</v>
      </c>
      <c r="U1568" s="111" t="str">
        <f>+CONCATENATE(Tabla134[[#This Row],[D]],Tabla134[[#This Row],[P]],Tabla134[[#This Row],[DI]])</f>
        <v>LIMAYAUYOSHUAMPARA</v>
      </c>
      <c r="V1568" s="111" t="s">
        <v>5716</v>
      </c>
      <c r="W1568" s="111"/>
      <c r="X1568" s="111"/>
    </row>
    <row r="1569" spans="1:24" x14ac:dyDescent="0.3">
      <c r="A1569" s="108" t="s">
        <v>548</v>
      </c>
      <c r="B1569" s="109" t="s">
        <v>5718</v>
      </c>
      <c r="C1569" s="109" t="s">
        <v>806</v>
      </c>
      <c r="D1569" s="109" t="s">
        <v>753</v>
      </c>
      <c r="E1569" s="109" t="s">
        <v>798</v>
      </c>
      <c r="F1569" s="109" t="s">
        <v>5391</v>
      </c>
      <c r="G1569" s="109" t="s">
        <v>5692</v>
      </c>
      <c r="H1569" s="109" t="s">
        <v>5719</v>
      </c>
      <c r="I1569" s="110">
        <v>1424</v>
      </c>
      <c r="J1569" s="110">
        <v>283.60000000000002</v>
      </c>
      <c r="K1569" s="110">
        <v>-12.2028</v>
      </c>
      <c r="L1569" s="110">
        <v>-75.799199999999999</v>
      </c>
      <c r="M1569" s="111" t="s">
        <v>123</v>
      </c>
      <c r="N1569" s="111">
        <v>0</v>
      </c>
      <c r="O1569" s="111" t="s">
        <v>553</v>
      </c>
      <c r="P1569" s="111">
        <v>0</v>
      </c>
      <c r="Q1569" s="112"/>
      <c r="R1569" s="111" t="s">
        <v>568</v>
      </c>
      <c r="S1569" s="111" t="s">
        <v>774</v>
      </c>
      <c r="T1569" s="111" t="s">
        <v>2468</v>
      </c>
      <c r="U1569" s="111" t="str">
        <f>+CONCATENATE(Tabla134[[#This Row],[D]],Tabla134[[#This Row],[P]],Tabla134[[#This Row],[DI]])</f>
        <v>LIMAYAUYOSHUANCAYA</v>
      </c>
      <c r="V1569" s="111" t="s">
        <v>5718</v>
      </c>
      <c r="W1569" s="111"/>
      <c r="X1569" s="111"/>
    </row>
    <row r="1570" spans="1:24" x14ac:dyDescent="0.3">
      <c r="A1570" s="108" t="s">
        <v>548</v>
      </c>
      <c r="B1570" s="109" t="s">
        <v>5720</v>
      </c>
      <c r="C1570" s="109" t="s">
        <v>806</v>
      </c>
      <c r="D1570" s="109" t="s">
        <v>753</v>
      </c>
      <c r="E1570" s="109" t="s">
        <v>806</v>
      </c>
      <c r="F1570" s="109" t="s">
        <v>5391</v>
      </c>
      <c r="G1570" s="109" t="s">
        <v>5692</v>
      </c>
      <c r="H1570" s="109" t="s">
        <v>5721</v>
      </c>
      <c r="I1570" s="110">
        <v>549</v>
      </c>
      <c r="J1570" s="110">
        <v>50.46</v>
      </c>
      <c r="K1570" s="110">
        <v>-12.899699999999999</v>
      </c>
      <c r="L1570" s="110">
        <v>-75.831100000000006</v>
      </c>
      <c r="M1570" s="111" t="s">
        <v>123</v>
      </c>
      <c r="N1570" s="111">
        <v>0</v>
      </c>
      <c r="O1570" s="111" t="s">
        <v>553</v>
      </c>
      <c r="P1570" s="111">
        <v>0</v>
      </c>
      <c r="Q1570" s="112"/>
      <c r="R1570" s="111" t="s">
        <v>568</v>
      </c>
      <c r="S1570" s="111" t="s">
        <v>774</v>
      </c>
      <c r="T1570" s="111" t="s">
        <v>2498</v>
      </c>
      <c r="U1570" s="111" t="str">
        <f>+CONCATENATE(Tabla134[[#This Row],[D]],Tabla134[[#This Row],[P]],Tabla134[[#This Row],[DI]])</f>
        <v>LIMAYAUYOSHUANGASCAR</v>
      </c>
      <c r="V1570" s="111" t="s">
        <v>5720</v>
      </c>
      <c r="W1570" s="111"/>
      <c r="X1570" s="111"/>
    </row>
    <row r="1571" spans="1:24" x14ac:dyDescent="0.3">
      <c r="A1571" s="108" t="s">
        <v>548</v>
      </c>
      <c r="B1571" s="109" t="s">
        <v>5722</v>
      </c>
      <c r="C1571" s="109" t="s">
        <v>806</v>
      </c>
      <c r="D1571" s="109" t="s">
        <v>753</v>
      </c>
      <c r="E1571" s="109" t="s">
        <v>811</v>
      </c>
      <c r="F1571" s="109" t="s">
        <v>5391</v>
      </c>
      <c r="G1571" s="109" t="s">
        <v>5692</v>
      </c>
      <c r="H1571" s="109" t="s">
        <v>5723</v>
      </c>
      <c r="I1571" s="110">
        <v>943</v>
      </c>
      <c r="J1571" s="110">
        <v>516.35</v>
      </c>
      <c r="K1571" s="110">
        <v>-12.4572</v>
      </c>
      <c r="L1571" s="110">
        <v>-75.810599999999994</v>
      </c>
      <c r="M1571" s="111" t="s">
        <v>123</v>
      </c>
      <c r="N1571" s="111">
        <v>0</v>
      </c>
      <c r="O1571" s="111" t="s">
        <v>553</v>
      </c>
      <c r="P1571" s="111">
        <v>0</v>
      </c>
      <c r="Q1571" s="112"/>
      <c r="R1571" s="111" t="s">
        <v>568</v>
      </c>
      <c r="S1571" s="111" t="s">
        <v>774</v>
      </c>
      <c r="T1571" s="111" t="s">
        <v>2522</v>
      </c>
      <c r="U1571" s="111" t="str">
        <f>+CONCATENATE(Tabla134[[#This Row],[D]],Tabla134[[#This Row],[P]],Tabla134[[#This Row],[DI]])</f>
        <v>LIMAYAUYOSHUANTAN</v>
      </c>
      <c r="V1571" s="111" t="s">
        <v>5722</v>
      </c>
      <c r="W1571" s="111"/>
      <c r="X1571" s="111"/>
    </row>
    <row r="1572" spans="1:24" x14ac:dyDescent="0.3">
      <c r="A1572" s="108" t="s">
        <v>548</v>
      </c>
      <c r="B1572" s="109" t="s">
        <v>5724</v>
      </c>
      <c r="C1572" s="109" t="s">
        <v>806</v>
      </c>
      <c r="D1572" s="109" t="s">
        <v>753</v>
      </c>
      <c r="E1572" s="109" t="s">
        <v>816</v>
      </c>
      <c r="F1572" s="109" t="s">
        <v>5391</v>
      </c>
      <c r="G1572" s="109" t="s">
        <v>5692</v>
      </c>
      <c r="H1572" s="109" t="s">
        <v>5725</v>
      </c>
      <c r="I1572" s="110">
        <v>485</v>
      </c>
      <c r="J1572" s="110">
        <v>37.54</v>
      </c>
      <c r="K1572" s="110">
        <v>-12.293900000000001</v>
      </c>
      <c r="L1572" s="110">
        <v>-76.138599999999997</v>
      </c>
      <c r="M1572" s="111" t="s">
        <v>123</v>
      </c>
      <c r="N1572" s="111">
        <v>0</v>
      </c>
      <c r="O1572" s="111" t="s">
        <v>553</v>
      </c>
      <c r="P1572" s="111">
        <v>0</v>
      </c>
      <c r="Q1572" s="112"/>
      <c r="R1572" s="111" t="s">
        <v>568</v>
      </c>
      <c r="S1572" s="111" t="s">
        <v>774</v>
      </c>
      <c r="T1572" s="111" t="s">
        <v>2542</v>
      </c>
      <c r="U1572" s="111" t="str">
        <f>+CONCATENATE(Tabla134[[#This Row],[D]],Tabla134[[#This Row],[P]],Tabla134[[#This Row],[DI]])</f>
        <v>LIMAYAUYOSHUAÑEC</v>
      </c>
      <c r="V1572" s="111" t="s">
        <v>5724</v>
      </c>
      <c r="W1572" s="111"/>
      <c r="X1572" s="111"/>
    </row>
    <row r="1573" spans="1:24" x14ac:dyDescent="0.3">
      <c r="A1573" s="108" t="s">
        <v>548</v>
      </c>
      <c r="B1573" s="109" t="s">
        <v>5726</v>
      </c>
      <c r="C1573" s="109" t="s">
        <v>806</v>
      </c>
      <c r="D1573" s="109" t="s">
        <v>753</v>
      </c>
      <c r="E1573" s="109" t="s">
        <v>821</v>
      </c>
      <c r="F1573" s="109" t="s">
        <v>5391</v>
      </c>
      <c r="G1573" s="109" t="s">
        <v>5692</v>
      </c>
      <c r="H1573" s="109" t="s">
        <v>5727</v>
      </c>
      <c r="I1573" s="110">
        <v>725</v>
      </c>
      <c r="J1573" s="110">
        <v>402.85</v>
      </c>
      <c r="K1573" s="110">
        <v>-12.345599999999999</v>
      </c>
      <c r="L1573" s="110">
        <v>-75.785600000000002</v>
      </c>
      <c r="M1573" s="111" t="s">
        <v>123</v>
      </c>
      <c r="N1573" s="111">
        <v>0</v>
      </c>
      <c r="O1573" s="111" t="s">
        <v>553</v>
      </c>
      <c r="P1573" s="111">
        <v>0</v>
      </c>
      <c r="Q1573" s="112"/>
      <c r="R1573" s="111" t="s">
        <v>568</v>
      </c>
      <c r="S1573" s="111" t="s">
        <v>774</v>
      </c>
      <c r="T1573" s="111" t="s">
        <v>2556</v>
      </c>
      <c r="U1573" s="111" t="str">
        <f>+CONCATENATE(Tabla134[[#This Row],[D]],Tabla134[[#This Row],[P]],Tabla134[[#This Row],[DI]])</f>
        <v>LIMAYAUYOSLARAOS</v>
      </c>
      <c r="V1573" s="111" t="s">
        <v>5726</v>
      </c>
      <c r="W1573" s="111"/>
      <c r="X1573" s="111"/>
    </row>
    <row r="1574" spans="1:24" x14ac:dyDescent="0.3">
      <c r="A1574" s="108" t="s">
        <v>548</v>
      </c>
      <c r="B1574" s="109" t="s">
        <v>5728</v>
      </c>
      <c r="C1574" s="109" t="s">
        <v>806</v>
      </c>
      <c r="D1574" s="109" t="s">
        <v>753</v>
      </c>
      <c r="E1574" s="109" t="s">
        <v>826</v>
      </c>
      <c r="F1574" s="109" t="s">
        <v>5391</v>
      </c>
      <c r="G1574" s="109" t="s">
        <v>5692</v>
      </c>
      <c r="H1574" s="109" t="s">
        <v>5729</v>
      </c>
      <c r="I1574" s="110">
        <v>966</v>
      </c>
      <c r="J1574" s="110">
        <v>221.22</v>
      </c>
      <c r="K1574" s="110">
        <v>-12.8</v>
      </c>
      <c r="L1574" s="110">
        <v>-75.665800000000004</v>
      </c>
      <c r="M1574" s="111" t="s">
        <v>123</v>
      </c>
      <c r="N1574" s="111">
        <v>0</v>
      </c>
      <c r="O1574" s="111" t="s">
        <v>553</v>
      </c>
      <c r="P1574" s="111">
        <v>0</v>
      </c>
      <c r="Q1574" s="112"/>
      <c r="R1574" s="111" t="s">
        <v>568</v>
      </c>
      <c r="S1574" s="111" t="s">
        <v>774</v>
      </c>
      <c r="T1574" s="111" t="s">
        <v>2571</v>
      </c>
      <c r="U1574" s="111" t="str">
        <f>+CONCATENATE(Tabla134[[#This Row],[D]],Tabla134[[#This Row],[P]],Tabla134[[#This Row],[DI]])</f>
        <v>LIMAYAUYOSLINCHA</v>
      </c>
      <c r="V1574" s="111" t="s">
        <v>5728</v>
      </c>
      <c r="W1574" s="111"/>
      <c r="X1574" s="111"/>
    </row>
    <row r="1575" spans="1:24" x14ac:dyDescent="0.3">
      <c r="A1575" s="108" t="s">
        <v>548</v>
      </c>
      <c r="B1575" s="109" t="s">
        <v>5730</v>
      </c>
      <c r="C1575" s="109" t="s">
        <v>806</v>
      </c>
      <c r="D1575" s="109" t="s">
        <v>753</v>
      </c>
      <c r="E1575" s="109" t="s">
        <v>831</v>
      </c>
      <c r="F1575" s="109" t="s">
        <v>5391</v>
      </c>
      <c r="G1575" s="109" t="s">
        <v>5692</v>
      </c>
      <c r="H1575" s="109" t="s">
        <v>5731</v>
      </c>
      <c r="I1575" s="110">
        <v>804</v>
      </c>
      <c r="J1575" s="110">
        <v>220.72</v>
      </c>
      <c r="K1575" s="110">
        <v>-12.945</v>
      </c>
      <c r="L1575" s="110">
        <v>-75.777500000000003</v>
      </c>
      <c r="M1575" s="111" t="s">
        <v>123</v>
      </c>
      <c r="N1575" s="111">
        <v>0</v>
      </c>
      <c r="O1575" s="111" t="s">
        <v>553</v>
      </c>
      <c r="P1575" s="111">
        <v>0</v>
      </c>
      <c r="Q1575" s="112"/>
      <c r="R1575" s="111" t="s">
        <v>568</v>
      </c>
      <c r="S1575" s="111" t="s">
        <v>774</v>
      </c>
      <c r="T1575" s="111" t="s">
        <v>2582</v>
      </c>
      <c r="U1575" s="111" t="str">
        <f>+CONCATENATE(Tabla134[[#This Row],[D]],Tabla134[[#This Row],[P]],Tabla134[[#This Row],[DI]])</f>
        <v>LIMAYAUYOSMADEAN</v>
      </c>
      <c r="V1575" s="111" t="s">
        <v>5730</v>
      </c>
      <c r="W1575" s="111"/>
      <c r="X1575" s="111"/>
    </row>
    <row r="1576" spans="1:24" x14ac:dyDescent="0.3">
      <c r="A1576" s="108" t="s">
        <v>548</v>
      </c>
      <c r="B1576" s="109" t="s">
        <v>5732</v>
      </c>
      <c r="C1576" s="109" t="s">
        <v>806</v>
      </c>
      <c r="D1576" s="109" t="s">
        <v>753</v>
      </c>
      <c r="E1576" s="109" t="s">
        <v>836</v>
      </c>
      <c r="F1576" s="109" t="s">
        <v>5391</v>
      </c>
      <c r="G1576" s="109" t="s">
        <v>5692</v>
      </c>
      <c r="H1576" s="109" t="s">
        <v>5733</v>
      </c>
      <c r="I1576" s="110">
        <v>447</v>
      </c>
      <c r="J1576" s="110">
        <v>226.24</v>
      </c>
      <c r="K1576" s="110">
        <v>-12.274699999999999</v>
      </c>
      <c r="L1576" s="110">
        <v>-75.8536</v>
      </c>
      <c r="M1576" s="111" t="s">
        <v>123</v>
      </c>
      <c r="N1576" s="111">
        <v>0</v>
      </c>
      <c r="O1576" s="111" t="s">
        <v>553</v>
      </c>
      <c r="P1576" s="111">
        <v>0</v>
      </c>
      <c r="Q1576" s="112"/>
      <c r="R1576" s="111" t="s">
        <v>568</v>
      </c>
      <c r="S1576" s="111" t="s">
        <v>774</v>
      </c>
      <c r="T1576" s="111" t="s">
        <v>1931</v>
      </c>
      <c r="U1576" s="111" t="str">
        <f>+CONCATENATE(Tabla134[[#This Row],[D]],Tabla134[[#This Row],[P]],Tabla134[[#This Row],[DI]])</f>
        <v>LIMAYAUYOSMIRAFLORES</v>
      </c>
      <c r="V1576" s="111" t="s">
        <v>5732</v>
      </c>
      <c r="W1576" s="111"/>
      <c r="X1576" s="111"/>
    </row>
    <row r="1577" spans="1:24" x14ac:dyDescent="0.3">
      <c r="A1577" s="108" t="s">
        <v>548</v>
      </c>
      <c r="B1577" s="109" t="s">
        <v>5734</v>
      </c>
      <c r="C1577" s="109" t="s">
        <v>806</v>
      </c>
      <c r="D1577" s="109" t="s">
        <v>753</v>
      </c>
      <c r="E1577" s="109" t="s">
        <v>2707</v>
      </c>
      <c r="F1577" s="109" t="s">
        <v>5391</v>
      </c>
      <c r="G1577" s="109" t="s">
        <v>5692</v>
      </c>
      <c r="H1577" s="109" t="s">
        <v>5735</v>
      </c>
      <c r="I1577" s="110">
        <v>562</v>
      </c>
      <c r="J1577" s="110">
        <v>295.35000000000002</v>
      </c>
      <c r="K1577" s="110">
        <v>-12.517200000000001</v>
      </c>
      <c r="L1577" s="110">
        <v>-76.290300000000002</v>
      </c>
      <c r="M1577" s="111" t="s">
        <v>123</v>
      </c>
      <c r="N1577" s="111">
        <v>0</v>
      </c>
      <c r="O1577" s="111" t="s">
        <v>553</v>
      </c>
      <c r="P1577" s="111">
        <v>0</v>
      </c>
      <c r="Q1577" s="112"/>
      <c r="R1577" s="111" t="s">
        <v>568</v>
      </c>
      <c r="S1577" s="111" t="s">
        <v>774</v>
      </c>
      <c r="T1577" s="111" t="s">
        <v>2602</v>
      </c>
      <c r="U1577" s="111" t="str">
        <f>+CONCATENATE(Tabla134[[#This Row],[D]],Tabla134[[#This Row],[P]],Tabla134[[#This Row],[DI]])</f>
        <v>LIMAYAUYOSOMAS</v>
      </c>
      <c r="V1577" s="111" t="s">
        <v>5734</v>
      </c>
      <c r="W1577" s="111"/>
      <c r="X1577" s="111"/>
    </row>
    <row r="1578" spans="1:24" x14ac:dyDescent="0.3">
      <c r="A1578" s="108" t="s">
        <v>548</v>
      </c>
      <c r="B1578" s="109" t="s">
        <v>5736</v>
      </c>
      <c r="C1578" s="109" t="s">
        <v>806</v>
      </c>
      <c r="D1578" s="109" t="s">
        <v>753</v>
      </c>
      <c r="E1578" s="109" t="s">
        <v>2711</v>
      </c>
      <c r="F1578" s="109" t="s">
        <v>5391</v>
      </c>
      <c r="G1578" s="109" t="s">
        <v>5692</v>
      </c>
      <c r="H1578" s="109" t="s">
        <v>5737</v>
      </c>
      <c r="I1578" s="110">
        <v>489</v>
      </c>
      <c r="J1578" s="110">
        <v>66.44</v>
      </c>
      <c r="K1578" s="110">
        <v>-12.668900000000001</v>
      </c>
      <c r="L1578" s="110">
        <v>-75.949399999999997</v>
      </c>
      <c r="M1578" s="111" t="s">
        <v>123</v>
      </c>
      <c r="N1578" s="111">
        <v>0</v>
      </c>
      <c r="O1578" s="111" t="s">
        <v>553</v>
      </c>
      <c r="P1578" s="111">
        <v>0</v>
      </c>
      <c r="Q1578" s="112"/>
      <c r="R1578" s="111" t="s">
        <v>568</v>
      </c>
      <c r="S1578" s="111" t="s">
        <v>774</v>
      </c>
      <c r="T1578" s="111" t="s">
        <v>2610</v>
      </c>
      <c r="U1578" s="111" t="str">
        <f>+CONCATENATE(Tabla134[[#This Row],[D]],Tabla134[[#This Row],[P]],Tabla134[[#This Row],[DI]])</f>
        <v>LIMAYAUYOSPUTINZA</v>
      </c>
      <c r="V1578" s="111" t="s">
        <v>5736</v>
      </c>
      <c r="W1578" s="111"/>
      <c r="X1578" s="111"/>
    </row>
    <row r="1579" spans="1:24" x14ac:dyDescent="0.3">
      <c r="A1579" s="108" t="s">
        <v>548</v>
      </c>
      <c r="B1579" s="109" t="s">
        <v>5738</v>
      </c>
      <c r="C1579" s="109" t="s">
        <v>806</v>
      </c>
      <c r="D1579" s="109" t="s">
        <v>753</v>
      </c>
      <c r="E1579" s="109" t="s">
        <v>3357</v>
      </c>
      <c r="F1579" s="109" t="s">
        <v>5391</v>
      </c>
      <c r="G1579" s="109" t="s">
        <v>5692</v>
      </c>
      <c r="H1579" s="109" t="s">
        <v>5739</v>
      </c>
      <c r="I1579" s="110">
        <v>961</v>
      </c>
      <c r="J1579" s="110">
        <v>113.33</v>
      </c>
      <c r="K1579" s="110">
        <v>-12.307499999999999</v>
      </c>
      <c r="L1579" s="110">
        <v>-76.142200000000003</v>
      </c>
      <c r="M1579" s="111" t="s">
        <v>123</v>
      </c>
      <c r="N1579" s="111">
        <v>0</v>
      </c>
      <c r="O1579" s="111" t="s">
        <v>553</v>
      </c>
      <c r="P1579" s="111">
        <v>0</v>
      </c>
      <c r="Q1579" s="112"/>
      <c r="R1579" s="111" t="s">
        <v>568</v>
      </c>
      <c r="S1579" s="111" t="s">
        <v>774</v>
      </c>
      <c r="T1579" s="111" t="s">
        <v>2617</v>
      </c>
      <c r="U1579" s="111" t="str">
        <f>+CONCATENATE(Tabla134[[#This Row],[D]],Tabla134[[#This Row],[P]],Tabla134[[#This Row],[DI]])</f>
        <v>LIMAYAUYOSQUINCHES</v>
      </c>
      <c r="V1579" s="111" t="s">
        <v>5738</v>
      </c>
      <c r="W1579" s="111"/>
      <c r="X1579" s="111"/>
    </row>
    <row r="1580" spans="1:24" x14ac:dyDescent="0.3">
      <c r="A1580" s="108" t="s">
        <v>548</v>
      </c>
      <c r="B1580" s="109" t="s">
        <v>5740</v>
      </c>
      <c r="C1580" s="109" t="s">
        <v>806</v>
      </c>
      <c r="D1580" s="109" t="s">
        <v>753</v>
      </c>
      <c r="E1580" s="109" t="s">
        <v>3360</v>
      </c>
      <c r="F1580" s="109" t="s">
        <v>5391</v>
      </c>
      <c r="G1580" s="109" t="s">
        <v>5692</v>
      </c>
      <c r="H1580" s="109" t="s">
        <v>5741</v>
      </c>
      <c r="I1580" s="110">
        <v>530</v>
      </c>
      <c r="J1580" s="110">
        <v>153.13</v>
      </c>
      <c r="K1580" s="110">
        <v>-12.3642</v>
      </c>
      <c r="L1580" s="110">
        <v>-76.226399999999998</v>
      </c>
      <c r="M1580" s="111" t="s">
        <v>123</v>
      </c>
      <c r="N1580" s="111">
        <v>0</v>
      </c>
      <c r="O1580" s="111" t="s">
        <v>553</v>
      </c>
      <c r="P1580" s="111">
        <v>0</v>
      </c>
      <c r="Q1580" s="112"/>
      <c r="R1580" s="111" t="s">
        <v>568</v>
      </c>
      <c r="S1580" s="111" t="s">
        <v>774</v>
      </c>
      <c r="T1580" s="111" t="s">
        <v>2626</v>
      </c>
      <c r="U1580" s="111" t="str">
        <f>+CONCATENATE(Tabla134[[#This Row],[D]],Tabla134[[#This Row],[P]],Tabla134[[#This Row],[DI]])</f>
        <v>LIMAYAUYOSQUINOCAY</v>
      </c>
      <c r="V1580" s="111" t="s">
        <v>5740</v>
      </c>
      <c r="W1580" s="111"/>
      <c r="X1580" s="111"/>
    </row>
    <row r="1581" spans="1:24" x14ac:dyDescent="0.3">
      <c r="A1581" s="108" t="s">
        <v>548</v>
      </c>
      <c r="B1581" s="109" t="s">
        <v>5742</v>
      </c>
      <c r="C1581" s="109" t="s">
        <v>806</v>
      </c>
      <c r="D1581" s="109" t="s">
        <v>753</v>
      </c>
      <c r="E1581" s="109" t="s">
        <v>3363</v>
      </c>
      <c r="F1581" s="109" t="s">
        <v>5391</v>
      </c>
      <c r="G1581" s="109" t="s">
        <v>5692</v>
      </c>
      <c r="H1581" s="109" t="s">
        <v>5743</v>
      </c>
      <c r="I1581" s="110">
        <v>452</v>
      </c>
      <c r="J1581" s="110">
        <v>41.24</v>
      </c>
      <c r="K1581" s="110">
        <v>-12.2844</v>
      </c>
      <c r="L1581" s="110">
        <v>-76.1464</v>
      </c>
      <c r="M1581" s="111" t="s">
        <v>123</v>
      </c>
      <c r="N1581" s="111">
        <v>0</v>
      </c>
      <c r="O1581" s="111" t="s">
        <v>553</v>
      </c>
      <c r="P1581" s="111">
        <v>0</v>
      </c>
      <c r="Q1581" s="112"/>
      <c r="R1581" s="111" t="s">
        <v>568</v>
      </c>
      <c r="S1581" s="111" t="s">
        <v>774</v>
      </c>
      <c r="T1581" s="111" t="s">
        <v>2634</v>
      </c>
      <c r="U1581" s="111" t="str">
        <f>+CONCATENATE(Tabla134[[#This Row],[D]],Tabla134[[#This Row],[P]],Tabla134[[#This Row],[DI]])</f>
        <v>LIMAYAUYOSSAN JOAQUIN</v>
      </c>
      <c r="V1581" s="111" t="s">
        <v>5742</v>
      </c>
      <c r="W1581" s="111"/>
      <c r="X1581" s="111"/>
    </row>
    <row r="1582" spans="1:24" x14ac:dyDescent="0.3">
      <c r="A1582" s="108" t="s">
        <v>548</v>
      </c>
      <c r="B1582" s="109" t="s">
        <v>5744</v>
      </c>
      <c r="C1582" s="109" t="s">
        <v>806</v>
      </c>
      <c r="D1582" s="109" t="s">
        <v>753</v>
      </c>
      <c r="E1582" s="109" t="s">
        <v>3366</v>
      </c>
      <c r="F1582" s="109" t="s">
        <v>5391</v>
      </c>
      <c r="G1582" s="109" t="s">
        <v>5692</v>
      </c>
      <c r="H1582" s="109" t="s">
        <v>5745</v>
      </c>
      <c r="I1582" s="110">
        <v>364</v>
      </c>
      <c r="J1582" s="110">
        <v>97.39</v>
      </c>
      <c r="K1582" s="110">
        <v>-12.4544</v>
      </c>
      <c r="L1582" s="110">
        <v>-76.226699999999994</v>
      </c>
      <c r="M1582" s="111" t="s">
        <v>123</v>
      </c>
      <c r="N1582" s="111">
        <v>0</v>
      </c>
      <c r="O1582" s="111" t="s">
        <v>553</v>
      </c>
      <c r="P1582" s="111">
        <v>0</v>
      </c>
      <c r="Q1582" s="112"/>
      <c r="R1582" s="111" t="s">
        <v>568</v>
      </c>
      <c r="S1582" s="111" t="s">
        <v>774</v>
      </c>
      <c r="T1582" s="111" t="s">
        <v>2642</v>
      </c>
      <c r="U1582" s="111" t="str">
        <f>+CONCATENATE(Tabla134[[#This Row],[D]],Tabla134[[#This Row],[P]],Tabla134[[#This Row],[DI]])</f>
        <v>LIMAYAUYOSSAN PEDRO DE PILAS</v>
      </c>
      <c r="V1582" s="111" t="s">
        <v>5744</v>
      </c>
      <c r="W1582" s="111"/>
      <c r="X1582" s="111"/>
    </row>
    <row r="1583" spans="1:24" x14ac:dyDescent="0.3">
      <c r="A1583" s="108" t="s">
        <v>548</v>
      </c>
      <c r="B1583" s="109" t="s">
        <v>5746</v>
      </c>
      <c r="C1583" s="109" t="s">
        <v>806</v>
      </c>
      <c r="D1583" s="109" t="s">
        <v>753</v>
      </c>
      <c r="E1583" s="109" t="s">
        <v>3369</v>
      </c>
      <c r="F1583" s="109" t="s">
        <v>5391</v>
      </c>
      <c r="G1583" s="109" t="s">
        <v>5692</v>
      </c>
      <c r="H1583" s="109" t="s">
        <v>5747</v>
      </c>
      <c r="I1583" s="110">
        <v>504</v>
      </c>
      <c r="J1583" s="110">
        <v>347.15</v>
      </c>
      <c r="K1583" s="110">
        <v>-12.1214</v>
      </c>
      <c r="L1583" s="110">
        <v>-76.012200000000007</v>
      </c>
      <c r="M1583" s="111" t="s">
        <v>123</v>
      </c>
      <c r="N1583" s="111">
        <v>0</v>
      </c>
      <c r="O1583" s="111" t="s">
        <v>553</v>
      </c>
      <c r="P1583" s="111">
        <v>0</v>
      </c>
      <c r="Q1583" s="112"/>
      <c r="R1583" s="111" t="s">
        <v>568</v>
      </c>
      <c r="S1583" s="111" t="s">
        <v>774</v>
      </c>
      <c r="T1583" s="111" t="s">
        <v>2650</v>
      </c>
      <c r="U1583" s="111" t="str">
        <f>+CONCATENATE(Tabla134[[#This Row],[D]],Tabla134[[#This Row],[P]],Tabla134[[#This Row],[DI]])</f>
        <v>LIMAYAUYOSTANTA</v>
      </c>
      <c r="V1583" s="111" t="s">
        <v>5746</v>
      </c>
      <c r="W1583" s="111"/>
      <c r="X1583" s="111"/>
    </row>
    <row r="1584" spans="1:24" x14ac:dyDescent="0.3">
      <c r="A1584" s="108" t="s">
        <v>548</v>
      </c>
      <c r="B1584" s="109" t="s">
        <v>5748</v>
      </c>
      <c r="C1584" s="109" t="s">
        <v>806</v>
      </c>
      <c r="D1584" s="109" t="s">
        <v>753</v>
      </c>
      <c r="E1584" s="109" t="s">
        <v>3372</v>
      </c>
      <c r="F1584" s="109" t="s">
        <v>5391</v>
      </c>
      <c r="G1584" s="109" t="s">
        <v>5692</v>
      </c>
      <c r="H1584" s="109" t="s">
        <v>5749</v>
      </c>
      <c r="I1584" s="110">
        <v>405</v>
      </c>
      <c r="J1584" s="110">
        <v>530.86</v>
      </c>
      <c r="K1584" s="110">
        <v>-12.615600000000001</v>
      </c>
      <c r="L1584" s="110">
        <v>-76.16</v>
      </c>
      <c r="M1584" s="111" t="s">
        <v>123</v>
      </c>
      <c r="N1584" s="111">
        <v>0</v>
      </c>
      <c r="O1584" s="111" t="s">
        <v>553</v>
      </c>
      <c r="P1584" s="111">
        <v>0</v>
      </c>
      <c r="Q1584" s="112"/>
      <c r="R1584" s="111" t="s">
        <v>568</v>
      </c>
      <c r="S1584" s="111" t="s">
        <v>774</v>
      </c>
      <c r="T1584" s="111" t="s">
        <v>2658</v>
      </c>
      <c r="U1584" s="111" t="str">
        <f>+CONCATENATE(Tabla134[[#This Row],[D]],Tabla134[[#This Row],[P]],Tabla134[[#This Row],[DI]])</f>
        <v>LIMAYAUYOSTAURIPAMPA</v>
      </c>
      <c r="V1584" s="111" t="s">
        <v>5748</v>
      </c>
      <c r="W1584" s="111"/>
      <c r="X1584" s="111"/>
    </row>
    <row r="1585" spans="1:24" x14ac:dyDescent="0.3">
      <c r="A1585" s="108" t="s">
        <v>548</v>
      </c>
      <c r="B1585" s="109" t="s">
        <v>5750</v>
      </c>
      <c r="C1585" s="109" t="s">
        <v>806</v>
      </c>
      <c r="D1585" s="109" t="s">
        <v>753</v>
      </c>
      <c r="E1585" s="109" t="s">
        <v>4895</v>
      </c>
      <c r="F1585" s="109" t="s">
        <v>5391</v>
      </c>
      <c r="G1585" s="109" t="s">
        <v>5692</v>
      </c>
      <c r="H1585" s="109" t="s">
        <v>5751</v>
      </c>
      <c r="I1585" s="110">
        <v>1151</v>
      </c>
      <c r="J1585" s="110">
        <v>297.93</v>
      </c>
      <c r="K1585" s="110">
        <v>-12.2372</v>
      </c>
      <c r="L1585" s="110">
        <v>-75.746099999999998</v>
      </c>
      <c r="M1585" s="111" t="s">
        <v>123</v>
      </c>
      <c r="N1585" s="111">
        <v>0</v>
      </c>
      <c r="O1585" s="111" t="s">
        <v>553</v>
      </c>
      <c r="P1585" s="111">
        <v>0</v>
      </c>
      <c r="Q1585" s="112"/>
      <c r="R1585" s="111" t="s">
        <v>568</v>
      </c>
      <c r="S1585" s="111" t="s">
        <v>774</v>
      </c>
      <c r="T1585" s="111" t="s">
        <v>2665</v>
      </c>
      <c r="U1585" s="111" t="str">
        <f>+CONCATENATE(Tabla134[[#This Row],[D]],Tabla134[[#This Row],[P]],Tabla134[[#This Row],[DI]])</f>
        <v>LIMAYAUYOSTOMAS</v>
      </c>
      <c r="V1585" s="111" t="s">
        <v>5750</v>
      </c>
      <c r="W1585" s="111"/>
      <c r="X1585" s="111"/>
    </row>
    <row r="1586" spans="1:24" x14ac:dyDescent="0.3">
      <c r="A1586" s="108" t="s">
        <v>548</v>
      </c>
      <c r="B1586" s="109" t="s">
        <v>5752</v>
      </c>
      <c r="C1586" s="109" t="s">
        <v>806</v>
      </c>
      <c r="D1586" s="109" t="s">
        <v>753</v>
      </c>
      <c r="E1586" s="109" t="s">
        <v>5019</v>
      </c>
      <c r="F1586" s="109" t="s">
        <v>5391</v>
      </c>
      <c r="G1586" s="109" t="s">
        <v>5692</v>
      </c>
      <c r="H1586" s="109" t="s">
        <v>5753</v>
      </c>
      <c r="I1586" s="110">
        <v>648</v>
      </c>
      <c r="J1586" s="110">
        <v>321.14999999999998</v>
      </c>
      <c r="K1586" s="110">
        <v>-12.7403</v>
      </c>
      <c r="L1586" s="110">
        <v>-75.808899999999994</v>
      </c>
      <c r="M1586" s="111" t="s">
        <v>123</v>
      </c>
      <c r="N1586" s="111">
        <v>0</v>
      </c>
      <c r="O1586" s="111" t="s">
        <v>553</v>
      </c>
      <c r="P1586" s="111">
        <v>0</v>
      </c>
      <c r="Q1586" s="112"/>
      <c r="R1586" s="111" t="s">
        <v>568</v>
      </c>
      <c r="S1586" s="111" t="s">
        <v>774</v>
      </c>
      <c r="T1586" s="111" t="s">
        <v>2670</v>
      </c>
      <c r="U1586" s="111" t="str">
        <f>+CONCATENATE(Tabla134[[#This Row],[D]],Tabla134[[#This Row],[P]],Tabla134[[#This Row],[DI]])</f>
        <v>LIMAYAUYOSTUPE</v>
      </c>
      <c r="V1586" s="111" t="s">
        <v>5752</v>
      </c>
      <c r="W1586" s="111"/>
      <c r="X1586" s="111"/>
    </row>
    <row r="1587" spans="1:24" x14ac:dyDescent="0.3">
      <c r="A1587" s="108" t="s">
        <v>548</v>
      </c>
      <c r="B1587" s="109" t="s">
        <v>5754</v>
      </c>
      <c r="C1587" s="109" t="s">
        <v>806</v>
      </c>
      <c r="D1587" s="109" t="s">
        <v>753</v>
      </c>
      <c r="E1587" s="109" t="s">
        <v>4898</v>
      </c>
      <c r="F1587" s="109" t="s">
        <v>5391</v>
      </c>
      <c r="G1587" s="109" t="s">
        <v>5692</v>
      </c>
      <c r="H1587" s="109" t="s">
        <v>5755</v>
      </c>
      <c r="I1587" s="110">
        <v>1906</v>
      </c>
      <c r="J1587" s="110">
        <v>165.23</v>
      </c>
      <c r="K1587" s="110">
        <v>-12.931100000000001</v>
      </c>
      <c r="L1587" s="110">
        <v>-75.779399999999995</v>
      </c>
      <c r="M1587" s="111" t="s">
        <v>123</v>
      </c>
      <c r="N1587" s="111">
        <v>0</v>
      </c>
      <c r="O1587" s="111" t="s">
        <v>553</v>
      </c>
      <c r="P1587" s="111">
        <v>0</v>
      </c>
      <c r="Q1587" s="112"/>
      <c r="R1587" s="111" t="s">
        <v>568</v>
      </c>
      <c r="S1587" s="111" t="s">
        <v>774</v>
      </c>
      <c r="T1587" s="111" t="s">
        <v>2676</v>
      </c>
      <c r="U1587" s="111" t="str">
        <f>+CONCATENATE(Tabla134[[#This Row],[D]],Tabla134[[#This Row],[P]],Tabla134[[#This Row],[DI]])</f>
        <v>LIMAYAUYOSVIÑAC</v>
      </c>
      <c r="V1587" s="111" t="s">
        <v>5754</v>
      </c>
      <c r="W1587" s="111"/>
      <c r="X1587" s="111"/>
    </row>
    <row r="1588" spans="1:24" x14ac:dyDescent="0.3">
      <c r="A1588" s="108" t="s">
        <v>548</v>
      </c>
      <c r="B1588" s="109" t="s">
        <v>5756</v>
      </c>
      <c r="C1588" s="109" t="s">
        <v>806</v>
      </c>
      <c r="D1588" s="109" t="s">
        <v>753</v>
      </c>
      <c r="E1588" s="109" t="s">
        <v>4901</v>
      </c>
      <c r="F1588" s="109" t="s">
        <v>5391</v>
      </c>
      <c r="G1588" s="109" t="s">
        <v>5692</v>
      </c>
      <c r="H1588" s="109" t="s">
        <v>5757</v>
      </c>
      <c r="I1588" s="110">
        <v>665</v>
      </c>
      <c r="J1588" s="110">
        <v>101.79</v>
      </c>
      <c r="K1588" s="110">
        <v>-12.223599999999999</v>
      </c>
      <c r="L1588" s="110">
        <v>-75.806899999999999</v>
      </c>
      <c r="M1588" s="111" t="s">
        <v>123</v>
      </c>
      <c r="N1588" s="111">
        <v>0</v>
      </c>
      <c r="O1588" s="111" t="s">
        <v>553</v>
      </c>
      <c r="P1588" s="111">
        <v>0</v>
      </c>
      <c r="Q1588" s="112"/>
      <c r="R1588" s="111" t="s">
        <v>568</v>
      </c>
      <c r="S1588" s="111" t="s">
        <v>774</v>
      </c>
      <c r="T1588" s="111" t="s">
        <v>2681</v>
      </c>
      <c r="U1588" s="111" t="str">
        <f>+CONCATENATE(Tabla134[[#This Row],[D]],Tabla134[[#This Row],[P]],Tabla134[[#This Row],[DI]])</f>
        <v>LIMAYAUYOSVITIS</v>
      </c>
      <c r="V1588" s="111" t="s">
        <v>5756</v>
      </c>
      <c r="W1588" s="111"/>
      <c r="X1588" s="111"/>
    </row>
    <row r="1589" spans="1:24" x14ac:dyDescent="0.3">
      <c r="A1589" s="108" t="s">
        <v>548</v>
      </c>
      <c r="B1589" s="109" t="s">
        <v>5758</v>
      </c>
      <c r="C1589" s="109" t="s">
        <v>806</v>
      </c>
      <c r="D1589" s="109" t="s">
        <v>753</v>
      </c>
      <c r="E1589" s="109" t="s">
        <v>841</v>
      </c>
      <c r="F1589" s="109" t="s">
        <v>5391</v>
      </c>
      <c r="G1589" s="109" t="s">
        <v>5692</v>
      </c>
      <c r="H1589" s="109" t="s">
        <v>842</v>
      </c>
      <c r="I1589" s="110" t="s">
        <v>553</v>
      </c>
      <c r="J1589" s="110" t="s">
        <v>553</v>
      </c>
      <c r="K1589" s="110" t="s">
        <v>553</v>
      </c>
      <c r="L1589" s="110" t="s">
        <v>553</v>
      </c>
      <c r="M1589" s="111" t="s">
        <v>123</v>
      </c>
      <c r="N1589" s="111">
        <v>0</v>
      </c>
      <c r="O1589" s="111" t="s">
        <v>553</v>
      </c>
      <c r="P1589" s="111">
        <v>0</v>
      </c>
      <c r="Q1589" s="112"/>
      <c r="R1589" s="111" t="s">
        <v>568</v>
      </c>
      <c r="S1589" s="111" t="s">
        <v>774</v>
      </c>
      <c r="T1589" s="111" t="s">
        <v>843</v>
      </c>
      <c r="U1589" s="111" t="str">
        <f>+CONCATENATE(Tabla134[[#This Row],[D]],Tabla134[[#This Row],[P]],Tabla134[[#This Row],[DI]])</f>
        <v>LIMAYAUYOSMULTIDISTRITAL</v>
      </c>
      <c r="V1589" s="111" t="s">
        <v>5758</v>
      </c>
      <c r="W1589" s="111"/>
      <c r="X1589" s="111"/>
    </row>
    <row r="1590" spans="1:24" x14ac:dyDescent="0.3">
      <c r="A1590" s="108" t="s">
        <v>548</v>
      </c>
      <c r="B1590" s="109" t="s">
        <v>5759</v>
      </c>
      <c r="C1590" s="109" t="s">
        <v>811</v>
      </c>
      <c r="D1590" s="109" t="s">
        <v>550</v>
      </c>
      <c r="E1590" s="109" t="s">
        <v>550</v>
      </c>
      <c r="F1590" s="109" t="s">
        <v>5760</v>
      </c>
      <c r="G1590" s="109" t="s">
        <v>5761</v>
      </c>
      <c r="H1590" s="109" t="s">
        <v>5762</v>
      </c>
      <c r="I1590" s="110">
        <v>151072</v>
      </c>
      <c r="J1590" s="110">
        <v>358.15</v>
      </c>
      <c r="K1590" s="110">
        <v>-3.7496999999999998</v>
      </c>
      <c r="L1590" s="110">
        <v>-73.261899999999997</v>
      </c>
      <c r="M1590" s="111" t="s">
        <v>123</v>
      </c>
      <c r="N1590" s="111">
        <v>0</v>
      </c>
      <c r="O1590" s="111" t="s">
        <v>553</v>
      </c>
      <c r="P1590" s="111">
        <v>0</v>
      </c>
      <c r="Q1590" s="112"/>
      <c r="R1590" s="111" t="s">
        <v>569</v>
      </c>
      <c r="S1590" s="111" t="s">
        <v>696</v>
      </c>
      <c r="T1590" s="111" t="s">
        <v>1828</v>
      </c>
      <c r="U1590" s="111" t="str">
        <f>+CONCATENATE(Tabla134[[#This Row],[D]],Tabla134[[#This Row],[P]],Tabla134[[#This Row],[DI]])</f>
        <v>LORETOMAYNASIQUITOS</v>
      </c>
      <c r="V1590" s="111" t="s">
        <v>5759</v>
      </c>
      <c r="W1590" s="111"/>
      <c r="X1590" s="111"/>
    </row>
    <row r="1591" spans="1:24" x14ac:dyDescent="0.3">
      <c r="A1591" s="108" t="s">
        <v>548</v>
      </c>
      <c r="B1591" s="109" t="s">
        <v>5763</v>
      </c>
      <c r="C1591" s="109" t="s">
        <v>811</v>
      </c>
      <c r="D1591" s="109" t="s">
        <v>550</v>
      </c>
      <c r="E1591" s="109" t="s">
        <v>581</v>
      </c>
      <c r="F1591" s="109" t="s">
        <v>5760</v>
      </c>
      <c r="G1591" s="109" t="s">
        <v>5761</v>
      </c>
      <c r="H1591" s="109" t="s">
        <v>5764</v>
      </c>
      <c r="I1591" s="110">
        <v>3064</v>
      </c>
      <c r="J1591" s="110">
        <v>14290.81</v>
      </c>
      <c r="K1591" s="110">
        <v>-3.8868999999999998</v>
      </c>
      <c r="L1591" s="110">
        <v>-73.700299999999999</v>
      </c>
      <c r="M1591" s="111" t="s">
        <v>123</v>
      </c>
      <c r="N1591" s="111">
        <v>0</v>
      </c>
      <c r="O1591" s="111" t="s">
        <v>553</v>
      </c>
      <c r="P1591" s="111">
        <v>0</v>
      </c>
      <c r="Q1591" s="112">
        <v>1</v>
      </c>
      <c r="R1591" s="111" t="s">
        <v>569</v>
      </c>
      <c r="S1591" s="111" t="s">
        <v>696</v>
      </c>
      <c r="T1591" s="111" t="s">
        <v>1172</v>
      </c>
      <c r="U1591" s="111" t="str">
        <f>+CONCATENATE(Tabla134[[#This Row],[D]],Tabla134[[#This Row],[P]],Tabla134[[#This Row],[DI]])</f>
        <v>LORETOMAYNASALTO NANAY</v>
      </c>
      <c r="V1591" s="111" t="s">
        <v>5763</v>
      </c>
      <c r="W1591" s="111"/>
      <c r="X1591" s="111"/>
    </row>
    <row r="1592" spans="1:24" x14ac:dyDescent="0.3">
      <c r="A1592" s="108" t="s">
        <v>548</v>
      </c>
      <c r="B1592" s="109" t="s">
        <v>5765</v>
      </c>
      <c r="C1592" s="109" t="s">
        <v>811</v>
      </c>
      <c r="D1592" s="109" t="s">
        <v>550</v>
      </c>
      <c r="E1592" s="109" t="s">
        <v>608</v>
      </c>
      <c r="F1592" s="109" t="s">
        <v>5760</v>
      </c>
      <c r="G1592" s="109" t="s">
        <v>5761</v>
      </c>
      <c r="H1592" s="109" t="s">
        <v>5766</v>
      </c>
      <c r="I1592" s="110">
        <v>20646</v>
      </c>
      <c r="J1592" s="110">
        <v>4476.1899999999996</v>
      </c>
      <c r="K1592" s="110">
        <v>-4.0064000000000002</v>
      </c>
      <c r="L1592" s="110">
        <v>-73.152500000000003</v>
      </c>
      <c r="M1592" s="111" t="s">
        <v>123</v>
      </c>
      <c r="N1592" s="111">
        <v>0</v>
      </c>
      <c r="O1592" s="111" t="s">
        <v>553</v>
      </c>
      <c r="P1592" s="111">
        <v>0</v>
      </c>
      <c r="Q1592" s="112"/>
      <c r="R1592" s="111" t="s">
        <v>569</v>
      </c>
      <c r="S1592" s="111" t="s">
        <v>696</v>
      </c>
      <c r="T1592" s="111" t="s">
        <v>1513</v>
      </c>
      <c r="U1592" s="111" t="str">
        <f>+CONCATENATE(Tabla134[[#This Row],[D]],Tabla134[[#This Row],[P]],Tabla134[[#This Row],[DI]])</f>
        <v>LORETOMAYNASFERNANDO LORES</v>
      </c>
      <c r="V1592" s="111" t="s">
        <v>5765</v>
      </c>
      <c r="W1592" s="111"/>
      <c r="X1592" s="111"/>
    </row>
    <row r="1593" spans="1:24" x14ac:dyDescent="0.3">
      <c r="A1593" s="108" t="s">
        <v>548</v>
      </c>
      <c r="B1593" s="109" t="s">
        <v>5767</v>
      </c>
      <c r="C1593" s="109" t="s">
        <v>811</v>
      </c>
      <c r="D1593" s="109" t="s">
        <v>550</v>
      </c>
      <c r="E1593" s="109" t="s">
        <v>633</v>
      </c>
      <c r="F1593" s="109" t="s">
        <v>5760</v>
      </c>
      <c r="G1593" s="109" t="s">
        <v>5761</v>
      </c>
      <c r="H1593" s="109" t="s">
        <v>5768</v>
      </c>
      <c r="I1593" s="110">
        <v>11273</v>
      </c>
      <c r="J1593" s="110">
        <v>3297.76</v>
      </c>
      <c r="K1593" s="110">
        <v>-3.4983</v>
      </c>
      <c r="L1593" s="110">
        <v>-73.044399999999996</v>
      </c>
      <c r="M1593" s="111" t="s">
        <v>123</v>
      </c>
      <c r="N1593" s="111">
        <v>0</v>
      </c>
      <c r="O1593" s="111" t="s">
        <v>553</v>
      </c>
      <c r="P1593" s="111">
        <v>0</v>
      </c>
      <c r="Q1593" s="112"/>
      <c r="R1593" s="111" t="s">
        <v>569</v>
      </c>
      <c r="S1593" s="111" t="s">
        <v>696</v>
      </c>
      <c r="T1593" s="111" t="s">
        <v>1674</v>
      </c>
      <c r="U1593" s="111" t="str">
        <f>+CONCATENATE(Tabla134[[#This Row],[D]],Tabla134[[#This Row],[P]],Tabla134[[#This Row],[DI]])</f>
        <v>LORETOMAYNASINDIANA</v>
      </c>
      <c r="V1593" s="111" t="s">
        <v>5767</v>
      </c>
      <c r="W1593" s="111"/>
      <c r="X1593" s="111"/>
    </row>
    <row r="1594" spans="1:24" x14ac:dyDescent="0.3">
      <c r="A1594" s="108" t="s">
        <v>548</v>
      </c>
      <c r="B1594" s="109" t="s">
        <v>5769</v>
      </c>
      <c r="C1594" s="109" t="s">
        <v>811</v>
      </c>
      <c r="D1594" s="109" t="s">
        <v>550</v>
      </c>
      <c r="E1594" s="109" t="s">
        <v>656</v>
      </c>
      <c r="F1594" s="109" t="s">
        <v>5760</v>
      </c>
      <c r="G1594" s="109" t="s">
        <v>5761</v>
      </c>
      <c r="H1594" s="109" t="s">
        <v>5770</v>
      </c>
      <c r="I1594" s="110">
        <v>9926</v>
      </c>
      <c r="J1594" s="110">
        <v>6593.64</v>
      </c>
      <c r="K1594" s="110">
        <v>-3.4136000000000002</v>
      </c>
      <c r="L1594" s="110">
        <v>-72.768900000000002</v>
      </c>
      <c r="M1594" s="111" t="s">
        <v>123</v>
      </c>
      <c r="N1594" s="111">
        <v>0</v>
      </c>
      <c r="O1594" s="111" t="s">
        <v>553</v>
      </c>
      <c r="P1594" s="111">
        <v>0</v>
      </c>
      <c r="Q1594" s="112"/>
      <c r="R1594" s="111" t="s">
        <v>569</v>
      </c>
      <c r="S1594" s="111" t="s">
        <v>696</v>
      </c>
      <c r="T1594" s="111" t="s">
        <v>1962</v>
      </c>
      <c r="U1594" s="111" t="str">
        <f>+CONCATENATE(Tabla134[[#This Row],[D]],Tabla134[[#This Row],[P]],Tabla134[[#This Row],[DI]])</f>
        <v>LORETOMAYNASLAS AMAZONAS</v>
      </c>
      <c r="V1594" s="111" t="s">
        <v>5769</v>
      </c>
      <c r="W1594" s="111"/>
      <c r="X1594" s="111"/>
    </row>
    <row r="1595" spans="1:24" x14ac:dyDescent="0.3">
      <c r="A1595" s="108" t="s">
        <v>548</v>
      </c>
      <c r="B1595" s="109" t="s">
        <v>5771</v>
      </c>
      <c r="C1595" s="109" t="s">
        <v>811</v>
      </c>
      <c r="D1595" s="109" t="s">
        <v>550</v>
      </c>
      <c r="E1595" s="109" t="s">
        <v>680</v>
      </c>
      <c r="F1595" s="109" t="s">
        <v>5760</v>
      </c>
      <c r="G1595" s="109" t="s">
        <v>5761</v>
      </c>
      <c r="H1595" s="109" t="s">
        <v>5772</v>
      </c>
      <c r="I1595" s="110">
        <v>14057</v>
      </c>
      <c r="J1595" s="110">
        <v>9884.2800000000007</v>
      </c>
      <c r="K1595" s="110">
        <v>-3.4977999999999998</v>
      </c>
      <c r="L1595" s="110">
        <v>-73.114199999999997</v>
      </c>
      <c r="M1595" s="111" t="s">
        <v>123</v>
      </c>
      <c r="N1595" s="111">
        <v>0</v>
      </c>
      <c r="O1595" s="111" t="s">
        <v>553</v>
      </c>
      <c r="P1595" s="111">
        <v>0</v>
      </c>
      <c r="Q1595" s="112">
        <v>1</v>
      </c>
      <c r="R1595" s="111" t="s">
        <v>569</v>
      </c>
      <c r="S1595" s="111" t="s">
        <v>696</v>
      </c>
      <c r="T1595" s="111" t="s">
        <v>2082</v>
      </c>
      <c r="U1595" s="111" t="str">
        <f>+CONCATENATE(Tabla134[[#This Row],[D]],Tabla134[[#This Row],[P]],Tabla134[[#This Row],[DI]])</f>
        <v>LORETOMAYNASMAZAN</v>
      </c>
      <c r="V1595" s="111" t="s">
        <v>5771</v>
      </c>
      <c r="W1595" s="111"/>
      <c r="X1595" s="111"/>
    </row>
    <row r="1596" spans="1:24" x14ac:dyDescent="0.3">
      <c r="A1596" s="108" t="s">
        <v>548</v>
      </c>
      <c r="B1596" s="109" t="s">
        <v>5773</v>
      </c>
      <c r="C1596" s="109" t="s">
        <v>811</v>
      </c>
      <c r="D1596" s="109" t="s">
        <v>550</v>
      </c>
      <c r="E1596" s="109" t="s">
        <v>700</v>
      </c>
      <c r="F1596" s="109" t="s">
        <v>5760</v>
      </c>
      <c r="G1596" s="109" t="s">
        <v>5761</v>
      </c>
      <c r="H1596" s="109" t="s">
        <v>5774</v>
      </c>
      <c r="I1596" s="110">
        <v>16695</v>
      </c>
      <c r="J1596" s="110">
        <v>24049.95</v>
      </c>
      <c r="K1596" s="110">
        <v>-2.4935999999999998</v>
      </c>
      <c r="L1596" s="110">
        <v>-73.680599999999998</v>
      </c>
      <c r="M1596" s="111" t="s">
        <v>123</v>
      </c>
      <c r="N1596" s="111">
        <v>0</v>
      </c>
      <c r="O1596" s="111" t="s">
        <v>553</v>
      </c>
      <c r="P1596" s="111">
        <v>0</v>
      </c>
      <c r="Q1596" s="112">
        <v>1</v>
      </c>
      <c r="R1596" s="111" t="s">
        <v>569</v>
      </c>
      <c r="S1596" s="111" t="s">
        <v>696</v>
      </c>
      <c r="T1596" s="111" t="s">
        <v>2181</v>
      </c>
      <c r="U1596" s="111" t="str">
        <f>+CONCATENATE(Tabla134[[#This Row],[D]],Tabla134[[#This Row],[P]],Tabla134[[#This Row],[DI]])</f>
        <v>LORETOMAYNASNAPO</v>
      </c>
      <c r="V1596" s="111" t="s">
        <v>5773</v>
      </c>
      <c r="W1596" s="111"/>
      <c r="X1596" s="111"/>
    </row>
    <row r="1597" spans="1:24" x14ac:dyDescent="0.3">
      <c r="A1597" s="108" t="s">
        <v>548</v>
      </c>
      <c r="B1597" s="109" t="s">
        <v>5775</v>
      </c>
      <c r="C1597" s="109" t="s">
        <v>811</v>
      </c>
      <c r="D1597" s="109" t="s">
        <v>550</v>
      </c>
      <c r="E1597" s="109" t="s">
        <v>719</v>
      </c>
      <c r="F1597" s="109" t="s">
        <v>5760</v>
      </c>
      <c r="G1597" s="109" t="s">
        <v>5761</v>
      </c>
      <c r="H1597" s="109" t="s">
        <v>5776</v>
      </c>
      <c r="I1597" s="110">
        <v>94201</v>
      </c>
      <c r="J1597" s="110">
        <v>1573.39</v>
      </c>
      <c r="K1597" s="110">
        <v>-3.7288999999999999</v>
      </c>
      <c r="L1597" s="110">
        <v>-73.244699999999995</v>
      </c>
      <c r="M1597" s="111" t="s">
        <v>123</v>
      </c>
      <c r="N1597" s="111">
        <v>0</v>
      </c>
      <c r="O1597" s="111" t="s">
        <v>553</v>
      </c>
      <c r="P1597" s="111">
        <v>0</v>
      </c>
      <c r="Q1597" s="112"/>
      <c r="R1597" s="111" t="s">
        <v>569</v>
      </c>
      <c r="S1597" s="111" t="s">
        <v>696</v>
      </c>
      <c r="T1597" s="111" t="s">
        <v>2262</v>
      </c>
      <c r="U1597" s="111" t="str">
        <f>+CONCATENATE(Tabla134[[#This Row],[D]],Tabla134[[#This Row],[P]],Tabla134[[#This Row],[DI]])</f>
        <v>LORETOMAYNASPUNCHANA</v>
      </c>
      <c r="V1597" s="111" t="s">
        <v>5775</v>
      </c>
      <c r="W1597" s="111"/>
      <c r="X1597" s="111"/>
    </row>
    <row r="1598" spans="1:24" x14ac:dyDescent="0.3">
      <c r="A1598" s="108" t="s">
        <v>548</v>
      </c>
      <c r="B1598" s="109" t="s">
        <v>5777</v>
      </c>
      <c r="C1598" s="109" t="s">
        <v>811</v>
      </c>
      <c r="D1598" s="109" t="s">
        <v>550</v>
      </c>
      <c r="E1598" s="109" t="s">
        <v>738</v>
      </c>
      <c r="F1598" s="109" t="s">
        <v>5760</v>
      </c>
      <c r="G1598" s="109" t="s">
        <v>5761</v>
      </c>
      <c r="H1598" s="109" t="s">
        <v>5778</v>
      </c>
      <c r="I1598" s="110" t="s">
        <v>553</v>
      </c>
      <c r="J1598" s="110" t="s">
        <v>553</v>
      </c>
      <c r="K1598" s="110" t="s">
        <v>553</v>
      </c>
      <c r="L1598" s="110" t="s">
        <v>553</v>
      </c>
      <c r="M1598" s="111" t="s">
        <v>123</v>
      </c>
      <c r="N1598" s="111">
        <v>0</v>
      </c>
      <c r="O1598" s="111" t="s">
        <v>553</v>
      </c>
      <c r="P1598" s="111">
        <v>0</v>
      </c>
      <c r="Q1598" s="112"/>
      <c r="R1598" s="111" t="s">
        <v>569</v>
      </c>
      <c r="S1598" s="111" t="s">
        <v>696</v>
      </c>
      <c r="T1598" s="111" t="s">
        <v>714</v>
      </c>
      <c r="U1598" s="111" t="str">
        <f>+CONCATENATE(Tabla134[[#This Row],[D]],Tabla134[[#This Row],[P]],Tabla134[[#This Row],[DI]])</f>
        <v>LORETOMAYNASPUTUMAYO</v>
      </c>
      <c r="V1598" s="111" t="s">
        <v>5777</v>
      </c>
      <c r="W1598" s="111"/>
      <c r="X1598" s="111"/>
    </row>
    <row r="1599" spans="1:24" x14ac:dyDescent="0.3">
      <c r="A1599" s="108" t="s">
        <v>548</v>
      </c>
      <c r="B1599" s="109" t="s">
        <v>5779</v>
      </c>
      <c r="C1599" s="109" t="s">
        <v>811</v>
      </c>
      <c r="D1599" s="109" t="s">
        <v>550</v>
      </c>
      <c r="E1599" s="109" t="s">
        <v>753</v>
      </c>
      <c r="F1599" s="109" t="s">
        <v>5760</v>
      </c>
      <c r="G1599" s="109" t="s">
        <v>5761</v>
      </c>
      <c r="H1599" s="109" t="s">
        <v>5780</v>
      </c>
      <c r="I1599" s="110">
        <v>5238</v>
      </c>
      <c r="J1599" s="110">
        <v>6795.14</v>
      </c>
      <c r="K1599" s="110">
        <v>-0.96419999999999995</v>
      </c>
      <c r="L1599" s="110">
        <v>-75.181399999999996</v>
      </c>
      <c r="M1599" s="111" t="s">
        <v>123</v>
      </c>
      <c r="N1599" s="111">
        <v>0</v>
      </c>
      <c r="O1599" s="111" t="s">
        <v>553</v>
      </c>
      <c r="P1599" s="111">
        <v>0</v>
      </c>
      <c r="Q1599" s="112">
        <v>1</v>
      </c>
      <c r="R1599" s="111" t="s">
        <v>569</v>
      </c>
      <c r="S1599" s="111" t="s">
        <v>696</v>
      </c>
      <c r="T1599" s="111" t="s">
        <v>2469</v>
      </c>
      <c r="U1599" s="111" t="str">
        <f>+CONCATENATE(Tabla134[[#This Row],[D]],Tabla134[[#This Row],[P]],Tabla134[[#This Row],[DI]])</f>
        <v>LORETOMAYNASTORRES CAUSANA</v>
      </c>
      <c r="V1599" s="111" t="s">
        <v>5779</v>
      </c>
      <c r="W1599" s="111"/>
      <c r="X1599" s="111"/>
    </row>
    <row r="1600" spans="1:24" x14ac:dyDescent="0.3">
      <c r="A1600" s="108" t="s">
        <v>548</v>
      </c>
      <c r="B1600" s="109" t="s">
        <v>5781</v>
      </c>
      <c r="C1600" s="109" t="s">
        <v>811</v>
      </c>
      <c r="D1600" s="109" t="s">
        <v>550</v>
      </c>
      <c r="E1600" s="109" t="s">
        <v>778</v>
      </c>
      <c r="F1600" s="109" t="s">
        <v>5760</v>
      </c>
      <c r="G1600" s="109" t="s">
        <v>5761</v>
      </c>
      <c r="H1600" s="109" t="s">
        <v>5782</v>
      </c>
      <c r="I1600" s="110">
        <v>77641</v>
      </c>
      <c r="J1600" s="110">
        <v>632.79999999999995</v>
      </c>
      <c r="K1600" s="110">
        <v>-3.7644000000000002</v>
      </c>
      <c r="L1600" s="110">
        <v>-73.244399999999999</v>
      </c>
      <c r="M1600" s="111" t="s">
        <v>123</v>
      </c>
      <c r="N1600" s="111">
        <v>0</v>
      </c>
      <c r="O1600" s="111" t="s">
        <v>553</v>
      </c>
      <c r="P1600" s="111">
        <v>0</v>
      </c>
      <c r="Q1600" s="112"/>
      <c r="R1600" s="111" t="s">
        <v>569</v>
      </c>
      <c r="S1600" s="111" t="s">
        <v>696</v>
      </c>
      <c r="T1600" s="111" t="s">
        <v>1098</v>
      </c>
      <c r="U1600" s="111" t="str">
        <f>+CONCATENATE(Tabla134[[#This Row],[D]],Tabla134[[#This Row],[P]],Tabla134[[#This Row],[DI]])</f>
        <v>LORETOMAYNASBELEN</v>
      </c>
      <c r="V1600" s="111" t="s">
        <v>5781</v>
      </c>
      <c r="W1600" s="111"/>
      <c r="X1600" s="111"/>
    </row>
    <row r="1601" spans="1:24" x14ac:dyDescent="0.3">
      <c r="A1601" s="108" t="s">
        <v>548</v>
      </c>
      <c r="B1601" s="109" t="s">
        <v>5783</v>
      </c>
      <c r="C1601" s="109" t="s">
        <v>811</v>
      </c>
      <c r="D1601" s="109" t="s">
        <v>550</v>
      </c>
      <c r="E1601" s="109" t="s">
        <v>789</v>
      </c>
      <c r="F1601" s="109" t="s">
        <v>5760</v>
      </c>
      <c r="G1601" s="109" t="s">
        <v>5761</v>
      </c>
      <c r="H1601" s="109" t="s">
        <v>5784</v>
      </c>
      <c r="I1601" s="110">
        <v>161819</v>
      </c>
      <c r="J1601" s="110">
        <v>3117.05</v>
      </c>
      <c r="K1601" s="110">
        <v>-3.7742</v>
      </c>
      <c r="L1601" s="110">
        <v>-73.2864</v>
      </c>
      <c r="M1601" s="111" t="s">
        <v>123</v>
      </c>
      <c r="N1601" s="111">
        <v>0</v>
      </c>
      <c r="O1601" s="111" t="s">
        <v>553</v>
      </c>
      <c r="P1601" s="111">
        <v>0</v>
      </c>
      <c r="Q1601" s="112"/>
      <c r="R1601" s="111" t="s">
        <v>569</v>
      </c>
      <c r="S1601" s="111" t="s">
        <v>696</v>
      </c>
      <c r="T1601" s="111" t="s">
        <v>2321</v>
      </c>
      <c r="U1601" s="111" t="str">
        <f>+CONCATENATE(Tabla134[[#This Row],[D]],Tabla134[[#This Row],[P]],Tabla134[[#This Row],[DI]])</f>
        <v>LORETOMAYNASSAN JUAN BAUTISTA</v>
      </c>
      <c r="V1601" s="111" t="s">
        <v>5783</v>
      </c>
      <c r="W1601" s="111"/>
      <c r="X1601" s="111"/>
    </row>
    <row r="1602" spans="1:24" x14ac:dyDescent="0.3">
      <c r="A1602" s="108" t="s">
        <v>548</v>
      </c>
      <c r="B1602" s="109" t="s">
        <v>5785</v>
      </c>
      <c r="C1602" s="109" t="s">
        <v>811</v>
      </c>
      <c r="D1602" s="109" t="s">
        <v>550</v>
      </c>
      <c r="E1602" s="109" t="s">
        <v>798</v>
      </c>
      <c r="F1602" s="109" t="s">
        <v>5760</v>
      </c>
      <c r="G1602" s="109" t="s">
        <v>5761</v>
      </c>
      <c r="H1602" s="109" t="s">
        <v>5786</v>
      </c>
      <c r="I1602" s="110" t="s">
        <v>553</v>
      </c>
      <c r="J1602" s="110" t="s">
        <v>553</v>
      </c>
      <c r="K1602" s="110" t="s">
        <v>553</v>
      </c>
      <c r="L1602" s="110" t="s">
        <v>553</v>
      </c>
      <c r="M1602" s="111" t="s">
        <v>123</v>
      </c>
      <c r="N1602" s="111">
        <v>0</v>
      </c>
      <c r="O1602" s="111" t="s">
        <v>553</v>
      </c>
      <c r="P1602" s="111">
        <v>0</v>
      </c>
      <c r="Q1602" s="112"/>
      <c r="R1602" s="111" t="s">
        <v>569</v>
      </c>
      <c r="S1602" s="111" t="s">
        <v>696</v>
      </c>
      <c r="T1602" s="111" t="s">
        <v>1514</v>
      </c>
      <c r="U1602" s="111" t="str">
        <f>+CONCATENATE(Tabla134[[#This Row],[D]],Tabla134[[#This Row],[P]],Tabla134[[#This Row],[DI]])</f>
        <v>LORETOMAYNASTENIENTE MANUEL CLAVERO</v>
      </c>
      <c r="V1602" s="111" t="s">
        <v>5785</v>
      </c>
      <c r="W1602" s="111"/>
      <c r="X1602" s="111"/>
    </row>
    <row r="1603" spans="1:24" x14ac:dyDescent="0.3">
      <c r="A1603" s="108" t="s">
        <v>548</v>
      </c>
      <c r="B1603" s="109" t="s">
        <v>5787</v>
      </c>
      <c r="C1603" s="109" t="s">
        <v>811</v>
      </c>
      <c r="D1603" s="109" t="s">
        <v>550</v>
      </c>
      <c r="E1603" s="109" t="s">
        <v>841</v>
      </c>
      <c r="F1603" s="109" t="s">
        <v>5760</v>
      </c>
      <c r="G1603" s="109" t="s">
        <v>5761</v>
      </c>
      <c r="H1603" s="109" t="s">
        <v>842</v>
      </c>
      <c r="I1603" s="110" t="s">
        <v>553</v>
      </c>
      <c r="J1603" s="110" t="s">
        <v>553</v>
      </c>
      <c r="K1603" s="110" t="s">
        <v>553</v>
      </c>
      <c r="L1603" s="110" t="s">
        <v>553</v>
      </c>
      <c r="M1603" s="111" t="s">
        <v>123</v>
      </c>
      <c r="N1603" s="111">
        <v>0</v>
      </c>
      <c r="O1603" s="111" t="s">
        <v>553</v>
      </c>
      <c r="P1603" s="111">
        <v>0</v>
      </c>
      <c r="Q1603" s="112"/>
      <c r="R1603" s="111" t="s">
        <v>569</v>
      </c>
      <c r="S1603" s="111" t="s">
        <v>696</v>
      </c>
      <c r="T1603" s="111" t="s">
        <v>843</v>
      </c>
      <c r="U1603" s="111" t="str">
        <f>+CONCATENATE(Tabla134[[#This Row],[D]],Tabla134[[#This Row],[P]],Tabla134[[#This Row],[DI]])</f>
        <v>LORETOMAYNASMULTIDISTRITAL</v>
      </c>
      <c r="V1603" s="111" t="s">
        <v>5787</v>
      </c>
      <c r="W1603" s="111"/>
      <c r="X1603" s="111"/>
    </row>
    <row r="1604" spans="1:24" x14ac:dyDescent="0.3">
      <c r="A1604" s="108" t="s">
        <v>548</v>
      </c>
      <c r="B1604" s="109" t="s">
        <v>5788</v>
      </c>
      <c r="C1604" s="109" t="s">
        <v>811</v>
      </c>
      <c r="D1604" s="109" t="s">
        <v>581</v>
      </c>
      <c r="E1604" s="109" t="s">
        <v>550</v>
      </c>
      <c r="F1604" s="109" t="s">
        <v>5760</v>
      </c>
      <c r="G1604" s="109" t="s">
        <v>5789</v>
      </c>
      <c r="H1604" s="109" t="s">
        <v>5790</v>
      </c>
      <c r="I1604" s="110">
        <v>74047</v>
      </c>
      <c r="J1604" s="110">
        <v>2187.67</v>
      </c>
      <c r="K1604" s="110">
        <v>-5.8944000000000001</v>
      </c>
      <c r="L1604" s="110">
        <v>-76.109399999999994</v>
      </c>
      <c r="M1604" s="111" t="s">
        <v>123</v>
      </c>
      <c r="N1604" s="111">
        <v>0</v>
      </c>
      <c r="O1604" s="111" t="s">
        <v>553</v>
      </c>
      <c r="P1604" s="111">
        <v>0</v>
      </c>
      <c r="Q1604" s="112"/>
      <c r="R1604" s="111" t="s">
        <v>569</v>
      </c>
      <c r="S1604" s="111" t="s">
        <v>597</v>
      </c>
      <c r="T1604" s="111" t="s">
        <v>1960</v>
      </c>
      <c r="U1604" s="111" t="str">
        <f>+CONCATENATE(Tabla134[[#This Row],[D]],Tabla134[[#This Row],[P]],Tabla134[[#This Row],[DI]])</f>
        <v>LORETOALTO_AMAZONASYURIMAGUAS</v>
      </c>
      <c r="V1604" s="111" t="s">
        <v>5788</v>
      </c>
      <c r="W1604" s="111"/>
      <c r="X1604" s="111"/>
    </row>
    <row r="1605" spans="1:24" x14ac:dyDescent="0.3">
      <c r="A1605" s="108" t="s">
        <v>548</v>
      </c>
      <c r="B1605" s="109" t="s">
        <v>5791</v>
      </c>
      <c r="C1605" s="109" t="s">
        <v>811</v>
      </c>
      <c r="D1605" s="109" t="s">
        <v>581</v>
      </c>
      <c r="E1605" s="109" t="s">
        <v>581</v>
      </c>
      <c r="F1605" s="109" t="s">
        <v>5760</v>
      </c>
      <c r="G1605" s="109" t="s">
        <v>5789</v>
      </c>
      <c r="H1605" s="109" t="s">
        <v>5792</v>
      </c>
      <c r="I1605" s="110">
        <v>18042</v>
      </c>
      <c r="J1605" s="110">
        <v>2954.17</v>
      </c>
      <c r="K1605" s="110">
        <v>-5.8314000000000004</v>
      </c>
      <c r="L1605" s="110">
        <v>-76.559700000000007</v>
      </c>
      <c r="M1605" s="111" t="s">
        <v>123</v>
      </c>
      <c r="N1605" s="111">
        <v>0</v>
      </c>
      <c r="O1605" s="111" t="s">
        <v>553</v>
      </c>
      <c r="P1605" s="111">
        <v>0</v>
      </c>
      <c r="Q1605" s="112"/>
      <c r="R1605" s="111" t="s">
        <v>569</v>
      </c>
      <c r="S1605" s="111" t="s">
        <v>597</v>
      </c>
      <c r="T1605" s="111" t="s">
        <v>1168</v>
      </c>
      <c r="U1605" s="111" t="str">
        <f>+CONCATENATE(Tabla134[[#This Row],[D]],Tabla134[[#This Row],[P]],Tabla134[[#This Row],[DI]])</f>
        <v>LORETOALTO_AMAZONASBALSAPUERTO</v>
      </c>
      <c r="V1605" s="111" t="s">
        <v>5791</v>
      </c>
      <c r="W1605" s="111"/>
      <c r="X1605" s="111"/>
    </row>
    <row r="1606" spans="1:24" x14ac:dyDescent="0.3">
      <c r="A1606" s="108" t="s">
        <v>548</v>
      </c>
      <c r="B1606" s="109" t="s">
        <v>5793</v>
      </c>
      <c r="C1606" s="109" t="s">
        <v>811</v>
      </c>
      <c r="D1606" s="109" t="s">
        <v>581</v>
      </c>
      <c r="E1606" s="109" t="s">
        <v>656</v>
      </c>
      <c r="F1606" s="109" t="s">
        <v>5760</v>
      </c>
      <c r="G1606" s="109" t="s">
        <v>5789</v>
      </c>
      <c r="H1606" s="109" t="s">
        <v>5794</v>
      </c>
      <c r="I1606" s="110">
        <v>5453</v>
      </c>
      <c r="J1606" s="110">
        <v>4253.68</v>
      </c>
      <c r="K1606" s="110">
        <v>-5.2938999999999998</v>
      </c>
      <c r="L1606" s="110">
        <v>-76.283600000000007</v>
      </c>
      <c r="M1606" s="111" t="s">
        <v>123</v>
      </c>
      <c r="N1606" s="111">
        <v>0</v>
      </c>
      <c r="O1606" s="111" t="s">
        <v>553</v>
      </c>
      <c r="P1606" s="111">
        <v>0</v>
      </c>
      <c r="Q1606" s="112">
        <v>1</v>
      </c>
      <c r="R1606" s="111" t="s">
        <v>569</v>
      </c>
      <c r="S1606" s="111" t="s">
        <v>597</v>
      </c>
      <c r="T1606" s="111" t="s">
        <v>1336</v>
      </c>
      <c r="U1606" s="111" t="str">
        <f>+CONCATENATE(Tabla134[[#This Row],[D]],Tabla134[[#This Row],[P]],Tabla134[[#This Row],[DI]])</f>
        <v>LORETOALTO_AMAZONASJEBEROS</v>
      </c>
      <c r="V1606" s="111" t="s">
        <v>5793</v>
      </c>
      <c r="W1606" s="111"/>
      <c r="X1606" s="111"/>
    </row>
    <row r="1607" spans="1:24" x14ac:dyDescent="0.3">
      <c r="A1607" s="108" t="s">
        <v>548</v>
      </c>
      <c r="B1607" s="109" t="s">
        <v>5795</v>
      </c>
      <c r="C1607" s="109" t="s">
        <v>811</v>
      </c>
      <c r="D1607" s="109" t="s">
        <v>581</v>
      </c>
      <c r="E1607" s="109" t="s">
        <v>680</v>
      </c>
      <c r="F1607" s="109" t="s">
        <v>5760</v>
      </c>
      <c r="G1607" s="109" t="s">
        <v>5789</v>
      </c>
      <c r="H1607" s="109" t="s">
        <v>5796</v>
      </c>
      <c r="I1607" s="110">
        <v>14584</v>
      </c>
      <c r="J1607" s="110">
        <v>5929.16</v>
      </c>
      <c r="K1607" s="110">
        <v>-5.23</v>
      </c>
      <c r="L1607" s="110">
        <v>-75.677499999999995</v>
      </c>
      <c r="M1607" s="111" t="s">
        <v>123</v>
      </c>
      <c r="N1607" s="115">
        <v>1</v>
      </c>
      <c r="O1607" s="115" t="s">
        <v>849</v>
      </c>
      <c r="P1607" s="115">
        <v>0</v>
      </c>
      <c r="Q1607" s="112">
        <v>1</v>
      </c>
      <c r="R1607" s="111" t="s">
        <v>569</v>
      </c>
      <c r="S1607" s="111" t="s">
        <v>597</v>
      </c>
      <c r="T1607" s="111" t="s">
        <v>1510</v>
      </c>
      <c r="U1607" s="111" t="str">
        <f>+CONCATENATE(Tabla134[[#This Row],[D]],Tabla134[[#This Row],[P]],Tabla134[[#This Row],[DI]])</f>
        <v>LORETOALTO_AMAZONASLAGUNAS</v>
      </c>
      <c r="V1607" s="111" t="s">
        <v>5795</v>
      </c>
      <c r="W1607" s="111"/>
      <c r="X1607" s="111"/>
    </row>
    <row r="1608" spans="1:24" x14ac:dyDescent="0.3">
      <c r="A1608" s="108" t="s">
        <v>548</v>
      </c>
      <c r="B1608" s="109" t="s">
        <v>5797</v>
      </c>
      <c r="C1608" s="109" t="s">
        <v>811</v>
      </c>
      <c r="D1608" s="109" t="s">
        <v>581</v>
      </c>
      <c r="E1608" s="109" t="s">
        <v>753</v>
      </c>
      <c r="F1608" s="109" t="s">
        <v>5760</v>
      </c>
      <c r="G1608" s="109" t="s">
        <v>5789</v>
      </c>
      <c r="H1608" s="109" t="s">
        <v>5798</v>
      </c>
      <c r="I1608" s="110">
        <v>4535</v>
      </c>
      <c r="J1608" s="110">
        <v>2222.31</v>
      </c>
      <c r="K1608" s="110">
        <v>-5.5125000000000002</v>
      </c>
      <c r="L1608" s="110">
        <v>-75.857200000000006</v>
      </c>
      <c r="M1608" s="111" t="s">
        <v>123</v>
      </c>
      <c r="N1608" s="111">
        <v>0</v>
      </c>
      <c r="O1608" s="111" t="s">
        <v>553</v>
      </c>
      <c r="P1608" s="111">
        <v>0</v>
      </c>
      <c r="Q1608" s="112"/>
      <c r="R1608" s="111" t="s">
        <v>569</v>
      </c>
      <c r="S1608" s="111" t="s">
        <v>597</v>
      </c>
      <c r="T1608" s="111" t="s">
        <v>1646</v>
      </c>
      <c r="U1608" s="111" t="str">
        <f>+CONCATENATE(Tabla134[[#This Row],[D]],Tabla134[[#This Row],[P]],Tabla134[[#This Row],[DI]])</f>
        <v>LORETOALTO_AMAZONASSANTA CRUZ</v>
      </c>
      <c r="V1608" s="111" t="s">
        <v>5797</v>
      </c>
      <c r="W1608" s="111"/>
      <c r="X1608" s="111"/>
    </row>
    <row r="1609" spans="1:24" x14ac:dyDescent="0.3">
      <c r="A1609" s="108" t="s">
        <v>548</v>
      </c>
      <c r="B1609" s="109" t="s">
        <v>5799</v>
      </c>
      <c r="C1609" s="109" t="s">
        <v>811</v>
      </c>
      <c r="D1609" s="109" t="s">
        <v>581</v>
      </c>
      <c r="E1609" s="109" t="s">
        <v>765</v>
      </c>
      <c r="F1609" s="109" t="s">
        <v>5760</v>
      </c>
      <c r="G1609" s="109" t="s">
        <v>5789</v>
      </c>
      <c r="H1609" s="109" t="s">
        <v>5800</v>
      </c>
      <c r="I1609" s="110">
        <v>6743</v>
      </c>
      <c r="J1609" s="110">
        <v>1292.03</v>
      </c>
      <c r="K1609" s="110">
        <v>-6.0271999999999997</v>
      </c>
      <c r="L1609" s="110">
        <v>-75.874200000000002</v>
      </c>
      <c r="M1609" s="111" t="s">
        <v>123</v>
      </c>
      <c r="N1609" s="111">
        <v>0</v>
      </c>
      <c r="O1609" s="111" t="s">
        <v>553</v>
      </c>
      <c r="P1609" s="111">
        <v>0</v>
      </c>
      <c r="Q1609" s="112"/>
      <c r="R1609" s="111" t="s">
        <v>569</v>
      </c>
      <c r="S1609" s="111" t="s">
        <v>597</v>
      </c>
      <c r="T1609" s="111" t="s">
        <v>1825</v>
      </c>
      <c r="U1609" s="111" t="str">
        <f>+CONCATENATE(Tabla134[[#This Row],[D]],Tabla134[[#This Row],[P]],Tabla134[[#This Row],[DI]])</f>
        <v>LORETOALTO_AMAZONASTENIENTE CESAR LOPEZ ROJAS</v>
      </c>
      <c r="V1609" s="111" t="s">
        <v>5799</v>
      </c>
      <c r="W1609" s="111"/>
      <c r="X1609" s="111"/>
    </row>
    <row r="1610" spans="1:24" x14ac:dyDescent="0.3">
      <c r="A1610" s="108" t="s">
        <v>548</v>
      </c>
      <c r="B1610" s="109" t="s">
        <v>5801</v>
      </c>
      <c r="C1610" s="109" t="s">
        <v>811</v>
      </c>
      <c r="D1610" s="109" t="s">
        <v>581</v>
      </c>
      <c r="E1610" s="109" t="s">
        <v>841</v>
      </c>
      <c r="F1610" s="109" t="s">
        <v>5760</v>
      </c>
      <c r="G1610" s="109" t="s">
        <v>5789</v>
      </c>
      <c r="H1610" s="109" t="s">
        <v>842</v>
      </c>
      <c r="I1610" s="110" t="s">
        <v>553</v>
      </c>
      <c r="J1610" s="110" t="s">
        <v>553</v>
      </c>
      <c r="K1610" s="110" t="s">
        <v>553</v>
      </c>
      <c r="L1610" s="110" t="s">
        <v>553</v>
      </c>
      <c r="M1610" s="111" t="s">
        <v>123</v>
      </c>
      <c r="N1610" s="111">
        <v>0</v>
      </c>
      <c r="O1610" s="111" t="s">
        <v>553</v>
      </c>
      <c r="P1610" s="111">
        <v>0</v>
      </c>
      <c r="Q1610" s="112"/>
      <c r="R1610" s="111" t="s">
        <v>569</v>
      </c>
      <c r="S1610" s="111" t="s">
        <v>597</v>
      </c>
      <c r="T1610" s="111" t="s">
        <v>843</v>
      </c>
      <c r="U1610" s="111" t="str">
        <f>+CONCATENATE(Tabla134[[#This Row],[D]],Tabla134[[#This Row],[P]],Tabla134[[#This Row],[DI]])</f>
        <v>LORETOALTO_AMAZONASMULTIDISTRITAL</v>
      </c>
      <c r="V1610" s="111" t="s">
        <v>5801</v>
      </c>
      <c r="W1610" s="111"/>
      <c r="X1610" s="111"/>
    </row>
    <row r="1611" spans="1:24" x14ac:dyDescent="0.3">
      <c r="A1611" s="108" t="s">
        <v>548</v>
      </c>
      <c r="B1611" s="109" t="s">
        <v>5802</v>
      </c>
      <c r="C1611" s="109" t="s">
        <v>811</v>
      </c>
      <c r="D1611" s="109" t="s">
        <v>608</v>
      </c>
      <c r="E1611" s="109" t="s">
        <v>550</v>
      </c>
      <c r="F1611" s="109" t="s">
        <v>5760</v>
      </c>
      <c r="G1611" s="109" t="s">
        <v>5803</v>
      </c>
      <c r="H1611" s="109" t="s">
        <v>5804</v>
      </c>
      <c r="I1611" s="110">
        <v>30631</v>
      </c>
      <c r="J1611" s="110">
        <v>6672.35</v>
      </c>
      <c r="K1611" s="110">
        <v>-4.4566999999999997</v>
      </c>
      <c r="L1611" s="110">
        <v>-73.5261</v>
      </c>
      <c r="M1611" s="111" t="s">
        <v>123</v>
      </c>
      <c r="N1611" s="115">
        <v>1</v>
      </c>
      <c r="O1611" s="115" t="s">
        <v>849</v>
      </c>
      <c r="P1611" s="115">
        <v>0</v>
      </c>
      <c r="Q1611" s="112">
        <v>1</v>
      </c>
      <c r="R1611" s="111" t="s">
        <v>569</v>
      </c>
      <c r="S1611" s="111" t="s">
        <v>569</v>
      </c>
      <c r="T1611" s="111" t="s">
        <v>1170</v>
      </c>
      <c r="U1611" s="111" t="str">
        <f>+CONCATENATE(Tabla134[[#This Row],[D]],Tabla134[[#This Row],[P]],Tabla134[[#This Row],[DI]])</f>
        <v>LORETOLORETONAUTA</v>
      </c>
      <c r="V1611" s="111" t="s">
        <v>5802</v>
      </c>
      <c r="W1611" s="111"/>
      <c r="X1611" s="111"/>
    </row>
    <row r="1612" spans="1:24" x14ac:dyDescent="0.3">
      <c r="A1612" s="108" t="s">
        <v>548</v>
      </c>
      <c r="B1612" s="109" t="s">
        <v>5805</v>
      </c>
      <c r="C1612" s="109" t="s">
        <v>811</v>
      </c>
      <c r="D1612" s="109" t="s">
        <v>608</v>
      </c>
      <c r="E1612" s="109" t="s">
        <v>581</v>
      </c>
      <c r="F1612" s="109" t="s">
        <v>5760</v>
      </c>
      <c r="G1612" s="109" t="s">
        <v>5803</v>
      </c>
      <c r="H1612" s="109" t="s">
        <v>5806</v>
      </c>
      <c r="I1612" s="110">
        <v>7331</v>
      </c>
      <c r="J1612" s="110">
        <v>12934.74</v>
      </c>
      <c r="K1612" s="110">
        <v>-4.5599999999999996</v>
      </c>
      <c r="L1612" s="110">
        <v>-74.484399999999994</v>
      </c>
      <c r="M1612" s="111" t="s">
        <v>123</v>
      </c>
      <c r="N1612" s="115">
        <v>1</v>
      </c>
      <c r="O1612" s="115" t="s">
        <v>849</v>
      </c>
      <c r="P1612" s="115">
        <v>0</v>
      </c>
      <c r="Q1612" s="112">
        <v>1</v>
      </c>
      <c r="R1612" s="111" t="s">
        <v>569</v>
      </c>
      <c r="S1612" s="111" t="s">
        <v>569</v>
      </c>
      <c r="T1612" s="111" t="s">
        <v>1337</v>
      </c>
      <c r="U1612" s="111" t="str">
        <f>+CONCATENATE(Tabla134[[#This Row],[D]],Tabla134[[#This Row],[P]],Tabla134[[#This Row],[DI]])</f>
        <v>LORETOLORETOPARINARI</v>
      </c>
      <c r="V1612" s="111" t="s">
        <v>5805</v>
      </c>
      <c r="W1612" s="111"/>
      <c r="X1612" s="111"/>
    </row>
    <row r="1613" spans="1:24" x14ac:dyDescent="0.3">
      <c r="A1613" s="108" t="s">
        <v>548</v>
      </c>
      <c r="B1613" s="109" t="s">
        <v>5807</v>
      </c>
      <c r="C1613" s="109" t="s">
        <v>811</v>
      </c>
      <c r="D1613" s="109" t="s">
        <v>608</v>
      </c>
      <c r="E1613" s="109" t="s">
        <v>608</v>
      </c>
      <c r="F1613" s="109" t="s">
        <v>5760</v>
      </c>
      <c r="G1613" s="109" t="s">
        <v>5803</v>
      </c>
      <c r="H1613" s="109" t="s">
        <v>5808</v>
      </c>
      <c r="I1613" s="110">
        <v>8664</v>
      </c>
      <c r="J1613" s="110">
        <v>19785.7</v>
      </c>
      <c r="K1613" s="110">
        <v>-3.5503</v>
      </c>
      <c r="L1613" s="110">
        <v>-74.690299999999993</v>
      </c>
      <c r="M1613" s="111" t="s">
        <v>123</v>
      </c>
      <c r="N1613" s="115">
        <v>1</v>
      </c>
      <c r="O1613" s="115" t="s">
        <v>849</v>
      </c>
      <c r="P1613" s="115">
        <v>0</v>
      </c>
      <c r="Q1613" s="112">
        <v>1</v>
      </c>
      <c r="R1613" s="111" t="s">
        <v>569</v>
      </c>
      <c r="S1613" s="111" t="s">
        <v>569</v>
      </c>
      <c r="T1613" s="111" t="s">
        <v>1512</v>
      </c>
      <c r="U1613" s="111" t="str">
        <f>+CONCATENATE(Tabla134[[#This Row],[D]],Tabla134[[#This Row],[P]],Tabla134[[#This Row],[DI]])</f>
        <v>LORETOLORETOTIGRE</v>
      </c>
      <c r="V1613" s="111" t="s">
        <v>5807</v>
      </c>
      <c r="W1613" s="111"/>
      <c r="X1613" s="111"/>
    </row>
    <row r="1614" spans="1:24" x14ac:dyDescent="0.3">
      <c r="A1614" s="108" t="s">
        <v>548</v>
      </c>
      <c r="B1614" s="109" t="s">
        <v>5809</v>
      </c>
      <c r="C1614" s="109" t="s">
        <v>811</v>
      </c>
      <c r="D1614" s="109" t="s">
        <v>608</v>
      </c>
      <c r="E1614" s="109" t="s">
        <v>633</v>
      </c>
      <c r="F1614" s="109" t="s">
        <v>5760</v>
      </c>
      <c r="G1614" s="109" t="s">
        <v>5803</v>
      </c>
      <c r="H1614" s="109" t="s">
        <v>5810</v>
      </c>
      <c r="I1614" s="110">
        <v>11196</v>
      </c>
      <c r="J1614" s="110">
        <v>12246.01</v>
      </c>
      <c r="K1614" s="110">
        <v>-3.8028</v>
      </c>
      <c r="L1614" s="110">
        <v>-75.059700000000007</v>
      </c>
      <c r="M1614" s="111" t="s">
        <v>123</v>
      </c>
      <c r="N1614" s="115">
        <v>1</v>
      </c>
      <c r="O1614" s="115" t="s">
        <v>849</v>
      </c>
      <c r="P1614" s="115">
        <v>0</v>
      </c>
      <c r="Q1614" s="112">
        <v>1</v>
      </c>
      <c r="R1614" s="111" t="s">
        <v>569</v>
      </c>
      <c r="S1614" s="111" t="s">
        <v>569</v>
      </c>
      <c r="T1614" s="111" t="s">
        <v>1672</v>
      </c>
      <c r="U1614" s="111" t="str">
        <f>+CONCATENATE(Tabla134[[#This Row],[D]],Tabla134[[#This Row],[P]],Tabla134[[#This Row],[DI]])</f>
        <v>LORETOLORETOTROMPETEROS</v>
      </c>
      <c r="V1614" s="111" t="s">
        <v>5809</v>
      </c>
      <c r="W1614" s="111"/>
      <c r="X1614" s="111"/>
    </row>
    <row r="1615" spans="1:24" x14ac:dyDescent="0.3">
      <c r="A1615" s="108" t="s">
        <v>548</v>
      </c>
      <c r="B1615" s="109" t="s">
        <v>5811</v>
      </c>
      <c r="C1615" s="109" t="s">
        <v>811</v>
      </c>
      <c r="D1615" s="109" t="s">
        <v>608</v>
      </c>
      <c r="E1615" s="109" t="s">
        <v>656</v>
      </c>
      <c r="F1615" s="109" t="s">
        <v>5760</v>
      </c>
      <c r="G1615" s="109" t="s">
        <v>5803</v>
      </c>
      <c r="H1615" s="109" t="s">
        <v>5812</v>
      </c>
      <c r="I1615" s="110">
        <v>15270</v>
      </c>
      <c r="J1615" s="110">
        <v>15434.46</v>
      </c>
      <c r="K1615" s="110">
        <v>-4.5332999999999997</v>
      </c>
      <c r="L1615" s="110">
        <v>-74.759699999999995</v>
      </c>
      <c r="M1615" s="111" t="s">
        <v>123</v>
      </c>
      <c r="N1615" s="115">
        <v>1</v>
      </c>
      <c r="O1615" s="115" t="s">
        <v>849</v>
      </c>
      <c r="P1615" s="115">
        <v>0</v>
      </c>
      <c r="Q1615" s="112">
        <v>1</v>
      </c>
      <c r="R1615" s="111" t="s">
        <v>569</v>
      </c>
      <c r="S1615" s="111" t="s">
        <v>569</v>
      </c>
      <c r="T1615" s="111" t="s">
        <v>1827</v>
      </c>
      <c r="U1615" s="111" t="str">
        <f>+CONCATENATE(Tabla134[[#This Row],[D]],Tabla134[[#This Row],[P]],Tabla134[[#This Row],[DI]])</f>
        <v>LORETOLORETOURARINAS</v>
      </c>
      <c r="V1615" s="111" t="s">
        <v>5811</v>
      </c>
      <c r="W1615" s="111"/>
      <c r="X1615" s="111"/>
    </row>
    <row r="1616" spans="1:24" x14ac:dyDescent="0.3">
      <c r="A1616" s="108" t="s">
        <v>548</v>
      </c>
      <c r="B1616" s="109" t="s">
        <v>5813</v>
      </c>
      <c r="C1616" s="109" t="s">
        <v>811</v>
      </c>
      <c r="D1616" s="109" t="s">
        <v>608</v>
      </c>
      <c r="E1616" s="109" t="s">
        <v>841</v>
      </c>
      <c r="F1616" s="109" t="s">
        <v>5760</v>
      </c>
      <c r="G1616" s="109" t="s">
        <v>5803</v>
      </c>
      <c r="H1616" s="109" t="s">
        <v>842</v>
      </c>
      <c r="I1616" s="110" t="s">
        <v>553</v>
      </c>
      <c r="J1616" s="110" t="s">
        <v>553</v>
      </c>
      <c r="K1616" s="110" t="s">
        <v>553</v>
      </c>
      <c r="L1616" s="110" t="s">
        <v>553</v>
      </c>
      <c r="M1616" s="111" t="s">
        <v>123</v>
      </c>
      <c r="N1616" s="111">
        <v>0</v>
      </c>
      <c r="O1616" s="111" t="s">
        <v>553</v>
      </c>
      <c r="P1616" s="111">
        <v>0</v>
      </c>
      <c r="Q1616" s="112"/>
      <c r="R1616" s="111" t="s">
        <v>569</v>
      </c>
      <c r="S1616" s="111" t="s">
        <v>569</v>
      </c>
      <c r="T1616" s="111" t="s">
        <v>843</v>
      </c>
      <c r="U1616" s="111" t="str">
        <f>+CONCATENATE(Tabla134[[#This Row],[D]],Tabla134[[#This Row],[P]],Tabla134[[#This Row],[DI]])</f>
        <v>LORETOLORETOMULTIDISTRITAL</v>
      </c>
      <c r="V1616" s="111" t="s">
        <v>5813</v>
      </c>
      <c r="W1616" s="111"/>
      <c r="X1616" s="111"/>
    </row>
    <row r="1617" spans="1:24" x14ac:dyDescent="0.3">
      <c r="A1617" s="108" t="s">
        <v>548</v>
      </c>
      <c r="B1617" s="109" t="s">
        <v>5814</v>
      </c>
      <c r="C1617" s="109" t="s">
        <v>811</v>
      </c>
      <c r="D1617" s="109" t="s">
        <v>633</v>
      </c>
      <c r="E1617" s="109" t="s">
        <v>550</v>
      </c>
      <c r="F1617" s="109" t="s">
        <v>5760</v>
      </c>
      <c r="G1617" s="109" t="s">
        <v>5815</v>
      </c>
      <c r="H1617" s="109" t="s">
        <v>5816</v>
      </c>
      <c r="I1617" s="110">
        <v>25020</v>
      </c>
      <c r="J1617" s="110">
        <v>7163.07</v>
      </c>
      <c r="K1617" s="110">
        <v>-3.9077999999999999</v>
      </c>
      <c r="L1617" s="110">
        <v>-70.517799999999994</v>
      </c>
      <c r="M1617" s="111" t="s">
        <v>123</v>
      </c>
      <c r="N1617" s="111">
        <v>0</v>
      </c>
      <c r="O1617" s="111" t="s">
        <v>553</v>
      </c>
      <c r="P1617" s="111">
        <v>0</v>
      </c>
      <c r="Q1617" s="112"/>
      <c r="R1617" s="111" t="s">
        <v>569</v>
      </c>
      <c r="S1617" s="111" t="s">
        <v>673</v>
      </c>
      <c r="T1617" s="111" t="s">
        <v>1338</v>
      </c>
      <c r="U1617" s="111" t="str">
        <f>+CONCATENATE(Tabla134[[#This Row],[D]],Tabla134[[#This Row],[P]],Tabla134[[#This Row],[DI]])</f>
        <v>LORETOMARISCAL_RAMON_CASTILLARAMON CASTILLA</v>
      </c>
      <c r="V1617" s="111" t="s">
        <v>5814</v>
      </c>
      <c r="W1617" s="111"/>
      <c r="X1617" s="111"/>
    </row>
    <row r="1618" spans="1:24" x14ac:dyDescent="0.3">
      <c r="A1618" s="108" t="s">
        <v>548</v>
      </c>
      <c r="B1618" s="109" t="s">
        <v>5817</v>
      </c>
      <c r="C1618" s="109" t="s">
        <v>811</v>
      </c>
      <c r="D1618" s="109" t="s">
        <v>633</v>
      </c>
      <c r="E1618" s="109" t="s">
        <v>581</v>
      </c>
      <c r="F1618" s="109" t="s">
        <v>5760</v>
      </c>
      <c r="G1618" s="109" t="s">
        <v>5815</v>
      </c>
      <c r="H1618" s="109" t="s">
        <v>5818</v>
      </c>
      <c r="I1618" s="110">
        <v>17653</v>
      </c>
      <c r="J1618" s="110">
        <v>11048.35</v>
      </c>
      <c r="K1618" s="110">
        <v>-3.3191999999999999</v>
      </c>
      <c r="L1618" s="110">
        <v>-71.863100000000003</v>
      </c>
      <c r="M1618" s="111" t="s">
        <v>123</v>
      </c>
      <c r="N1618" s="111">
        <v>0</v>
      </c>
      <c r="O1618" s="111" t="s">
        <v>553</v>
      </c>
      <c r="P1618" s="111">
        <v>0</v>
      </c>
      <c r="Q1618" s="112"/>
      <c r="R1618" s="111" t="s">
        <v>569</v>
      </c>
      <c r="S1618" s="111" t="s">
        <v>673</v>
      </c>
      <c r="T1618" s="111" t="s">
        <v>1171</v>
      </c>
      <c r="U1618" s="111" t="str">
        <f>+CONCATENATE(Tabla134[[#This Row],[D]],Tabla134[[#This Row],[P]],Tabla134[[#This Row],[DI]])</f>
        <v>LORETOMARISCAL_RAMON_CASTILLAPEBAS</v>
      </c>
      <c r="V1618" s="111" t="s">
        <v>5817</v>
      </c>
      <c r="W1618" s="111"/>
      <c r="X1618" s="111"/>
    </row>
    <row r="1619" spans="1:24" x14ac:dyDescent="0.3">
      <c r="A1619" s="108" t="s">
        <v>548</v>
      </c>
      <c r="B1619" s="109" t="s">
        <v>5819</v>
      </c>
      <c r="C1619" s="109" t="s">
        <v>811</v>
      </c>
      <c r="D1619" s="109" t="s">
        <v>633</v>
      </c>
      <c r="E1619" s="109" t="s">
        <v>608</v>
      </c>
      <c r="F1619" s="109" t="s">
        <v>5760</v>
      </c>
      <c r="G1619" s="109" t="s">
        <v>5815</v>
      </c>
      <c r="H1619" s="109" t="s">
        <v>5820</v>
      </c>
      <c r="I1619" s="110">
        <v>16315</v>
      </c>
      <c r="J1619" s="110">
        <v>13807.54</v>
      </c>
      <c r="K1619" s="110">
        <v>-4.3567</v>
      </c>
      <c r="L1619" s="110">
        <v>-70.040800000000004</v>
      </c>
      <c r="M1619" s="111" t="s">
        <v>123</v>
      </c>
      <c r="N1619" s="111">
        <v>0</v>
      </c>
      <c r="O1619" s="111" t="s">
        <v>553</v>
      </c>
      <c r="P1619" s="111">
        <v>0</v>
      </c>
      <c r="Q1619" s="112"/>
      <c r="R1619" s="111" t="s">
        <v>569</v>
      </c>
      <c r="S1619" s="111" t="s">
        <v>673</v>
      </c>
      <c r="T1619" s="111" t="s">
        <v>1673</v>
      </c>
      <c r="U1619" s="111" t="str">
        <f>+CONCATENATE(Tabla134[[#This Row],[D]],Tabla134[[#This Row],[P]],Tabla134[[#This Row],[DI]])</f>
        <v>LORETOMARISCAL_RAMON_CASTILLAYAVARI</v>
      </c>
      <c r="V1619" s="111" t="s">
        <v>5819</v>
      </c>
      <c r="W1619" s="111"/>
      <c r="X1619" s="111"/>
    </row>
    <row r="1620" spans="1:24" x14ac:dyDescent="0.3">
      <c r="A1620" s="108" t="s">
        <v>548</v>
      </c>
      <c r="B1620" s="109" t="s">
        <v>5821</v>
      </c>
      <c r="C1620" s="109" t="s">
        <v>811</v>
      </c>
      <c r="D1620" s="109" t="s">
        <v>633</v>
      </c>
      <c r="E1620" s="109" t="s">
        <v>633</v>
      </c>
      <c r="F1620" s="109" t="s">
        <v>5760</v>
      </c>
      <c r="G1620" s="109" t="s">
        <v>5815</v>
      </c>
      <c r="H1620" s="109" t="s">
        <v>5822</v>
      </c>
      <c r="I1620" s="110">
        <v>16675</v>
      </c>
      <c r="J1620" s="110">
        <v>5045.58</v>
      </c>
      <c r="K1620" s="110">
        <v>-4.0164</v>
      </c>
      <c r="L1620" s="110">
        <v>-71.102199999999996</v>
      </c>
      <c r="M1620" s="111" t="s">
        <v>123</v>
      </c>
      <c r="N1620" s="111">
        <v>0</v>
      </c>
      <c r="O1620" s="111" t="s">
        <v>553</v>
      </c>
      <c r="P1620" s="111">
        <v>0</v>
      </c>
      <c r="Q1620" s="112"/>
      <c r="R1620" s="111" t="s">
        <v>569</v>
      </c>
      <c r="S1620" s="111" t="s">
        <v>673</v>
      </c>
      <c r="T1620" s="111" t="s">
        <v>1444</v>
      </c>
      <c r="U1620" s="111" t="str">
        <f>+CONCATENATE(Tabla134[[#This Row],[D]],Tabla134[[#This Row],[P]],Tabla134[[#This Row],[DI]])</f>
        <v>LORETOMARISCAL_RAMON_CASTILLASAN PABLO</v>
      </c>
      <c r="V1620" s="111" t="s">
        <v>5821</v>
      </c>
      <c r="W1620" s="111"/>
      <c r="X1620" s="111"/>
    </row>
    <row r="1621" spans="1:24" x14ac:dyDescent="0.3">
      <c r="A1621" s="108" t="s">
        <v>548</v>
      </c>
      <c r="B1621" s="109" t="s">
        <v>5823</v>
      </c>
      <c r="C1621" s="109" t="s">
        <v>811</v>
      </c>
      <c r="D1621" s="109" t="s">
        <v>633</v>
      </c>
      <c r="E1621" s="109" t="s">
        <v>841</v>
      </c>
      <c r="F1621" s="109" t="s">
        <v>5760</v>
      </c>
      <c r="G1621" s="109" t="s">
        <v>5815</v>
      </c>
      <c r="H1621" s="109" t="s">
        <v>842</v>
      </c>
      <c r="I1621" s="110" t="s">
        <v>553</v>
      </c>
      <c r="J1621" s="110" t="s">
        <v>553</v>
      </c>
      <c r="K1621" s="110" t="s">
        <v>553</v>
      </c>
      <c r="L1621" s="110" t="s">
        <v>553</v>
      </c>
      <c r="M1621" s="111" t="s">
        <v>123</v>
      </c>
      <c r="N1621" s="111">
        <v>0</v>
      </c>
      <c r="O1621" s="111" t="s">
        <v>553</v>
      </c>
      <c r="P1621" s="111">
        <v>0</v>
      </c>
      <c r="Q1621" s="112"/>
      <c r="R1621" s="111" t="s">
        <v>569</v>
      </c>
      <c r="S1621" s="111" t="s">
        <v>673</v>
      </c>
      <c r="T1621" s="111" t="s">
        <v>843</v>
      </c>
      <c r="U1621" s="111" t="str">
        <f>+CONCATENATE(Tabla134[[#This Row],[D]],Tabla134[[#This Row],[P]],Tabla134[[#This Row],[DI]])</f>
        <v>LORETOMARISCAL_RAMON_CASTILLAMULTIDISTRITAL</v>
      </c>
      <c r="V1621" s="111" t="s">
        <v>5823</v>
      </c>
      <c r="W1621" s="111"/>
      <c r="X1621" s="111"/>
    </row>
    <row r="1622" spans="1:24" x14ac:dyDescent="0.3">
      <c r="A1622" s="108" t="s">
        <v>548</v>
      </c>
      <c r="B1622" s="109" t="s">
        <v>5824</v>
      </c>
      <c r="C1622" s="109" t="s">
        <v>811</v>
      </c>
      <c r="D1622" s="109" t="s">
        <v>656</v>
      </c>
      <c r="E1622" s="109" t="s">
        <v>550</v>
      </c>
      <c r="F1622" s="109" t="s">
        <v>5760</v>
      </c>
      <c r="G1622" s="109" t="s">
        <v>5825</v>
      </c>
      <c r="H1622" s="109" t="s">
        <v>5826</v>
      </c>
      <c r="I1622" s="110">
        <v>31004</v>
      </c>
      <c r="J1622" s="110">
        <v>3038.56</v>
      </c>
      <c r="K1622" s="110">
        <v>-5.0589000000000004</v>
      </c>
      <c r="L1622" s="110">
        <v>-73.852500000000006</v>
      </c>
      <c r="M1622" s="111" t="s">
        <v>123</v>
      </c>
      <c r="N1622" s="111">
        <v>0</v>
      </c>
      <c r="O1622" s="111" t="s">
        <v>553</v>
      </c>
      <c r="P1622" s="111">
        <v>0</v>
      </c>
      <c r="Q1622" s="112">
        <v>1</v>
      </c>
      <c r="R1622" s="111" t="s">
        <v>569</v>
      </c>
      <c r="S1622" s="111" t="s">
        <v>733</v>
      </c>
      <c r="T1622" s="111" t="s">
        <v>733</v>
      </c>
      <c r="U1622" s="111" t="str">
        <f>+CONCATENATE(Tabla134[[#This Row],[D]],Tabla134[[#This Row],[P]],Tabla134[[#This Row],[DI]])</f>
        <v>LORETOREQUENAREQUENA</v>
      </c>
      <c r="V1622" s="111" t="s">
        <v>5824</v>
      </c>
      <c r="W1622" s="111"/>
      <c r="X1622" s="111"/>
    </row>
    <row r="1623" spans="1:24" x14ac:dyDescent="0.3">
      <c r="A1623" s="108" t="s">
        <v>548</v>
      </c>
      <c r="B1623" s="109" t="s">
        <v>5827</v>
      </c>
      <c r="C1623" s="109" t="s">
        <v>811</v>
      </c>
      <c r="D1623" s="109" t="s">
        <v>656</v>
      </c>
      <c r="E1623" s="109" t="s">
        <v>581</v>
      </c>
      <c r="F1623" s="109" t="s">
        <v>5760</v>
      </c>
      <c r="G1623" s="109" t="s">
        <v>5825</v>
      </c>
      <c r="H1623" s="109" t="s">
        <v>5828</v>
      </c>
      <c r="I1623" s="110">
        <v>2139</v>
      </c>
      <c r="J1623" s="110">
        <v>9013.7999999999993</v>
      </c>
      <c r="K1623" s="110">
        <v>-6.0255999999999998</v>
      </c>
      <c r="L1623" s="110">
        <v>-74.090800000000002</v>
      </c>
      <c r="M1623" s="111" t="s">
        <v>123</v>
      </c>
      <c r="N1623" s="111">
        <v>0</v>
      </c>
      <c r="O1623" s="111" t="s">
        <v>553</v>
      </c>
      <c r="P1623" s="111">
        <v>0</v>
      </c>
      <c r="Q1623" s="112">
        <v>1</v>
      </c>
      <c r="R1623" s="111" t="s">
        <v>569</v>
      </c>
      <c r="S1623" s="111" t="s">
        <v>733</v>
      </c>
      <c r="T1623" s="111" t="s">
        <v>1173</v>
      </c>
      <c r="U1623" s="111" t="str">
        <f>+CONCATENATE(Tabla134[[#This Row],[D]],Tabla134[[#This Row],[P]],Tabla134[[#This Row],[DI]])</f>
        <v>LORETOREQUENAALTO TAPICHE</v>
      </c>
      <c r="V1623" s="111" t="s">
        <v>5827</v>
      </c>
      <c r="W1623" s="111"/>
      <c r="X1623" s="111"/>
    </row>
    <row r="1624" spans="1:24" x14ac:dyDescent="0.3">
      <c r="A1624" s="108" t="s">
        <v>548</v>
      </c>
      <c r="B1624" s="109" t="s">
        <v>5829</v>
      </c>
      <c r="C1624" s="109" t="s">
        <v>811</v>
      </c>
      <c r="D1624" s="109" t="s">
        <v>656</v>
      </c>
      <c r="E1624" s="109" t="s">
        <v>608</v>
      </c>
      <c r="F1624" s="109" t="s">
        <v>5760</v>
      </c>
      <c r="G1624" s="109" t="s">
        <v>5825</v>
      </c>
      <c r="H1624" s="109" t="s">
        <v>5830</v>
      </c>
      <c r="I1624" s="110">
        <v>4564</v>
      </c>
      <c r="J1624" s="110">
        <v>842.37</v>
      </c>
      <c r="K1624" s="110">
        <v>-5.4071999999999996</v>
      </c>
      <c r="L1624" s="110">
        <v>-74.159199999999998</v>
      </c>
      <c r="M1624" s="111" t="s">
        <v>123</v>
      </c>
      <c r="N1624" s="111">
        <v>0</v>
      </c>
      <c r="O1624" s="111" t="s">
        <v>553</v>
      </c>
      <c r="P1624" s="111">
        <v>0</v>
      </c>
      <c r="Q1624" s="112">
        <v>1</v>
      </c>
      <c r="R1624" s="111" t="s">
        <v>569</v>
      </c>
      <c r="S1624" s="111" t="s">
        <v>733</v>
      </c>
      <c r="T1624" s="111" t="s">
        <v>1340</v>
      </c>
      <c r="U1624" s="111" t="str">
        <f>+CONCATENATE(Tabla134[[#This Row],[D]],Tabla134[[#This Row],[P]],Tabla134[[#This Row],[DI]])</f>
        <v>LORETOREQUENACAPELO</v>
      </c>
      <c r="V1624" s="111" t="s">
        <v>5829</v>
      </c>
      <c r="W1624" s="111"/>
      <c r="X1624" s="111"/>
    </row>
    <row r="1625" spans="1:24" x14ac:dyDescent="0.3">
      <c r="A1625" s="108" t="s">
        <v>548</v>
      </c>
      <c r="B1625" s="109" t="s">
        <v>5831</v>
      </c>
      <c r="C1625" s="109" t="s">
        <v>811</v>
      </c>
      <c r="D1625" s="109" t="s">
        <v>656</v>
      </c>
      <c r="E1625" s="109" t="s">
        <v>633</v>
      </c>
      <c r="F1625" s="109" t="s">
        <v>5760</v>
      </c>
      <c r="G1625" s="109" t="s">
        <v>5825</v>
      </c>
      <c r="H1625" s="109" t="s">
        <v>5832</v>
      </c>
      <c r="I1625" s="110">
        <v>7637</v>
      </c>
      <c r="J1625" s="110">
        <v>4572.5600000000004</v>
      </c>
      <c r="K1625" s="110">
        <v>-5.7935999999999996</v>
      </c>
      <c r="L1625" s="110">
        <v>-74.2864</v>
      </c>
      <c r="M1625" s="111" t="s">
        <v>123</v>
      </c>
      <c r="N1625" s="111">
        <v>0</v>
      </c>
      <c r="O1625" s="111" t="s">
        <v>553</v>
      </c>
      <c r="P1625" s="111">
        <v>0</v>
      </c>
      <c r="Q1625" s="112">
        <v>1</v>
      </c>
      <c r="R1625" s="111" t="s">
        <v>569</v>
      </c>
      <c r="S1625" s="111" t="s">
        <v>733</v>
      </c>
      <c r="T1625" s="111" t="s">
        <v>1515</v>
      </c>
      <c r="U1625" s="111" t="str">
        <f>+CONCATENATE(Tabla134[[#This Row],[D]],Tabla134[[#This Row],[P]],Tabla134[[#This Row],[DI]])</f>
        <v>LORETOREQUENAEMILIO SAN MARTIN</v>
      </c>
      <c r="V1625" s="111" t="s">
        <v>5831</v>
      </c>
      <c r="W1625" s="111"/>
      <c r="X1625" s="111"/>
    </row>
    <row r="1626" spans="1:24" x14ac:dyDescent="0.3">
      <c r="A1626" s="108" t="s">
        <v>548</v>
      </c>
      <c r="B1626" s="109" t="s">
        <v>5833</v>
      </c>
      <c r="C1626" s="109" t="s">
        <v>811</v>
      </c>
      <c r="D1626" s="109" t="s">
        <v>656</v>
      </c>
      <c r="E1626" s="109" t="s">
        <v>656</v>
      </c>
      <c r="F1626" s="109" t="s">
        <v>5760</v>
      </c>
      <c r="G1626" s="109" t="s">
        <v>5825</v>
      </c>
      <c r="H1626" s="109" t="s">
        <v>5834</v>
      </c>
      <c r="I1626" s="110">
        <v>8508</v>
      </c>
      <c r="J1626" s="110">
        <v>4792.0600000000004</v>
      </c>
      <c r="K1626" s="110">
        <v>-5.7892000000000001</v>
      </c>
      <c r="L1626" s="110">
        <v>-74.550299999999993</v>
      </c>
      <c r="M1626" s="111" t="s">
        <v>123</v>
      </c>
      <c r="N1626" s="111">
        <v>0</v>
      </c>
      <c r="O1626" s="111" t="s">
        <v>553</v>
      </c>
      <c r="P1626" s="111">
        <v>0</v>
      </c>
      <c r="Q1626" s="112">
        <v>1</v>
      </c>
      <c r="R1626" s="111" t="s">
        <v>569</v>
      </c>
      <c r="S1626" s="111" t="s">
        <v>733</v>
      </c>
      <c r="T1626" s="111" t="s">
        <v>1829</v>
      </c>
      <c r="U1626" s="111" t="str">
        <f>+CONCATENATE(Tabla134[[#This Row],[D]],Tabla134[[#This Row],[P]],Tabla134[[#This Row],[DI]])</f>
        <v>LORETOREQUENAMAQUIA</v>
      </c>
      <c r="V1626" s="111" t="s">
        <v>5833</v>
      </c>
      <c r="W1626" s="111"/>
      <c r="X1626" s="111"/>
    </row>
    <row r="1627" spans="1:24" x14ac:dyDescent="0.3">
      <c r="A1627" s="108" t="s">
        <v>548</v>
      </c>
      <c r="B1627" s="109" t="s">
        <v>5835</v>
      </c>
      <c r="C1627" s="109" t="s">
        <v>811</v>
      </c>
      <c r="D1627" s="109" t="s">
        <v>656</v>
      </c>
      <c r="E1627" s="109" t="s">
        <v>680</v>
      </c>
      <c r="F1627" s="109" t="s">
        <v>5760</v>
      </c>
      <c r="G1627" s="109" t="s">
        <v>5825</v>
      </c>
      <c r="H1627" s="109" t="s">
        <v>5836</v>
      </c>
      <c r="I1627" s="110">
        <v>6170</v>
      </c>
      <c r="J1627" s="110">
        <v>6149.49</v>
      </c>
      <c r="K1627" s="110">
        <v>-5.2533000000000003</v>
      </c>
      <c r="L1627" s="110">
        <v>-74.343299999999999</v>
      </c>
      <c r="M1627" s="111" t="s">
        <v>123</v>
      </c>
      <c r="N1627" s="115">
        <v>1</v>
      </c>
      <c r="O1627" s="115" t="s">
        <v>849</v>
      </c>
      <c r="P1627" s="115">
        <v>0</v>
      </c>
      <c r="Q1627" s="112">
        <v>1</v>
      </c>
      <c r="R1627" s="111" t="s">
        <v>569</v>
      </c>
      <c r="S1627" s="111" t="s">
        <v>733</v>
      </c>
      <c r="T1627" s="111" t="s">
        <v>1963</v>
      </c>
      <c r="U1627" s="111" t="str">
        <f>+CONCATENATE(Tabla134[[#This Row],[D]],Tabla134[[#This Row],[P]],Tabla134[[#This Row],[DI]])</f>
        <v>LORETOREQUENAPUINAHUA</v>
      </c>
      <c r="V1627" s="111" t="s">
        <v>5835</v>
      </c>
      <c r="W1627" s="111"/>
      <c r="X1627" s="111"/>
    </row>
    <row r="1628" spans="1:24" x14ac:dyDescent="0.3">
      <c r="A1628" s="108" t="s">
        <v>548</v>
      </c>
      <c r="B1628" s="109" t="s">
        <v>5837</v>
      </c>
      <c r="C1628" s="109" t="s">
        <v>811</v>
      </c>
      <c r="D1628" s="109" t="s">
        <v>656</v>
      </c>
      <c r="E1628" s="109" t="s">
        <v>700</v>
      </c>
      <c r="F1628" s="109" t="s">
        <v>5760</v>
      </c>
      <c r="G1628" s="109" t="s">
        <v>5825</v>
      </c>
      <c r="H1628" s="109" t="s">
        <v>5838</v>
      </c>
      <c r="I1628" s="110">
        <v>5025</v>
      </c>
      <c r="J1628" s="110">
        <v>2081.42</v>
      </c>
      <c r="K1628" s="110">
        <v>-4.7260999999999997</v>
      </c>
      <c r="L1628" s="110">
        <v>-73.533299999999997</v>
      </c>
      <c r="M1628" s="111" t="s">
        <v>123</v>
      </c>
      <c r="N1628" s="111">
        <v>0</v>
      </c>
      <c r="O1628" s="111" t="s">
        <v>553</v>
      </c>
      <c r="P1628" s="111">
        <v>0</v>
      </c>
      <c r="Q1628" s="112"/>
      <c r="R1628" s="111" t="s">
        <v>569</v>
      </c>
      <c r="S1628" s="111" t="s">
        <v>733</v>
      </c>
      <c r="T1628" s="111" t="s">
        <v>2182</v>
      </c>
      <c r="U1628" s="111" t="str">
        <f>+CONCATENATE(Tabla134[[#This Row],[D]],Tabla134[[#This Row],[P]],Tabla134[[#This Row],[DI]])</f>
        <v>LORETOREQUENASAQUENA</v>
      </c>
      <c r="V1628" s="111" t="s">
        <v>5837</v>
      </c>
      <c r="W1628" s="111"/>
      <c r="X1628" s="111"/>
    </row>
    <row r="1629" spans="1:24" x14ac:dyDescent="0.3">
      <c r="A1629" s="108" t="s">
        <v>548</v>
      </c>
      <c r="B1629" s="109" t="s">
        <v>5839</v>
      </c>
      <c r="C1629" s="109" t="s">
        <v>811</v>
      </c>
      <c r="D1629" s="109" t="s">
        <v>656</v>
      </c>
      <c r="E1629" s="109" t="s">
        <v>719</v>
      </c>
      <c r="F1629" s="109" t="s">
        <v>5760</v>
      </c>
      <c r="G1629" s="109" t="s">
        <v>5825</v>
      </c>
      <c r="H1629" s="109" t="s">
        <v>5840</v>
      </c>
      <c r="I1629" s="110">
        <v>707</v>
      </c>
      <c r="J1629" s="110">
        <v>4711.38</v>
      </c>
      <c r="K1629" s="110">
        <v>-6.0049999999999999</v>
      </c>
      <c r="L1629" s="110">
        <v>-73.691100000000006</v>
      </c>
      <c r="M1629" s="111" t="s">
        <v>123</v>
      </c>
      <c r="N1629" s="111">
        <v>0</v>
      </c>
      <c r="O1629" s="111" t="s">
        <v>553</v>
      </c>
      <c r="P1629" s="111">
        <v>0</v>
      </c>
      <c r="Q1629" s="112">
        <v>1</v>
      </c>
      <c r="R1629" s="111" t="s">
        <v>569</v>
      </c>
      <c r="S1629" s="111" t="s">
        <v>733</v>
      </c>
      <c r="T1629" s="111" t="s">
        <v>2263</v>
      </c>
      <c r="U1629" s="111" t="str">
        <f>+CONCATENATE(Tabla134[[#This Row],[D]],Tabla134[[#This Row],[P]],Tabla134[[#This Row],[DI]])</f>
        <v>LORETOREQUENASOPLIN</v>
      </c>
      <c r="V1629" s="111" t="s">
        <v>5839</v>
      </c>
      <c r="W1629" s="111"/>
      <c r="X1629" s="111"/>
    </row>
    <row r="1630" spans="1:24" x14ac:dyDescent="0.3">
      <c r="A1630" s="108" t="s">
        <v>548</v>
      </c>
      <c r="B1630" s="109" t="s">
        <v>5841</v>
      </c>
      <c r="C1630" s="109" t="s">
        <v>811</v>
      </c>
      <c r="D1630" s="109" t="s">
        <v>656</v>
      </c>
      <c r="E1630" s="109" t="s">
        <v>738</v>
      </c>
      <c r="F1630" s="109" t="s">
        <v>5760</v>
      </c>
      <c r="G1630" s="109" t="s">
        <v>5825</v>
      </c>
      <c r="H1630" s="109" t="s">
        <v>5842</v>
      </c>
      <c r="I1630" s="110">
        <v>1245</v>
      </c>
      <c r="J1630" s="110">
        <v>2014.23</v>
      </c>
      <c r="K1630" s="110">
        <v>-5.6643999999999997</v>
      </c>
      <c r="L1630" s="110">
        <v>-74.188599999999994</v>
      </c>
      <c r="M1630" s="111" t="s">
        <v>123</v>
      </c>
      <c r="N1630" s="111">
        <v>0</v>
      </c>
      <c r="O1630" s="111" t="s">
        <v>553</v>
      </c>
      <c r="P1630" s="111">
        <v>0</v>
      </c>
      <c r="Q1630" s="112">
        <v>1</v>
      </c>
      <c r="R1630" s="111" t="s">
        <v>569</v>
      </c>
      <c r="S1630" s="111" t="s">
        <v>733</v>
      </c>
      <c r="T1630" s="111" t="s">
        <v>2334</v>
      </c>
      <c r="U1630" s="111" t="str">
        <f>+CONCATENATE(Tabla134[[#This Row],[D]],Tabla134[[#This Row],[P]],Tabla134[[#This Row],[DI]])</f>
        <v>LORETOREQUENATAPICHE</v>
      </c>
      <c r="V1630" s="111" t="s">
        <v>5841</v>
      </c>
      <c r="W1630" s="111"/>
      <c r="X1630" s="111"/>
    </row>
    <row r="1631" spans="1:24" x14ac:dyDescent="0.3">
      <c r="A1631" s="108" t="s">
        <v>548</v>
      </c>
      <c r="B1631" s="109" t="s">
        <v>5843</v>
      </c>
      <c r="C1631" s="109" t="s">
        <v>811</v>
      </c>
      <c r="D1631" s="109" t="s">
        <v>656</v>
      </c>
      <c r="E1631" s="109" t="s">
        <v>753</v>
      </c>
      <c r="F1631" s="109" t="s">
        <v>5760</v>
      </c>
      <c r="G1631" s="109" t="s">
        <v>5825</v>
      </c>
      <c r="H1631" s="109" t="s">
        <v>5844</v>
      </c>
      <c r="I1631" s="110">
        <v>5754</v>
      </c>
      <c r="J1631" s="110">
        <v>1517.43</v>
      </c>
      <c r="K1631" s="110">
        <v>-4.9053000000000004</v>
      </c>
      <c r="L1631" s="110">
        <v>-73.672799999999995</v>
      </c>
      <c r="M1631" s="111" t="s">
        <v>123</v>
      </c>
      <c r="N1631" s="111">
        <v>0</v>
      </c>
      <c r="O1631" s="111" t="s">
        <v>553</v>
      </c>
      <c r="P1631" s="111">
        <v>0</v>
      </c>
      <c r="Q1631" s="112"/>
      <c r="R1631" s="111" t="s">
        <v>569</v>
      </c>
      <c r="S1631" s="111" t="s">
        <v>733</v>
      </c>
      <c r="T1631" s="111" t="s">
        <v>1676</v>
      </c>
      <c r="U1631" s="111" t="str">
        <f>+CONCATENATE(Tabla134[[#This Row],[D]],Tabla134[[#This Row],[P]],Tabla134[[#This Row],[DI]])</f>
        <v>LORETOREQUENAJENARO HERRERA</v>
      </c>
      <c r="V1631" s="111" t="s">
        <v>5843</v>
      </c>
      <c r="W1631" s="111"/>
      <c r="X1631" s="111"/>
    </row>
    <row r="1632" spans="1:24" x14ac:dyDescent="0.3">
      <c r="A1632" s="108" t="s">
        <v>548</v>
      </c>
      <c r="B1632" s="109" t="s">
        <v>5845</v>
      </c>
      <c r="C1632" s="109" t="s">
        <v>811</v>
      </c>
      <c r="D1632" s="109" t="s">
        <v>656</v>
      </c>
      <c r="E1632" s="109" t="s">
        <v>765</v>
      </c>
      <c r="F1632" s="109" t="s">
        <v>5760</v>
      </c>
      <c r="G1632" s="109" t="s">
        <v>5825</v>
      </c>
      <c r="H1632" s="109" t="s">
        <v>5846</v>
      </c>
      <c r="I1632" s="110">
        <v>3090</v>
      </c>
      <c r="J1632" s="110">
        <v>10947.16</v>
      </c>
      <c r="K1632" s="110">
        <v>-5.1494</v>
      </c>
      <c r="L1632" s="110">
        <v>-72.876099999999994</v>
      </c>
      <c r="M1632" s="111" t="s">
        <v>123</v>
      </c>
      <c r="N1632" s="111">
        <v>0</v>
      </c>
      <c r="O1632" s="111" t="s">
        <v>553</v>
      </c>
      <c r="P1632" s="111">
        <v>0</v>
      </c>
      <c r="Q1632" s="112"/>
      <c r="R1632" s="111" t="s">
        <v>569</v>
      </c>
      <c r="S1632" s="111" t="s">
        <v>733</v>
      </c>
      <c r="T1632" s="111" t="s">
        <v>2395</v>
      </c>
      <c r="U1632" s="111" t="str">
        <f>+CONCATENATE(Tabla134[[#This Row],[D]],Tabla134[[#This Row],[P]],Tabla134[[#This Row],[DI]])</f>
        <v>LORETOREQUENAYAQUERANA</v>
      </c>
      <c r="V1632" s="111" t="s">
        <v>5845</v>
      </c>
      <c r="W1632" s="111"/>
      <c r="X1632" s="111"/>
    </row>
    <row r="1633" spans="1:24" x14ac:dyDescent="0.3">
      <c r="A1633" s="108" t="s">
        <v>548</v>
      </c>
      <c r="B1633" s="109" t="s">
        <v>5847</v>
      </c>
      <c r="C1633" s="109" t="s">
        <v>811</v>
      </c>
      <c r="D1633" s="109" t="s">
        <v>656</v>
      </c>
      <c r="E1633" s="109" t="s">
        <v>841</v>
      </c>
      <c r="F1633" s="109" t="s">
        <v>5760</v>
      </c>
      <c r="G1633" s="109" t="s">
        <v>5825</v>
      </c>
      <c r="H1633" s="109" t="s">
        <v>842</v>
      </c>
      <c r="I1633" s="110" t="s">
        <v>553</v>
      </c>
      <c r="J1633" s="110" t="s">
        <v>553</v>
      </c>
      <c r="K1633" s="110" t="s">
        <v>553</v>
      </c>
      <c r="L1633" s="110" t="s">
        <v>553</v>
      </c>
      <c r="M1633" s="111" t="s">
        <v>123</v>
      </c>
      <c r="N1633" s="111">
        <v>0</v>
      </c>
      <c r="O1633" s="111" t="s">
        <v>553</v>
      </c>
      <c r="P1633" s="111">
        <v>0</v>
      </c>
      <c r="Q1633" s="112"/>
      <c r="R1633" s="111" t="s">
        <v>569</v>
      </c>
      <c r="S1633" s="111" t="s">
        <v>733</v>
      </c>
      <c r="T1633" s="111" t="s">
        <v>843</v>
      </c>
      <c r="U1633" s="111" t="str">
        <f>+CONCATENATE(Tabla134[[#This Row],[D]],Tabla134[[#This Row],[P]],Tabla134[[#This Row],[DI]])</f>
        <v>LORETOREQUENAMULTIDISTRITAL</v>
      </c>
      <c r="V1633" s="111" t="s">
        <v>5847</v>
      </c>
      <c r="W1633" s="111"/>
      <c r="X1633" s="111"/>
    </row>
    <row r="1634" spans="1:24" x14ac:dyDescent="0.3">
      <c r="A1634" s="108" t="s">
        <v>548</v>
      </c>
      <c r="B1634" s="109" t="s">
        <v>5848</v>
      </c>
      <c r="C1634" s="109" t="s">
        <v>811</v>
      </c>
      <c r="D1634" s="109" t="s">
        <v>680</v>
      </c>
      <c r="E1634" s="109" t="s">
        <v>550</v>
      </c>
      <c r="F1634" s="109" t="s">
        <v>5760</v>
      </c>
      <c r="G1634" s="109" t="s">
        <v>5849</v>
      </c>
      <c r="H1634" s="109" t="s">
        <v>5850</v>
      </c>
      <c r="I1634" s="110">
        <v>28098</v>
      </c>
      <c r="J1634" s="110">
        <v>10675.13</v>
      </c>
      <c r="K1634" s="110">
        <v>-7.3250000000000002</v>
      </c>
      <c r="L1634" s="110">
        <v>-75.041399999999996</v>
      </c>
      <c r="M1634" s="111" t="s">
        <v>123</v>
      </c>
      <c r="N1634" s="111">
        <v>0</v>
      </c>
      <c r="O1634" s="111" t="s">
        <v>553</v>
      </c>
      <c r="P1634" s="111">
        <v>0</v>
      </c>
      <c r="Q1634" s="112"/>
      <c r="R1634" s="111" t="s">
        <v>569</v>
      </c>
      <c r="S1634" s="111" t="s">
        <v>579</v>
      </c>
      <c r="T1634" s="111" t="s">
        <v>1174</v>
      </c>
      <c r="U1634" s="111" t="str">
        <f>+CONCATENATE(Tabla134[[#This Row],[D]],Tabla134[[#This Row],[P]],Tabla134[[#This Row],[DI]])</f>
        <v>LORETOUCAYALICONTAMANA</v>
      </c>
      <c r="V1634" s="111" t="s">
        <v>5848</v>
      </c>
      <c r="W1634" s="111"/>
      <c r="X1634" s="111"/>
    </row>
    <row r="1635" spans="1:24" x14ac:dyDescent="0.3">
      <c r="A1635" s="108" t="s">
        <v>548</v>
      </c>
      <c r="B1635" s="109" t="s">
        <v>5851</v>
      </c>
      <c r="C1635" s="109" t="s">
        <v>811</v>
      </c>
      <c r="D1635" s="109" t="s">
        <v>680</v>
      </c>
      <c r="E1635" s="109" t="s">
        <v>581</v>
      </c>
      <c r="F1635" s="109" t="s">
        <v>5760</v>
      </c>
      <c r="G1635" s="109" t="s">
        <v>5849</v>
      </c>
      <c r="H1635" s="109" t="s">
        <v>5852</v>
      </c>
      <c r="I1635" s="110">
        <v>2751</v>
      </c>
      <c r="J1635" s="110">
        <v>646.04</v>
      </c>
      <c r="K1635" s="110">
        <v>-7.1163999999999996</v>
      </c>
      <c r="L1635" s="110">
        <v>-75.2667</v>
      </c>
      <c r="M1635" s="111" t="s">
        <v>123</v>
      </c>
      <c r="N1635" s="111">
        <v>0</v>
      </c>
      <c r="O1635" s="111" t="s">
        <v>553</v>
      </c>
      <c r="P1635" s="111">
        <v>0</v>
      </c>
      <c r="Q1635" s="112"/>
      <c r="R1635" s="111" t="s">
        <v>569</v>
      </c>
      <c r="S1635" s="111" t="s">
        <v>579</v>
      </c>
      <c r="T1635" s="111" t="s">
        <v>1341</v>
      </c>
      <c r="U1635" s="111" t="str">
        <f>+CONCATENATE(Tabla134[[#This Row],[D]],Tabla134[[#This Row],[P]],Tabla134[[#This Row],[DI]])</f>
        <v>LORETOUCAYALIINAHUAYA</v>
      </c>
      <c r="V1635" s="111" t="s">
        <v>5851</v>
      </c>
      <c r="W1635" s="111"/>
      <c r="X1635" s="111"/>
    </row>
    <row r="1636" spans="1:24" x14ac:dyDescent="0.3">
      <c r="A1636" s="108" t="s">
        <v>548</v>
      </c>
      <c r="B1636" s="109" t="s">
        <v>5853</v>
      </c>
      <c r="C1636" s="109" t="s">
        <v>811</v>
      </c>
      <c r="D1636" s="109" t="s">
        <v>680</v>
      </c>
      <c r="E1636" s="109" t="s">
        <v>608</v>
      </c>
      <c r="F1636" s="109" t="s">
        <v>5760</v>
      </c>
      <c r="G1636" s="109" t="s">
        <v>5849</v>
      </c>
      <c r="H1636" s="109" t="s">
        <v>5854</v>
      </c>
      <c r="I1636" s="110">
        <v>7901</v>
      </c>
      <c r="J1636" s="110">
        <v>2475.66</v>
      </c>
      <c r="K1636" s="110">
        <v>-7.9443999999999999</v>
      </c>
      <c r="L1636" s="110">
        <v>-74.840299999999999</v>
      </c>
      <c r="M1636" s="111" t="s">
        <v>123</v>
      </c>
      <c r="N1636" s="111">
        <v>0</v>
      </c>
      <c r="O1636" s="111" t="s">
        <v>553</v>
      </c>
      <c r="P1636" s="111">
        <v>0</v>
      </c>
      <c r="Q1636" s="112"/>
      <c r="R1636" s="111" t="s">
        <v>569</v>
      </c>
      <c r="S1636" s="111" t="s">
        <v>579</v>
      </c>
      <c r="T1636" s="111" t="s">
        <v>1516</v>
      </c>
      <c r="U1636" s="111" t="str">
        <f>+CONCATENATE(Tabla134[[#This Row],[D]],Tabla134[[#This Row],[P]],Tabla134[[#This Row],[DI]])</f>
        <v>LORETOUCAYALIPADRE MARQUEZ</v>
      </c>
      <c r="V1636" s="111" t="s">
        <v>5853</v>
      </c>
      <c r="W1636" s="111"/>
      <c r="X1636" s="111"/>
    </row>
    <row r="1637" spans="1:24" x14ac:dyDescent="0.3">
      <c r="A1637" s="108" t="s">
        <v>548</v>
      </c>
      <c r="B1637" s="109" t="s">
        <v>5855</v>
      </c>
      <c r="C1637" s="109" t="s">
        <v>811</v>
      </c>
      <c r="D1637" s="109" t="s">
        <v>680</v>
      </c>
      <c r="E1637" s="109" t="s">
        <v>633</v>
      </c>
      <c r="F1637" s="109" t="s">
        <v>5760</v>
      </c>
      <c r="G1637" s="109" t="s">
        <v>5849</v>
      </c>
      <c r="H1637" s="109" t="s">
        <v>5856</v>
      </c>
      <c r="I1637" s="110">
        <v>11081</v>
      </c>
      <c r="J1637" s="110">
        <v>7346.98</v>
      </c>
      <c r="K1637" s="110">
        <v>-7.1950000000000003</v>
      </c>
      <c r="L1637" s="110">
        <v>-75.296899999999994</v>
      </c>
      <c r="M1637" s="111" t="s">
        <v>123</v>
      </c>
      <c r="N1637" s="111">
        <v>0</v>
      </c>
      <c r="O1637" s="111" t="s">
        <v>553</v>
      </c>
      <c r="P1637" s="111">
        <v>0</v>
      </c>
      <c r="Q1637" s="112"/>
      <c r="R1637" s="111" t="s">
        <v>569</v>
      </c>
      <c r="S1637" s="111" t="s">
        <v>579</v>
      </c>
      <c r="T1637" s="111" t="s">
        <v>1652</v>
      </c>
      <c r="U1637" s="111" t="str">
        <f>+CONCATENATE(Tabla134[[#This Row],[D]],Tabla134[[#This Row],[P]],Tabla134[[#This Row],[DI]])</f>
        <v>LORETOUCAYALIPAMPA HERMOSA</v>
      </c>
      <c r="V1637" s="111" t="s">
        <v>5855</v>
      </c>
      <c r="W1637" s="111"/>
      <c r="X1637" s="111"/>
    </row>
    <row r="1638" spans="1:24" x14ac:dyDescent="0.3">
      <c r="A1638" s="108" t="s">
        <v>548</v>
      </c>
      <c r="B1638" s="109" t="s">
        <v>5857</v>
      </c>
      <c r="C1638" s="109" t="s">
        <v>811</v>
      </c>
      <c r="D1638" s="109" t="s">
        <v>680</v>
      </c>
      <c r="E1638" s="109" t="s">
        <v>656</v>
      </c>
      <c r="F1638" s="109" t="s">
        <v>5760</v>
      </c>
      <c r="G1638" s="109" t="s">
        <v>5849</v>
      </c>
      <c r="H1638" s="109" t="s">
        <v>5858</v>
      </c>
      <c r="I1638" s="110">
        <v>16913</v>
      </c>
      <c r="J1638" s="110">
        <v>6303.17</v>
      </c>
      <c r="K1638" s="110">
        <v>-6.3958000000000004</v>
      </c>
      <c r="L1638" s="110">
        <v>-75.117800000000003</v>
      </c>
      <c r="M1638" s="111" t="s">
        <v>123</v>
      </c>
      <c r="N1638" s="111">
        <v>0</v>
      </c>
      <c r="O1638" s="111" t="s">
        <v>553</v>
      </c>
      <c r="P1638" s="111">
        <v>0</v>
      </c>
      <c r="Q1638" s="112"/>
      <c r="R1638" s="111" t="s">
        <v>569</v>
      </c>
      <c r="S1638" s="111" t="s">
        <v>579</v>
      </c>
      <c r="T1638" s="111" t="s">
        <v>1830</v>
      </c>
      <c r="U1638" s="111" t="str">
        <f>+CONCATENATE(Tabla134[[#This Row],[D]],Tabla134[[#This Row],[P]],Tabla134[[#This Row],[DI]])</f>
        <v>LORETOUCAYALISARAYACU</v>
      </c>
      <c r="V1638" s="111" t="s">
        <v>5857</v>
      </c>
      <c r="W1638" s="111"/>
      <c r="X1638" s="111"/>
    </row>
    <row r="1639" spans="1:24" x14ac:dyDescent="0.3">
      <c r="A1639" s="108" t="s">
        <v>548</v>
      </c>
      <c r="B1639" s="109" t="s">
        <v>5859</v>
      </c>
      <c r="C1639" s="109" t="s">
        <v>811</v>
      </c>
      <c r="D1639" s="109" t="s">
        <v>680</v>
      </c>
      <c r="E1639" s="109" t="s">
        <v>680</v>
      </c>
      <c r="F1639" s="109" t="s">
        <v>5760</v>
      </c>
      <c r="G1639" s="109" t="s">
        <v>5849</v>
      </c>
      <c r="H1639" s="109" t="s">
        <v>5860</v>
      </c>
      <c r="I1639" s="110">
        <v>9125</v>
      </c>
      <c r="J1639" s="110">
        <v>1846.49</v>
      </c>
      <c r="K1639" s="110">
        <v>-6.9093999999999998</v>
      </c>
      <c r="L1639" s="110">
        <v>-75.159400000000005</v>
      </c>
      <c r="M1639" s="111" t="s">
        <v>123</v>
      </c>
      <c r="N1639" s="111">
        <v>0</v>
      </c>
      <c r="O1639" s="111" t="s">
        <v>553</v>
      </c>
      <c r="P1639" s="111">
        <v>0</v>
      </c>
      <c r="Q1639" s="112"/>
      <c r="R1639" s="111" t="s">
        <v>569</v>
      </c>
      <c r="S1639" s="111" t="s">
        <v>579</v>
      </c>
      <c r="T1639" s="111" t="s">
        <v>1964</v>
      </c>
      <c r="U1639" s="111" t="str">
        <f>+CONCATENATE(Tabla134[[#This Row],[D]],Tabla134[[#This Row],[P]],Tabla134[[#This Row],[DI]])</f>
        <v>LORETOUCAYALIVARGAS GUERRA</v>
      </c>
      <c r="V1639" s="111" t="s">
        <v>5859</v>
      </c>
      <c r="W1639" s="111"/>
      <c r="X1639" s="111"/>
    </row>
    <row r="1640" spans="1:24" x14ac:dyDescent="0.3">
      <c r="A1640" s="108" t="s">
        <v>548</v>
      </c>
      <c r="B1640" s="109" t="s">
        <v>5861</v>
      </c>
      <c r="C1640" s="109" t="s">
        <v>811</v>
      </c>
      <c r="D1640" s="109" t="s">
        <v>680</v>
      </c>
      <c r="E1640" s="109" t="s">
        <v>841</v>
      </c>
      <c r="F1640" s="109" t="s">
        <v>5760</v>
      </c>
      <c r="G1640" s="109" t="s">
        <v>5849</v>
      </c>
      <c r="H1640" s="109" t="s">
        <v>842</v>
      </c>
      <c r="I1640" s="110" t="s">
        <v>553</v>
      </c>
      <c r="J1640" s="110" t="s">
        <v>553</v>
      </c>
      <c r="K1640" s="110" t="s">
        <v>553</v>
      </c>
      <c r="L1640" s="110" t="s">
        <v>553</v>
      </c>
      <c r="M1640" s="111" t="s">
        <v>123</v>
      </c>
      <c r="N1640" s="111">
        <v>0</v>
      </c>
      <c r="O1640" s="111" t="s">
        <v>553</v>
      </c>
      <c r="P1640" s="111">
        <v>0</v>
      </c>
      <c r="Q1640" s="112"/>
      <c r="R1640" s="111" t="s">
        <v>569</v>
      </c>
      <c r="S1640" s="111" t="s">
        <v>579</v>
      </c>
      <c r="T1640" s="111" t="s">
        <v>843</v>
      </c>
      <c r="U1640" s="111" t="str">
        <f>+CONCATENATE(Tabla134[[#This Row],[D]],Tabla134[[#This Row],[P]],Tabla134[[#This Row],[DI]])</f>
        <v>LORETOUCAYALIMULTIDISTRITAL</v>
      </c>
      <c r="V1640" s="111" t="s">
        <v>5861</v>
      </c>
      <c r="W1640" s="111"/>
      <c r="X1640" s="111"/>
    </row>
    <row r="1641" spans="1:24" x14ac:dyDescent="0.3">
      <c r="A1641" s="108" t="s">
        <v>548</v>
      </c>
      <c r="B1641" s="109" t="s">
        <v>5862</v>
      </c>
      <c r="C1641" s="109" t="s">
        <v>811</v>
      </c>
      <c r="D1641" s="109" t="s">
        <v>700</v>
      </c>
      <c r="E1641" s="109" t="s">
        <v>550</v>
      </c>
      <c r="F1641" s="109" t="s">
        <v>5760</v>
      </c>
      <c r="G1641" s="109" t="s">
        <v>5863</v>
      </c>
      <c r="H1641" s="109" t="s">
        <v>5487</v>
      </c>
      <c r="I1641" s="110">
        <v>14043</v>
      </c>
      <c r="J1641" s="110">
        <v>7235.53</v>
      </c>
      <c r="K1641" s="110">
        <v>-4.8219000000000003</v>
      </c>
      <c r="L1641" s="110">
        <v>-76.5642</v>
      </c>
      <c r="M1641" s="111" t="s">
        <v>123</v>
      </c>
      <c r="N1641" s="115">
        <v>1</v>
      </c>
      <c r="O1641" s="115" t="s">
        <v>849</v>
      </c>
      <c r="P1641" s="115">
        <v>0</v>
      </c>
      <c r="Q1641" s="112">
        <v>1</v>
      </c>
      <c r="R1641" s="111" t="s">
        <v>569</v>
      </c>
      <c r="S1641" s="111" t="s">
        <v>623</v>
      </c>
      <c r="T1641" s="111" t="s">
        <v>596</v>
      </c>
      <c r="U1641" s="111" t="str">
        <f>+CONCATENATE(Tabla134[[#This Row],[D]],Tabla134[[#This Row],[P]],Tabla134[[#This Row],[DI]])</f>
        <v>LORETODATEM_DEL_MARAÑONBARRANCA</v>
      </c>
      <c r="V1641" s="111" t="s">
        <v>5862</v>
      </c>
      <c r="W1641" s="111"/>
      <c r="X1641" s="111"/>
    </row>
    <row r="1642" spans="1:24" x14ac:dyDescent="0.3">
      <c r="A1642" s="108" t="s">
        <v>548</v>
      </c>
      <c r="B1642" s="109" t="s">
        <v>5864</v>
      </c>
      <c r="C1642" s="109" t="s">
        <v>811</v>
      </c>
      <c r="D1642" s="109" t="s">
        <v>700</v>
      </c>
      <c r="E1642" s="109" t="s">
        <v>581</v>
      </c>
      <c r="F1642" s="109" t="s">
        <v>5760</v>
      </c>
      <c r="G1642" s="109" t="s">
        <v>5863</v>
      </c>
      <c r="H1642" s="109" t="s">
        <v>5865</v>
      </c>
      <c r="I1642" s="110">
        <v>8639</v>
      </c>
      <c r="J1642" s="110">
        <v>4685.1099999999997</v>
      </c>
      <c r="K1642" s="110">
        <v>-5.2710999999999997</v>
      </c>
      <c r="L1642" s="110">
        <v>-76.985799999999998</v>
      </c>
      <c r="M1642" s="111" t="s">
        <v>123</v>
      </c>
      <c r="N1642" s="111">
        <v>0</v>
      </c>
      <c r="O1642" s="111" t="s">
        <v>553</v>
      </c>
      <c r="P1642" s="111">
        <v>0</v>
      </c>
      <c r="Q1642" s="112">
        <v>1</v>
      </c>
      <c r="R1642" s="111" t="s">
        <v>569</v>
      </c>
      <c r="S1642" s="111" t="s">
        <v>623</v>
      </c>
      <c r="T1642" s="111" t="s">
        <v>1511</v>
      </c>
      <c r="U1642" s="111" t="str">
        <f>+CONCATENATE(Tabla134[[#This Row],[D]],Tabla134[[#This Row],[P]],Tabla134[[#This Row],[DI]])</f>
        <v>LORETODATEM_DEL_MARAÑONCAHUAPANAS</v>
      </c>
      <c r="V1642" s="111" t="s">
        <v>5864</v>
      </c>
      <c r="W1642" s="111"/>
      <c r="X1642" s="111"/>
    </row>
    <row r="1643" spans="1:24" x14ac:dyDescent="0.3">
      <c r="A1643" s="108" t="s">
        <v>548</v>
      </c>
      <c r="B1643" s="109" t="s">
        <v>5866</v>
      </c>
      <c r="C1643" s="109" t="s">
        <v>811</v>
      </c>
      <c r="D1643" s="109" t="s">
        <v>700</v>
      </c>
      <c r="E1643" s="109" t="s">
        <v>608</v>
      </c>
      <c r="F1643" s="109" t="s">
        <v>5760</v>
      </c>
      <c r="G1643" s="109" t="s">
        <v>5863</v>
      </c>
      <c r="H1643" s="109" t="s">
        <v>5867</v>
      </c>
      <c r="I1643" s="110">
        <v>10707</v>
      </c>
      <c r="J1643" s="110">
        <v>3493.77</v>
      </c>
      <c r="K1643" s="110">
        <v>-4.5650000000000004</v>
      </c>
      <c r="L1643" s="110">
        <v>-77.418300000000002</v>
      </c>
      <c r="M1643" s="111" t="s">
        <v>123</v>
      </c>
      <c r="N1643" s="115">
        <v>1</v>
      </c>
      <c r="O1643" s="115" t="s">
        <v>849</v>
      </c>
      <c r="P1643" s="115">
        <v>0</v>
      </c>
      <c r="Q1643" s="112">
        <v>1</v>
      </c>
      <c r="R1643" s="111" t="s">
        <v>569</v>
      </c>
      <c r="S1643" s="111" t="s">
        <v>623</v>
      </c>
      <c r="T1643" s="111" t="s">
        <v>1671</v>
      </c>
      <c r="U1643" s="111" t="str">
        <f>+CONCATENATE(Tabla134[[#This Row],[D]],Tabla134[[#This Row],[P]],Tabla134[[#This Row],[DI]])</f>
        <v>LORETODATEM_DEL_MARAÑONMANSERICHE</v>
      </c>
      <c r="V1643" s="111" t="s">
        <v>5866</v>
      </c>
      <c r="W1643" s="111"/>
      <c r="X1643" s="111"/>
    </row>
    <row r="1644" spans="1:24" x14ac:dyDescent="0.3">
      <c r="A1644" s="108" t="s">
        <v>548</v>
      </c>
      <c r="B1644" s="109" t="s">
        <v>5868</v>
      </c>
      <c r="C1644" s="109" t="s">
        <v>811</v>
      </c>
      <c r="D1644" s="109" t="s">
        <v>700</v>
      </c>
      <c r="E1644" s="109" t="s">
        <v>633</v>
      </c>
      <c r="F1644" s="109" t="s">
        <v>5760</v>
      </c>
      <c r="G1644" s="109" t="s">
        <v>5863</v>
      </c>
      <c r="H1644" s="109" t="s">
        <v>5869</v>
      </c>
      <c r="I1644" s="110">
        <v>13609</v>
      </c>
      <c r="J1644" s="110">
        <v>10776.95</v>
      </c>
      <c r="K1644" s="110">
        <v>-4.3247</v>
      </c>
      <c r="L1644" s="110">
        <v>-77.214699999999993</v>
      </c>
      <c r="M1644" s="111" t="s">
        <v>123</v>
      </c>
      <c r="N1644" s="115">
        <v>1</v>
      </c>
      <c r="O1644" s="115" t="s">
        <v>849</v>
      </c>
      <c r="P1644" s="115">
        <v>0</v>
      </c>
      <c r="Q1644" s="112">
        <v>1</v>
      </c>
      <c r="R1644" s="111" t="s">
        <v>569</v>
      </c>
      <c r="S1644" s="111" t="s">
        <v>623</v>
      </c>
      <c r="T1644" s="111" t="s">
        <v>1826</v>
      </c>
      <c r="U1644" s="111" t="str">
        <f>+CONCATENATE(Tabla134[[#This Row],[D]],Tabla134[[#This Row],[P]],Tabla134[[#This Row],[DI]])</f>
        <v>LORETODATEM_DEL_MARAÑONMORONA</v>
      </c>
      <c r="V1644" s="111" t="s">
        <v>5868</v>
      </c>
      <c r="W1644" s="111"/>
      <c r="X1644" s="111"/>
    </row>
    <row r="1645" spans="1:24" x14ac:dyDescent="0.3">
      <c r="A1645" s="108" t="s">
        <v>548</v>
      </c>
      <c r="B1645" s="109" t="s">
        <v>5870</v>
      </c>
      <c r="C1645" s="109" t="s">
        <v>811</v>
      </c>
      <c r="D1645" s="109" t="s">
        <v>700</v>
      </c>
      <c r="E1645" s="109" t="s">
        <v>656</v>
      </c>
      <c r="F1645" s="109" t="s">
        <v>5760</v>
      </c>
      <c r="G1645" s="109" t="s">
        <v>5863</v>
      </c>
      <c r="H1645" s="109" t="s">
        <v>5871</v>
      </c>
      <c r="I1645" s="110">
        <v>6496</v>
      </c>
      <c r="J1645" s="110">
        <v>8908.91</v>
      </c>
      <c r="K1645" s="110">
        <v>-4.6441999999999997</v>
      </c>
      <c r="L1645" s="110">
        <v>-76.598100000000002</v>
      </c>
      <c r="M1645" s="111" t="s">
        <v>123</v>
      </c>
      <c r="N1645" s="115">
        <v>1</v>
      </c>
      <c r="O1645" s="115" t="s">
        <v>849</v>
      </c>
      <c r="P1645" s="115">
        <v>0</v>
      </c>
      <c r="Q1645" s="112">
        <v>1</v>
      </c>
      <c r="R1645" s="111" t="s">
        <v>569</v>
      </c>
      <c r="S1645" s="111" t="s">
        <v>623</v>
      </c>
      <c r="T1645" s="111" t="s">
        <v>1961</v>
      </c>
      <c r="U1645" s="111" t="str">
        <f>+CONCATENATE(Tabla134[[#This Row],[D]],Tabla134[[#This Row],[P]],Tabla134[[#This Row],[DI]])</f>
        <v>LORETODATEM_DEL_MARAÑONPASTAZA</v>
      </c>
      <c r="V1645" s="111" t="s">
        <v>5870</v>
      </c>
      <c r="W1645" s="111"/>
      <c r="X1645" s="111"/>
    </row>
    <row r="1646" spans="1:24" x14ac:dyDescent="0.3">
      <c r="A1646" s="108" t="s">
        <v>548</v>
      </c>
      <c r="B1646" s="109" t="s">
        <v>5872</v>
      </c>
      <c r="C1646" s="109" t="s">
        <v>811</v>
      </c>
      <c r="D1646" s="109" t="s">
        <v>700</v>
      </c>
      <c r="E1646" s="109" t="s">
        <v>680</v>
      </c>
      <c r="F1646" s="109" t="s">
        <v>5760</v>
      </c>
      <c r="G1646" s="109" t="s">
        <v>5863</v>
      </c>
      <c r="H1646" s="109" t="s">
        <v>5873</v>
      </c>
      <c r="I1646" s="110">
        <v>12869</v>
      </c>
      <c r="J1646" s="110">
        <v>11540.66</v>
      </c>
      <c r="K1646" s="110">
        <v>-3.4750000000000001</v>
      </c>
      <c r="L1646" s="110">
        <v>-76.434399999999997</v>
      </c>
      <c r="M1646" s="111" t="s">
        <v>123</v>
      </c>
      <c r="N1646" s="115">
        <v>1</v>
      </c>
      <c r="O1646" s="115" t="s">
        <v>849</v>
      </c>
      <c r="P1646" s="115">
        <v>0</v>
      </c>
      <c r="Q1646" s="112">
        <v>1</v>
      </c>
      <c r="R1646" s="111" t="s">
        <v>569</v>
      </c>
      <c r="S1646" s="111" t="s">
        <v>623</v>
      </c>
      <c r="T1646" s="111" t="s">
        <v>1169</v>
      </c>
      <c r="U1646" s="111" t="str">
        <f>+CONCATENATE(Tabla134[[#This Row],[D]],Tabla134[[#This Row],[P]],Tabla134[[#This Row],[DI]])</f>
        <v>LORETODATEM_DEL_MARAÑONANDOAS</v>
      </c>
      <c r="V1646" s="111" t="s">
        <v>5872</v>
      </c>
      <c r="W1646" s="111"/>
      <c r="X1646" s="111"/>
    </row>
    <row r="1647" spans="1:24" x14ac:dyDescent="0.3">
      <c r="A1647" s="108" t="s">
        <v>548</v>
      </c>
      <c r="B1647" s="109" t="s">
        <v>5874</v>
      </c>
      <c r="C1647" s="109" t="s">
        <v>811</v>
      </c>
      <c r="D1647" s="109" t="s">
        <v>700</v>
      </c>
      <c r="E1647" s="109" t="s">
        <v>841</v>
      </c>
      <c r="F1647" s="109" t="s">
        <v>5760</v>
      </c>
      <c r="G1647" s="109" t="s">
        <v>5863</v>
      </c>
      <c r="H1647" s="109" t="s">
        <v>842</v>
      </c>
      <c r="I1647" s="110" t="s">
        <v>553</v>
      </c>
      <c r="J1647" s="110" t="s">
        <v>553</v>
      </c>
      <c r="K1647" s="110" t="s">
        <v>553</v>
      </c>
      <c r="L1647" s="110" t="s">
        <v>553</v>
      </c>
      <c r="M1647" s="111" t="s">
        <v>123</v>
      </c>
      <c r="N1647" s="111">
        <v>0</v>
      </c>
      <c r="O1647" s="111" t="s">
        <v>553</v>
      </c>
      <c r="P1647" s="111">
        <v>0</v>
      </c>
      <c r="Q1647" s="112"/>
      <c r="R1647" s="111" t="s">
        <v>569</v>
      </c>
      <c r="S1647" s="111" t="s">
        <v>623</v>
      </c>
      <c r="T1647" s="111" t="s">
        <v>843</v>
      </c>
      <c r="U1647" s="111" t="str">
        <f>+CONCATENATE(Tabla134[[#This Row],[D]],Tabla134[[#This Row],[P]],Tabla134[[#This Row],[DI]])</f>
        <v>LORETODATEM_DEL_MARAÑONMULTIDISTRITAL</v>
      </c>
      <c r="V1647" s="111" t="s">
        <v>5874</v>
      </c>
      <c r="W1647" s="111"/>
      <c r="X1647" s="111"/>
    </row>
    <row r="1648" spans="1:24" x14ac:dyDescent="0.3">
      <c r="A1648" s="108" t="s">
        <v>548</v>
      </c>
      <c r="B1648" s="109" t="s">
        <v>5875</v>
      </c>
      <c r="C1648" s="109" t="s">
        <v>811</v>
      </c>
      <c r="D1648" s="109" t="s">
        <v>719</v>
      </c>
      <c r="E1648" s="109" t="s">
        <v>550</v>
      </c>
      <c r="F1648" s="109" t="s">
        <v>5760</v>
      </c>
      <c r="G1648" s="109" t="s">
        <v>5876</v>
      </c>
      <c r="H1648" s="109" t="s">
        <v>5877</v>
      </c>
      <c r="I1648" s="110">
        <v>4341</v>
      </c>
      <c r="J1648" s="110">
        <v>10886.41</v>
      </c>
      <c r="K1648" s="110">
        <v>-2.4497</v>
      </c>
      <c r="L1648" s="110">
        <v>-72.655600000000007</v>
      </c>
      <c r="M1648" s="111" t="s">
        <v>123</v>
      </c>
      <c r="N1648" s="111">
        <v>0</v>
      </c>
      <c r="O1648" s="111" t="s">
        <v>553</v>
      </c>
      <c r="P1648" s="111">
        <v>0</v>
      </c>
      <c r="Q1648" s="112"/>
      <c r="R1648" s="111" t="s">
        <v>569</v>
      </c>
      <c r="S1648" s="111" t="s">
        <v>714</v>
      </c>
      <c r="T1648" s="111" t="s">
        <v>714</v>
      </c>
      <c r="U1648" s="111" t="str">
        <f>+CONCATENATE(Tabla134[[#This Row],[D]],Tabla134[[#This Row],[P]],Tabla134[[#This Row],[DI]])</f>
        <v>LORETOPUTUMAYOPUTUMAYO</v>
      </c>
      <c r="V1648" s="111" t="s">
        <v>5875</v>
      </c>
      <c r="W1648" s="111"/>
      <c r="X1648" s="111"/>
    </row>
    <row r="1649" spans="1:24" x14ac:dyDescent="0.3">
      <c r="A1649" s="108" t="s">
        <v>548</v>
      </c>
      <c r="B1649" s="109" t="s">
        <v>5878</v>
      </c>
      <c r="C1649" s="109" t="s">
        <v>811</v>
      </c>
      <c r="D1649" s="109" t="s">
        <v>719</v>
      </c>
      <c r="E1649" s="109" t="s">
        <v>581</v>
      </c>
      <c r="F1649" s="109" t="s">
        <v>5760</v>
      </c>
      <c r="G1649" s="109" t="s">
        <v>5876</v>
      </c>
      <c r="H1649" s="109" t="s">
        <v>5879</v>
      </c>
      <c r="I1649" s="110">
        <v>745</v>
      </c>
      <c r="J1649" s="110">
        <v>7038.69</v>
      </c>
      <c r="K1649" s="110">
        <v>-1.7964</v>
      </c>
      <c r="L1649" s="110">
        <v>-73.407799999999995</v>
      </c>
      <c r="M1649" s="111" t="s">
        <v>123</v>
      </c>
      <c r="N1649" s="111">
        <v>0</v>
      </c>
      <c r="O1649" s="111" t="s">
        <v>553</v>
      </c>
      <c r="P1649" s="111">
        <v>0</v>
      </c>
      <c r="Q1649" s="112"/>
      <c r="R1649" s="111" t="s">
        <v>569</v>
      </c>
      <c r="S1649" s="111" t="s">
        <v>714</v>
      </c>
      <c r="T1649" s="111" t="s">
        <v>1339</v>
      </c>
      <c r="U1649" s="111" t="str">
        <f>+CONCATENATE(Tabla134[[#This Row],[D]],Tabla134[[#This Row],[P]],Tabla134[[#This Row],[DI]])</f>
        <v>LORETOPUTUMAYOROSA PANDURO</v>
      </c>
      <c r="V1649" s="111" t="s">
        <v>5878</v>
      </c>
      <c r="W1649" s="111"/>
      <c r="X1649" s="111"/>
    </row>
    <row r="1650" spans="1:24" x14ac:dyDescent="0.3">
      <c r="A1650" s="108" t="s">
        <v>548</v>
      </c>
      <c r="B1650" s="109" t="s">
        <v>5880</v>
      </c>
      <c r="C1650" s="109" t="s">
        <v>811</v>
      </c>
      <c r="D1650" s="109" t="s">
        <v>719</v>
      </c>
      <c r="E1650" s="109" t="s">
        <v>608</v>
      </c>
      <c r="F1650" s="109" t="s">
        <v>5760</v>
      </c>
      <c r="G1650" s="109" t="s">
        <v>5876</v>
      </c>
      <c r="H1650" s="109" t="s">
        <v>5881</v>
      </c>
      <c r="I1650" s="110">
        <v>5926</v>
      </c>
      <c r="J1650" s="110">
        <v>9488.52</v>
      </c>
      <c r="K1650" s="110">
        <v>-0.37830000000000003</v>
      </c>
      <c r="L1650" s="110">
        <v>-74.675299999999993</v>
      </c>
      <c r="M1650" s="111" t="s">
        <v>123</v>
      </c>
      <c r="N1650" s="111">
        <v>0</v>
      </c>
      <c r="O1650" s="111" t="s">
        <v>553</v>
      </c>
      <c r="P1650" s="111">
        <v>0</v>
      </c>
      <c r="Q1650" s="112"/>
      <c r="R1650" s="111" t="s">
        <v>569</v>
      </c>
      <c r="S1650" s="111" t="s">
        <v>714</v>
      </c>
      <c r="T1650" s="111" t="s">
        <v>1514</v>
      </c>
      <c r="U1650" s="111" t="str">
        <f>+CONCATENATE(Tabla134[[#This Row],[D]],Tabla134[[#This Row],[P]],Tabla134[[#This Row],[DI]])</f>
        <v>LORETOPUTUMAYOTENIENTE MANUEL CLAVERO</v>
      </c>
      <c r="V1650" s="111" t="s">
        <v>5880</v>
      </c>
      <c r="W1650" s="111"/>
      <c r="X1650" s="111"/>
    </row>
    <row r="1651" spans="1:24" x14ac:dyDescent="0.3">
      <c r="A1651" s="108" t="s">
        <v>548</v>
      </c>
      <c r="B1651" s="109" t="s">
        <v>5882</v>
      </c>
      <c r="C1651" s="109" t="s">
        <v>811</v>
      </c>
      <c r="D1651" s="109" t="s">
        <v>719</v>
      </c>
      <c r="E1651" s="109" t="s">
        <v>633</v>
      </c>
      <c r="F1651" s="109" t="s">
        <v>5760</v>
      </c>
      <c r="G1651" s="109" t="s">
        <v>5876</v>
      </c>
      <c r="H1651" s="109" t="s">
        <v>5883</v>
      </c>
      <c r="I1651" s="110">
        <v>1252</v>
      </c>
      <c r="J1651" s="110">
        <v>17725.02</v>
      </c>
      <c r="K1651" s="110">
        <v>-2.4114</v>
      </c>
      <c r="L1651" s="110">
        <v>-71.183599999999998</v>
      </c>
      <c r="M1651" s="111" t="s">
        <v>123</v>
      </c>
      <c r="N1651" s="111">
        <v>0</v>
      </c>
      <c r="O1651" s="111" t="s">
        <v>553</v>
      </c>
      <c r="P1651" s="111">
        <v>0</v>
      </c>
      <c r="Q1651" s="112"/>
      <c r="R1651" s="111" t="s">
        <v>569</v>
      </c>
      <c r="S1651" s="111" t="s">
        <v>714</v>
      </c>
      <c r="T1651" s="111" t="s">
        <v>1675</v>
      </c>
      <c r="U1651" s="111" t="str">
        <f>+CONCATENATE(Tabla134[[#This Row],[D]],Tabla134[[#This Row],[P]],Tabla134[[#This Row],[DI]])</f>
        <v>LORETOPUTUMAYOYAGUAS</v>
      </c>
      <c r="V1651" s="111" t="s">
        <v>5882</v>
      </c>
      <c r="W1651" s="111"/>
      <c r="X1651" s="111"/>
    </row>
    <row r="1652" spans="1:24" x14ac:dyDescent="0.3">
      <c r="A1652" s="108" t="s">
        <v>548</v>
      </c>
      <c r="B1652" s="109" t="s">
        <v>5884</v>
      </c>
      <c r="C1652" s="109" t="s">
        <v>811</v>
      </c>
      <c r="D1652" s="109" t="s">
        <v>719</v>
      </c>
      <c r="E1652" s="109" t="s">
        <v>841</v>
      </c>
      <c r="F1652" s="109" t="s">
        <v>5760</v>
      </c>
      <c r="G1652" s="109" t="s">
        <v>5876</v>
      </c>
      <c r="H1652" s="109" t="s">
        <v>842</v>
      </c>
      <c r="I1652" s="110" t="s">
        <v>553</v>
      </c>
      <c r="J1652" s="110" t="s">
        <v>553</v>
      </c>
      <c r="K1652" s="110" t="s">
        <v>553</v>
      </c>
      <c r="L1652" s="110" t="s">
        <v>553</v>
      </c>
      <c r="M1652" s="111" t="s">
        <v>123</v>
      </c>
      <c r="N1652" s="111">
        <v>0</v>
      </c>
      <c r="O1652" s="111" t="s">
        <v>553</v>
      </c>
      <c r="P1652" s="111">
        <v>0</v>
      </c>
      <c r="Q1652" s="112"/>
      <c r="R1652" s="111" t="s">
        <v>569</v>
      </c>
      <c r="S1652" s="111" t="s">
        <v>714</v>
      </c>
      <c r="T1652" s="111" t="s">
        <v>843</v>
      </c>
      <c r="U1652" s="111" t="str">
        <f>+CONCATENATE(Tabla134[[#This Row],[D]],Tabla134[[#This Row],[P]],Tabla134[[#This Row],[DI]])</f>
        <v>LORETOPUTUMAYOMULTIDISTRITAL</v>
      </c>
      <c r="V1652" s="111" t="s">
        <v>5884</v>
      </c>
      <c r="W1652" s="111"/>
      <c r="X1652" s="111"/>
    </row>
    <row r="1653" spans="1:24" x14ac:dyDescent="0.3">
      <c r="A1653" s="108" t="s">
        <v>548</v>
      </c>
      <c r="B1653" s="109" t="s">
        <v>5885</v>
      </c>
      <c r="C1653" s="109" t="s">
        <v>816</v>
      </c>
      <c r="D1653" s="109" t="s">
        <v>550</v>
      </c>
      <c r="E1653" s="109" t="s">
        <v>550</v>
      </c>
      <c r="F1653" s="109" t="s">
        <v>5886</v>
      </c>
      <c r="G1653" s="109" t="s">
        <v>5887</v>
      </c>
      <c r="H1653" s="109" t="s">
        <v>5887</v>
      </c>
      <c r="I1653" s="110">
        <v>84207</v>
      </c>
      <c r="J1653" s="110">
        <v>22218.560000000001</v>
      </c>
      <c r="K1653" s="110">
        <v>-12.597200000000001</v>
      </c>
      <c r="L1653" s="110">
        <v>-69.1875</v>
      </c>
      <c r="M1653" s="111" t="s">
        <v>123</v>
      </c>
      <c r="N1653" s="115">
        <v>1</v>
      </c>
      <c r="O1653" s="115" t="s">
        <v>5888</v>
      </c>
      <c r="P1653" s="115">
        <v>0</v>
      </c>
      <c r="Q1653" s="112"/>
      <c r="R1653" s="111" t="s">
        <v>570</v>
      </c>
      <c r="S1653" s="111" t="s">
        <v>648</v>
      </c>
      <c r="T1653" s="111" t="s">
        <v>648</v>
      </c>
      <c r="U1653" s="111" t="str">
        <f>+CONCATENATE(Tabla134[[#This Row],[D]],Tabla134[[#This Row],[P]],Tabla134[[#This Row],[DI]])</f>
        <v>MADRE_DE_DIOSTAMBOPATATAMBOPATA</v>
      </c>
      <c r="V1653" s="111" t="s">
        <v>5885</v>
      </c>
      <c r="W1653" s="111"/>
      <c r="X1653" s="111"/>
    </row>
    <row r="1654" spans="1:24" x14ac:dyDescent="0.3">
      <c r="A1654" s="108" t="s">
        <v>548</v>
      </c>
      <c r="B1654" s="109" t="s">
        <v>5889</v>
      </c>
      <c r="C1654" s="109" t="s">
        <v>816</v>
      </c>
      <c r="D1654" s="109" t="s">
        <v>550</v>
      </c>
      <c r="E1654" s="109" t="s">
        <v>581</v>
      </c>
      <c r="F1654" s="109" t="s">
        <v>5886</v>
      </c>
      <c r="G1654" s="109" t="s">
        <v>5887</v>
      </c>
      <c r="H1654" s="109" t="s">
        <v>5890</v>
      </c>
      <c r="I1654" s="110">
        <v>10818</v>
      </c>
      <c r="J1654" s="110">
        <v>4256.82</v>
      </c>
      <c r="K1654" s="110">
        <v>-13.1</v>
      </c>
      <c r="L1654" s="110">
        <v>-70.367800000000003</v>
      </c>
      <c r="M1654" s="111" t="s">
        <v>123</v>
      </c>
      <c r="N1654" s="115">
        <v>1</v>
      </c>
      <c r="O1654" s="115" t="s">
        <v>5888</v>
      </c>
      <c r="P1654" s="115">
        <v>0</v>
      </c>
      <c r="Q1654" s="112"/>
      <c r="R1654" s="111" t="s">
        <v>570</v>
      </c>
      <c r="S1654" s="111" t="s">
        <v>648</v>
      </c>
      <c r="T1654" s="111" t="s">
        <v>1177</v>
      </c>
      <c r="U1654" s="111" t="str">
        <f>+CONCATENATE(Tabla134[[#This Row],[D]],Tabla134[[#This Row],[P]],Tabla134[[#This Row],[DI]])</f>
        <v>MADRE_DE_DIOSTAMBOPATAINAMBARI</v>
      </c>
      <c r="V1654" s="111" t="s">
        <v>5889</v>
      </c>
      <c r="W1654" s="111"/>
      <c r="X1654" s="111"/>
    </row>
    <row r="1655" spans="1:24" x14ac:dyDescent="0.3">
      <c r="A1655" s="108" t="s">
        <v>548</v>
      </c>
      <c r="B1655" s="109" t="s">
        <v>5891</v>
      </c>
      <c r="C1655" s="109" t="s">
        <v>816</v>
      </c>
      <c r="D1655" s="109" t="s">
        <v>550</v>
      </c>
      <c r="E1655" s="109" t="s">
        <v>608</v>
      </c>
      <c r="F1655" s="109" t="s">
        <v>5886</v>
      </c>
      <c r="G1655" s="109" t="s">
        <v>5887</v>
      </c>
      <c r="H1655" s="109" t="s">
        <v>5892</v>
      </c>
      <c r="I1655" s="110">
        <v>6101</v>
      </c>
      <c r="J1655" s="110">
        <v>7032.21</v>
      </c>
      <c r="K1655" s="110">
        <v>-12.2781</v>
      </c>
      <c r="L1655" s="110">
        <v>-69.153599999999997</v>
      </c>
      <c r="M1655" s="111" t="s">
        <v>123</v>
      </c>
      <c r="N1655" s="115">
        <v>1</v>
      </c>
      <c r="O1655" s="115" t="s">
        <v>5888</v>
      </c>
      <c r="P1655" s="115">
        <v>0</v>
      </c>
      <c r="Q1655" s="112"/>
      <c r="R1655" s="111" t="s">
        <v>570</v>
      </c>
      <c r="S1655" s="111" t="s">
        <v>648</v>
      </c>
      <c r="T1655" s="111" t="s">
        <v>1518</v>
      </c>
      <c r="U1655" s="111" t="str">
        <f>+CONCATENATE(Tabla134[[#This Row],[D]],Tabla134[[#This Row],[P]],Tabla134[[#This Row],[DI]])</f>
        <v>MADRE_DE_DIOSTAMBOPATALAS PIEDRAS</v>
      </c>
      <c r="V1655" s="111" t="s">
        <v>5891</v>
      </c>
      <c r="W1655" s="111"/>
      <c r="X1655" s="111"/>
    </row>
    <row r="1656" spans="1:24" x14ac:dyDescent="0.3">
      <c r="A1656" s="108" t="s">
        <v>548</v>
      </c>
      <c r="B1656" s="109" t="s">
        <v>5893</v>
      </c>
      <c r="C1656" s="109" t="s">
        <v>816</v>
      </c>
      <c r="D1656" s="109" t="s">
        <v>550</v>
      </c>
      <c r="E1656" s="109" t="s">
        <v>633</v>
      </c>
      <c r="F1656" s="109" t="s">
        <v>5886</v>
      </c>
      <c r="G1656" s="109" t="s">
        <v>5887</v>
      </c>
      <c r="H1656" s="109" t="s">
        <v>5894</v>
      </c>
      <c r="I1656" s="110">
        <v>5329</v>
      </c>
      <c r="J1656" s="110">
        <v>2760.9</v>
      </c>
      <c r="K1656" s="110">
        <v>-12.7172</v>
      </c>
      <c r="L1656" s="110">
        <v>-69.59</v>
      </c>
      <c r="M1656" s="111" t="s">
        <v>123</v>
      </c>
      <c r="N1656" s="115">
        <v>1</v>
      </c>
      <c r="O1656" s="115" t="s">
        <v>5888</v>
      </c>
      <c r="P1656" s="115">
        <v>0</v>
      </c>
      <c r="Q1656" s="112"/>
      <c r="R1656" s="111" t="s">
        <v>570</v>
      </c>
      <c r="S1656" s="111" t="s">
        <v>648</v>
      </c>
      <c r="T1656" s="111" t="s">
        <v>1344</v>
      </c>
      <c r="U1656" s="111" t="str">
        <f>+CONCATENATE(Tabla134[[#This Row],[D]],Tabla134[[#This Row],[P]],Tabla134[[#This Row],[DI]])</f>
        <v>MADRE_DE_DIOSTAMBOPATALABERINTO</v>
      </c>
      <c r="V1656" s="111" t="s">
        <v>5893</v>
      </c>
      <c r="W1656" s="111"/>
      <c r="X1656" s="111"/>
    </row>
    <row r="1657" spans="1:24" x14ac:dyDescent="0.3">
      <c r="A1657" s="108" t="s">
        <v>548</v>
      </c>
      <c r="B1657" s="109" t="s">
        <v>5895</v>
      </c>
      <c r="C1657" s="109" t="s">
        <v>816</v>
      </c>
      <c r="D1657" s="109" t="s">
        <v>550</v>
      </c>
      <c r="E1657" s="109" t="s">
        <v>841</v>
      </c>
      <c r="F1657" s="109" t="s">
        <v>5886</v>
      </c>
      <c r="G1657" s="109" t="s">
        <v>5887</v>
      </c>
      <c r="H1657" s="109" t="s">
        <v>842</v>
      </c>
      <c r="I1657" s="110" t="s">
        <v>553</v>
      </c>
      <c r="J1657" s="110" t="s">
        <v>553</v>
      </c>
      <c r="K1657" s="110" t="s">
        <v>553</v>
      </c>
      <c r="L1657" s="110" t="s">
        <v>553</v>
      </c>
      <c r="M1657" s="111" t="s">
        <v>123</v>
      </c>
      <c r="N1657" s="111">
        <v>0</v>
      </c>
      <c r="O1657" s="111" t="s">
        <v>553</v>
      </c>
      <c r="P1657" s="111">
        <v>0</v>
      </c>
      <c r="Q1657" s="112"/>
      <c r="R1657" s="111" t="s">
        <v>570</v>
      </c>
      <c r="S1657" s="111" t="s">
        <v>648</v>
      </c>
      <c r="T1657" s="111" t="s">
        <v>843</v>
      </c>
      <c r="U1657" s="111" t="str">
        <f>+CONCATENATE(Tabla134[[#This Row],[D]],Tabla134[[#This Row],[P]],Tabla134[[#This Row],[DI]])</f>
        <v>MADRE_DE_DIOSTAMBOPATAMULTIDISTRITAL</v>
      </c>
      <c r="V1657" s="111" t="s">
        <v>5895</v>
      </c>
      <c r="W1657" s="111"/>
      <c r="X1657" s="111"/>
    </row>
    <row r="1658" spans="1:24" x14ac:dyDescent="0.3">
      <c r="A1658" s="108" t="s">
        <v>548</v>
      </c>
      <c r="B1658" s="109" t="s">
        <v>5896</v>
      </c>
      <c r="C1658" s="109" t="s">
        <v>816</v>
      </c>
      <c r="D1658" s="109" t="s">
        <v>581</v>
      </c>
      <c r="E1658" s="109" t="s">
        <v>550</v>
      </c>
      <c r="F1658" s="109" t="s">
        <v>5886</v>
      </c>
      <c r="G1658" s="109" t="s">
        <v>5897</v>
      </c>
      <c r="H1658" s="109" t="s">
        <v>5898</v>
      </c>
      <c r="I1658" s="110">
        <v>3321</v>
      </c>
      <c r="J1658" s="110">
        <v>8166.65</v>
      </c>
      <c r="K1658" s="110">
        <v>-12.838100000000001</v>
      </c>
      <c r="L1658" s="110">
        <v>-71.363299999999995</v>
      </c>
      <c r="M1658" s="111" t="s">
        <v>123</v>
      </c>
      <c r="N1658" s="115">
        <v>1</v>
      </c>
      <c r="O1658" s="115" t="s">
        <v>5888</v>
      </c>
      <c r="P1658" s="115">
        <v>0</v>
      </c>
      <c r="Q1658" s="112"/>
      <c r="R1658" s="111" t="s">
        <v>570</v>
      </c>
      <c r="S1658" s="111" t="s">
        <v>598</v>
      </c>
      <c r="T1658" s="111" t="s">
        <v>598</v>
      </c>
      <c r="U1658" s="111" t="str">
        <f>+CONCATENATE(Tabla134[[#This Row],[D]],Tabla134[[#This Row],[P]],Tabla134[[#This Row],[DI]])</f>
        <v>MADRE_DE_DIOSMANUMANU</v>
      </c>
      <c r="V1658" s="111" t="s">
        <v>5896</v>
      </c>
      <c r="W1658" s="111"/>
      <c r="X1658" s="111"/>
    </row>
    <row r="1659" spans="1:24" x14ac:dyDescent="0.3">
      <c r="A1659" s="108" t="s">
        <v>548</v>
      </c>
      <c r="B1659" s="109" t="s">
        <v>5899</v>
      </c>
      <c r="C1659" s="109" t="s">
        <v>816</v>
      </c>
      <c r="D1659" s="109" t="s">
        <v>581</v>
      </c>
      <c r="E1659" s="109" t="s">
        <v>581</v>
      </c>
      <c r="F1659" s="109" t="s">
        <v>5886</v>
      </c>
      <c r="G1659" s="109" t="s">
        <v>5897</v>
      </c>
      <c r="H1659" s="109" t="s">
        <v>5900</v>
      </c>
      <c r="I1659" s="110">
        <v>1641</v>
      </c>
      <c r="J1659" s="110">
        <v>10955.29</v>
      </c>
      <c r="K1659" s="110">
        <v>-12.267799999999999</v>
      </c>
      <c r="L1659" s="110">
        <v>-70.933599999999998</v>
      </c>
      <c r="M1659" s="111" t="s">
        <v>123</v>
      </c>
      <c r="N1659" s="115">
        <v>1</v>
      </c>
      <c r="O1659" s="115" t="s">
        <v>5888</v>
      </c>
      <c r="P1659" s="115">
        <v>0</v>
      </c>
      <c r="Q1659" s="112"/>
      <c r="R1659" s="111" t="s">
        <v>570</v>
      </c>
      <c r="S1659" s="111" t="s">
        <v>598</v>
      </c>
      <c r="T1659" s="111" t="s">
        <v>1175</v>
      </c>
      <c r="U1659" s="111" t="str">
        <f>+CONCATENATE(Tabla134[[#This Row],[D]],Tabla134[[#This Row],[P]],Tabla134[[#This Row],[DI]])</f>
        <v>MADRE_DE_DIOSMANUFITZCARRALD</v>
      </c>
      <c r="V1659" s="111" t="s">
        <v>5899</v>
      </c>
      <c r="W1659" s="111"/>
      <c r="X1659" s="111"/>
    </row>
    <row r="1660" spans="1:24" x14ac:dyDescent="0.3">
      <c r="A1660" s="108" t="s">
        <v>548</v>
      </c>
      <c r="B1660" s="109" t="s">
        <v>5901</v>
      </c>
      <c r="C1660" s="109" t="s">
        <v>816</v>
      </c>
      <c r="D1660" s="109" t="s">
        <v>581</v>
      </c>
      <c r="E1660" s="109" t="s">
        <v>608</v>
      </c>
      <c r="F1660" s="109" t="s">
        <v>5886</v>
      </c>
      <c r="G1660" s="109" t="s">
        <v>5897</v>
      </c>
      <c r="H1660" s="109" t="s">
        <v>5902</v>
      </c>
      <c r="I1660" s="110">
        <v>13835</v>
      </c>
      <c r="J1660" s="110">
        <v>7234.81</v>
      </c>
      <c r="K1660" s="110">
        <v>-12.6181</v>
      </c>
      <c r="L1660" s="110">
        <v>-70.393600000000006</v>
      </c>
      <c r="M1660" s="111" t="s">
        <v>123</v>
      </c>
      <c r="N1660" s="115">
        <v>1</v>
      </c>
      <c r="O1660" s="115" t="s">
        <v>5888</v>
      </c>
      <c r="P1660" s="115">
        <v>0</v>
      </c>
      <c r="Q1660" s="112"/>
      <c r="R1660" s="111" t="s">
        <v>570</v>
      </c>
      <c r="S1660" s="111" t="s">
        <v>598</v>
      </c>
      <c r="T1660" s="111" t="s">
        <v>1517</v>
      </c>
      <c r="U1660" s="111" t="str">
        <f>+CONCATENATE(Tabla134[[#This Row],[D]],Tabla134[[#This Row],[P]],Tabla134[[#This Row],[DI]])</f>
        <v>MADRE_DE_DIOSMANUMADRE DE DIOS</v>
      </c>
      <c r="V1660" s="111" t="s">
        <v>5901</v>
      </c>
      <c r="W1660" s="111"/>
      <c r="X1660" s="111"/>
    </row>
    <row r="1661" spans="1:24" x14ac:dyDescent="0.3">
      <c r="A1661" s="108" t="s">
        <v>548</v>
      </c>
      <c r="B1661" s="109" t="s">
        <v>5903</v>
      </c>
      <c r="C1661" s="109" t="s">
        <v>816</v>
      </c>
      <c r="D1661" s="109" t="s">
        <v>581</v>
      </c>
      <c r="E1661" s="109" t="s">
        <v>633</v>
      </c>
      <c r="F1661" s="109" t="s">
        <v>5886</v>
      </c>
      <c r="G1661" s="109" t="s">
        <v>5897</v>
      </c>
      <c r="H1661" s="109" t="s">
        <v>5904</v>
      </c>
      <c r="I1661" s="110">
        <v>6802</v>
      </c>
      <c r="J1661" s="110">
        <v>1478.42</v>
      </c>
      <c r="K1661" s="110">
        <v>-12.9975</v>
      </c>
      <c r="L1661" s="110">
        <v>-70.533600000000007</v>
      </c>
      <c r="M1661" s="111" t="s">
        <v>123</v>
      </c>
      <c r="N1661" s="115">
        <v>1</v>
      </c>
      <c r="O1661" s="115" t="s">
        <v>5888</v>
      </c>
      <c r="P1661" s="115">
        <v>0</v>
      </c>
      <c r="Q1661" s="112"/>
      <c r="R1661" s="111" t="s">
        <v>570</v>
      </c>
      <c r="S1661" s="111" t="s">
        <v>598</v>
      </c>
      <c r="T1661" s="111" t="s">
        <v>1342</v>
      </c>
      <c r="U1661" s="111" t="str">
        <f>+CONCATENATE(Tabla134[[#This Row],[D]],Tabla134[[#This Row],[P]],Tabla134[[#This Row],[DI]])</f>
        <v>MADRE_DE_DIOSMANUHUEPETUHE</v>
      </c>
      <c r="V1661" s="111" t="s">
        <v>5903</v>
      </c>
      <c r="W1661" s="111"/>
      <c r="X1661" s="111"/>
    </row>
    <row r="1662" spans="1:24" x14ac:dyDescent="0.3">
      <c r="A1662" s="108" t="s">
        <v>548</v>
      </c>
      <c r="B1662" s="109" t="s">
        <v>5905</v>
      </c>
      <c r="C1662" s="109" t="s">
        <v>816</v>
      </c>
      <c r="D1662" s="109" t="s">
        <v>581</v>
      </c>
      <c r="E1662" s="109" t="s">
        <v>841</v>
      </c>
      <c r="F1662" s="109" t="s">
        <v>5886</v>
      </c>
      <c r="G1662" s="109" t="s">
        <v>5897</v>
      </c>
      <c r="H1662" s="109" t="s">
        <v>842</v>
      </c>
      <c r="I1662" s="110" t="s">
        <v>553</v>
      </c>
      <c r="J1662" s="110" t="s">
        <v>553</v>
      </c>
      <c r="K1662" s="110" t="s">
        <v>553</v>
      </c>
      <c r="L1662" s="110" t="s">
        <v>553</v>
      </c>
      <c r="M1662" s="111" t="s">
        <v>123</v>
      </c>
      <c r="N1662" s="111">
        <v>0</v>
      </c>
      <c r="O1662" s="111" t="s">
        <v>553</v>
      </c>
      <c r="P1662" s="111">
        <v>0</v>
      </c>
      <c r="Q1662" s="112"/>
      <c r="R1662" s="111" t="s">
        <v>570</v>
      </c>
      <c r="S1662" s="111" t="s">
        <v>598</v>
      </c>
      <c r="T1662" s="111" t="s">
        <v>843</v>
      </c>
      <c r="U1662" s="111" t="str">
        <f>+CONCATENATE(Tabla134[[#This Row],[D]],Tabla134[[#This Row],[P]],Tabla134[[#This Row],[DI]])</f>
        <v>MADRE_DE_DIOSMANUMULTIDISTRITAL</v>
      </c>
      <c r="V1662" s="111" t="s">
        <v>5905</v>
      </c>
      <c r="W1662" s="111"/>
      <c r="X1662" s="111"/>
    </row>
    <row r="1663" spans="1:24" x14ac:dyDescent="0.3">
      <c r="A1663" s="108" t="s">
        <v>548</v>
      </c>
      <c r="B1663" s="109" t="s">
        <v>5906</v>
      </c>
      <c r="C1663" s="109" t="s">
        <v>816</v>
      </c>
      <c r="D1663" s="109" t="s">
        <v>608</v>
      </c>
      <c r="E1663" s="109" t="s">
        <v>550</v>
      </c>
      <c r="F1663" s="109" t="s">
        <v>5886</v>
      </c>
      <c r="G1663" s="109" t="s">
        <v>5907</v>
      </c>
      <c r="H1663" s="109" t="s">
        <v>5908</v>
      </c>
      <c r="I1663" s="110">
        <v>1659</v>
      </c>
      <c r="J1663" s="110">
        <v>14853.66</v>
      </c>
      <c r="K1663" s="110">
        <v>-10.9544</v>
      </c>
      <c r="L1663" s="110">
        <v>-69.581400000000002</v>
      </c>
      <c r="M1663" s="111" t="s">
        <v>123</v>
      </c>
      <c r="N1663" s="115">
        <v>1</v>
      </c>
      <c r="O1663" s="115" t="s">
        <v>5888</v>
      </c>
      <c r="P1663" s="115">
        <v>0</v>
      </c>
      <c r="Q1663" s="112"/>
      <c r="R1663" s="111" t="s">
        <v>570</v>
      </c>
      <c r="S1663" s="111" t="s">
        <v>624</v>
      </c>
      <c r="T1663" s="111" t="s">
        <v>1343</v>
      </c>
      <c r="U1663" s="111" t="str">
        <f>+CONCATENATE(Tabla134[[#This Row],[D]],Tabla134[[#This Row],[P]],Tabla134[[#This Row],[DI]])</f>
        <v>MADRE_DE_DIOSTAHUAMANUIÑAPARI</v>
      </c>
      <c r="V1663" s="111" t="s">
        <v>5906</v>
      </c>
      <c r="W1663" s="111"/>
      <c r="X1663" s="111"/>
    </row>
    <row r="1664" spans="1:24" x14ac:dyDescent="0.3">
      <c r="A1664" s="108" t="s">
        <v>548</v>
      </c>
      <c r="B1664" s="109" t="s">
        <v>5909</v>
      </c>
      <c r="C1664" s="109" t="s">
        <v>816</v>
      </c>
      <c r="D1664" s="109" t="s">
        <v>608</v>
      </c>
      <c r="E1664" s="109" t="s">
        <v>581</v>
      </c>
      <c r="F1664" s="109" t="s">
        <v>5886</v>
      </c>
      <c r="G1664" s="109" t="s">
        <v>5907</v>
      </c>
      <c r="H1664" s="109" t="s">
        <v>5910</v>
      </c>
      <c r="I1664" s="110">
        <v>9486</v>
      </c>
      <c r="J1664" s="110">
        <v>2549.3200000000002</v>
      </c>
      <c r="K1664" s="110">
        <v>-11.4072</v>
      </c>
      <c r="L1664" s="110">
        <v>-69.488900000000001</v>
      </c>
      <c r="M1664" s="111" t="s">
        <v>123</v>
      </c>
      <c r="N1664" s="115">
        <v>1</v>
      </c>
      <c r="O1664" s="115" t="s">
        <v>5888</v>
      </c>
      <c r="P1664" s="115">
        <v>0</v>
      </c>
      <c r="Q1664" s="112"/>
      <c r="R1664" s="111" t="s">
        <v>570</v>
      </c>
      <c r="S1664" s="111" t="s">
        <v>624</v>
      </c>
      <c r="T1664" s="111" t="s">
        <v>1176</v>
      </c>
      <c r="U1664" s="111" t="str">
        <f>+CONCATENATE(Tabla134[[#This Row],[D]],Tabla134[[#This Row],[P]],Tabla134[[#This Row],[DI]])</f>
        <v>MADRE_DE_DIOSTAHUAMANUIBERIA</v>
      </c>
      <c r="V1664" s="111" t="s">
        <v>5909</v>
      </c>
      <c r="W1664" s="111"/>
      <c r="X1664" s="111"/>
    </row>
    <row r="1665" spans="1:24" x14ac:dyDescent="0.3">
      <c r="A1665" s="108" t="s">
        <v>548</v>
      </c>
      <c r="B1665" s="109" t="s">
        <v>5911</v>
      </c>
      <c r="C1665" s="109" t="s">
        <v>816</v>
      </c>
      <c r="D1665" s="109" t="s">
        <v>608</v>
      </c>
      <c r="E1665" s="109" t="s">
        <v>608</v>
      </c>
      <c r="F1665" s="109" t="s">
        <v>5886</v>
      </c>
      <c r="G1665" s="109" t="s">
        <v>5907</v>
      </c>
      <c r="H1665" s="109" t="s">
        <v>5907</v>
      </c>
      <c r="I1665" s="110">
        <v>3658</v>
      </c>
      <c r="J1665" s="110">
        <v>3793.9</v>
      </c>
      <c r="K1665" s="110">
        <v>-11.455</v>
      </c>
      <c r="L1665" s="110">
        <v>-69.321399999999997</v>
      </c>
      <c r="M1665" s="111" t="s">
        <v>123</v>
      </c>
      <c r="N1665" s="115">
        <v>1</v>
      </c>
      <c r="O1665" s="115" t="s">
        <v>5888</v>
      </c>
      <c r="P1665" s="115">
        <v>0</v>
      </c>
      <c r="Q1665" s="112"/>
      <c r="R1665" s="111" t="s">
        <v>570</v>
      </c>
      <c r="S1665" s="111" t="s">
        <v>624</v>
      </c>
      <c r="T1665" s="111" t="s">
        <v>624</v>
      </c>
      <c r="U1665" s="111" t="str">
        <f>+CONCATENATE(Tabla134[[#This Row],[D]],Tabla134[[#This Row],[P]],Tabla134[[#This Row],[DI]])</f>
        <v>MADRE_DE_DIOSTAHUAMANUTAHUAMANU</v>
      </c>
      <c r="V1665" s="111" t="s">
        <v>5911</v>
      </c>
      <c r="W1665" s="111"/>
      <c r="X1665" s="111"/>
    </row>
    <row r="1666" spans="1:24" x14ac:dyDescent="0.3">
      <c r="A1666" s="108" t="s">
        <v>548</v>
      </c>
      <c r="B1666" s="109" t="s">
        <v>5912</v>
      </c>
      <c r="C1666" s="109" t="s">
        <v>816</v>
      </c>
      <c r="D1666" s="109" t="s">
        <v>608</v>
      </c>
      <c r="E1666" s="109" t="s">
        <v>841</v>
      </c>
      <c r="F1666" s="109" t="s">
        <v>5886</v>
      </c>
      <c r="G1666" s="109" t="s">
        <v>5907</v>
      </c>
      <c r="H1666" s="109" t="s">
        <v>842</v>
      </c>
      <c r="I1666" s="110" t="s">
        <v>553</v>
      </c>
      <c r="J1666" s="110" t="s">
        <v>553</v>
      </c>
      <c r="K1666" s="110" t="s">
        <v>553</v>
      </c>
      <c r="L1666" s="110" t="s">
        <v>553</v>
      </c>
      <c r="M1666" s="111" t="s">
        <v>123</v>
      </c>
      <c r="N1666" s="111">
        <v>0</v>
      </c>
      <c r="O1666" s="111" t="s">
        <v>553</v>
      </c>
      <c r="P1666" s="111">
        <v>0</v>
      </c>
      <c r="Q1666" s="112"/>
      <c r="R1666" s="111" t="s">
        <v>570</v>
      </c>
      <c r="S1666" s="111" t="s">
        <v>624</v>
      </c>
      <c r="T1666" s="111" t="s">
        <v>843</v>
      </c>
      <c r="U1666" s="111" t="str">
        <f>+CONCATENATE(Tabla134[[#This Row],[D]],Tabla134[[#This Row],[P]],Tabla134[[#This Row],[DI]])</f>
        <v>MADRE_DE_DIOSTAHUAMANUMULTIDISTRITAL</v>
      </c>
      <c r="V1666" s="111" t="s">
        <v>5912</v>
      </c>
      <c r="W1666" s="111"/>
      <c r="X1666" s="111"/>
    </row>
    <row r="1667" spans="1:24" x14ac:dyDescent="0.3">
      <c r="A1667" s="108" t="s">
        <v>548</v>
      </c>
      <c r="B1667" s="109" t="s">
        <v>5913</v>
      </c>
      <c r="C1667" s="109" t="s">
        <v>821</v>
      </c>
      <c r="D1667" s="109" t="s">
        <v>550</v>
      </c>
      <c r="E1667" s="109" t="s">
        <v>550</v>
      </c>
      <c r="F1667" s="109" t="s">
        <v>5914</v>
      </c>
      <c r="G1667" s="109" t="s">
        <v>5915</v>
      </c>
      <c r="H1667" s="109" t="s">
        <v>5916</v>
      </c>
      <c r="I1667" s="110">
        <v>59387</v>
      </c>
      <c r="J1667" s="110">
        <v>3949.04</v>
      </c>
      <c r="K1667" s="110">
        <v>-17.195</v>
      </c>
      <c r="L1667" s="110">
        <v>-70.936899999999994</v>
      </c>
      <c r="M1667" s="111" t="s">
        <v>123</v>
      </c>
      <c r="N1667" s="111">
        <v>0</v>
      </c>
      <c r="O1667" s="111" t="s">
        <v>553</v>
      </c>
      <c r="P1667" s="111">
        <v>0</v>
      </c>
      <c r="Q1667" s="112"/>
      <c r="R1667" s="111" t="s">
        <v>571</v>
      </c>
      <c r="S1667" s="111" t="s">
        <v>649</v>
      </c>
      <c r="T1667" s="111" t="s">
        <v>571</v>
      </c>
      <c r="U1667" s="111" t="str">
        <f>+CONCATENATE(Tabla134[[#This Row],[D]],Tabla134[[#This Row],[P]],Tabla134[[#This Row],[DI]])</f>
        <v>MOQUEGUAMARISCAL_NIETOMOQUEGUA</v>
      </c>
      <c r="V1667" s="111" t="s">
        <v>5913</v>
      </c>
      <c r="W1667" s="111"/>
      <c r="X1667" s="111"/>
    </row>
    <row r="1668" spans="1:24" x14ac:dyDescent="0.3">
      <c r="A1668" s="108" t="s">
        <v>548</v>
      </c>
      <c r="B1668" s="109" t="s">
        <v>5917</v>
      </c>
      <c r="C1668" s="109" t="s">
        <v>821</v>
      </c>
      <c r="D1668" s="109" t="s">
        <v>550</v>
      </c>
      <c r="E1668" s="109" t="s">
        <v>581</v>
      </c>
      <c r="F1668" s="109" t="s">
        <v>5914</v>
      </c>
      <c r="G1668" s="109" t="s">
        <v>5915</v>
      </c>
      <c r="H1668" s="109" t="s">
        <v>5918</v>
      </c>
      <c r="I1668" s="110">
        <v>5805</v>
      </c>
      <c r="J1668" s="110">
        <v>2256.31</v>
      </c>
      <c r="K1668" s="110">
        <v>-16.810600000000001</v>
      </c>
      <c r="L1668" s="110">
        <v>-70.695300000000003</v>
      </c>
      <c r="M1668" s="111" t="s">
        <v>123</v>
      </c>
      <c r="N1668" s="115">
        <v>1</v>
      </c>
      <c r="O1668" s="115" t="s">
        <v>5919</v>
      </c>
      <c r="P1668" s="115">
        <v>0</v>
      </c>
      <c r="Q1668" s="112"/>
      <c r="R1668" s="111" t="s">
        <v>571</v>
      </c>
      <c r="S1668" s="111" t="s">
        <v>649</v>
      </c>
      <c r="T1668" s="111" t="s">
        <v>1180</v>
      </c>
      <c r="U1668" s="111" t="str">
        <f>+CONCATENATE(Tabla134[[#This Row],[D]],Tabla134[[#This Row],[P]],Tabla134[[#This Row],[DI]])</f>
        <v>MOQUEGUAMARISCAL_NIETOCARUMAS</v>
      </c>
      <c r="V1668" s="111" t="s">
        <v>5917</v>
      </c>
      <c r="W1668" s="111"/>
      <c r="X1668" s="111"/>
    </row>
    <row r="1669" spans="1:24" x14ac:dyDescent="0.3">
      <c r="A1669" s="108" t="s">
        <v>548</v>
      </c>
      <c r="B1669" s="109" t="s">
        <v>5920</v>
      </c>
      <c r="C1669" s="109" t="s">
        <v>821</v>
      </c>
      <c r="D1669" s="109" t="s">
        <v>550</v>
      </c>
      <c r="E1669" s="109" t="s">
        <v>608</v>
      </c>
      <c r="F1669" s="109" t="s">
        <v>5914</v>
      </c>
      <c r="G1669" s="109" t="s">
        <v>5915</v>
      </c>
      <c r="H1669" s="109" t="s">
        <v>5921</v>
      </c>
      <c r="I1669" s="110">
        <v>2228</v>
      </c>
      <c r="J1669" s="110">
        <v>67.58</v>
      </c>
      <c r="K1669" s="110">
        <v>-16.752500000000001</v>
      </c>
      <c r="L1669" s="110">
        <v>-70.687799999999996</v>
      </c>
      <c r="M1669" s="111" t="s">
        <v>123</v>
      </c>
      <c r="N1669" s="111">
        <v>0</v>
      </c>
      <c r="O1669" s="111" t="s">
        <v>553</v>
      </c>
      <c r="P1669" s="111">
        <v>0</v>
      </c>
      <c r="Q1669" s="112"/>
      <c r="R1669" s="111" t="s">
        <v>571</v>
      </c>
      <c r="S1669" s="111" t="s">
        <v>649</v>
      </c>
      <c r="T1669" s="111" t="s">
        <v>1346</v>
      </c>
      <c r="U1669" s="111" t="str">
        <f>+CONCATENATE(Tabla134[[#This Row],[D]],Tabla134[[#This Row],[P]],Tabla134[[#This Row],[DI]])</f>
        <v>MOQUEGUAMARISCAL_NIETOCUCHUMBAYA</v>
      </c>
      <c r="V1669" s="111" t="s">
        <v>5920</v>
      </c>
      <c r="W1669" s="111"/>
      <c r="X1669" s="111"/>
    </row>
    <row r="1670" spans="1:24" x14ac:dyDescent="0.3">
      <c r="A1670" s="108" t="s">
        <v>548</v>
      </c>
      <c r="B1670" s="109" t="s">
        <v>5922</v>
      </c>
      <c r="C1670" s="109" t="s">
        <v>821</v>
      </c>
      <c r="D1670" s="109" t="s">
        <v>550</v>
      </c>
      <c r="E1670" s="109" t="s">
        <v>633</v>
      </c>
      <c r="F1670" s="109" t="s">
        <v>5914</v>
      </c>
      <c r="G1670" s="109" t="s">
        <v>5915</v>
      </c>
      <c r="H1670" s="109" t="s">
        <v>5923</v>
      </c>
      <c r="I1670" s="110">
        <v>6581</v>
      </c>
      <c r="J1670" s="110">
        <v>62.55</v>
      </c>
      <c r="K1670" s="110">
        <v>-17.1797</v>
      </c>
      <c r="L1670" s="110">
        <v>-70.900800000000004</v>
      </c>
      <c r="M1670" s="111" t="s">
        <v>123</v>
      </c>
      <c r="N1670" s="111">
        <v>0</v>
      </c>
      <c r="O1670" s="111" t="s">
        <v>553</v>
      </c>
      <c r="P1670" s="111">
        <v>0</v>
      </c>
      <c r="Q1670" s="112"/>
      <c r="R1670" s="111" t="s">
        <v>571</v>
      </c>
      <c r="S1670" s="111" t="s">
        <v>649</v>
      </c>
      <c r="T1670" s="111" t="s">
        <v>1678</v>
      </c>
      <c r="U1670" s="111" t="str">
        <f>+CONCATENATE(Tabla134[[#This Row],[D]],Tabla134[[#This Row],[P]],Tabla134[[#This Row],[DI]])</f>
        <v>MOQUEGUAMARISCAL_NIETOSAMEGUA</v>
      </c>
      <c r="V1670" s="111" t="s">
        <v>5922</v>
      </c>
      <c r="W1670" s="111"/>
      <c r="X1670" s="111"/>
    </row>
    <row r="1671" spans="1:24" x14ac:dyDescent="0.3">
      <c r="A1671" s="108" t="s">
        <v>548</v>
      </c>
      <c r="B1671" s="109" t="s">
        <v>5924</v>
      </c>
      <c r="C1671" s="109" t="s">
        <v>821</v>
      </c>
      <c r="D1671" s="109" t="s">
        <v>550</v>
      </c>
      <c r="E1671" s="109" t="s">
        <v>656</v>
      </c>
      <c r="F1671" s="109" t="s">
        <v>5914</v>
      </c>
      <c r="G1671" s="109" t="s">
        <v>5915</v>
      </c>
      <c r="H1671" s="109" t="s">
        <v>5925</v>
      </c>
      <c r="I1671" s="110">
        <v>4190</v>
      </c>
      <c r="J1671" s="110">
        <v>542.73</v>
      </c>
      <c r="K1671" s="110">
        <v>-16.740600000000001</v>
      </c>
      <c r="L1671" s="110">
        <v>-70.683099999999996</v>
      </c>
      <c r="M1671" s="111" t="s">
        <v>123</v>
      </c>
      <c r="N1671" s="115">
        <v>1</v>
      </c>
      <c r="O1671" s="115" t="s">
        <v>5919</v>
      </c>
      <c r="P1671" s="115">
        <v>0</v>
      </c>
      <c r="Q1671" s="112"/>
      <c r="R1671" s="111" t="s">
        <v>571</v>
      </c>
      <c r="S1671" s="111" t="s">
        <v>649</v>
      </c>
      <c r="T1671" s="111" t="s">
        <v>1832</v>
      </c>
      <c r="U1671" s="111" t="str">
        <f>+CONCATENATE(Tabla134[[#This Row],[D]],Tabla134[[#This Row],[P]],Tabla134[[#This Row],[DI]])</f>
        <v>MOQUEGUAMARISCAL_NIETOSAN CRISTOBAL</v>
      </c>
      <c r="V1671" s="111" t="s">
        <v>5924</v>
      </c>
      <c r="W1671" s="111"/>
      <c r="X1671" s="111"/>
    </row>
    <row r="1672" spans="1:24" x14ac:dyDescent="0.3">
      <c r="A1672" s="108" t="s">
        <v>548</v>
      </c>
      <c r="B1672" s="109" t="s">
        <v>5926</v>
      </c>
      <c r="C1672" s="109" t="s">
        <v>821</v>
      </c>
      <c r="D1672" s="109" t="s">
        <v>550</v>
      </c>
      <c r="E1672" s="109" t="s">
        <v>680</v>
      </c>
      <c r="F1672" s="109" t="s">
        <v>5914</v>
      </c>
      <c r="G1672" s="109" t="s">
        <v>5915</v>
      </c>
      <c r="H1672" s="109" t="s">
        <v>5927</v>
      </c>
      <c r="I1672" s="110">
        <v>5784</v>
      </c>
      <c r="J1672" s="110">
        <v>1793.37</v>
      </c>
      <c r="K1672" s="110">
        <v>-17.076699999999999</v>
      </c>
      <c r="L1672" s="110">
        <v>-70.844200000000001</v>
      </c>
      <c r="M1672" s="111" t="s">
        <v>123</v>
      </c>
      <c r="N1672" s="111">
        <v>0</v>
      </c>
      <c r="O1672" s="111" t="s">
        <v>553</v>
      </c>
      <c r="P1672" s="111">
        <v>0</v>
      </c>
      <c r="Q1672" s="112"/>
      <c r="R1672" s="111" t="s">
        <v>571</v>
      </c>
      <c r="S1672" s="111" t="s">
        <v>649</v>
      </c>
      <c r="T1672" s="111" t="s">
        <v>1966</v>
      </c>
      <c r="U1672" s="111" t="str">
        <f>+CONCATENATE(Tabla134[[#This Row],[D]],Tabla134[[#This Row],[P]],Tabla134[[#This Row],[DI]])</f>
        <v>MOQUEGUAMARISCAL_NIETOTORATA</v>
      </c>
      <c r="V1672" s="111" t="s">
        <v>5926</v>
      </c>
      <c r="W1672" s="111"/>
      <c r="X1672" s="111"/>
    </row>
    <row r="1673" spans="1:24" x14ac:dyDescent="0.3">
      <c r="A1673" s="108" t="s">
        <v>548</v>
      </c>
      <c r="B1673" s="109" t="s">
        <v>5928</v>
      </c>
      <c r="C1673" s="109" t="s">
        <v>821</v>
      </c>
      <c r="D1673" s="109" t="s">
        <v>550</v>
      </c>
      <c r="E1673" s="109" t="s">
        <v>841</v>
      </c>
      <c r="F1673" s="109" t="s">
        <v>5914</v>
      </c>
      <c r="G1673" s="109" t="s">
        <v>5915</v>
      </c>
      <c r="H1673" s="109" t="s">
        <v>842</v>
      </c>
      <c r="I1673" s="110" t="s">
        <v>553</v>
      </c>
      <c r="J1673" s="110" t="s">
        <v>553</v>
      </c>
      <c r="K1673" s="110" t="s">
        <v>553</v>
      </c>
      <c r="L1673" s="110" t="s">
        <v>553</v>
      </c>
      <c r="M1673" s="111" t="s">
        <v>123</v>
      </c>
      <c r="N1673" s="111">
        <v>0</v>
      </c>
      <c r="O1673" s="111" t="s">
        <v>553</v>
      </c>
      <c r="P1673" s="111">
        <v>0</v>
      </c>
      <c r="Q1673" s="112"/>
      <c r="R1673" s="111" t="s">
        <v>571</v>
      </c>
      <c r="S1673" s="111" t="s">
        <v>649</v>
      </c>
      <c r="T1673" s="111" t="s">
        <v>843</v>
      </c>
      <c r="U1673" s="111" t="str">
        <f>+CONCATENATE(Tabla134[[#This Row],[D]],Tabla134[[#This Row],[P]],Tabla134[[#This Row],[DI]])</f>
        <v>MOQUEGUAMARISCAL_NIETOMULTIDISTRITAL</v>
      </c>
      <c r="V1673" s="111" t="s">
        <v>5928</v>
      </c>
      <c r="W1673" s="111"/>
      <c r="X1673" s="111"/>
    </row>
    <row r="1674" spans="1:24" x14ac:dyDescent="0.3">
      <c r="A1674" s="108" t="s">
        <v>548</v>
      </c>
      <c r="B1674" s="109" t="s">
        <v>5929</v>
      </c>
      <c r="C1674" s="109" t="s">
        <v>821</v>
      </c>
      <c r="D1674" s="109" t="s">
        <v>581</v>
      </c>
      <c r="E1674" s="109" t="s">
        <v>550</v>
      </c>
      <c r="F1674" s="109" t="s">
        <v>5914</v>
      </c>
      <c r="G1674" s="109" t="s">
        <v>5930</v>
      </c>
      <c r="H1674" s="109" t="s">
        <v>5931</v>
      </c>
      <c r="I1674" s="110">
        <v>4661</v>
      </c>
      <c r="J1674" s="110">
        <v>250.64</v>
      </c>
      <c r="K1674" s="110">
        <v>-16.6739</v>
      </c>
      <c r="L1674" s="110">
        <v>-70.971900000000005</v>
      </c>
      <c r="M1674" s="111" t="s">
        <v>123</v>
      </c>
      <c r="N1674" s="115">
        <v>1</v>
      </c>
      <c r="O1674" s="115" t="s">
        <v>5919</v>
      </c>
      <c r="P1674" s="115">
        <v>0</v>
      </c>
      <c r="Q1674" s="112"/>
      <c r="R1674" s="111" t="s">
        <v>571</v>
      </c>
      <c r="S1674" s="111" t="s">
        <v>599</v>
      </c>
      <c r="T1674" s="111" t="s">
        <v>2083</v>
      </c>
      <c r="U1674" s="111" t="str">
        <f>+CONCATENATE(Tabla134[[#This Row],[D]],Tabla134[[#This Row],[P]],Tabla134[[#This Row],[DI]])</f>
        <v>MOQUEGUAGENERAL_SANCHEZ_CERROOMATE</v>
      </c>
      <c r="V1674" s="111" t="s">
        <v>5929</v>
      </c>
      <c r="W1674" s="111"/>
      <c r="X1674" s="111"/>
    </row>
    <row r="1675" spans="1:24" x14ac:dyDescent="0.3">
      <c r="A1675" s="108" t="s">
        <v>548</v>
      </c>
      <c r="B1675" s="109" t="s">
        <v>5932</v>
      </c>
      <c r="C1675" s="109" t="s">
        <v>821</v>
      </c>
      <c r="D1675" s="109" t="s">
        <v>581</v>
      </c>
      <c r="E1675" s="109" t="s">
        <v>581</v>
      </c>
      <c r="F1675" s="109" t="s">
        <v>5914</v>
      </c>
      <c r="G1675" s="109" t="s">
        <v>5930</v>
      </c>
      <c r="H1675" s="109" t="s">
        <v>5933</v>
      </c>
      <c r="I1675" s="110">
        <v>2685</v>
      </c>
      <c r="J1675" s="110">
        <v>847.94</v>
      </c>
      <c r="K1675" s="110">
        <v>-16.389399999999998</v>
      </c>
      <c r="L1675" s="110">
        <v>-70.7286</v>
      </c>
      <c r="M1675" s="111" t="s">
        <v>123</v>
      </c>
      <c r="N1675" s="115">
        <v>1</v>
      </c>
      <c r="O1675" s="115" t="s">
        <v>5919</v>
      </c>
      <c r="P1675" s="115">
        <v>0</v>
      </c>
      <c r="Q1675" s="112"/>
      <c r="R1675" s="111" t="s">
        <v>571</v>
      </c>
      <c r="S1675" s="111" t="s">
        <v>599</v>
      </c>
      <c r="T1675" s="111" t="s">
        <v>1178</v>
      </c>
      <c r="U1675" s="111" t="str">
        <f>+CONCATENATE(Tabla134[[#This Row],[D]],Tabla134[[#This Row],[P]],Tabla134[[#This Row],[DI]])</f>
        <v>MOQUEGUAGENERAL_SANCHEZ_CERROCHOJATA</v>
      </c>
      <c r="V1675" s="111" t="s">
        <v>5932</v>
      </c>
      <c r="W1675" s="111"/>
      <c r="X1675" s="111"/>
    </row>
    <row r="1676" spans="1:24" x14ac:dyDescent="0.3">
      <c r="A1676" s="108" t="s">
        <v>548</v>
      </c>
      <c r="B1676" s="109" t="s">
        <v>5934</v>
      </c>
      <c r="C1676" s="109" t="s">
        <v>821</v>
      </c>
      <c r="D1676" s="109" t="s">
        <v>581</v>
      </c>
      <c r="E1676" s="109" t="s">
        <v>608</v>
      </c>
      <c r="F1676" s="109" t="s">
        <v>5914</v>
      </c>
      <c r="G1676" s="109" t="s">
        <v>5930</v>
      </c>
      <c r="H1676" s="109" t="s">
        <v>5935</v>
      </c>
      <c r="I1676" s="110">
        <v>1104</v>
      </c>
      <c r="J1676" s="110">
        <v>247.58</v>
      </c>
      <c r="K1676" s="110">
        <v>-16.648599999999998</v>
      </c>
      <c r="L1676" s="110">
        <v>-71.023899999999998</v>
      </c>
      <c r="M1676" s="111" t="s">
        <v>123</v>
      </c>
      <c r="N1676" s="115">
        <v>1</v>
      </c>
      <c r="O1676" s="115" t="s">
        <v>5919</v>
      </c>
      <c r="P1676" s="115">
        <v>0</v>
      </c>
      <c r="Q1676" s="112"/>
      <c r="R1676" s="111" t="s">
        <v>571</v>
      </c>
      <c r="S1676" s="111" t="s">
        <v>599</v>
      </c>
      <c r="T1676" s="111" t="s">
        <v>1345</v>
      </c>
      <c r="U1676" s="111" t="str">
        <f>+CONCATENATE(Tabla134[[#This Row],[D]],Tabla134[[#This Row],[P]],Tabla134[[#This Row],[DI]])</f>
        <v>MOQUEGUAGENERAL_SANCHEZ_CERROCOALAQUE</v>
      </c>
      <c r="V1676" s="111" t="s">
        <v>5934</v>
      </c>
      <c r="W1676" s="111"/>
      <c r="X1676" s="111"/>
    </row>
    <row r="1677" spans="1:24" x14ac:dyDescent="0.3">
      <c r="A1677" s="108" t="s">
        <v>548</v>
      </c>
      <c r="B1677" s="109" t="s">
        <v>5936</v>
      </c>
      <c r="C1677" s="109" t="s">
        <v>821</v>
      </c>
      <c r="D1677" s="109" t="s">
        <v>581</v>
      </c>
      <c r="E1677" s="109" t="s">
        <v>633</v>
      </c>
      <c r="F1677" s="109" t="s">
        <v>5914</v>
      </c>
      <c r="G1677" s="109" t="s">
        <v>5930</v>
      </c>
      <c r="H1677" s="109" t="s">
        <v>5937</v>
      </c>
      <c r="I1677" s="110">
        <v>5048</v>
      </c>
      <c r="J1677" s="110">
        <v>1017.74</v>
      </c>
      <c r="K1677" s="110">
        <v>-16.141100000000002</v>
      </c>
      <c r="L1677" s="110">
        <v>-70.539199999999994</v>
      </c>
      <c r="M1677" s="111" t="s">
        <v>123</v>
      </c>
      <c r="N1677" s="115">
        <v>1</v>
      </c>
      <c r="O1677" s="115" t="s">
        <v>5919</v>
      </c>
      <c r="P1677" s="115">
        <v>0</v>
      </c>
      <c r="Q1677" s="112"/>
      <c r="R1677" s="111" t="s">
        <v>571</v>
      </c>
      <c r="S1677" s="111" t="s">
        <v>599</v>
      </c>
      <c r="T1677" s="111" t="s">
        <v>1519</v>
      </c>
      <c r="U1677" s="111" t="str">
        <f>+CONCATENATE(Tabla134[[#This Row],[D]],Tabla134[[#This Row],[P]],Tabla134[[#This Row],[DI]])</f>
        <v>MOQUEGUAGENERAL_SANCHEZ_CERROICHUÑA</v>
      </c>
      <c r="V1677" s="111" t="s">
        <v>5936</v>
      </c>
      <c r="W1677" s="111"/>
      <c r="X1677" s="111"/>
    </row>
    <row r="1678" spans="1:24" x14ac:dyDescent="0.3">
      <c r="A1678" s="108" t="s">
        <v>548</v>
      </c>
      <c r="B1678" s="109" t="s">
        <v>5938</v>
      </c>
      <c r="C1678" s="109" t="s">
        <v>821</v>
      </c>
      <c r="D1678" s="109" t="s">
        <v>581</v>
      </c>
      <c r="E1678" s="109" t="s">
        <v>656</v>
      </c>
      <c r="F1678" s="109" t="s">
        <v>5914</v>
      </c>
      <c r="G1678" s="109" t="s">
        <v>5930</v>
      </c>
      <c r="H1678" s="109" t="s">
        <v>5939</v>
      </c>
      <c r="I1678" s="110">
        <v>2326</v>
      </c>
      <c r="J1678" s="110">
        <v>776.04</v>
      </c>
      <c r="K1678" s="110">
        <v>-16.758099999999999</v>
      </c>
      <c r="L1678" s="110">
        <v>-71.176699999999997</v>
      </c>
      <c r="M1678" s="111" t="s">
        <v>123</v>
      </c>
      <c r="N1678" s="115">
        <v>1</v>
      </c>
      <c r="O1678" s="115" t="s">
        <v>5919</v>
      </c>
      <c r="P1678" s="115">
        <v>0</v>
      </c>
      <c r="Q1678" s="112"/>
      <c r="R1678" s="111" t="s">
        <v>571</v>
      </c>
      <c r="S1678" s="111" t="s">
        <v>599</v>
      </c>
      <c r="T1678" s="111" t="s">
        <v>1677</v>
      </c>
      <c r="U1678" s="111" t="str">
        <f>+CONCATENATE(Tabla134[[#This Row],[D]],Tabla134[[#This Row],[P]],Tabla134[[#This Row],[DI]])</f>
        <v>MOQUEGUAGENERAL_SANCHEZ_CERROLA CAPILLA</v>
      </c>
      <c r="V1678" s="111" t="s">
        <v>5938</v>
      </c>
      <c r="W1678" s="111"/>
      <c r="X1678" s="111"/>
    </row>
    <row r="1679" spans="1:24" x14ac:dyDescent="0.3">
      <c r="A1679" s="108" t="s">
        <v>548</v>
      </c>
      <c r="B1679" s="109" t="s">
        <v>5940</v>
      </c>
      <c r="C1679" s="109" t="s">
        <v>821</v>
      </c>
      <c r="D1679" s="109" t="s">
        <v>581</v>
      </c>
      <c r="E1679" s="109" t="s">
        <v>680</v>
      </c>
      <c r="F1679" s="109" t="s">
        <v>5914</v>
      </c>
      <c r="G1679" s="109" t="s">
        <v>5930</v>
      </c>
      <c r="H1679" s="109" t="s">
        <v>5941</v>
      </c>
      <c r="I1679" s="110">
        <v>2087</v>
      </c>
      <c r="J1679" s="110">
        <v>254.45</v>
      </c>
      <c r="K1679" s="110">
        <v>-16.323899999999998</v>
      </c>
      <c r="L1679" s="110">
        <v>-70.738100000000003</v>
      </c>
      <c r="M1679" s="111" t="s">
        <v>123</v>
      </c>
      <c r="N1679" s="115">
        <v>1</v>
      </c>
      <c r="O1679" s="115" t="s">
        <v>5919</v>
      </c>
      <c r="P1679" s="115">
        <v>0</v>
      </c>
      <c r="Q1679" s="112"/>
      <c r="R1679" s="111" t="s">
        <v>571</v>
      </c>
      <c r="S1679" s="111" t="s">
        <v>599</v>
      </c>
      <c r="T1679" s="111" t="s">
        <v>1831</v>
      </c>
      <c r="U1679" s="111" t="str">
        <f>+CONCATENATE(Tabla134[[#This Row],[D]],Tabla134[[#This Row],[P]],Tabla134[[#This Row],[DI]])</f>
        <v>MOQUEGUAGENERAL_SANCHEZ_CERROLLOQUE</v>
      </c>
      <c r="V1679" s="111" t="s">
        <v>5940</v>
      </c>
      <c r="W1679" s="111"/>
      <c r="X1679" s="111"/>
    </row>
    <row r="1680" spans="1:24" x14ac:dyDescent="0.3">
      <c r="A1680" s="108" t="s">
        <v>548</v>
      </c>
      <c r="B1680" s="109" t="s">
        <v>5942</v>
      </c>
      <c r="C1680" s="109" t="s">
        <v>821</v>
      </c>
      <c r="D1680" s="109" t="s">
        <v>581</v>
      </c>
      <c r="E1680" s="109" t="s">
        <v>700</v>
      </c>
      <c r="F1680" s="109" t="s">
        <v>5914</v>
      </c>
      <c r="G1680" s="109" t="s">
        <v>5930</v>
      </c>
      <c r="H1680" s="109" t="s">
        <v>5943</v>
      </c>
      <c r="I1680" s="110">
        <v>1236</v>
      </c>
      <c r="J1680" s="110">
        <v>557.23</v>
      </c>
      <c r="K1680" s="110">
        <v>-16.4819</v>
      </c>
      <c r="L1680" s="110">
        <v>-70.827799999999996</v>
      </c>
      <c r="M1680" s="111" t="s">
        <v>123</v>
      </c>
      <c r="N1680" s="115">
        <v>1</v>
      </c>
      <c r="O1680" s="115" t="s">
        <v>5919</v>
      </c>
      <c r="P1680" s="115">
        <v>0</v>
      </c>
      <c r="Q1680" s="112"/>
      <c r="R1680" s="111" t="s">
        <v>571</v>
      </c>
      <c r="S1680" s="111" t="s">
        <v>599</v>
      </c>
      <c r="T1680" s="111" t="s">
        <v>1965</v>
      </c>
      <c r="U1680" s="111" t="str">
        <f>+CONCATENATE(Tabla134[[#This Row],[D]],Tabla134[[#This Row],[P]],Tabla134[[#This Row],[DI]])</f>
        <v>MOQUEGUAGENERAL_SANCHEZ_CERROMATALAQUE</v>
      </c>
      <c r="V1680" s="111" t="s">
        <v>5942</v>
      </c>
      <c r="W1680" s="111"/>
      <c r="X1680" s="111"/>
    </row>
    <row r="1681" spans="1:24" x14ac:dyDescent="0.3">
      <c r="A1681" s="108" t="s">
        <v>548</v>
      </c>
      <c r="B1681" s="109" t="s">
        <v>5944</v>
      </c>
      <c r="C1681" s="109" t="s">
        <v>821</v>
      </c>
      <c r="D1681" s="109" t="s">
        <v>581</v>
      </c>
      <c r="E1681" s="109" t="s">
        <v>719</v>
      </c>
      <c r="F1681" s="109" t="s">
        <v>5914</v>
      </c>
      <c r="G1681" s="109" t="s">
        <v>5930</v>
      </c>
      <c r="H1681" s="109" t="s">
        <v>5945</v>
      </c>
      <c r="I1681" s="110">
        <v>2469</v>
      </c>
      <c r="J1681" s="110">
        <v>550.99</v>
      </c>
      <c r="K1681" s="110">
        <v>-16.621099999999998</v>
      </c>
      <c r="L1681" s="110">
        <v>-71.184200000000004</v>
      </c>
      <c r="M1681" s="111" t="s">
        <v>123</v>
      </c>
      <c r="N1681" s="115">
        <v>1</v>
      </c>
      <c r="O1681" s="115" t="s">
        <v>5919</v>
      </c>
      <c r="P1681" s="115">
        <v>0</v>
      </c>
      <c r="Q1681" s="112"/>
      <c r="R1681" s="111" t="s">
        <v>571</v>
      </c>
      <c r="S1681" s="111" t="s">
        <v>599</v>
      </c>
      <c r="T1681" s="111" t="s">
        <v>2183</v>
      </c>
      <c r="U1681" s="111" t="str">
        <f>+CONCATENATE(Tabla134[[#This Row],[D]],Tabla134[[#This Row],[P]],Tabla134[[#This Row],[DI]])</f>
        <v>MOQUEGUAGENERAL_SANCHEZ_CERROPUQUINA</v>
      </c>
      <c r="V1681" s="111" t="s">
        <v>5944</v>
      </c>
      <c r="W1681" s="111"/>
      <c r="X1681" s="111"/>
    </row>
    <row r="1682" spans="1:24" x14ac:dyDescent="0.3">
      <c r="A1682" s="108" t="s">
        <v>548</v>
      </c>
      <c r="B1682" s="109" t="s">
        <v>5946</v>
      </c>
      <c r="C1682" s="109" t="s">
        <v>821</v>
      </c>
      <c r="D1682" s="109" t="s">
        <v>581</v>
      </c>
      <c r="E1682" s="109" t="s">
        <v>738</v>
      </c>
      <c r="F1682" s="109" t="s">
        <v>5914</v>
      </c>
      <c r="G1682" s="109" t="s">
        <v>5930</v>
      </c>
      <c r="H1682" s="109" t="s">
        <v>5947</v>
      </c>
      <c r="I1682" s="110">
        <v>1487</v>
      </c>
      <c r="J1682" s="110">
        <v>193.79</v>
      </c>
      <c r="K1682" s="110">
        <v>-16.7486</v>
      </c>
      <c r="L1682" s="110">
        <v>-70.880799999999994</v>
      </c>
      <c r="M1682" s="111" t="s">
        <v>123</v>
      </c>
      <c r="N1682" s="115">
        <v>1</v>
      </c>
      <c r="O1682" s="115" t="s">
        <v>5919</v>
      </c>
      <c r="P1682" s="115">
        <v>0</v>
      </c>
      <c r="Q1682" s="112"/>
      <c r="R1682" s="111" t="s">
        <v>571</v>
      </c>
      <c r="S1682" s="111" t="s">
        <v>599</v>
      </c>
      <c r="T1682" s="111" t="s">
        <v>2264</v>
      </c>
      <c r="U1682" s="111" t="str">
        <f>+CONCATENATE(Tabla134[[#This Row],[D]],Tabla134[[#This Row],[P]],Tabla134[[#This Row],[DI]])</f>
        <v>MOQUEGUAGENERAL_SANCHEZ_CERROQUINISTAQUILLAS</v>
      </c>
      <c r="V1682" s="111" t="s">
        <v>5946</v>
      </c>
      <c r="W1682" s="111"/>
      <c r="X1682" s="111"/>
    </row>
    <row r="1683" spans="1:24" x14ac:dyDescent="0.3">
      <c r="A1683" s="108" t="s">
        <v>548</v>
      </c>
      <c r="B1683" s="109" t="s">
        <v>5948</v>
      </c>
      <c r="C1683" s="109" t="s">
        <v>821</v>
      </c>
      <c r="D1683" s="109" t="s">
        <v>581</v>
      </c>
      <c r="E1683" s="109" t="s">
        <v>753</v>
      </c>
      <c r="F1683" s="109" t="s">
        <v>5914</v>
      </c>
      <c r="G1683" s="109" t="s">
        <v>5930</v>
      </c>
      <c r="H1683" s="109" t="s">
        <v>5949</v>
      </c>
      <c r="I1683" s="110">
        <v>3714</v>
      </c>
      <c r="J1683" s="110">
        <v>874.57</v>
      </c>
      <c r="K1683" s="110">
        <v>-16.3856</v>
      </c>
      <c r="L1683" s="110">
        <v>-70.858099999999993</v>
      </c>
      <c r="M1683" s="111" t="s">
        <v>123</v>
      </c>
      <c r="N1683" s="115">
        <v>1</v>
      </c>
      <c r="O1683" s="115" t="s">
        <v>5919</v>
      </c>
      <c r="P1683" s="115">
        <v>0</v>
      </c>
      <c r="Q1683" s="112"/>
      <c r="R1683" s="111" t="s">
        <v>571</v>
      </c>
      <c r="S1683" s="111" t="s">
        <v>599</v>
      </c>
      <c r="T1683" s="111" t="s">
        <v>2335</v>
      </c>
      <c r="U1683" s="111" t="str">
        <f>+CONCATENATE(Tabla134[[#This Row],[D]],Tabla134[[#This Row],[P]],Tabla134[[#This Row],[DI]])</f>
        <v>MOQUEGUAGENERAL_SANCHEZ_CERROUBINAS</v>
      </c>
      <c r="V1683" s="111" t="s">
        <v>5948</v>
      </c>
      <c r="W1683" s="111"/>
      <c r="X1683" s="111"/>
    </row>
    <row r="1684" spans="1:24" x14ac:dyDescent="0.3">
      <c r="A1684" s="108" t="s">
        <v>548</v>
      </c>
      <c r="B1684" s="109" t="s">
        <v>5950</v>
      </c>
      <c r="C1684" s="109" t="s">
        <v>821</v>
      </c>
      <c r="D1684" s="109" t="s">
        <v>581</v>
      </c>
      <c r="E1684" s="109" t="s">
        <v>765</v>
      </c>
      <c r="F1684" s="109" t="s">
        <v>5914</v>
      </c>
      <c r="G1684" s="109" t="s">
        <v>5930</v>
      </c>
      <c r="H1684" s="109" t="s">
        <v>5951</v>
      </c>
      <c r="I1684" s="110">
        <v>2514</v>
      </c>
      <c r="J1684" s="110">
        <v>110.74</v>
      </c>
      <c r="K1684" s="110">
        <v>-16.196400000000001</v>
      </c>
      <c r="L1684" s="110">
        <v>-70.681399999999996</v>
      </c>
      <c r="M1684" s="111" t="s">
        <v>123</v>
      </c>
      <c r="N1684" s="115">
        <v>1</v>
      </c>
      <c r="O1684" s="115" t="s">
        <v>5919</v>
      </c>
      <c r="P1684" s="115">
        <v>0</v>
      </c>
      <c r="Q1684" s="112"/>
      <c r="R1684" s="111" t="s">
        <v>571</v>
      </c>
      <c r="S1684" s="111" t="s">
        <v>599</v>
      </c>
      <c r="T1684" s="111" t="s">
        <v>2396</v>
      </c>
      <c r="U1684" s="111" t="str">
        <f>+CONCATENATE(Tabla134[[#This Row],[D]],Tabla134[[#This Row],[P]],Tabla134[[#This Row],[DI]])</f>
        <v>MOQUEGUAGENERAL_SANCHEZ_CERROYUNGA</v>
      </c>
      <c r="V1684" s="111" t="s">
        <v>5950</v>
      </c>
      <c r="W1684" s="111"/>
      <c r="X1684" s="111"/>
    </row>
    <row r="1685" spans="1:24" x14ac:dyDescent="0.3">
      <c r="A1685" s="108" t="s">
        <v>548</v>
      </c>
      <c r="B1685" s="109" t="s">
        <v>5952</v>
      </c>
      <c r="C1685" s="109" t="s">
        <v>821</v>
      </c>
      <c r="D1685" s="109" t="s">
        <v>581</v>
      </c>
      <c r="E1685" s="109" t="s">
        <v>841</v>
      </c>
      <c r="F1685" s="109" t="s">
        <v>5914</v>
      </c>
      <c r="G1685" s="109" t="s">
        <v>5930</v>
      </c>
      <c r="H1685" s="109" t="s">
        <v>842</v>
      </c>
      <c r="I1685" s="110" t="s">
        <v>553</v>
      </c>
      <c r="J1685" s="110" t="s">
        <v>553</v>
      </c>
      <c r="K1685" s="110" t="s">
        <v>553</v>
      </c>
      <c r="L1685" s="110" t="s">
        <v>553</v>
      </c>
      <c r="M1685" s="111" t="s">
        <v>123</v>
      </c>
      <c r="N1685" s="111">
        <v>0</v>
      </c>
      <c r="O1685" s="111" t="s">
        <v>553</v>
      </c>
      <c r="P1685" s="111">
        <v>0</v>
      </c>
      <c r="Q1685" s="112"/>
      <c r="R1685" s="111" t="s">
        <v>571</v>
      </c>
      <c r="S1685" s="111" t="s">
        <v>599</v>
      </c>
      <c r="T1685" s="111" t="s">
        <v>843</v>
      </c>
      <c r="U1685" s="111" t="str">
        <f>+CONCATENATE(Tabla134[[#This Row],[D]],Tabla134[[#This Row],[P]],Tabla134[[#This Row],[DI]])</f>
        <v>MOQUEGUAGENERAL_SANCHEZ_CERROMULTIDISTRITAL</v>
      </c>
      <c r="V1685" s="111" t="s">
        <v>5952</v>
      </c>
      <c r="W1685" s="111"/>
      <c r="X1685" s="111"/>
    </row>
    <row r="1686" spans="1:24" x14ac:dyDescent="0.3">
      <c r="A1686" s="108" t="s">
        <v>548</v>
      </c>
      <c r="B1686" s="109" t="s">
        <v>5953</v>
      </c>
      <c r="C1686" s="109" t="s">
        <v>821</v>
      </c>
      <c r="D1686" s="109" t="s">
        <v>608</v>
      </c>
      <c r="E1686" s="109" t="s">
        <v>550</v>
      </c>
      <c r="F1686" s="109" t="s">
        <v>5914</v>
      </c>
      <c r="G1686" s="109" t="s">
        <v>5954</v>
      </c>
      <c r="H1686" s="109" t="s">
        <v>5955</v>
      </c>
      <c r="I1686" s="110">
        <v>69079</v>
      </c>
      <c r="J1686" s="110">
        <v>295.51</v>
      </c>
      <c r="K1686" s="110">
        <v>-17.644400000000001</v>
      </c>
      <c r="L1686" s="110">
        <v>-71.344999999999999</v>
      </c>
      <c r="M1686" s="111" t="s">
        <v>123</v>
      </c>
      <c r="N1686" s="111">
        <v>0</v>
      </c>
      <c r="O1686" s="111" t="s">
        <v>553</v>
      </c>
      <c r="P1686" s="111">
        <v>0</v>
      </c>
      <c r="Q1686" s="112"/>
      <c r="R1686" s="111" t="s">
        <v>571</v>
      </c>
      <c r="S1686" s="111" t="s">
        <v>625</v>
      </c>
      <c r="T1686" s="111" t="s">
        <v>625</v>
      </c>
      <c r="U1686" s="111" t="str">
        <f>+CONCATENATE(Tabla134[[#This Row],[D]],Tabla134[[#This Row],[P]],Tabla134[[#This Row],[DI]])</f>
        <v>MOQUEGUAILOILO</v>
      </c>
      <c r="V1686" s="111" t="s">
        <v>5953</v>
      </c>
      <c r="W1686" s="111"/>
      <c r="X1686" s="111"/>
    </row>
    <row r="1687" spans="1:24" x14ac:dyDescent="0.3">
      <c r="A1687" s="108" t="s">
        <v>548</v>
      </c>
      <c r="B1687" s="109" t="s">
        <v>5956</v>
      </c>
      <c r="C1687" s="109" t="s">
        <v>821</v>
      </c>
      <c r="D1687" s="109" t="s">
        <v>608</v>
      </c>
      <c r="E1687" s="109" t="s">
        <v>581</v>
      </c>
      <c r="F1687" s="109" t="s">
        <v>5914</v>
      </c>
      <c r="G1687" s="109" t="s">
        <v>5954</v>
      </c>
      <c r="H1687" s="109" t="s">
        <v>5957</v>
      </c>
      <c r="I1687" s="110">
        <v>332</v>
      </c>
      <c r="J1687" s="110">
        <v>747</v>
      </c>
      <c r="K1687" s="110">
        <v>-17.622800000000002</v>
      </c>
      <c r="L1687" s="110">
        <v>-71.270300000000006</v>
      </c>
      <c r="M1687" s="111" t="s">
        <v>123</v>
      </c>
      <c r="N1687" s="111">
        <v>0</v>
      </c>
      <c r="O1687" s="111" t="s">
        <v>553</v>
      </c>
      <c r="P1687" s="111">
        <v>0</v>
      </c>
      <c r="Q1687" s="112"/>
      <c r="R1687" s="111" t="s">
        <v>571</v>
      </c>
      <c r="S1687" s="111" t="s">
        <v>625</v>
      </c>
      <c r="T1687" s="111" t="s">
        <v>1179</v>
      </c>
      <c r="U1687" s="111" t="str">
        <f>+CONCATENATE(Tabla134[[#This Row],[D]],Tabla134[[#This Row],[P]],Tabla134[[#This Row],[DI]])</f>
        <v>MOQUEGUAILOEL ALGARROBAL</v>
      </c>
      <c r="V1687" s="111" t="s">
        <v>5956</v>
      </c>
      <c r="W1687" s="111"/>
      <c r="X1687" s="111"/>
    </row>
    <row r="1688" spans="1:24" x14ac:dyDescent="0.3">
      <c r="A1688" s="108" t="s">
        <v>548</v>
      </c>
      <c r="B1688" s="109" t="s">
        <v>5958</v>
      </c>
      <c r="C1688" s="109" t="s">
        <v>821</v>
      </c>
      <c r="D1688" s="109" t="s">
        <v>608</v>
      </c>
      <c r="E1688" s="109" t="s">
        <v>608</v>
      </c>
      <c r="F1688" s="109" t="s">
        <v>5914</v>
      </c>
      <c r="G1688" s="109" t="s">
        <v>5954</v>
      </c>
      <c r="H1688" s="109" t="s">
        <v>5959</v>
      </c>
      <c r="I1688" s="110">
        <v>3319</v>
      </c>
      <c r="J1688" s="110">
        <v>338.08</v>
      </c>
      <c r="K1688" s="110">
        <v>-17.616099999999999</v>
      </c>
      <c r="L1688" s="110">
        <v>-71.34</v>
      </c>
      <c r="M1688" s="111" t="s">
        <v>123</v>
      </c>
      <c r="N1688" s="111">
        <v>0</v>
      </c>
      <c r="O1688" s="111" t="s">
        <v>553</v>
      </c>
      <c r="P1688" s="111">
        <v>0</v>
      </c>
      <c r="Q1688" s="112"/>
      <c r="R1688" s="111" t="s">
        <v>571</v>
      </c>
      <c r="S1688" s="111" t="s">
        <v>625</v>
      </c>
      <c r="T1688" s="111" t="s">
        <v>1520</v>
      </c>
      <c r="U1688" s="111" t="str">
        <f>+CONCATENATE(Tabla134[[#This Row],[D]],Tabla134[[#This Row],[P]],Tabla134[[#This Row],[DI]])</f>
        <v>MOQUEGUAILOPACOCHA</v>
      </c>
      <c r="V1688" s="111" t="s">
        <v>5958</v>
      </c>
      <c r="W1688" s="111"/>
      <c r="X1688" s="111"/>
    </row>
    <row r="1689" spans="1:24" x14ac:dyDescent="0.3">
      <c r="A1689" s="108" t="s">
        <v>548</v>
      </c>
      <c r="B1689" s="109" t="s">
        <v>5960</v>
      </c>
      <c r="C1689" s="109" t="s">
        <v>821</v>
      </c>
      <c r="D1689" s="109" t="s">
        <v>608</v>
      </c>
      <c r="E1689" s="109" t="s">
        <v>841</v>
      </c>
      <c r="F1689" s="109" t="s">
        <v>5914</v>
      </c>
      <c r="G1689" s="109" t="s">
        <v>5954</v>
      </c>
      <c r="H1689" s="109" t="s">
        <v>842</v>
      </c>
      <c r="I1689" s="110" t="s">
        <v>553</v>
      </c>
      <c r="J1689" s="110" t="s">
        <v>553</v>
      </c>
      <c r="K1689" s="110" t="s">
        <v>553</v>
      </c>
      <c r="L1689" s="110" t="s">
        <v>553</v>
      </c>
      <c r="M1689" s="111" t="s">
        <v>123</v>
      </c>
      <c r="N1689" s="111">
        <v>0</v>
      </c>
      <c r="O1689" s="111" t="s">
        <v>553</v>
      </c>
      <c r="P1689" s="111">
        <v>0</v>
      </c>
      <c r="Q1689" s="112"/>
      <c r="R1689" s="111" t="s">
        <v>571</v>
      </c>
      <c r="S1689" s="111" t="s">
        <v>625</v>
      </c>
      <c r="T1689" s="111" t="s">
        <v>843</v>
      </c>
      <c r="U1689" s="111" t="str">
        <f>+CONCATENATE(Tabla134[[#This Row],[D]],Tabla134[[#This Row],[P]],Tabla134[[#This Row],[DI]])</f>
        <v>MOQUEGUAILOMULTIDISTRITAL</v>
      </c>
      <c r="V1689" s="111" t="s">
        <v>5960</v>
      </c>
      <c r="W1689" s="111"/>
      <c r="X1689" s="111"/>
    </row>
    <row r="1690" spans="1:24" x14ac:dyDescent="0.3">
      <c r="A1690" s="108" t="s">
        <v>548</v>
      </c>
      <c r="B1690" s="109" t="s">
        <v>5961</v>
      </c>
      <c r="C1690" s="109" t="s">
        <v>826</v>
      </c>
      <c r="D1690" s="109" t="s">
        <v>550</v>
      </c>
      <c r="E1690" s="109" t="s">
        <v>550</v>
      </c>
      <c r="F1690" s="109" t="s">
        <v>5962</v>
      </c>
      <c r="G1690" s="109" t="s">
        <v>5963</v>
      </c>
      <c r="H1690" s="109" t="s">
        <v>5964</v>
      </c>
      <c r="I1690" s="110">
        <v>25724</v>
      </c>
      <c r="J1690" s="110">
        <v>6.66</v>
      </c>
      <c r="K1690" s="110">
        <v>-10.6828</v>
      </c>
      <c r="L1690" s="110">
        <v>-76.255600000000001</v>
      </c>
      <c r="M1690" s="111" t="s">
        <v>123</v>
      </c>
      <c r="N1690" s="111">
        <v>0</v>
      </c>
      <c r="O1690" s="111" t="s">
        <v>553</v>
      </c>
      <c r="P1690" s="111">
        <v>0</v>
      </c>
      <c r="Q1690" s="112"/>
      <c r="R1690" s="111" t="s">
        <v>572</v>
      </c>
      <c r="S1690" s="111" t="s">
        <v>572</v>
      </c>
      <c r="T1690" s="111" t="s">
        <v>1183</v>
      </c>
      <c r="U1690" s="111" t="str">
        <f>+CONCATENATE(Tabla134[[#This Row],[D]],Tabla134[[#This Row],[P]],Tabla134[[#This Row],[DI]])</f>
        <v>PASCOPASCOCHAUPIMARCA</v>
      </c>
      <c r="V1690" s="111" t="s">
        <v>5961</v>
      </c>
      <c r="W1690" s="111"/>
      <c r="X1690" s="111"/>
    </row>
    <row r="1691" spans="1:24" x14ac:dyDescent="0.3">
      <c r="A1691" s="108" t="s">
        <v>548</v>
      </c>
      <c r="B1691" s="109" t="s">
        <v>5965</v>
      </c>
      <c r="C1691" s="109" t="s">
        <v>826</v>
      </c>
      <c r="D1691" s="109" t="s">
        <v>550</v>
      </c>
      <c r="E1691" s="109" t="s">
        <v>581</v>
      </c>
      <c r="F1691" s="109" t="s">
        <v>5962</v>
      </c>
      <c r="G1691" s="109" t="s">
        <v>5963</v>
      </c>
      <c r="H1691" s="109" t="s">
        <v>5966</v>
      </c>
      <c r="I1691" s="110">
        <v>4762</v>
      </c>
      <c r="J1691" s="110">
        <v>846.3</v>
      </c>
      <c r="K1691" s="110">
        <v>-10.6378</v>
      </c>
      <c r="L1691" s="110">
        <v>-75.952200000000005</v>
      </c>
      <c r="M1691" s="111" t="s">
        <v>123</v>
      </c>
      <c r="N1691" s="111">
        <v>0</v>
      </c>
      <c r="O1691" s="111" t="s">
        <v>553</v>
      </c>
      <c r="P1691" s="111">
        <v>0</v>
      </c>
      <c r="Q1691" s="112"/>
      <c r="R1691" s="111" t="s">
        <v>572</v>
      </c>
      <c r="S1691" s="111" t="s">
        <v>572</v>
      </c>
      <c r="T1691" s="111" t="s">
        <v>1349</v>
      </c>
      <c r="U1691" s="111" t="str">
        <f>+CONCATENATE(Tabla134[[#This Row],[D]],Tabla134[[#This Row],[P]],Tabla134[[#This Row],[DI]])</f>
        <v>PASCOPASCOHUACHON</v>
      </c>
      <c r="V1691" s="111" t="s">
        <v>5965</v>
      </c>
      <c r="W1691" s="111"/>
      <c r="X1691" s="111"/>
    </row>
    <row r="1692" spans="1:24" x14ac:dyDescent="0.3">
      <c r="A1692" s="108" t="s">
        <v>548</v>
      </c>
      <c r="B1692" s="109" t="s">
        <v>5967</v>
      </c>
      <c r="C1692" s="109" t="s">
        <v>826</v>
      </c>
      <c r="D1692" s="109" t="s">
        <v>550</v>
      </c>
      <c r="E1692" s="109" t="s">
        <v>608</v>
      </c>
      <c r="F1692" s="109" t="s">
        <v>5962</v>
      </c>
      <c r="G1692" s="109" t="s">
        <v>5963</v>
      </c>
      <c r="H1692" s="109" t="s">
        <v>5968</v>
      </c>
      <c r="I1692" s="110">
        <v>8278</v>
      </c>
      <c r="J1692" s="110">
        <v>133.07</v>
      </c>
      <c r="K1692" s="110">
        <v>-10.4428</v>
      </c>
      <c r="L1692" s="110">
        <v>-76.188900000000004</v>
      </c>
      <c r="M1692" s="111" t="s">
        <v>123</v>
      </c>
      <c r="N1692" s="111">
        <v>0</v>
      </c>
      <c r="O1692" s="111" t="s">
        <v>553</v>
      </c>
      <c r="P1692" s="111">
        <v>0</v>
      </c>
      <c r="Q1692" s="112"/>
      <c r="R1692" s="111" t="s">
        <v>572</v>
      </c>
      <c r="S1692" s="111" t="s">
        <v>572</v>
      </c>
      <c r="T1692" s="111" t="s">
        <v>1522</v>
      </c>
      <c r="U1692" s="111" t="str">
        <f>+CONCATENATE(Tabla134[[#This Row],[D]],Tabla134[[#This Row],[P]],Tabla134[[#This Row],[DI]])</f>
        <v>PASCOPASCOHUARIACA</v>
      </c>
      <c r="V1692" s="111" t="s">
        <v>5967</v>
      </c>
      <c r="W1692" s="111"/>
      <c r="X1692" s="111"/>
    </row>
    <row r="1693" spans="1:24" x14ac:dyDescent="0.3">
      <c r="A1693" s="108" t="s">
        <v>548</v>
      </c>
      <c r="B1693" s="109" t="s">
        <v>5969</v>
      </c>
      <c r="C1693" s="109" t="s">
        <v>826</v>
      </c>
      <c r="D1693" s="109" t="s">
        <v>550</v>
      </c>
      <c r="E1693" s="109" t="s">
        <v>633</v>
      </c>
      <c r="F1693" s="109" t="s">
        <v>5962</v>
      </c>
      <c r="G1693" s="109" t="s">
        <v>5963</v>
      </c>
      <c r="H1693" s="109" t="s">
        <v>5970</v>
      </c>
      <c r="I1693" s="110">
        <v>11564</v>
      </c>
      <c r="J1693" s="110">
        <v>1026.8699999999999</v>
      </c>
      <c r="K1693" s="110">
        <v>-11.0044</v>
      </c>
      <c r="L1693" s="110">
        <v>-76.368099999999998</v>
      </c>
      <c r="M1693" s="111" t="s">
        <v>123</v>
      </c>
      <c r="N1693" s="111">
        <v>0</v>
      </c>
      <c r="O1693" s="111" t="s">
        <v>553</v>
      </c>
      <c r="P1693" s="111">
        <v>0</v>
      </c>
      <c r="Q1693" s="112"/>
      <c r="R1693" s="111" t="s">
        <v>572</v>
      </c>
      <c r="S1693" s="111" t="s">
        <v>572</v>
      </c>
      <c r="T1693" s="111" t="s">
        <v>1680</v>
      </c>
      <c r="U1693" s="111" t="str">
        <f>+CONCATENATE(Tabla134[[#This Row],[D]],Tabla134[[#This Row],[P]],Tabla134[[#This Row],[DI]])</f>
        <v>PASCOPASCOHUAYLLAY</v>
      </c>
      <c r="V1693" s="111" t="s">
        <v>5969</v>
      </c>
      <c r="W1693" s="111"/>
      <c r="X1693" s="111"/>
    </row>
    <row r="1694" spans="1:24" x14ac:dyDescent="0.3">
      <c r="A1694" s="108" t="s">
        <v>548</v>
      </c>
      <c r="B1694" s="109" t="s">
        <v>5971</v>
      </c>
      <c r="C1694" s="109" t="s">
        <v>826</v>
      </c>
      <c r="D1694" s="109" t="s">
        <v>550</v>
      </c>
      <c r="E1694" s="109" t="s">
        <v>656</v>
      </c>
      <c r="F1694" s="109" t="s">
        <v>5962</v>
      </c>
      <c r="G1694" s="109" t="s">
        <v>5963</v>
      </c>
      <c r="H1694" s="109" t="s">
        <v>5972</v>
      </c>
      <c r="I1694" s="110">
        <v>3297</v>
      </c>
      <c r="J1694" s="110">
        <v>508.92</v>
      </c>
      <c r="K1694" s="110">
        <v>-10.861700000000001</v>
      </c>
      <c r="L1694" s="110">
        <v>-76.113100000000003</v>
      </c>
      <c r="M1694" s="111" t="s">
        <v>123</v>
      </c>
      <c r="N1694" s="111">
        <v>0</v>
      </c>
      <c r="O1694" s="111" t="s">
        <v>553</v>
      </c>
      <c r="P1694" s="111">
        <v>0</v>
      </c>
      <c r="Q1694" s="112"/>
      <c r="R1694" s="111" t="s">
        <v>572</v>
      </c>
      <c r="S1694" s="111" t="s">
        <v>572</v>
      </c>
      <c r="T1694" s="111" t="s">
        <v>1835</v>
      </c>
      <c r="U1694" s="111" t="str">
        <f>+CONCATENATE(Tabla134[[#This Row],[D]],Tabla134[[#This Row],[P]],Tabla134[[#This Row],[DI]])</f>
        <v>PASCOPASCONINACACA</v>
      </c>
      <c r="V1694" s="111" t="s">
        <v>5971</v>
      </c>
      <c r="W1694" s="111"/>
      <c r="X1694" s="111"/>
    </row>
    <row r="1695" spans="1:24" x14ac:dyDescent="0.3">
      <c r="A1695" s="108" t="s">
        <v>548</v>
      </c>
      <c r="B1695" s="109" t="s">
        <v>5973</v>
      </c>
      <c r="C1695" s="109" t="s">
        <v>826</v>
      </c>
      <c r="D1695" s="109" t="s">
        <v>550</v>
      </c>
      <c r="E1695" s="109" t="s">
        <v>680</v>
      </c>
      <c r="F1695" s="109" t="s">
        <v>5962</v>
      </c>
      <c r="G1695" s="109" t="s">
        <v>5963</v>
      </c>
      <c r="H1695" s="109" t="s">
        <v>5974</v>
      </c>
      <c r="I1695" s="110">
        <v>5040</v>
      </c>
      <c r="J1695" s="110">
        <v>73.69</v>
      </c>
      <c r="K1695" s="110">
        <v>-10.4147</v>
      </c>
      <c r="L1695" s="110">
        <v>-76.235600000000005</v>
      </c>
      <c r="M1695" s="111" t="s">
        <v>123</v>
      </c>
      <c r="N1695" s="111">
        <v>0</v>
      </c>
      <c r="O1695" s="111" t="s">
        <v>553</v>
      </c>
      <c r="P1695" s="111">
        <v>0</v>
      </c>
      <c r="Q1695" s="112"/>
      <c r="R1695" s="111" t="s">
        <v>572</v>
      </c>
      <c r="S1695" s="111" t="s">
        <v>572</v>
      </c>
      <c r="T1695" s="111" t="s">
        <v>1969</v>
      </c>
      <c r="U1695" s="111" t="str">
        <f>+CONCATENATE(Tabla134[[#This Row],[D]],Tabla134[[#This Row],[P]],Tabla134[[#This Row],[DI]])</f>
        <v>PASCOPASCOPALLANCHACRA</v>
      </c>
      <c r="V1695" s="111" t="s">
        <v>5973</v>
      </c>
      <c r="W1695" s="111"/>
      <c r="X1695" s="111"/>
    </row>
    <row r="1696" spans="1:24" x14ac:dyDescent="0.3">
      <c r="A1696" s="108" t="s">
        <v>548</v>
      </c>
      <c r="B1696" s="109" t="s">
        <v>5975</v>
      </c>
      <c r="C1696" s="109" t="s">
        <v>826</v>
      </c>
      <c r="D1696" s="109" t="s">
        <v>550</v>
      </c>
      <c r="E1696" s="109" t="s">
        <v>700</v>
      </c>
      <c r="F1696" s="109" t="s">
        <v>5962</v>
      </c>
      <c r="G1696" s="109" t="s">
        <v>5963</v>
      </c>
      <c r="H1696" s="109" t="s">
        <v>5976</v>
      </c>
      <c r="I1696" s="110">
        <v>25070</v>
      </c>
      <c r="J1696" s="110">
        <v>782.19</v>
      </c>
      <c r="K1696" s="110">
        <v>-10.773099999999999</v>
      </c>
      <c r="L1696" s="110">
        <v>-75.812799999999996</v>
      </c>
      <c r="M1696" s="111" t="s">
        <v>123</v>
      </c>
      <c r="N1696" s="111">
        <v>0</v>
      </c>
      <c r="O1696" s="111" t="s">
        <v>553</v>
      </c>
      <c r="P1696" s="111">
        <v>0</v>
      </c>
      <c r="Q1696" s="112"/>
      <c r="R1696" s="111" t="s">
        <v>572</v>
      </c>
      <c r="S1696" s="111" t="s">
        <v>572</v>
      </c>
      <c r="T1696" s="111" t="s">
        <v>784</v>
      </c>
      <c r="U1696" s="111" t="str">
        <f>+CONCATENATE(Tabla134[[#This Row],[D]],Tabla134[[#This Row],[P]],Tabla134[[#This Row],[DI]])</f>
        <v>PASCOPASCOPAUCARTAMBO</v>
      </c>
      <c r="V1696" s="111" t="s">
        <v>5975</v>
      </c>
      <c r="W1696" s="111"/>
      <c r="X1696" s="111"/>
    </row>
    <row r="1697" spans="1:24" x14ac:dyDescent="0.3">
      <c r="A1697" s="108" t="s">
        <v>548</v>
      </c>
      <c r="B1697" s="109" t="s">
        <v>5977</v>
      </c>
      <c r="C1697" s="109" t="s">
        <v>826</v>
      </c>
      <c r="D1697" s="109" t="s">
        <v>550</v>
      </c>
      <c r="E1697" s="109" t="s">
        <v>719</v>
      </c>
      <c r="F1697" s="109" t="s">
        <v>5962</v>
      </c>
      <c r="G1697" s="109" t="s">
        <v>5963</v>
      </c>
      <c r="H1697" s="109" t="s">
        <v>5978</v>
      </c>
      <c r="I1697" s="110">
        <v>9518</v>
      </c>
      <c r="J1697" s="110">
        <v>117.7</v>
      </c>
      <c r="K1697" s="110">
        <v>-10.491400000000001</v>
      </c>
      <c r="L1697" s="110">
        <v>-76.196399999999997</v>
      </c>
      <c r="M1697" s="111" t="s">
        <v>123</v>
      </c>
      <c r="N1697" s="111">
        <v>0</v>
      </c>
      <c r="O1697" s="111" t="s">
        <v>553</v>
      </c>
      <c r="P1697" s="111">
        <v>0</v>
      </c>
      <c r="Q1697" s="112"/>
      <c r="R1697" s="111" t="s">
        <v>572</v>
      </c>
      <c r="S1697" s="111" t="s">
        <v>572</v>
      </c>
      <c r="T1697" s="111" t="s">
        <v>2186</v>
      </c>
      <c r="U1697" s="111" t="str">
        <f>+CONCATENATE(Tabla134[[#This Row],[D]],Tabla134[[#This Row],[P]],Tabla134[[#This Row],[DI]])</f>
        <v>PASCOPASCOSAN FRANCISCO DE ASIS DE YARUSYACAN</v>
      </c>
      <c r="V1697" s="111" t="s">
        <v>5977</v>
      </c>
      <c r="W1697" s="111"/>
      <c r="X1697" s="111"/>
    </row>
    <row r="1698" spans="1:24" x14ac:dyDescent="0.3">
      <c r="A1698" s="108" t="s">
        <v>548</v>
      </c>
      <c r="B1698" s="109" t="s">
        <v>5979</v>
      </c>
      <c r="C1698" s="109" t="s">
        <v>826</v>
      </c>
      <c r="D1698" s="109" t="s">
        <v>550</v>
      </c>
      <c r="E1698" s="109" t="s">
        <v>738</v>
      </c>
      <c r="F1698" s="109" t="s">
        <v>5962</v>
      </c>
      <c r="G1698" s="109" t="s">
        <v>5963</v>
      </c>
      <c r="H1698" s="109" t="s">
        <v>5980</v>
      </c>
      <c r="I1698" s="110">
        <v>11404</v>
      </c>
      <c r="J1698" s="110">
        <v>697.15</v>
      </c>
      <c r="K1698" s="110">
        <v>-10.6897</v>
      </c>
      <c r="L1698" s="110">
        <v>-76.317499999999995</v>
      </c>
      <c r="M1698" s="111" t="s">
        <v>123</v>
      </c>
      <c r="N1698" s="111">
        <v>0</v>
      </c>
      <c r="O1698" s="111" t="s">
        <v>553</v>
      </c>
      <c r="P1698" s="111">
        <v>0</v>
      </c>
      <c r="Q1698" s="112"/>
      <c r="R1698" s="111" t="s">
        <v>572</v>
      </c>
      <c r="S1698" s="111" t="s">
        <v>572</v>
      </c>
      <c r="T1698" s="111" t="s">
        <v>2265</v>
      </c>
      <c r="U1698" s="111" t="str">
        <f>+CONCATENATE(Tabla134[[#This Row],[D]],Tabla134[[#This Row],[P]],Tabla134[[#This Row],[DI]])</f>
        <v>PASCOPASCOSIMON BOLIVAR</v>
      </c>
      <c r="V1698" s="111" t="s">
        <v>5979</v>
      </c>
      <c r="W1698" s="111"/>
      <c r="X1698" s="111"/>
    </row>
    <row r="1699" spans="1:24" x14ac:dyDescent="0.3">
      <c r="A1699" s="108" t="s">
        <v>548</v>
      </c>
      <c r="B1699" s="109" t="s">
        <v>5981</v>
      </c>
      <c r="C1699" s="109" t="s">
        <v>826</v>
      </c>
      <c r="D1699" s="109" t="s">
        <v>550</v>
      </c>
      <c r="E1699" s="109" t="s">
        <v>753</v>
      </c>
      <c r="F1699" s="109" t="s">
        <v>5962</v>
      </c>
      <c r="G1699" s="109" t="s">
        <v>5963</v>
      </c>
      <c r="H1699" s="109" t="s">
        <v>5982</v>
      </c>
      <c r="I1699" s="110">
        <v>14863</v>
      </c>
      <c r="J1699" s="110">
        <v>748.43</v>
      </c>
      <c r="K1699" s="110">
        <v>-10.5344</v>
      </c>
      <c r="L1699" s="110">
        <v>-76.162499999999994</v>
      </c>
      <c r="M1699" s="111" t="s">
        <v>123</v>
      </c>
      <c r="N1699" s="111">
        <v>0</v>
      </c>
      <c r="O1699" s="111" t="s">
        <v>553</v>
      </c>
      <c r="P1699" s="111">
        <v>0</v>
      </c>
      <c r="Q1699" s="112"/>
      <c r="R1699" s="111" t="s">
        <v>572</v>
      </c>
      <c r="S1699" s="111" t="s">
        <v>572</v>
      </c>
      <c r="T1699" s="111" t="s">
        <v>2336</v>
      </c>
      <c r="U1699" s="111" t="str">
        <f>+CONCATENATE(Tabla134[[#This Row],[D]],Tabla134[[#This Row],[P]],Tabla134[[#This Row],[DI]])</f>
        <v>PASCOPASCOTICLACAYAN</v>
      </c>
      <c r="V1699" s="111" t="s">
        <v>5981</v>
      </c>
      <c r="W1699" s="111"/>
      <c r="X1699" s="111"/>
    </row>
    <row r="1700" spans="1:24" x14ac:dyDescent="0.3">
      <c r="A1700" s="108" t="s">
        <v>548</v>
      </c>
      <c r="B1700" s="109" t="s">
        <v>5983</v>
      </c>
      <c r="C1700" s="109" t="s">
        <v>826</v>
      </c>
      <c r="D1700" s="109" t="s">
        <v>550</v>
      </c>
      <c r="E1700" s="109" t="s">
        <v>765</v>
      </c>
      <c r="F1700" s="109" t="s">
        <v>5962</v>
      </c>
      <c r="G1700" s="109" t="s">
        <v>5963</v>
      </c>
      <c r="H1700" s="109" t="s">
        <v>5984</v>
      </c>
      <c r="I1700" s="110">
        <v>6346</v>
      </c>
      <c r="J1700" s="110">
        <v>94.49</v>
      </c>
      <c r="K1700" s="110">
        <v>-10.7689</v>
      </c>
      <c r="L1700" s="110">
        <v>-76.273300000000006</v>
      </c>
      <c r="M1700" s="111" t="s">
        <v>123</v>
      </c>
      <c r="N1700" s="111">
        <v>0</v>
      </c>
      <c r="O1700" s="111" t="s">
        <v>553</v>
      </c>
      <c r="P1700" s="111">
        <v>0</v>
      </c>
      <c r="Q1700" s="112"/>
      <c r="R1700" s="111" t="s">
        <v>572</v>
      </c>
      <c r="S1700" s="111" t="s">
        <v>572</v>
      </c>
      <c r="T1700" s="111" t="s">
        <v>2397</v>
      </c>
      <c r="U1700" s="111" t="str">
        <f>+CONCATENATE(Tabla134[[#This Row],[D]],Tabla134[[#This Row],[P]],Tabla134[[#This Row],[DI]])</f>
        <v>PASCOPASCOTINYAHUARCO</v>
      </c>
      <c r="V1700" s="111" t="s">
        <v>5983</v>
      </c>
      <c r="W1700" s="111"/>
      <c r="X1700" s="111"/>
    </row>
    <row r="1701" spans="1:24" x14ac:dyDescent="0.3">
      <c r="A1701" s="108" t="s">
        <v>548</v>
      </c>
      <c r="B1701" s="109" t="s">
        <v>5985</v>
      </c>
      <c r="C1701" s="109" t="s">
        <v>826</v>
      </c>
      <c r="D1701" s="109" t="s">
        <v>550</v>
      </c>
      <c r="E1701" s="109" t="s">
        <v>778</v>
      </c>
      <c r="F1701" s="109" t="s">
        <v>5962</v>
      </c>
      <c r="G1701" s="109" t="s">
        <v>5963</v>
      </c>
      <c r="H1701" s="109" t="s">
        <v>5986</v>
      </c>
      <c r="I1701" s="110">
        <v>2173</v>
      </c>
      <c r="J1701" s="110">
        <v>173.3</v>
      </c>
      <c r="K1701" s="110">
        <v>-10.8414</v>
      </c>
      <c r="L1701" s="110">
        <v>-76.237499999999997</v>
      </c>
      <c r="M1701" s="111" t="s">
        <v>123</v>
      </c>
      <c r="N1701" s="111">
        <v>0</v>
      </c>
      <c r="O1701" s="111" t="s">
        <v>553</v>
      </c>
      <c r="P1701" s="111">
        <v>0</v>
      </c>
      <c r="Q1701" s="112"/>
      <c r="R1701" s="111" t="s">
        <v>572</v>
      </c>
      <c r="S1701" s="111" t="s">
        <v>572</v>
      </c>
      <c r="T1701" s="111" t="s">
        <v>2441</v>
      </c>
      <c r="U1701" s="111" t="str">
        <f>+CONCATENATE(Tabla134[[#This Row],[D]],Tabla134[[#This Row],[P]],Tabla134[[#This Row],[DI]])</f>
        <v>PASCOPASCOVICCO</v>
      </c>
      <c r="V1701" s="111" t="s">
        <v>5985</v>
      </c>
      <c r="W1701" s="111"/>
      <c r="X1701" s="111"/>
    </row>
    <row r="1702" spans="1:24" x14ac:dyDescent="0.3">
      <c r="A1702" s="108" t="s">
        <v>548</v>
      </c>
      <c r="B1702" s="109" t="s">
        <v>5987</v>
      </c>
      <c r="C1702" s="109" t="s">
        <v>826</v>
      </c>
      <c r="D1702" s="109" t="s">
        <v>550</v>
      </c>
      <c r="E1702" s="109" t="s">
        <v>789</v>
      </c>
      <c r="F1702" s="109" t="s">
        <v>5962</v>
      </c>
      <c r="G1702" s="109" t="s">
        <v>5963</v>
      </c>
      <c r="H1702" s="109" t="s">
        <v>5988</v>
      </c>
      <c r="I1702" s="110">
        <v>30792</v>
      </c>
      <c r="J1702" s="110">
        <v>165.11</v>
      </c>
      <c r="K1702" s="110">
        <v>-10.668900000000001</v>
      </c>
      <c r="L1702" s="110">
        <v>-76.255600000000001</v>
      </c>
      <c r="M1702" s="111" t="s">
        <v>123</v>
      </c>
      <c r="N1702" s="111">
        <v>0</v>
      </c>
      <c r="O1702" s="111" t="s">
        <v>553</v>
      </c>
      <c r="P1702" s="111">
        <v>0</v>
      </c>
      <c r="Q1702" s="112"/>
      <c r="R1702" s="111" t="s">
        <v>572</v>
      </c>
      <c r="S1702" s="111" t="s">
        <v>572</v>
      </c>
      <c r="T1702" s="111" t="s">
        <v>2248</v>
      </c>
      <c r="U1702" s="111" t="str">
        <f>+CONCATENATE(Tabla134[[#This Row],[D]],Tabla134[[#This Row],[P]],Tabla134[[#This Row],[DI]])</f>
        <v>PASCOPASCOYANACANCHA</v>
      </c>
      <c r="V1702" s="111" t="s">
        <v>5987</v>
      </c>
      <c r="W1702" s="111"/>
      <c r="X1702" s="111"/>
    </row>
    <row r="1703" spans="1:24" x14ac:dyDescent="0.3">
      <c r="A1703" s="108" t="s">
        <v>548</v>
      </c>
      <c r="B1703" s="109" t="s">
        <v>5989</v>
      </c>
      <c r="C1703" s="109" t="s">
        <v>826</v>
      </c>
      <c r="D1703" s="109" t="s">
        <v>550</v>
      </c>
      <c r="E1703" s="109" t="s">
        <v>841</v>
      </c>
      <c r="F1703" s="109" t="s">
        <v>5962</v>
      </c>
      <c r="G1703" s="109" t="s">
        <v>5963</v>
      </c>
      <c r="H1703" s="109" t="s">
        <v>842</v>
      </c>
      <c r="I1703" s="110" t="s">
        <v>553</v>
      </c>
      <c r="J1703" s="110" t="s">
        <v>553</v>
      </c>
      <c r="K1703" s="110" t="s">
        <v>553</v>
      </c>
      <c r="L1703" s="110" t="s">
        <v>553</v>
      </c>
      <c r="M1703" s="111" t="s">
        <v>123</v>
      </c>
      <c r="N1703" s="111">
        <v>0</v>
      </c>
      <c r="O1703" s="111" t="s">
        <v>553</v>
      </c>
      <c r="P1703" s="111">
        <v>0</v>
      </c>
      <c r="Q1703" s="112"/>
      <c r="R1703" s="111" t="s">
        <v>572</v>
      </c>
      <c r="S1703" s="111" t="s">
        <v>572</v>
      </c>
      <c r="T1703" s="111" t="s">
        <v>843</v>
      </c>
      <c r="U1703" s="111" t="str">
        <f>+CONCATENATE(Tabla134[[#This Row],[D]],Tabla134[[#This Row],[P]],Tabla134[[#This Row],[DI]])</f>
        <v>PASCOPASCOMULTIDISTRITAL</v>
      </c>
      <c r="V1703" s="111" t="s">
        <v>5989</v>
      </c>
      <c r="W1703" s="111"/>
      <c r="X1703" s="111"/>
    </row>
    <row r="1704" spans="1:24" x14ac:dyDescent="0.3">
      <c r="A1704" s="108" t="s">
        <v>548</v>
      </c>
      <c r="B1704" s="109" t="s">
        <v>5990</v>
      </c>
      <c r="C1704" s="109" t="s">
        <v>826</v>
      </c>
      <c r="D1704" s="109" t="s">
        <v>581</v>
      </c>
      <c r="E1704" s="109" t="s">
        <v>550</v>
      </c>
      <c r="F1704" s="109" t="s">
        <v>5962</v>
      </c>
      <c r="G1704" s="109" t="s">
        <v>5991</v>
      </c>
      <c r="H1704" s="109" t="s">
        <v>5992</v>
      </c>
      <c r="I1704" s="110">
        <v>12963</v>
      </c>
      <c r="J1704" s="110">
        <v>921.06</v>
      </c>
      <c r="K1704" s="110">
        <v>-10.4925</v>
      </c>
      <c r="L1704" s="110">
        <v>-76.516900000000007</v>
      </c>
      <c r="M1704" s="111" t="s">
        <v>123</v>
      </c>
      <c r="N1704" s="111">
        <v>0</v>
      </c>
      <c r="O1704" s="111" t="s">
        <v>553</v>
      </c>
      <c r="P1704" s="111">
        <v>0</v>
      </c>
      <c r="Q1704" s="112"/>
      <c r="R1704" s="111" t="s">
        <v>572</v>
      </c>
      <c r="S1704" s="111" t="s">
        <v>600</v>
      </c>
      <c r="T1704" s="111" t="s">
        <v>2184</v>
      </c>
      <c r="U1704" s="111" t="str">
        <f>+CONCATENATE(Tabla134[[#This Row],[D]],Tabla134[[#This Row],[P]],Tabla134[[#This Row],[DI]])</f>
        <v>PASCODANIEL_ALCIDES_CARRIONYANAHUANCA</v>
      </c>
      <c r="V1704" s="111" t="s">
        <v>5990</v>
      </c>
      <c r="W1704" s="111"/>
      <c r="X1704" s="111"/>
    </row>
    <row r="1705" spans="1:24" x14ac:dyDescent="0.3">
      <c r="A1705" s="108" t="s">
        <v>548</v>
      </c>
      <c r="B1705" s="109" t="s">
        <v>5993</v>
      </c>
      <c r="C1705" s="109" t="s">
        <v>826</v>
      </c>
      <c r="D1705" s="109" t="s">
        <v>581</v>
      </c>
      <c r="E1705" s="109" t="s">
        <v>581</v>
      </c>
      <c r="F1705" s="109" t="s">
        <v>5962</v>
      </c>
      <c r="G1705" s="109" t="s">
        <v>5991</v>
      </c>
      <c r="H1705" s="109" t="s">
        <v>5994</v>
      </c>
      <c r="I1705" s="110">
        <v>4439</v>
      </c>
      <c r="J1705" s="110">
        <v>198.58</v>
      </c>
      <c r="K1705" s="110">
        <v>-10.435</v>
      </c>
      <c r="L1705" s="110">
        <v>-76.438299999999998</v>
      </c>
      <c r="M1705" s="111" t="s">
        <v>123</v>
      </c>
      <c r="N1705" s="111">
        <v>0</v>
      </c>
      <c r="O1705" s="111" t="s">
        <v>553</v>
      </c>
      <c r="P1705" s="111">
        <v>0</v>
      </c>
      <c r="Q1705" s="112"/>
      <c r="R1705" s="111" t="s">
        <v>572</v>
      </c>
      <c r="S1705" s="111" t="s">
        <v>600</v>
      </c>
      <c r="T1705" s="111" t="s">
        <v>1181</v>
      </c>
      <c r="U1705" s="111" t="str">
        <f>+CONCATENATE(Tabla134[[#This Row],[D]],Tabla134[[#This Row],[P]],Tabla134[[#This Row],[DI]])</f>
        <v>PASCODANIEL_ALCIDES_CARRIONCHACAYAN</v>
      </c>
      <c r="V1705" s="111" t="s">
        <v>5993</v>
      </c>
      <c r="W1705" s="111"/>
      <c r="X1705" s="111"/>
    </row>
    <row r="1706" spans="1:24" x14ac:dyDescent="0.3">
      <c r="A1706" s="108" t="s">
        <v>548</v>
      </c>
      <c r="B1706" s="109" t="s">
        <v>5995</v>
      </c>
      <c r="C1706" s="109" t="s">
        <v>826</v>
      </c>
      <c r="D1706" s="109" t="s">
        <v>581</v>
      </c>
      <c r="E1706" s="109" t="s">
        <v>608</v>
      </c>
      <c r="F1706" s="109" t="s">
        <v>5962</v>
      </c>
      <c r="G1706" s="109" t="s">
        <v>5991</v>
      </c>
      <c r="H1706" s="109" t="s">
        <v>5996</v>
      </c>
      <c r="I1706" s="110">
        <v>4234</v>
      </c>
      <c r="J1706" s="110">
        <v>23.17</v>
      </c>
      <c r="K1706" s="110">
        <v>-10.4733</v>
      </c>
      <c r="L1706" s="110">
        <v>-76.407799999999995</v>
      </c>
      <c r="M1706" s="111" t="s">
        <v>123</v>
      </c>
      <c r="N1706" s="111">
        <v>0</v>
      </c>
      <c r="O1706" s="111" t="s">
        <v>553</v>
      </c>
      <c r="P1706" s="111">
        <v>0</v>
      </c>
      <c r="Q1706" s="112"/>
      <c r="R1706" s="111" t="s">
        <v>572</v>
      </c>
      <c r="S1706" s="111" t="s">
        <v>600</v>
      </c>
      <c r="T1706" s="111" t="s">
        <v>1347</v>
      </c>
      <c r="U1706" s="111" t="str">
        <f>+CONCATENATE(Tabla134[[#This Row],[D]],Tabla134[[#This Row],[P]],Tabla134[[#This Row],[DI]])</f>
        <v>PASCODANIEL_ALCIDES_CARRIONGOYLLARISQUIZGA</v>
      </c>
      <c r="V1706" s="111" t="s">
        <v>5995</v>
      </c>
      <c r="W1706" s="111"/>
      <c r="X1706" s="111"/>
    </row>
    <row r="1707" spans="1:24" x14ac:dyDescent="0.3">
      <c r="A1707" s="108" t="s">
        <v>548</v>
      </c>
      <c r="B1707" s="109" t="s">
        <v>5997</v>
      </c>
      <c r="C1707" s="109" t="s">
        <v>826</v>
      </c>
      <c r="D1707" s="109" t="s">
        <v>581</v>
      </c>
      <c r="E1707" s="109" t="s">
        <v>633</v>
      </c>
      <c r="F1707" s="109" t="s">
        <v>5962</v>
      </c>
      <c r="G1707" s="109" t="s">
        <v>5991</v>
      </c>
      <c r="H1707" s="109" t="s">
        <v>5998</v>
      </c>
      <c r="I1707" s="110">
        <v>1721</v>
      </c>
      <c r="J1707" s="110">
        <v>134.18</v>
      </c>
      <c r="K1707" s="110">
        <v>-10.3697</v>
      </c>
      <c r="L1707" s="110">
        <v>-76.444999999999993</v>
      </c>
      <c r="M1707" s="111" t="s">
        <v>123</v>
      </c>
      <c r="N1707" s="111">
        <v>0</v>
      </c>
      <c r="O1707" s="111" t="s">
        <v>553</v>
      </c>
      <c r="P1707" s="111">
        <v>0</v>
      </c>
      <c r="Q1707" s="112"/>
      <c r="R1707" s="111" t="s">
        <v>572</v>
      </c>
      <c r="S1707" s="111" t="s">
        <v>600</v>
      </c>
      <c r="T1707" s="111" t="s">
        <v>1521</v>
      </c>
      <c r="U1707" s="111" t="str">
        <f>+CONCATENATE(Tabla134[[#This Row],[D]],Tabla134[[#This Row],[P]],Tabla134[[#This Row],[DI]])</f>
        <v>PASCODANIEL_ALCIDES_CARRIONPAUCAR</v>
      </c>
      <c r="V1707" s="111" t="s">
        <v>5997</v>
      </c>
      <c r="W1707" s="111"/>
      <c r="X1707" s="111"/>
    </row>
    <row r="1708" spans="1:24" x14ac:dyDescent="0.3">
      <c r="A1708" s="108" t="s">
        <v>548</v>
      </c>
      <c r="B1708" s="109" t="s">
        <v>5999</v>
      </c>
      <c r="C1708" s="109" t="s">
        <v>826</v>
      </c>
      <c r="D1708" s="109" t="s">
        <v>581</v>
      </c>
      <c r="E1708" s="109" t="s">
        <v>656</v>
      </c>
      <c r="F1708" s="109" t="s">
        <v>5962</v>
      </c>
      <c r="G1708" s="109" t="s">
        <v>5991</v>
      </c>
      <c r="H1708" s="109" t="s">
        <v>6000</v>
      </c>
      <c r="I1708" s="110">
        <v>1883</v>
      </c>
      <c r="J1708" s="110">
        <v>92.17</v>
      </c>
      <c r="K1708" s="110">
        <v>-10.4392</v>
      </c>
      <c r="L1708" s="110">
        <v>-76.497200000000007</v>
      </c>
      <c r="M1708" s="111" t="s">
        <v>123</v>
      </c>
      <c r="N1708" s="111">
        <v>0</v>
      </c>
      <c r="O1708" s="111" t="s">
        <v>553</v>
      </c>
      <c r="P1708" s="111">
        <v>0</v>
      </c>
      <c r="Q1708" s="112"/>
      <c r="R1708" s="111" t="s">
        <v>572</v>
      </c>
      <c r="S1708" s="111" t="s">
        <v>600</v>
      </c>
      <c r="T1708" s="111" t="s">
        <v>1679</v>
      </c>
      <c r="U1708" s="111" t="str">
        <f>+CONCATENATE(Tabla134[[#This Row],[D]],Tabla134[[#This Row],[P]],Tabla134[[#This Row],[DI]])</f>
        <v>PASCODANIEL_ALCIDES_CARRIONSAN PEDRO DE PILLAO</v>
      </c>
      <c r="V1708" s="111" t="s">
        <v>5999</v>
      </c>
      <c r="W1708" s="111"/>
      <c r="X1708" s="111"/>
    </row>
    <row r="1709" spans="1:24" x14ac:dyDescent="0.3">
      <c r="A1709" s="108" t="s">
        <v>548</v>
      </c>
      <c r="B1709" s="109" t="s">
        <v>6001</v>
      </c>
      <c r="C1709" s="109" t="s">
        <v>826</v>
      </c>
      <c r="D1709" s="109" t="s">
        <v>581</v>
      </c>
      <c r="E1709" s="109" t="s">
        <v>680</v>
      </c>
      <c r="F1709" s="109" t="s">
        <v>5962</v>
      </c>
      <c r="G1709" s="109" t="s">
        <v>5991</v>
      </c>
      <c r="H1709" s="109" t="s">
        <v>6002</v>
      </c>
      <c r="I1709" s="110">
        <v>23892</v>
      </c>
      <c r="J1709" s="110">
        <v>353.11</v>
      </c>
      <c r="K1709" s="110">
        <v>-10.4719</v>
      </c>
      <c r="L1709" s="110">
        <v>-76.354699999999994</v>
      </c>
      <c r="M1709" s="111" t="s">
        <v>123</v>
      </c>
      <c r="N1709" s="111">
        <v>0</v>
      </c>
      <c r="O1709" s="111" t="s">
        <v>553</v>
      </c>
      <c r="P1709" s="111">
        <v>0</v>
      </c>
      <c r="Q1709" s="112"/>
      <c r="R1709" s="111" t="s">
        <v>572</v>
      </c>
      <c r="S1709" s="111" t="s">
        <v>600</v>
      </c>
      <c r="T1709" s="111" t="s">
        <v>1833</v>
      </c>
      <c r="U1709" s="111" t="str">
        <f>+CONCATENATE(Tabla134[[#This Row],[D]],Tabla134[[#This Row],[P]],Tabla134[[#This Row],[DI]])</f>
        <v>PASCODANIEL_ALCIDES_CARRIONSANTA ANA DE TUSI</v>
      </c>
      <c r="V1709" s="111" t="s">
        <v>6001</v>
      </c>
      <c r="W1709" s="111"/>
      <c r="X1709" s="111"/>
    </row>
    <row r="1710" spans="1:24" x14ac:dyDescent="0.3">
      <c r="A1710" s="108" t="s">
        <v>548</v>
      </c>
      <c r="B1710" s="109" t="s">
        <v>6003</v>
      </c>
      <c r="C1710" s="109" t="s">
        <v>826</v>
      </c>
      <c r="D1710" s="109" t="s">
        <v>581</v>
      </c>
      <c r="E1710" s="109" t="s">
        <v>700</v>
      </c>
      <c r="F1710" s="109" t="s">
        <v>5962</v>
      </c>
      <c r="G1710" s="109" t="s">
        <v>5991</v>
      </c>
      <c r="H1710" s="109" t="s">
        <v>6004</v>
      </c>
      <c r="I1710" s="110">
        <v>4533</v>
      </c>
      <c r="J1710" s="110">
        <v>60.19</v>
      </c>
      <c r="K1710" s="110">
        <v>-10.4558</v>
      </c>
      <c r="L1710" s="110">
        <v>-76.461699999999993</v>
      </c>
      <c r="M1710" s="111" t="s">
        <v>123</v>
      </c>
      <c r="N1710" s="111">
        <v>0</v>
      </c>
      <c r="O1710" s="111" t="s">
        <v>553</v>
      </c>
      <c r="P1710" s="111">
        <v>0</v>
      </c>
      <c r="Q1710" s="112"/>
      <c r="R1710" s="111" t="s">
        <v>572</v>
      </c>
      <c r="S1710" s="111" t="s">
        <v>600</v>
      </c>
      <c r="T1710" s="111" t="s">
        <v>1967</v>
      </c>
      <c r="U1710" s="111" t="str">
        <f>+CONCATENATE(Tabla134[[#This Row],[D]],Tabla134[[#This Row],[P]],Tabla134[[#This Row],[DI]])</f>
        <v>PASCODANIEL_ALCIDES_CARRIONTAPUC</v>
      </c>
      <c r="V1710" s="111" t="s">
        <v>6003</v>
      </c>
      <c r="W1710" s="111"/>
      <c r="X1710" s="111"/>
    </row>
    <row r="1711" spans="1:24" x14ac:dyDescent="0.3">
      <c r="A1711" s="108" t="s">
        <v>548</v>
      </c>
      <c r="B1711" s="109" t="s">
        <v>6005</v>
      </c>
      <c r="C1711" s="109" t="s">
        <v>826</v>
      </c>
      <c r="D1711" s="109" t="s">
        <v>581</v>
      </c>
      <c r="E1711" s="109" t="s">
        <v>719</v>
      </c>
      <c r="F1711" s="109" t="s">
        <v>5962</v>
      </c>
      <c r="G1711" s="109" t="s">
        <v>5991</v>
      </c>
      <c r="H1711" s="109" t="s">
        <v>6006</v>
      </c>
      <c r="I1711" s="110">
        <v>1563</v>
      </c>
      <c r="J1711" s="110">
        <v>102.35</v>
      </c>
      <c r="K1711" s="110">
        <v>-10.478899999999999</v>
      </c>
      <c r="L1711" s="110">
        <v>-76.449200000000005</v>
      </c>
      <c r="M1711" s="111" t="s">
        <v>123</v>
      </c>
      <c r="N1711" s="111">
        <v>0</v>
      </c>
      <c r="O1711" s="111" t="s">
        <v>553</v>
      </c>
      <c r="P1711" s="111">
        <v>0</v>
      </c>
      <c r="Q1711" s="112"/>
      <c r="R1711" s="111" t="s">
        <v>572</v>
      </c>
      <c r="S1711" s="111" t="s">
        <v>600</v>
      </c>
      <c r="T1711" s="111" t="s">
        <v>2084</v>
      </c>
      <c r="U1711" s="111" t="str">
        <f>+CONCATENATE(Tabla134[[#This Row],[D]],Tabla134[[#This Row],[P]],Tabla134[[#This Row],[DI]])</f>
        <v>PASCODANIEL_ALCIDES_CARRIONVILCABAMBA</v>
      </c>
      <c r="V1711" s="111" t="s">
        <v>6005</v>
      </c>
      <c r="W1711" s="111"/>
      <c r="X1711" s="111"/>
    </row>
    <row r="1712" spans="1:24" x14ac:dyDescent="0.3">
      <c r="A1712" s="108" t="s">
        <v>548</v>
      </c>
      <c r="B1712" s="109" t="s">
        <v>6007</v>
      </c>
      <c r="C1712" s="109" t="s">
        <v>826</v>
      </c>
      <c r="D1712" s="109" t="s">
        <v>581</v>
      </c>
      <c r="E1712" s="109" t="s">
        <v>841</v>
      </c>
      <c r="F1712" s="109" t="s">
        <v>5962</v>
      </c>
      <c r="G1712" s="109" t="s">
        <v>5991</v>
      </c>
      <c r="H1712" s="109" t="s">
        <v>842</v>
      </c>
      <c r="I1712" s="110" t="s">
        <v>553</v>
      </c>
      <c r="J1712" s="110" t="s">
        <v>553</v>
      </c>
      <c r="K1712" s="110" t="s">
        <v>553</v>
      </c>
      <c r="L1712" s="110" t="s">
        <v>553</v>
      </c>
      <c r="M1712" s="111" t="s">
        <v>123</v>
      </c>
      <c r="N1712" s="111">
        <v>0</v>
      </c>
      <c r="O1712" s="111" t="s">
        <v>553</v>
      </c>
      <c r="P1712" s="111">
        <v>0</v>
      </c>
      <c r="Q1712" s="112"/>
      <c r="R1712" s="111" t="s">
        <v>572</v>
      </c>
      <c r="S1712" s="111" t="s">
        <v>600</v>
      </c>
      <c r="T1712" s="111" t="s">
        <v>843</v>
      </c>
      <c r="U1712" s="111" t="str">
        <f>+CONCATENATE(Tabla134[[#This Row],[D]],Tabla134[[#This Row],[P]],Tabla134[[#This Row],[DI]])</f>
        <v>PASCODANIEL_ALCIDES_CARRIONMULTIDISTRITAL</v>
      </c>
      <c r="V1712" s="111" t="s">
        <v>6007</v>
      </c>
      <c r="W1712" s="111"/>
      <c r="X1712" s="111"/>
    </row>
    <row r="1713" spans="1:24" x14ac:dyDescent="0.3">
      <c r="A1713" s="108" t="s">
        <v>548</v>
      </c>
      <c r="B1713" s="109" t="s">
        <v>6008</v>
      </c>
      <c r="C1713" s="109" t="s">
        <v>826</v>
      </c>
      <c r="D1713" s="109" t="s">
        <v>608</v>
      </c>
      <c r="E1713" s="109" t="s">
        <v>550</v>
      </c>
      <c r="F1713" s="109" t="s">
        <v>5962</v>
      </c>
      <c r="G1713" s="109" t="s">
        <v>6009</v>
      </c>
      <c r="H1713" s="109" t="s">
        <v>6010</v>
      </c>
      <c r="I1713" s="110">
        <v>14438</v>
      </c>
      <c r="J1713" s="110">
        <v>419.85</v>
      </c>
      <c r="K1713" s="110">
        <v>-10.572800000000001</v>
      </c>
      <c r="L1713" s="110">
        <v>-75.403899999999993</v>
      </c>
      <c r="M1713" s="111" t="s">
        <v>123</v>
      </c>
      <c r="N1713" s="111">
        <v>0</v>
      </c>
      <c r="O1713" s="111" t="s">
        <v>553</v>
      </c>
      <c r="P1713" s="111">
        <v>0</v>
      </c>
      <c r="Q1713" s="112"/>
      <c r="R1713" s="111" t="s">
        <v>572</v>
      </c>
      <c r="S1713" s="111" t="s">
        <v>626</v>
      </c>
      <c r="T1713" s="111" t="s">
        <v>626</v>
      </c>
      <c r="U1713" s="111" t="str">
        <f>+CONCATENATE(Tabla134[[#This Row],[D]],Tabla134[[#This Row],[P]],Tabla134[[#This Row],[DI]])</f>
        <v>PASCOOXAPAMPAOXAPAMPA</v>
      </c>
      <c r="V1713" s="111" t="s">
        <v>6008</v>
      </c>
      <c r="W1713" s="111"/>
      <c r="X1713" s="111"/>
    </row>
    <row r="1714" spans="1:24" x14ac:dyDescent="0.3">
      <c r="A1714" s="108" t="s">
        <v>548</v>
      </c>
      <c r="B1714" s="109" t="s">
        <v>6011</v>
      </c>
      <c r="C1714" s="109" t="s">
        <v>826</v>
      </c>
      <c r="D1714" s="109" t="s">
        <v>608</v>
      </c>
      <c r="E1714" s="109" t="s">
        <v>581</v>
      </c>
      <c r="F1714" s="109" t="s">
        <v>5962</v>
      </c>
      <c r="G1714" s="109" t="s">
        <v>6009</v>
      </c>
      <c r="H1714" s="109" t="s">
        <v>6012</v>
      </c>
      <c r="I1714" s="110">
        <v>3598</v>
      </c>
      <c r="J1714" s="110">
        <v>457.09</v>
      </c>
      <c r="K1714" s="110">
        <v>-10.6044</v>
      </c>
      <c r="L1714" s="110">
        <v>-75.463300000000004</v>
      </c>
      <c r="M1714" s="111" t="s">
        <v>123</v>
      </c>
      <c r="N1714" s="111">
        <v>0</v>
      </c>
      <c r="O1714" s="111" t="s">
        <v>553</v>
      </c>
      <c r="P1714" s="111">
        <v>0</v>
      </c>
      <c r="Q1714" s="112"/>
      <c r="R1714" s="111" t="s">
        <v>572</v>
      </c>
      <c r="S1714" s="111" t="s">
        <v>626</v>
      </c>
      <c r="T1714" s="111" t="s">
        <v>1182</v>
      </c>
      <c r="U1714" s="111" t="str">
        <f>+CONCATENATE(Tabla134[[#This Row],[D]],Tabla134[[#This Row],[P]],Tabla134[[#This Row],[DI]])</f>
        <v>PASCOOXAPAMPACHONTABAMBA</v>
      </c>
      <c r="V1714" s="111" t="s">
        <v>6011</v>
      </c>
      <c r="W1714" s="111"/>
      <c r="X1714" s="111"/>
    </row>
    <row r="1715" spans="1:24" x14ac:dyDescent="0.3">
      <c r="A1715" s="108" t="s">
        <v>548</v>
      </c>
      <c r="B1715" s="109" t="s">
        <v>6013</v>
      </c>
      <c r="C1715" s="109" t="s">
        <v>826</v>
      </c>
      <c r="D1715" s="109" t="s">
        <v>608</v>
      </c>
      <c r="E1715" s="109" t="s">
        <v>608</v>
      </c>
      <c r="F1715" s="109" t="s">
        <v>5962</v>
      </c>
      <c r="G1715" s="109" t="s">
        <v>6009</v>
      </c>
      <c r="H1715" s="109" t="s">
        <v>6014</v>
      </c>
      <c r="I1715" s="110">
        <v>6628</v>
      </c>
      <c r="J1715" s="110">
        <v>1182.1500000000001</v>
      </c>
      <c r="K1715" s="110">
        <v>-10.4261</v>
      </c>
      <c r="L1715" s="110">
        <v>-75.513099999999994</v>
      </c>
      <c r="M1715" s="111" t="s">
        <v>123</v>
      </c>
      <c r="N1715" s="111">
        <v>0</v>
      </c>
      <c r="O1715" s="111" t="s">
        <v>553</v>
      </c>
      <c r="P1715" s="111">
        <v>0</v>
      </c>
      <c r="Q1715" s="112"/>
      <c r="R1715" s="111" t="s">
        <v>572</v>
      </c>
      <c r="S1715" s="111" t="s">
        <v>626</v>
      </c>
      <c r="T1715" s="111" t="s">
        <v>627</v>
      </c>
      <c r="U1715" s="111" t="str">
        <f>+CONCATENATE(Tabla134[[#This Row],[D]],Tabla134[[#This Row],[P]],Tabla134[[#This Row],[DI]])</f>
        <v>PASCOOXAPAMPAHUANCABAMBA</v>
      </c>
      <c r="V1715" s="111" t="s">
        <v>6013</v>
      </c>
      <c r="W1715" s="111"/>
      <c r="X1715" s="111"/>
    </row>
    <row r="1716" spans="1:24" x14ac:dyDescent="0.3">
      <c r="A1716" s="108" t="s">
        <v>548</v>
      </c>
      <c r="B1716" s="109" t="s">
        <v>6015</v>
      </c>
      <c r="C1716" s="109" t="s">
        <v>826</v>
      </c>
      <c r="D1716" s="109" t="s">
        <v>608</v>
      </c>
      <c r="E1716" s="109" t="s">
        <v>633</v>
      </c>
      <c r="F1716" s="109" t="s">
        <v>5962</v>
      </c>
      <c r="G1716" s="109" t="s">
        <v>6009</v>
      </c>
      <c r="H1716" s="109" t="s">
        <v>6016</v>
      </c>
      <c r="I1716" s="110">
        <v>11282</v>
      </c>
      <c r="J1716" s="110">
        <v>2912.16</v>
      </c>
      <c r="K1716" s="110">
        <v>-10.187799999999999</v>
      </c>
      <c r="L1716" s="110">
        <v>-75.145799999999994</v>
      </c>
      <c r="M1716" s="111" t="s">
        <v>123</v>
      </c>
      <c r="N1716" s="111">
        <v>0</v>
      </c>
      <c r="O1716" s="111" t="s">
        <v>553</v>
      </c>
      <c r="P1716" s="111">
        <v>0</v>
      </c>
      <c r="Q1716" s="112"/>
      <c r="R1716" s="111" t="s">
        <v>572</v>
      </c>
      <c r="S1716" s="111" t="s">
        <v>626</v>
      </c>
      <c r="T1716" s="111" t="s">
        <v>1834</v>
      </c>
      <c r="U1716" s="111" t="str">
        <f>+CONCATENATE(Tabla134[[#This Row],[D]],Tabla134[[#This Row],[P]],Tabla134[[#This Row],[DI]])</f>
        <v>PASCOOXAPAMPAPALCAZU</v>
      </c>
      <c r="V1716" s="111" t="s">
        <v>6015</v>
      </c>
      <c r="W1716" s="111"/>
      <c r="X1716" s="111"/>
    </row>
    <row r="1717" spans="1:24" x14ac:dyDescent="0.3">
      <c r="A1717" s="108" t="s">
        <v>548</v>
      </c>
      <c r="B1717" s="109" t="s">
        <v>6017</v>
      </c>
      <c r="C1717" s="109" t="s">
        <v>826</v>
      </c>
      <c r="D1717" s="109" t="s">
        <v>608</v>
      </c>
      <c r="E1717" s="109" t="s">
        <v>656</v>
      </c>
      <c r="F1717" s="109" t="s">
        <v>5962</v>
      </c>
      <c r="G1717" s="109" t="s">
        <v>6009</v>
      </c>
      <c r="H1717" s="109" t="s">
        <v>6018</v>
      </c>
      <c r="I1717" s="110">
        <v>9818</v>
      </c>
      <c r="J1717" s="110">
        <v>750.87</v>
      </c>
      <c r="K1717" s="110">
        <v>-10.065300000000001</v>
      </c>
      <c r="L1717" s="110">
        <v>-75.556899999999999</v>
      </c>
      <c r="M1717" s="111" t="s">
        <v>123</v>
      </c>
      <c r="N1717" s="111">
        <v>0</v>
      </c>
      <c r="O1717" s="111" t="s">
        <v>553</v>
      </c>
      <c r="P1717" s="111">
        <v>0</v>
      </c>
      <c r="Q1717" s="112"/>
      <c r="R1717" s="111" t="s">
        <v>572</v>
      </c>
      <c r="S1717" s="111" t="s">
        <v>626</v>
      </c>
      <c r="T1717" s="111" t="s">
        <v>1968</v>
      </c>
      <c r="U1717" s="111" t="str">
        <f>+CONCATENATE(Tabla134[[#This Row],[D]],Tabla134[[#This Row],[P]],Tabla134[[#This Row],[DI]])</f>
        <v>PASCOOXAPAMPAPOZUZO</v>
      </c>
      <c r="V1717" s="111" t="s">
        <v>6017</v>
      </c>
      <c r="W1717" s="111"/>
      <c r="X1717" s="111"/>
    </row>
    <row r="1718" spans="1:24" x14ac:dyDescent="0.3">
      <c r="A1718" s="108" t="s">
        <v>548</v>
      </c>
      <c r="B1718" s="109" t="s">
        <v>6019</v>
      </c>
      <c r="C1718" s="109" t="s">
        <v>826</v>
      </c>
      <c r="D1718" s="109" t="s">
        <v>608</v>
      </c>
      <c r="E1718" s="109" t="s">
        <v>680</v>
      </c>
      <c r="F1718" s="109" t="s">
        <v>5962</v>
      </c>
      <c r="G1718" s="109" t="s">
        <v>6009</v>
      </c>
      <c r="H1718" s="109" t="s">
        <v>6020</v>
      </c>
      <c r="I1718" s="110">
        <v>18016</v>
      </c>
      <c r="J1718" s="110">
        <v>8014.31</v>
      </c>
      <c r="K1718" s="110">
        <v>-10.2964</v>
      </c>
      <c r="L1718" s="110">
        <v>-74.9358</v>
      </c>
      <c r="M1718" s="111" t="s">
        <v>123</v>
      </c>
      <c r="N1718" s="111">
        <v>0</v>
      </c>
      <c r="O1718" s="111" t="s">
        <v>553</v>
      </c>
      <c r="P1718" s="111">
        <v>0</v>
      </c>
      <c r="Q1718" s="112"/>
      <c r="R1718" s="111" t="s">
        <v>572</v>
      </c>
      <c r="S1718" s="111" t="s">
        <v>626</v>
      </c>
      <c r="T1718" s="111" t="s">
        <v>2085</v>
      </c>
      <c r="U1718" s="111" t="str">
        <f>+CONCATENATE(Tabla134[[#This Row],[D]],Tabla134[[#This Row],[P]],Tabla134[[#This Row],[DI]])</f>
        <v>PASCOOXAPAMPAPUERTO BERMUDEZ</v>
      </c>
      <c r="V1718" s="111" t="s">
        <v>6019</v>
      </c>
      <c r="W1718" s="111"/>
      <c r="X1718" s="111"/>
    </row>
    <row r="1719" spans="1:24" x14ac:dyDescent="0.3">
      <c r="A1719" s="108" t="s">
        <v>548</v>
      </c>
      <c r="B1719" s="109" t="s">
        <v>6021</v>
      </c>
      <c r="C1719" s="109" t="s">
        <v>826</v>
      </c>
      <c r="D1719" s="109" t="s">
        <v>608</v>
      </c>
      <c r="E1719" s="109" t="s">
        <v>700</v>
      </c>
      <c r="F1719" s="109" t="s">
        <v>5962</v>
      </c>
      <c r="G1719" s="109" t="s">
        <v>6009</v>
      </c>
      <c r="H1719" s="109" t="s">
        <v>6022</v>
      </c>
      <c r="I1719" s="110">
        <v>20633</v>
      </c>
      <c r="J1719" s="110">
        <v>859.23</v>
      </c>
      <c r="K1719" s="110">
        <v>-10.7364</v>
      </c>
      <c r="L1719" s="110">
        <v>-75.272199999999998</v>
      </c>
      <c r="M1719" s="111" t="s">
        <v>123</v>
      </c>
      <c r="N1719" s="111">
        <v>0</v>
      </c>
      <c r="O1719" s="111" t="s">
        <v>553</v>
      </c>
      <c r="P1719" s="111">
        <v>0</v>
      </c>
      <c r="Q1719" s="112"/>
      <c r="R1719" s="111" t="s">
        <v>572</v>
      </c>
      <c r="S1719" s="111" t="s">
        <v>626</v>
      </c>
      <c r="T1719" s="111" t="s">
        <v>2185</v>
      </c>
      <c r="U1719" s="111" t="str">
        <f>+CONCATENATE(Tabla134[[#This Row],[D]],Tabla134[[#This Row],[P]],Tabla134[[#This Row],[DI]])</f>
        <v>PASCOOXAPAMPAVILLA RICA</v>
      </c>
      <c r="V1719" s="111" t="s">
        <v>6021</v>
      </c>
      <c r="W1719" s="111"/>
      <c r="X1719" s="111"/>
    </row>
    <row r="1720" spans="1:24" x14ac:dyDescent="0.3">
      <c r="A1720" s="108" t="s">
        <v>548</v>
      </c>
      <c r="B1720" s="109" t="s">
        <v>6023</v>
      </c>
      <c r="C1720" s="109" t="s">
        <v>826</v>
      </c>
      <c r="D1720" s="109" t="s">
        <v>608</v>
      </c>
      <c r="E1720" s="109" t="s">
        <v>719</v>
      </c>
      <c r="F1720" s="109" t="s">
        <v>5962</v>
      </c>
      <c r="G1720" s="109" t="s">
        <v>6009</v>
      </c>
      <c r="H1720" s="109" t="s">
        <v>6024</v>
      </c>
      <c r="I1720" s="110">
        <v>12105</v>
      </c>
      <c r="J1720" s="110">
        <v>3171.49</v>
      </c>
      <c r="K1720" s="110">
        <v>-9.8458000000000006</v>
      </c>
      <c r="L1720" s="110">
        <v>-74.998599999999996</v>
      </c>
      <c r="M1720" s="111" t="s">
        <v>123</v>
      </c>
      <c r="N1720" s="111">
        <v>0</v>
      </c>
      <c r="O1720" s="111" t="s">
        <v>553</v>
      </c>
      <c r="P1720" s="111">
        <v>0</v>
      </c>
      <c r="Q1720" s="112"/>
      <c r="R1720" s="111" t="s">
        <v>572</v>
      </c>
      <c r="S1720" s="111" t="s">
        <v>626</v>
      </c>
      <c r="T1720" s="111" t="s">
        <v>1348</v>
      </c>
      <c r="U1720" s="111" t="str">
        <f>+CONCATENATE(Tabla134[[#This Row],[D]],Tabla134[[#This Row],[P]],Tabla134[[#This Row],[DI]])</f>
        <v>PASCOOXAPAMPACONSTITUCION</v>
      </c>
      <c r="V1720" s="111" t="s">
        <v>6023</v>
      </c>
      <c r="W1720" s="111"/>
      <c r="X1720" s="111"/>
    </row>
    <row r="1721" spans="1:24" x14ac:dyDescent="0.3">
      <c r="A1721" s="108" t="s">
        <v>548</v>
      </c>
      <c r="B1721" s="109" t="s">
        <v>6025</v>
      </c>
      <c r="C1721" s="109" t="s">
        <v>826</v>
      </c>
      <c r="D1721" s="109" t="s">
        <v>608</v>
      </c>
      <c r="E1721" s="109" t="s">
        <v>841</v>
      </c>
      <c r="F1721" s="109" t="s">
        <v>5962</v>
      </c>
      <c r="G1721" s="109" t="s">
        <v>6009</v>
      </c>
      <c r="H1721" s="109" t="s">
        <v>842</v>
      </c>
      <c r="I1721" s="110" t="s">
        <v>553</v>
      </c>
      <c r="J1721" s="110" t="s">
        <v>553</v>
      </c>
      <c r="K1721" s="110" t="s">
        <v>553</v>
      </c>
      <c r="L1721" s="110" t="s">
        <v>553</v>
      </c>
      <c r="M1721" s="111" t="s">
        <v>123</v>
      </c>
      <c r="N1721" s="111">
        <v>0</v>
      </c>
      <c r="O1721" s="111" t="s">
        <v>553</v>
      </c>
      <c r="P1721" s="111">
        <v>0</v>
      </c>
      <c r="Q1721" s="112"/>
      <c r="R1721" s="111" t="s">
        <v>572</v>
      </c>
      <c r="S1721" s="111" t="s">
        <v>626</v>
      </c>
      <c r="T1721" s="111" t="s">
        <v>843</v>
      </c>
      <c r="U1721" s="111" t="str">
        <f>+CONCATENATE(Tabla134[[#This Row],[D]],Tabla134[[#This Row],[P]],Tabla134[[#This Row],[DI]])</f>
        <v>PASCOOXAPAMPAMULTIDISTRITAL</v>
      </c>
      <c r="V1721" s="111" t="s">
        <v>6025</v>
      </c>
      <c r="W1721" s="111"/>
      <c r="X1721" s="111"/>
    </row>
    <row r="1722" spans="1:24" x14ac:dyDescent="0.3">
      <c r="A1722" s="108" t="s">
        <v>548</v>
      </c>
      <c r="B1722" s="109" t="s">
        <v>6026</v>
      </c>
      <c r="C1722" s="109" t="s">
        <v>831</v>
      </c>
      <c r="D1722" s="109" t="s">
        <v>550</v>
      </c>
      <c r="E1722" s="109" t="s">
        <v>550</v>
      </c>
      <c r="F1722" s="109" t="s">
        <v>6027</v>
      </c>
      <c r="G1722" s="109" t="s">
        <v>6028</v>
      </c>
      <c r="H1722" s="109" t="s">
        <v>6028</v>
      </c>
      <c r="I1722" s="110">
        <v>158034</v>
      </c>
      <c r="J1722" s="110">
        <v>196.15</v>
      </c>
      <c r="K1722" s="110">
        <v>-5.1942000000000004</v>
      </c>
      <c r="L1722" s="110">
        <v>-80.628900000000002</v>
      </c>
      <c r="M1722" s="111" t="s">
        <v>123</v>
      </c>
      <c r="N1722" s="111">
        <v>0</v>
      </c>
      <c r="O1722" s="111" t="s">
        <v>553</v>
      </c>
      <c r="P1722" s="111">
        <v>0</v>
      </c>
      <c r="Q1722" s="112"/>
      <c r="R1722" s="111" t="s">
        <v>573</v>
      </c>
      <c r="S1722" s="111" t="s">
        <v>573</v>
      </c>
      <c r="T1722" s="111" t="s">
        <v>573</v>
      </c>
      <c r="U1722" s="111" t="str">
        <f>+CONCATENATE(Tabla134[[#This Row],[D]],Tabla134[[#This Row],[P]],Tabla134[[#This Row],[DI]])</f>
        <v>PIURAPIURAPIURA</v>
      </c>
      <c r="V1722" s="111" t="s">
        <v>6026</v>
      </c>
      <c r="W1722" s="111"/>
      <c r="X1722" s="111"/>
    </row>
    <row r="1723" spans="1:24" x14ac:dyDescent="0.3">
      <c r="A1723" s="108" t="s">
        <v>548</v>
      </c>
      <c r="B1723" s="109" t="s">
        <v>6029</v>
      </c>
      <c r="C1723" s="109" t="s">
        <v>831</v>
      </c>
      <c r="D1723" s="109" t="s">
        <v>550</v>
      </c>
      <c r="E1723" s="109" t="s">
        <v>633</v>
      </c>
      <c r="F1723" s="109" t="s">
        <v>6027</v>
      </c>
      <c r="G1723" s="109" t="s">
        <v>6028</v>
      </c>
      <c r="H1723" s="109" t="s">
        <v>3422</v>
      </c>
      <c r="I1723" s="110">
        <v>147546</v>
      </c>
      <c r="J1723" s="110">
        <v>656.69</v>
      </c>
      <c r="K1723" s="110">
        <v>-5.2005999999999997</v>
      </c>
      <c r="L1723" s="110">
        <v>-80.621099999999998</v>
      </c>
      <c r="M1723" s="111" t="s">
        <v>123</v>
      </c>
      <c r="N1723" s="111">
        <v>0</v>
      </c>
      <c r="O1723" s="111" t="s">
        <v>553</v>
      </c>
      <c r="P1723" s="111">
        <v>0</v>
      </c>
      <c r="Q1723" s="112"/>
      <c r="R1723" s="111" t="s">
        <v>573</v>
      </c>
      <c r="S1723" s="111" t="s">
        <v>573</v>
      </c>
      <c r="T1723" s="111" t="s">
        <v>663</v>
      </c>
      <c r="U1723" s="111" t="str">
        <f>+CONCATENATE(Tabla134[[#This Row],[D]],Tabla134[[#This Row],[P]],Tabla134[[#This Row],[DI]])</f>
        <v>PIURAPIURACASTILLA</v>
      </c>
      <c r="V1723" s="111" t="s">
        <v>6029</v>
      </c>
      <c r="W1723" s="111"/>
      <c r="X1723" s="111"/>
    </row>
    <row r="1724" spans="1:24" x14ac:dyDescent="0.3">
      <c r="A1724" s="108" t="s">
        <v>548</v>
      </c>
      <c r="B1724" s="109" t="s">
        <v>6030</v>
      </c>
      <c r="C1724" s="109" t="s">
        <v>831</v>
      </c>
      <c r="D1724" s="109" t="s">
        <v>550</v>
      </c>
      <c r="E1724" s="109" t="s">
        <v>656</v>
      </c>
      <c r="F1724" s="109" t="s">
        <v>6027</v>
      </c>
      <c r="G1724" s="109" t="s">
        <v>6028</v>
      </c>
      <c r="H1724" s="109" t="s">
        <v>6031</v>
      </c>
      <c r="I1724" s="110">
        <v>74562</v>
      </c>
      <c r="J1724" s="110">
        <v>2286.9699999999998</v>
      </c>
      <c r="K1724" s="110">
        <v>-5.2697000000000003</v>
      </c>
      <c r="L1724" s="110">
        <v>-80.676400000000001</v>
      </c>
      <c r="M1724" s="111" t="s">
        <v>123</v>
      </c>
      <c r="N1724" s="111">
        <v>0</v>
      </c>
      <c r="O1724" s="111" t="s">
        <v>553</v>
      </c>
      <c r="P1724" s="111">
        <v>0</v>
      </c>
      <c r="Q1724" s="112"/>
      <c r="R1724" s="111" t="s">
        <v>573</v>
      </c>
      <c r="S1724" s="111" t="s">
        <v>573</v>
      </c>
      <c r="T1724" s="111" t="s">
        <v>1354</v>
      </c>
      <c r="U1724" s="111" t="str">
        <f>+CONCATENATE(Tabla134[[#This Row],[D]],Tabla134[[#This Row],[P]],Tabla134[[#This Row],[DI]])</f>
        <v>PIURAPIURACATACAOS</v>
      </c>
      <c r="V1724" s="111" t="s">
        <v>6030</v>
      </c>
      <c r="W1724" s="111"/>
      <c r="X1724" s="111"/>
    </row>
    <row r="1725" spans="1:24" x14ac:dyDescent="0.3">
      <c r="A1725" s="108" t="s">
        <v>548</v>
      </c>
      <c r="B1725" s="109" t="s">
        <v>6032</v>
      </c>
      <c r="C1725" s="109" t="s">
        <v>831</v>
      </c>
      <c r="D1725" s="109" t="s">
        <v>550</v>
      </c>
      <c r="E1725" s="109" t="s">
        <v>700</v>
      </c>
      <c r="F1725" s="109" t="s">
        <v>6027</v>
      </c>
      <c r="G1725" s="109" t="s">
        <v>6028</v>
      </c>
      <c r="H1725" s="109" t="s">
        <v>6033</v>
      </c>
      <c r="I1725" s="110">
        <v>19168</v>
      </c>
      <c r="J1725" s="110">
        <v>217.41</v>
      </c>
      <c r="K1725" s="110">
        <v>-5.3250000000000002</v>
      </c>
      <c r="L1725" s="110">
        <v>-80.665599999999998</v>
      </c>
      <c r="M1725" s="111" t="s">
        <v>123</v>
      </c>
      <c r="N1725" s="111">
        <v>0</v>
      </c>
      <c r="O1725" s="111" t="s">
        <v>553</v>
      </c>
      <c r="P1725" s="111">
        <v>0</v>
      </c>
      <c r="Q1725" s="112"/>
      <c r="R1725" s="111" t="s">
        <v>573</v>
      </c>
      <c r="S1725" s="111" t="s">
        <v>573</v>
      </c>
      <c r="T1725" s="111" t="s">
        <v>1526</v>
      </c>
      <c r="U1725" s="111" t="str">
        <f>+CONCATENATE(Tabla134[[#This Row],[D]],Tabla134[[#This Row],[P]],Tabla134[[#This Row],[DI]])</f>
        <v>PIURAPIURACURA MORI</v>
      </c>
      <c r="V1725" s="111" t="s">
        <v>6032</v>
      </c>
      <c r="W1725" s="111"/>
      <c r="X1725" s="111"/>
    </row>
    <row r="1726" spans="1:24" x14ac:dyDescent="0.3">
      <c r="A1726" s="108" t="s">
        <v>548</v>
      </c>
      <c r="B1726" s="109" t="s">
        <v>6034</v>
      </c>
      <c r="C1726" s="109" t="s">
        <v>831</v>
      </c>
      <c r="D1726" s="109" t="s">
        <v>550</v>
      </c>
      <c r="E1726" s="109" t="s">
        <v>719</v>
      </c>
      <c r="F1726" s="109" t="s">
        <v>6027</v>
      </c>
      <c r="G1726" s="109" t="s">
        <v>6028</v>
      </c>
      <c r="H1726" s="109" t="s">
        <v>6035</v>
      </c>
      <c r="I1726" s="110">
        <v>5215</v>
      </c>
      <c r="J1726" s="110">
        <v>100.98</v>
      </c>
      <c r="K1726" s="110">
        <v>-5.4127999999999998</v>
      </c>
      <c r="L1726" s="110">
        <v>-80.680000000000007</v>
      </c>
      <c r="M1726" s="111" t="s">
        <v>123</v>
      </c>
      <c r="N1726" s="111">
        <v>0</v>
      </c>
      <c r="O1726" s="111" t="s">
        <v>553</v>
      </c>
      <c r="P1726" s="111">
        <v>0</v>
      </c>
      <c r="Q1726" s="112"/>
      <c r="R1726" s="111" t="s">
        <v>573</v>
      </c>
      <c r="S1726" s="111" t="s">
        <v>573</v>
      </c>
      <c r="T1726" s="111" t="s">
        <v>1684</v>
      </c>
      <c r="U1726" s="111" t="str">
        <f>+CONCATENATE(Tabla134[[#This Row],[D]],Tabla134[[#This Row],[P]],Tabla134[[#This Row],[DI]])</f>
        <v>PIURAPIURAEL TALLAN</v>
      </c>
      <c r="V1726" s="111" t="s">
        <v>6034</v>
      </c>
      <c r="W1726" s="111"/>
      <c r="X1726" s="111"/>
    </row>
    <row r="1727" spans="1:24" x14ac:dyDescent="0.3">
      <c r="A1727" s="108" t="s">
        <v>548</v>
      </c>
      <c r="B1727" s="109" t="s">
        <v>6036</v>
      </c>
      <c r="C1727" s="109" t="s">
        <v>831</v>
      </c>
      <c r="D1727" s="109" t="s">
        <v>550</v>
      </c>
      <c r="E1727" s="109" t="s">
        <v>738</v>
      </c>
      <c r="F1727" s="109" t="s">
        <v>6027</v>
      </c>
      <c r="G1727" s="109" t="s">
        <v>6028</v>
      </c>
      <c r="H1727" s="109" t="s">
        <v>6037</v>
      </c>
      <c r="I1727" s="110">
        <v>38483</v>
      </c>
      <c r="J1727" s="110">
        <v>171.24</v>
      </c>
      <c r="K1727" s="110">
        <v>-5.3464</v>
      </c>
      <c r="L1727" s="110">
        <v>-80.710800000000006</v>
      </c>
      <c r="M1727" s="111" t="s">
        <v>123</v>
      </c>
      <c r="N1727" s="111">
        <v>0</v>
      </c>
      <c r="O1727" s="111" t="s">
        <v>553</v>
      </c>
      <c r="P1727" s="111">
        <v>0</v>
      </c>
      <c r="Q1727" s="112"/>
      <c r="R1727" s="111" t="s">
        <v>573</v>
      </c>
      <c r="S1727" s="111" t="s">
        <v>573</v>
      </c>
      <c r="T1727" s="111" t="s">
        <v>1838</v>
      </c>
      <c r="U1727" s="111" t="str">
        <f>+CONCATENATE(Tabla134[[#This Row],[D]],Tabla134[[#This Row],[P]],Tabla134[[#This Row],[DI]])</f>
        <v>PIURAPIURALA ARENA</v>
      </c>
      <c r="V1727" s="111" t="s">
        <v>6036</v>
      </c>
      <c r="W1727" s="111"/>
      <c r="X1727" s="111"/>
    </row>
    <row r="1728" spans="1:24" x14ac:dyDescent="0.3">
      <c r="A1728" s="108" t="s">
        <v>548</v>
      </c>
      <c r="B1728" s="109" t="s">
        <v>6038</v>
      </c>
      <c r="C1728" s="109" t="s">
        <v>831</v>
      </c>
      <c r="D1728" s="109" t="s">
        <v>550</v>
      </c>
      <c r="E1728" s="109" t="s">
        <v>753</v>
      </c>
      <c r="F1728" s="109" t="s">
        <v>6027</v>
      </c>
      <c r="G1728" s="109" t="s">
        <v>6028</v>
      </c>
      <c r="H1728" s="109" t="s">
        <v>6039</v>
      </c>
      <c r="I1728" s="110">
        <v>41736</v>
      </c>
      <c r="J1728" s="110">
        <v>320.89999999999998</v>
      </c>
      <c r="K1728" s="110">
        <v>-5.4031000000000002</v>
      </c>
      <c r="L1728" s="110">
        <v>-80.743300000000005</v>
      </c>
      <c r="M1728" s="111" t="s">
        <v>123</v>
      </c>
      <c r="N1728" s="111">
        <v>0</v>
      </c>
      <c r="O1728" s="111" t="s">
        <v>553</v>
      </c>
      <c r="P1728" s="111">
        <v>0</v>
      </c>
      <c r="Q1728" s="112"/>
      <c r="R1728" s="111" t="s">
        <v>573</v>
      </c>
      <c r="S1728" s="111" t="s">
        <v>573</v>
      </c>
      <c r="T1728" s="111" t="s">
        <v>1294</v>
      </c>
      <c r="U1728" s="111" t="str">
        <f>+CONCATENATE(Tabla134[[#This Row],[D]],Tabla134[[#This Row],[P]],Tabla134[[#This Row],[DI]])</f>
        <v>PIURAPIURALA UNION</v>
      </c>
      <c r="V1728" s="111" t="s">
        <v>6038</v>
      </c>
      <c r="W1728" s="111"/>
      <c r="X1728" s="111"/>
    </row>
    <row r="1729" spans="1:24" x14ac:dyDescent="0.3">
      <c r="A1729" s="108" t="s">
        <v>548</v>
      </c>
      <c r="B1729" s="109" t="s">
        <v>6040</v>
      </c>
      <c r="C1729" s="109" t="s">
        <v>831</v>
      </c>
      <c r="D1729" s="109" t="s">
        <v>550</v>
      </c>
      <c r="E1729" s="109" t="s">
        <v>765</v>
      </c>
      <c r="F1729" s="109" t="s">
        <v>6027</v>
      </c>
      <c r="G1729" s="109" t="s">
        <v>6028</v>
      </c>
      <c r="H1729" s="109" t="s">
        <v>6041</v>
      </c>
      <c r="I1729" s="110">
        <v>27290</v>
      </c>
      <c r="J1729" s="110">
        <v>557.69000000000005</v>
      </c>
      <c r="K1729" s="110">
        <v>-4.6577999999999999</v>
      </c>
      <c r="L1729" s="110">
        <v>-80.244200000000006</v>
      </c>
      <c r="M1729" s="111" t="s">
        <v>123</v>
      </c>
      <c r="N1729" s="111">
        <v>0</v>
      </c>
      <c r="O1729" s="111" t="s">
        <v>553</v>
      </c>
      <c r="P1729" s="111">
        <v>0</v>
      </c>
      <c r="Q1729" s="112"/>
      <c r="R1729" s="111" t="s">
        <v>573</v>
      </c>
      <c r="S1729" s="111" t="s">
        <v>573</v>
      </c>
      <c r="T1729" s="111" t="s">
        <v>2090</v>
      </c>
      <c r="U1729" s="111" t="str">
        <f>+CONCATENATE(Tabla134[[#This Row],[D]],Tabla134[[#This Row],[P]],Tabla134[[#This Row],[DI]])</f>
        <v>PIURAPIURALAS LOMAS</v>
      </c>
      <c r="V1729" s="111" t="s">
        <v>6040</v>
      </c>
      <c r="W1729" s="111"/>
      <c r="X1729" s="111"/>
    </row>
    <row r="1730" spans="1:24" x14ac:dyDescent="0.3">
      <c r="A1730" s="108" t="s">
        <v>548</v>
      </c>
      <c r="B1730" s="109" t="s">
        <v>6042</v>
      </c>
      <c r="C1730" s="109" t="s">
        <v>831</v>
      </c>
      <c r="D1730" s="109" t="s">
        <v>550</v>
      </c>
      <c r="E1730" s="109" t="s">
        <v>798</v>
      </c>
      <c r="F1730" s="109" t="s">
        <v>6027</v>
      </c>
      <c r="G1730" s="109" t="s">
        <v>6028</v>
      </c>
      <c r="H1730" s="109" t="s">
        <v>6043</v>
      </c>
      <c r="I1730" s="110">
        <v>123352</v>
      </c>
      <c r="J1730" s="110">
        <v>1496.75</v>
      </c>
      <c r="K1730" s="110">
        <v>-4.9330999999999996</v>
      </c>
      <c r="L1730" s="110">
        <v>-80.341399999999993</v>
      </c>
      <c r="M1730" s="111" t="s">
        <v>123</v>
      </c>
      <c r="N1730" s="111">
        <v>0</v>
      </c>
      <c r="O1730" s="111" t="s">
        <v>553</v>
      </c>
      <c r="P1730" s="111">
        <v>0</v>
      </c>
      <c r="Q1730" s="112"/>
      <c r="R1730" s="111" t="s">
        <v>573</v>
      </c>
      <c r="S1730" s="111" t="s">
        <v>573</v>
      </c>
      <c r="T1730" s="111" t="s">
        <v>2268</v>
      </c>
      <c r="U1730" s="111" t="str">
        <f>+CONCATENATE(Tabla134[[#This Row],[D]],Tabla134[[#This Row],[P]],Tabla134[[#This Row],[DI]])</f>
        <v>PIURAPIURATAMBO GRANDE</v>
      </c>
      <c r="V1730" s="111" t="s">
        <v>6042</v>
      </c>
      <c r="W1730" s="111"/>
      <c r="X1730" s="111"/>
    </row>
    <row r="1731" spans="1:24" x14ac:dyDescent="0.3">
      <c r="A1731" s="108" t="s">
        <v>548</v>
      </c>
      <c r="B1731" s="109" t="s">
        <v>6044</v>
      </c>
      <c r="C1731" s="109" t="s">
        <v>831</v>
      </c>
      <c r="D1731" s="109" t="s">
        <v>550</v>
      </c>
      <c r="E1731" s="109" t="s">
        <v>806</v>
      </c>
      <c r="F1731" s="109" t="s">
        <v>6027</v>
      </c>
      <c r="G1731" s="109" t="s">
        <v>6028</v>
      </c>
      <c r="H1731" s="109" t="s">
        <v>6045</v>
      </c>
      <c r="I1731" s="110">
        <v>151916</v>
      </c>
      <c r="J1731" s="110">
        <v>72.010000000000005</v>
      </c>
      <c r="K1731" s="110">
        <v>-5.1847000000000003</v>
      </c>
      <c r="L1731" s="110">
        <v>-80.670299999999997</v>
      </c>
      <c r="M1731" s="111" t="s">
        <v>123</v>
      </c>
      <c r="N1731" s="111">
        <v>0</v>
      </c>
      <c r="O1731" s="111" t="s">
        <v>553</v>
      </c>
      <c r="P1731" s="111">
        <v>0</v>
      </c>
      <c r="Q1731" s="112"/>
      <c r="R1731" s="111" t="s">
        <v>573</v>
      </c>
      <c r="S1731" s="111" t="s">
        <v>573</v>
      </c>
      <c r="T1731" s="111" t="s">
        <v>2339</v>
      </c>
      <c r="U1731" s="111" t="str">
        <f>+CONCATENATE(Tabla134[[#This Row],[D]],Tabla134[[#This Row],[P]],Tabla134[[#This Row],[DI]])</f>
        <v>PIURAPIURAVEINTISEIS DE OCTUBRE</v>
      </c>
      <c r="V1731" s="111" t="s">
        <v>6044</v>
      </c>
      <c r="W1731" s="111"/>
      <c r="X1731" s="111"/>
    </row>
    <row r="1732" spans="1:24" x14ac:dyDescent="0.3">
      <c r="A1732" s="108" t="s">
        <v>548</v>
      </c>
      <c r="B1732" s="109" t="s">
        <v>6046</v>
      </c>
      <c r="C1732" s="109" t="s">
        <v>831</v>
      </c>
      <c r="D1732" s="109" t="s">
        <v>550</v>
      </c>
      <c r="E1732" s="109" t="s">
        <v>841</v>
      </c>
      <c r="F1732" s="109" t="s">
        <v>6027</v>
      </c>
      <c r="G1732" s="109" t="s">
        <v>6028</v>
      </c>
      <c r="H1732" s="109" t="s">
        <v>842</v>
      </c>
      <c r="I1732" s="110" t="s">
        <v>553</v>
      </c>
      <c r="J1732" s="110" t="s">
        <v>553</v>
      </c>
      <c r="K1732" s="110" t="s">
        <v>553</v>
      </c>
      <c r="L1732" s="110" t="s">
        <v>553</v>
      </c>
      <c r="M1732" s="111" t="s">
        <v>123</v>
      </c>
      <c r="N1732" s="111">
        <v>0</v>
      </c>
      <c r="O1732" s="111" t="s">
        <v>553</v>
      </c>
      <c r="P1732" s="111">
        <v>0</v>
      </c>
      <c r="Q1732" s="112"/>
      <c r="R1732" s="111" t="s">
        <v>573</v>
      </c>
      <c r="S1732" s="111" t="s">
        <v>573</v>
      </c>
      <c r="T1732" s="111" t="s">
        <v>843</v>
      </c>
      <c r="U1732" s="111" t="str">
        <f>+CONCATENATE(Tabla134[[#This Row],[D]],Tabla134[[#This Row],[P]],Tabla134[[#This Row],[DI]])</f>
        <v>PIURAPIURAMULTIDISTRITAL</v>
      </c>
      <c r="V1732" s="111" t="s">
        <v>6046</v>
      </c>
      <c r="W1732" s="111"/>
      <c r="X1732" s="111"/>
    </row>
    <row r="1733" spans="1:24" x14ac:dyDescent="0.3">
      <c r="A1733" s="108" t="s">
        <v>548</v>
      </c>
      <c r="B1733" s="109" t="s">
        <v>6047</v>
      </c>
      <c r="C1733" s="109" t="s">
        <v>831</v>
      </c>
      <c r="D1733" s="109" t="s">
        <v>581</v>
      </c>
      <c r="E1733" s="109" t="s">
        <v>550</v>
      </c>
      <c r="F1733" s="109" t="s">
        <v>6027</v>
      </c>
      <c r="G1733" s="109" t="s">
        <v>6048</v>
      </c>
      <c r="H1733" s="109" t="s">
        <v>6049</v>
      </c>
      <c r="I1733" s="110">
        <v>38963</v>
      </c>
      <c r="J1733" s="110">
        <v>1549.99</v>
      </c>
      <c r="K1733" s="110">
        <v>-4.6391999999999998</v>
      </c>
      <c r="L1733" s="110">
        <v>-79.716099999999997</v>
      </c>
      <c r="M1733" s="111" t="s">
        <v>123</v>
      </c>
      <c r="N1733" s="111">
        <v>0</v>
      </c>
      <c r="O1733" s="111" t="s">
        <v>553</v>
      </c>
      <c r="P1733" s="111">
        <v>0</v>
      </c>
      <c r="Q1733" s="112"/>
      <c r="R1733" s="111" t="s">
        <v>573</v>
      </c>
      <c r="S1733" s="111" t="s">
        <v>601</v>
      </c>
      <c r="T1733" s="111" t="s">
        <v>601</v>
      </c>
      <c r="U1733" s="111" t="str">
        <f>+CONCATENATE(Tabla134[[#This Row],[D]],Tabla134[[#This Row],[P]],Tabla134[[#This Row],[DI]])</f>
        <v>PIURAAYABACAAYABACA</v>
      </c>
      <c r="V1733" s="111" t="s">
        <v>6047</v>
      </c>
      <c r="W1733" s="111"/>
      <c r="X1733" s="111"/>
    </row>
    <row r="1734" spans="1:24" x14ac:dyDescent="0.3">
      <c r="A1734" s="108" t="s">
        <v>548</v>
      </c>
      <c r="B1734" s="109" t="s">
        <v>6050</v>
      </c>
      <c r="C1734" s="109" t="s">
        <v>831</v>
      </c>
      <c r="D1734" s="109" t="s">
        <v>581</v>
      </c>
      <c r="E1734" s="109" t="s">
        <v>581</v>
      </c>
      <c r="F1734" s="109" t="s">
        <v>6027</v>
      </c>
      <c r="G1734" s="109" t="s">
        <v>6048</v>
      </c>
      <c r="H1734" s="109" t="s">
        <v>6051</v>
      </c>
      <c r="I1734" s="110">
        <v>24461</v>
      </c>
      <c r="J1734" s="110">
        <v>565.30999999999995</v>
      </c>
      <c r="K1734" s="110">
        <v>-4.9341999999999997</v>
      </c>
      <c r="L1734" s="110">
        <v>-79.943100000000001</v>
      </c>
      <c r="M1734" s="111" t="s">
        <v>123</v>
      </c>
      <c r="N1734" s="111">
        <v>0</v>
      </c>
      <c r="O1734" s="111" t="s">
        <v>553</v>
      </c>
      <c r="P1734" s="111">
        <v>0</v>
      </c>
      <c r="Q1734" s="112"/>
      <c r="R1734" s="111" t="s">
        <v>573</v>
      </c>
      <c r="S1734" s="111" t="s">
        <v>601</v>
      </c>
      <c r="T1734" s="111" t="s">
        <v>1350</v>
      </c>
      <c r="U1734" s="111" t="str">
        <f>+CONCATENATE(Tabla134[[#This Row],[D]],Tabla134[[#This Row],[P]],Tabla134[[#This Row],[DI]])</f>
        <v>PIURAAYABACAFRIAS</v>
      </c>
      <c r="V1734" s="111" t="s">
        <v>6050</v>
      </c>
      <c r="W1734" s="111"/>
      <c r="X1734" s="111"/>
    </row>
    <row r="1735" spans="1:24" x14ac:dyDescent="0.3">
      <c r="A1735" s="108" t="s">
        <v>548</v>
      </c>
      <c r="B1735" s="109" t="s">
        <v>6052</v>
      </c>
      <c r="C1735" s="109" t="s">
        <v>831</v>
      </c>
      <c r="D1735" s="109" t="s">
        <v>581</v>
      </c>
      <c r="E1735" s="109" t="s">
        <v>608</v>
      </c>
      <c r="F1735" s="109" t="s">
        <v>6027</v>
      </c>
      <c r="G1735" s="109" t="s">
        <v>6048</v>
      </c>
      <c r="H1735" s="109" t="s">
        <v>6053</v>
      </c>
      <c r="I1735" s="110">
        <v>2768</v>
      </c>
      <c r="J1735" s="110">
        <v>104.73</v>
      </c>
      <c r="K1735" s="110">
        <v>-4.5838999999999999</v>
      </c>
      <c r="L1735" s="110">
        <v>-79.798900000000003</v>
      </c>
      <c r="M1735" s="111" t="s">
        <v>123</v>
      </c>
      <c r="N1735" s="111">
        <v>0</v>
      </c>
      <c r="O1735" s="111" t="s">
        <v>553</v>
      </c>
      <c r="P1735" s="111">
        <v>0</v>
      </c>
      <c r="Q1735" s="112"/>
      <c r="R1735" s="111" t="s">
        <v>573</v>
      </c>
      <c r="S1735" s="111" t="s">
        <v>601</v>
      </c>
      <c r="T1735" s="111" t="s">
        <v>1523</v>
      </c>
      <c r="U1735" s="111" t="str">
        <f>+CONCATENATE(Tabla134[[#This Row],[D]],Tabla134[[#This Row],[P]],Tabla134[[#This Row],[DI]])</f>
        <v>PIURAAYABACAJILILI</v>
      </c>
      <c r="V1735" s="111" t="s">
        <v>6052</v>
      </c>
      <c r="W1735" s="111"/>
      <c r="X1735" s="111"/>
    </row>
    <row r="1736" spans="1:24" x14ac:dyDescent="0.3">
      <c r="A1736" s="108" t="s">
        <v>548</v>
      </c>
      <c r="B1736" s="109" t="s">
        <v>6054</v>
      </c>
      <c r="C1736" s="109" t="s">
        <v>831</v>
      </c>
      <c r="D1736" s="109" t="s">
        <v>581</v>
      </c>
      <c r="E1736" s="109" t="s">
        <v>633</v>
      </c>
      <c r="F1736" s="109" t="s">
        <v>6027</v>
      </c>
      <c r="G1736" s="109" t="s">
        <v>6048</v>
      </c>
      <c r="H1736" s="109" t="s">
        <v>6055</v>
      </c>
      <c r="I1736" s="110">
        <v>7425</v>
      </c>
      <c r="J1736" s="110">
        <v>190.82</v>
      </c>
      <c r="K1736" s="110">
        <v>-4.79</v>
      </c>
      <c r="L1736" s="110">
        <v>-79.845600000000005</v>
      </c>
      <c r="M1736" s="111" t="s">
        <v>123</v>
      </c>
      <c r="N1736" s="111">
        <v>0</v>
      </c>
      <c r="O1736" s="111" t="s">
        <v>553</v>
      </c>
      <c r="P1736" s="111">
        <v>0</v>
      </c>
      <c r="Q1736" s="112"/>
      <c r="R1736" s="111" t="s">
        <v>573</v>
      </c>
      <c r="S1736" s="111" t="s">
        <v>601</v>
      </c>
      <c r="T1736" s="111" t="s">
        <v>1510</v>
      </c>
      <c r="U1736" s="111" t="str">
        <f>+CONCATENATE(Tabla134[[#This Row],[D]],Tabla134[[#This Row],[P]],Tabla134[[#This Row],[DI]])</f>
        <v>PIURAAYABACALAGUNAS</v>
      </c>
      <c r="V1736" s="111" t="s">
        <v>6054</v>
      </c>
      <c r="W1736" s="111"/>
      <c r="X1736" s="111"/>
    </row>
    <row r="1737" spans="1:24" x14ac:dyDescent="0.3">
      <c r="A1737" s="108" t="s">
        <v>548</v>
      </c>
      <c r="B1737" s="109" t="s">
        <v>6056</v>
      </c>
      <c r="C1737" s="109" t="s">
        <v>831</v>
      </c>
      <c r="D1737" s="109" t="s">
        <v>581</v>
      </c>
      <c r="E1737" s="109" t="s">
        <v>656</v>
      </c>
      <c r="F1737" s="109" t="s">
        <v>6027</v>
      </c>
      <c r="G1737" s="109" t="s">
        <v>6048</v>
      </c>
      <c r="H1737" s="109" t="s">
        <v>6057</v>
      </c>
      <c r="I1737" s="110">
        <v>6619</v>
      </c>
      <c r="J1737" s="110">
        <v>130.57</v>
      </c>
      <c r="K1737" s="110">
        <v>-4.6303000000000001</v>
      </c>
      <c r="L1737" s="110">
        <v>-79.827500000000001</v>
      </c>
      <c r="M1737" s="111" t="s">
        <v>123</v>
      </c>
      <c r="N1737" s="111">
        <v>0</v>
      </c>
      <c r="O1737" s="111" t="s">
        <v>553</v>
      </c>
      <c r="P1737" s="111">
        <v>0</v>
      </c>
      <c r="Q1737" s="112"/>
      <c r="R1737" s="111" t="s">
        <v>573</v>
      </c>
      <c r="S1737" s="111" t="s">
        <v>601</v>
      </c>
      <c r="T1737" s="111" t="s">
        <v>1836</v>
      </c>
      <c r="U1737" s="111" t="str">
        <f>+CONCATENATE(Tabla134[[#This Row],[D]],Tabla134[[#This Row],[P]],Tabla134[[#This Row],[DI]])</f>
        <v>PIURAAYABACAMONTERO</v>
      </c>
      <c r="V1737" s="111" t="s">
        <v>6056</v>
      </c>
      <c r="W1737" s="111"/>
      <c r="X1737" s="111"/>
    </row>
    <row r="1738" spans="1:24" x14ac:dyDescent="0.3">
      <c r="A1738" s="108" t="s">
        <v>548</v>
      </c>
      <c r="B1738" s="109" t="s">
        <v>6058</v>
      </c>
      <c r="C1738" s="109" t="s">
        <v>831</v>
      </c>
      <c r="D1738" s="109" t="s">
        <v>581</v>
      </c>
      <c r="E1738" s="109" t="s">
        <v>680</v>
      </c>
      <c r="F1738" s="109" t="s">
        <v>6027</v>
      </c>
      <c r="G1738" s="109" t="s">
        <v>6048</v>
      </c>
      <c r="H1738" s="109" t="s">
        <v>6059</v>
      </c>
      <c r="I1738" s="110">
        <v>25060</v>
      </c>
      <c r="J1738" s="110">
        <v>981.5</v>
      </c>
      <c r="K1738" s="110">
        <v>-4.9953000000000003</v>
      </c>
      <c r="L1738" s="110">
        <v>-79.67</v>
      </c>
      <c r="M1738" s="111" t="s">
        <v>123</v>
      </c>
      <c r="N1738" s="111">
        <v>0</v>
      </c>
      <c r="O1738" s="111" t="s">
        <v>553</v>
      </c>
      <c r="P1738" s="111">
        <v>0</v>
      </c>
      <c r="Q1738" s="112"/>
      <c r="R1738" s="111" t="s">
        <v>573</v>
      </c>
      <c r="S1738" s="111" t="s">
        <v>601</v>
      </c>
      <c r="T1738" s="111" t="s">
        <v>1970</v>
      </c>
      <c r="U1738" s="111" t="str">
        <f>+CONCATENATE(Tabla134[[#This Row],[D]],Tabla134[[#This Row],[P]],Tabla134[[#This Row],[DI]])</f>
        <v>PIURAAYABACAPACAIPAMPA</v>
      </c>
      <c r="V1738" s="111" t="s">
        <v>6058</v>
      </c>
      <c r="W1738" s="111"/>
      <c r="X1738" s="111"/>
    </row>
    <row r="1739" spans="1:24" x14ac:dyDescent="0.3">
      <c r="A1739" s="108" t="s">
        <v>548</v>
      </c>
      <c r="B1739" s="109" t="s">
        <v>6060</v>
      </c>
      <c r="C1739" s="109" t="s">
        <v>831</v>
      </c>
      <c r="D1739" s="109" t="s">
        <v>581</v>
      </c>
      <c r="E1739" s="109" t="s">
        <v>700</v>
      </c>
      <c r="F1739" s="109" t="s">
        <v>6027</v>
      </c>
      <c r="G1739" s="109" t="s">
        <v>6048</v>
      </c>
      <c r="H1739" s="109" t="s">
        <v>6061</v>
      </c>
      <c r="I1739" s="110">
        <v>10504</v>
      </c>
      <c r="J1739" s="110">
        <v>319.67</v>
      </c>
      <c r="K1739" s="110">
        <v>-4.6269</v>
      </c>
      <c r="L1739" s="110">
        <v>-79.945300000000003</v>
      </c>
      <c r="M1739" s="111" t="s">
        <v>123</v>
      </c>
      <c r="N1739" s="111">
        <v>0</v>
      </c>
      <c r="O1739" s="111" t="s">
        <v>553</v>
      </c>
      <c r="P1739" s="111">
        <v>0</v>
      </c>
      <c r="Q1739" s="112"/>
      <c r="R1739" s="111" t="s">
        <v>573</v>
      </c>
      <c r="S1739" s="111" t="s">
        <v>601</v>
      </c>
      <c r="T1739" s="111" t="s">
        <v>2086</v>
      </c>
      <c r="U1739" s="111" t="str">
        <f>+CONCATENATE(Tabla134[[#This Row],[D]],Tabla134[[#This Row],[P]],Tabla134[[#This Row],[DI]])</f>
        <v>PIURAAYABACAPAIMAS</v>
      </c>
      <c r="V1739" s="111" t="s">
        <v>6060</v>
      </c>
      <c r="W1739" s="111"/>
      <c r="X1739" s="111"/>
    </row>
    <row r="1740" spans="1:24" x14ac:dyDescent="0.3">
      <c r="A1740" s="108" t="s">
        <v>548</v>
      </c>
      <c r="B1740" s="109" t="s">
        <v>6062</v>
      </c>
      <c r="C1740" s="109" t="s">
        <v>831</v>
      </c>
      <c r="D1740" s="109" t="s">
        <v>581</v>
      </c>
      <c r="E1740" s="109" t="s">
        <v>719</v>
      </c>
      <c r="F1740" s="109" t="s">
        <v>6027</v>
      </c>
      <c r="G1740" s="109" t="s">
        <v>6048</v>
      </c>
      <c r="H1740" s="109" t="s">
        <v>6063</v>
      </c>
      <c r="I1740" s="110">
        <v>12442</v>
      </c>
      <c r="J1740" s="110">
        <v>267.08999999999997</v>
      </c>
      <c r="K1740" s="110">
        <v>-4.7786</v>
      </c>
      <c r="L1740" s="110">
        <v>-79.983099999999993</v>
      </c>
      <c r="M1740" s="111" t="s">
        <v>123</v>
      </c>
      <c r="N1740" s="111">
        <v>0</v>
      </c>
      <c r="O1740" s="111" t="s">
        <v>553</v>
      </c>
      <c r="P1740" s="111">
        <v>0</v>
      </c>
      <c r="Q1740" s="112"/>
      <c r="R1740" s="111" t="s">
        <v>573</v>
      </c>
      <c r="S1740" s="111" t="s">
        <v>601</v>
      </c>
      <c r="T1740" s="111" t="s">
        <v>2187</v>
      </c>
      <c r="U1740" s="111" t="str">
        <f>+CONCATENATE(Tabla134[[#This Row],[D]],Tabla134[[#This Row],[P]],Tabla134[[#This Row],[DI]])</f>
        <v>PIURAAYABACASAPILLICA</v>
      </c>
      <c r="V1740" s="111" t="s">
        <v>6062</v>
      </c>
      <c r="W1740" s="111"/>
      <c r="X1740" s="111"/>
    </row>
    <row r="1741" spans="1:24" x14ac:dyDescent="0.3">
      <c r="A1741" s="108" t="s">
        <v>548</v>
      </c>
      <c r="B1741" s="109" t="s">
        <v>6064</v>
      </c>
      <c r="C1741" s="109" t="s">
        <v>831</v>
      </c>
      <c r="D1741" s="109" t="s">
        <v>581</v>
      </c>
      <c r="E1741" s="109" t="s">
        <v>738</v>
      </c>
      <c r="F1741" s="109" t="s">
        <v>6027</v>
      </c>
      <c r="G1741" s="109" t="s">
        <v>6048</v>
      </c>
      <c r="H1741" s="109" t="s">
        <v>6065</v>
      </c>
      <c r="I1741" s="110">
        <v>1829</v>
      </c>
      <c r="J1741" s="110">
        <v>33.1</v>
      </c>
      <c r="K1741" s="110">
        <v>-4.5702999999999996</v>
      </c>
      <c r="L1741" s="110">
        <v>-79.765000000000001</v>
      </c>
      <c r="M1741" s="111" t="s">
        <v>123</v>
      </c>
      <c r="N1741" s="111">
        <v>0</v>
      </c>
      <c r="O1741" s="111" t="s">
        <v>553</v>
      </c>
      <c r="P1741" s="111">
        <v>0</v>
      </c>
      <c r="Q1741" s="112"/>
      <c r="R1741" s="111" t="s">
        <v>573</v>
      </c>
      <c r="S1741" s="111" t="s">
        <v>601</v>
      </c>
      <c r="T1741" s="111" t="s">
        <v>2266</v>
      </c>
      <c r="U1741" s="111" t="str">
        <f>+CONCATENATE(Tabla134[[#This Row],[D]],Tabla134[[#This Row],[P]],Tabla134[[#This Row],[DI]])</f>
        <v>PIURAAYABACASICCHEZ</v>
      </c>
      <c r="V1741" s="111" t="s">
        <v>6064</v>
      </c>
      <c r="W1741" s="111"/>
      <c r="X1741" s="111"/>
    </row>
    <row r="1742" spans="1:24" x14ac:dyDescent="0.3">
      <c r="A1742" s="108" t="s">
        <v>548</v>
      </c>
      <c r="B1742" s="109" t="s">
        <v>6066</v>
      </c>
      <c r="C1742" s="109" t="s">
        <v>831</v>
      </c>
      <c r="D1742" s="109" t="s">
        <v>581</v>
      </c>
      <c r="E1742" s="109" t="s">
        <v>753</v>
      </c>
      <c r="F1742" s="109" t="s">
        <v>6027</v>
      </c>
      <c r="G1742" s="109" t="s">
        <v>6048</v>
      </c>
      <c r="H1742" s="109" t="s">
        <v>6067</v>
      </c>
      <c r="I1742" s="110">
        <v>12471</v>
      </c>
      <c r="J1742" s="110">
        <v>1078.6099999999999</v>
      </c>
      <c r="K1742" s="110">
        <v>-4.5138999999999996</v>
      </c>
      <c r="L1742" s="110">
        <v>-80.003100000000003</v>
      </c>
      <c r="M1742" s="111" t="s">
        <v>123</v>
      </c>
      <c r="N1742" s="111">
        <v>0</v>
      </c>
      <c r="O1742" s="111" t="s">
        <v>553</v>
      </c>
      <c r="P1742" s="111">
        <v>0</v>
      </c>
      <c r="Q1742" s="112"/>
      <c r="R1742" s="111" t="s">
        <v>573</v>
      </c>
      <c r="S1742" s="111" t="s">
        <v>601</v>
      </c>
      <c r="T1742" s="111" t="s">
        <v>2337</v>
      </c>
      <c r="U1742" s="111" t="str">
        <f>+CONCATENATE(Tabla134[[#This Row],[D]],Tabla134[[#This Row],[P]],Tabla134[[#This Row],[DI]])</f>
        <v>PIURAAYABACASUYO</v>
      </c>
      <c r="V1742" s="111" t="s">
        <v>6066</v>
      </c>
      <c r="W1742" s="111"/>
      <c r="X1742" s="111"/>
    </row>
    <row r="1743" spans="1:24" x14ac:dyDescent="0.3">
      <c r="A1743" s="108" t="s">
        <v>548</v>
      </c>
      <c r="B1743" s="109" t="s">
        <v>6068</v>
      </c>
      <c r="C1743" s="109" t="s">
        <v>831</v>
      </c>
      <c r="D1743" s="109" t="s">
        <v>581</v>
      </c>
      <c r="E1743" s="109" t="s">
        <v>841</v>
      </c>
      <c r="F1743" s="109" t="s">
        <v>6027</v>
      </c>
      <c r="G1743" s="109" t="s">
        <v>6048</v>
      </c>
      <c r="H1743" s="109" t="s">
        <v>842</v>
      </c>
      <c r="I1743" s="110" t="s">
        <v>553</v>
      </c>
      <c r="J1743" s="110" t="s">
        <v>553</v>
      </c>
      <c r="K1743" s="110" t="s">
        <v>553</v>
      </c>
      <c r="L1743" s="110" t="s">
        <v>553</v>
      </c>
      <c r="M1743" s="111" t="s">
        <v>123</v>
      </c>
      <c r="N1743" s="111">
        <v>0</v>
      </c>
      <c r="O1743" s="111" t="s">
        <v>553</v>
      </c>
      <c r="P1743" s="111">
        <v>0</v>
      </c>
      <c r="Q1743" s="112"/>
      <c r="R1743" s="111" t="s">
        <v>573</v>
      </c>
      <c r="S1743" s="111" t="s">
        <v>601</v>
      </c>
      <c r="T1743" s="111" t="s">
        <v>843</v>
      </c>
      <c r="U1743" s="111" t="str">
        <f>+CONCATENATE(Tabla134[[#This Row],[D]],Tabla134[[#This Row],[P]],Tabla134[[#This Row],[DI]])</f>
        <v>PIURAAYABACAMULTIDISTRITAL</v>
      </c>
      <c r="V1743" s="111" t="s">
        <v>6068</v>
      </c>
      <c r="W1743" s="111"/>
      <c r="X1743" s="111"/>
    </row>
    <row r="1744" spans="1:24" x14ac:dyDescent="0.3">
      <c r="A1744" s="108" t="s">
        <v>548</v>
      </c>
      <c r="B1744" s="109" t="s">
        <v>6069</v>
      </c>
      <c r="C1744" s="109" t="s">
        <v>831</v>
      </c>
      <c r="D1744" s="109" t="s">
        <v>608</v>
      </c>
      <c r="E1744" s="109" t="s">
        <v>550</v>
      </c>
      <c r="F1744" s="109" t="s">
        <v>6027</v>
      </c>
      <c r="G1744" s="109" t="s">
        <v>6014</v>
      </c>
      <c r="H1744" s="109" t="s">
        <v>6070</v>
      </c>
      <c r="I1744" s="110">
        <v>30956</v>
      </c>
      <c r="J1744" s="110">
        <v>446.75</v>
      </c>
      <c r="K1744" s="110">
        <v>-5.2393999999999998</v>
      </c>
      <c r="L1744" s="110">
        <v>-79.450800000000001</v>
      </c>
      <c r="M1744" s="111" t="s">
        <v>123</v>
      </c>
      <c r="N1744" s="111">
        <v>0</v>
      </c>
      <c r="O1744" s="111" t="s">
        <v>553</v>
      </c>
      <c r="P1744" s="111">
        <v>0</v>
      </c>
      <c r="Q1744" s="112"/>
      <c r="R1744" s="111" t="s">
        <v>573</v>
      </c>
      <c r="S1744" s="111" t="s">
        <v>627</v>
      </c>
      <c r="T1744" s="111" t="s">
        <v>627</v>
      </c>
      <c r="U1744" s="111" t="str">
        <f>+CONCATENATE(Tabla134[[#This Row],[D]],Tabla134[[#This Row],[P]],Tabla134[[#This Row],[DI]])</f>
        <v>PIURAHUANCABAMBAHUANCABAMBA</v>
      </c>
      <c r="V1744" s="111" t="s">
        <v>6069</v>
      </c>
      <c r="W1744" s="111"/>
      <c r="X1744" s="111"/>
    </row>
    <row r="1745" spans="1:24" x14ac:dyDescent="0.3">
      <c r="A1745" s="108" t="s">
        <v>548</v>
      </c>
      <c r="B1745" s="109" t="s">
        <v>6071</v>
      </c>
      <c r="C1745" s="109" t="s">
        <v>831</v>
      </c>
      <c r="D1745" s="109" t="s">
        <v>608</v>
      </c>
      <c r="E1745" s="109" t="s">
        <v>581</v>
      </c>
      <c r="F1745" s="109" t="s">
        <v>6027</v>
      </c>
      <c r="G1745" s="109" t="s">
        <v>6014</v>
      </c>
      <c r="H1745" s="109" t="s">
        <v>6072</v>
      </c>
      <c r="I1745" s="110">
        <v>8173</v>
      </c>
      <c r="J1745" s="110">
        <v>306.41000000000003</v>
      </c>
      <c r="K1745" s="110">
        <v>-5.3757999999999999</v>
      </c>
      <c r="L1745" s="110">
        <v>-79.609700000000004</v>
      </c>
      <c r="M1745" s="111" t="s">
        <v>123</v>
      </c>
      <c r="N1745" s="111">
        <v>0</v>
      </c>
      <c r="O1745" s="111" t="s">
        <v>553</v>
      </c>
      <c r="P1745" s="111">
        <v>0</v>
      </c>
      <c r="Q1745" s="112"/>
      <c r="R1745" s="111" t="s">
        <v>573</v>
      </c>
      <c r="S1745" s="111" t="s">
        <v>627</v>
      </c>
      <c r="T1745" s="111" t="s">
        <v>1184</v>
      </c>
      <c r="U1745" s="111" t="str">
        <f>+CONCATENATE(Tabla134[[#This Row],[D]],Tabla134[[#This Row],[P]],Tabla134[[#This Row],[DI]])</f>
        <v>PIURAHUANCABAMBACANCHAQUE</v>
      </c>
      <c r="V1745" s="111" t="s">
        <v>6071</v>
      </c>
      <c r="W1745" s="111"/>
      <c r="X1745" s="111"/>
    </row>
    <row r="1746" spans="1:24" x14ac:dyDescent="0.3">
      <c r="A1746" s="108" t="s">
        <v>548</v>
      </c>
      <c r="B1746" s="109" t="s">
        <v>6073</v>
      </c>
      <c r="C1746" s="109" t="s">
        <v>831</v>
      </c>
      <c r="D1746" s="109" t="s">
        <v>608</v>
      </c>
      <c r="E1746" s="109" t="s">
        <v>608</v>
      </c>
      <c r="F1746" s="109" t="s">
        <v>6027</v>
      </c>
      <c r="G1746" s="109" t="s">
        <v>6014</v>
      </c>
      <c r="H1746" s="109" t="s">
        <v>6074</v>
      </c>
      <c r="I1746" s="110">
        <v>14195</v>
      </c>
      <c r="J1746" s="110">
        <v>702.81</v>
      </c>
      <c r="K1746" s="110">
        <v>-5.1481000000000003</v>
      </c>
      <c r="L1746" s="110">
        <v>-79.434700000000007</v>
      </c>
      <c r="M1746" s="111" t="s">
        <v>123</v>
      </c>
      <c r="N1746" s="111">
        <v>0</v>
      </c>
      <c r="O1746" s="111" t="s">
        <v>553</v>
      </c>
      <c r="P1746" s="111">
        <v>0</v>
      </c>
      <c r="Q1746" s="112"/>
      <c r="R1746" s="111" t="s">
        <v>573</v>
      </c>
      <c r="S1746" s="111" t="s">
        <v>627</v>
      </c>
      <c r="T1746" s="111" t="s">
        <v>1351</v>
      </c>
      <c r="U1746" s="111" t="str">
        <f>+CONCATENATE(Tabla134[[#This Row],[D]],Tabla134[[#This Row],[P]],Tabla134[[#This Row],[DI]])</f>
        <v>PIURAHUANCABAMBAEL CARMEN DE LA FRONTERA</v>
      </c>
      <c r="V1746" s="111" t="s">
        <v>6073</v>
      </c>
      <c r="W1746" s="111"/>
      <c r="X1746" s="111"/>
    </row>
    <row r="1747" spans="1:24" x14ac:dyDescent="0.3">
      <c r="A1747" s="108" t="s">
        <v>548</v>
      </c>
      <c r="B1747" s="109" t="s">
        <v>6075</v>
      </c>
      <c r="C1747" s="109" t="s">
        <v>831</v>
      </c>
      <c r="D1747" s="109" t="s">
        <v>608</v>
      </c>
      <c r="E1747" s="109" t="s">
        <v>633</v>
      </c>
      <c r="F1747" s="109" t="s">
        <v>6027</v>
      </c>
      <c r="G1747" s="109" t="s">
        <v>6014</v>
      </c>
      <c r="H1747" s="109" t="s">
        <v>6076</v>
      </c>
      <c r="I1747" s="110">
        <v>41688</v>
      </c>
      <c r="J1747" s="110">
        <v>1908.22</v>
      </c>
      <c r="K1747" s="110">
        <v>-5.5682999999999998</v>
      </c>
      <c r="L1747" s="110">
        <v>-79.524699999999996</v>
      </c>
      <c r="M1747" s="111" t="s">
        <v>123</v>
      </c>
      <c r="N1747" s="111">
        <v>0</v>
      </c>
      <c r="O1747" s="111" t="s">
        <v>553</v>
      </c>
      <c r="P1747" s="111">
        <v>0</v>
      </c>
      <c r="Q1747" s="112"/>
      <c r="R1747" s="111" t="s">
        <v>573</v>
      </c>
      <c r="S1747" s="111" t="s">
        <v>627</v>
      </c>
      <c r="T1747" s="111" t="s">
        <v>1681</v>
      </c>
      <c r="U1747" s="111" t="str">
        <f>+CONCATENATE(Tabla134[[#This Row],[D]],Tabla134[[#This Row],[P]],Tabla134[[#This Row],[DI]])</f>
        <v>PIURAHUANCABAMBAHUARMACA</v>
      </c>
      <c r="V1747" s="111" t="s">
        <v>6075</v>
      </c>
      <c r="W1747" s="111"/>
      <c r="X1747" s="111"/>
    </row>
    <row r="1748" spans="1:24" x14ac:dyDescent="0.3">
      <c r="A1748" s="108" t="s">
        <v>548</v>
      </c>
      <c r="B1748" s="109" t="s">
        <v>6077</v>
      </c>
      <c r="C1748" s="109" t="s">
        <v>831</v>
      </c>
      <c r="D1748" s="109" t="s">
        <v>608</v>
      </c>
      <c r="E1748" s="109" t="s">
        <v>656</v>
      </c>
      <c r="F1748" s="109" t="s">
        <v>6027</v>
      </c>
      <c r="G1748" s="109" t="s">
        <v>6014</v>
      </c>
      <c r="H1748" s="109" t="s">
        <v>6078</v>
      </c>
      <c r="I1748" s="110">
        <v>4666</v>
      </c>
      <c r="J1748" s="110">
        <v>138.94999999999999</v>
      </c>
      <c r="K1748" s="110">
        <v>-5.2127999999999997</v>
      </c>
      <c r="L1748" s="110">
        <v>-79.678299999999993</v>
      </c>
      <c r="M1748" s="111" t="s">
        <v>123</v>
      </c>
      <c r="N1748" s="111">
        <v>0</v>
      </c>
      <c r="O1748" s="111" t="s">
        <v>553</v>
      </c>
      <c r="P1748" s="111">
        <v>0</v>
      </c>
      <c r="Q1748" s="112"/>
      <c r="R1748" s="111" t="s">
        <v>573</v>
      </c>
      <c r="S1748" s="111" t="s">
        <v>627</v>
      </c>
      <c r="T1748" s="111" t="s">
        <v>1837</v>
      </c>
      <c r="U1748" s="111" t="str">
        <f>+CONCATENATE(Tabla134[[#This Row],[D]],Tabla134[[#This Row],[P]],Tabla134[[#This Row],[DI]])</f>
        <v>PIURAHUANCABAMBALALAQUIZ</v>
      </c>
      <c r="V1748" s="111" t="s">
        <v>6077</v>
      </c>
      <c r="W1748" s="111"/>
      <c r="X1748" s="111"/>
    </row>
    <row r="1749" spans="1:24" x14ac:dyDescent="0.3">
      <c r="A1749" s="108" t="s">
        <v>548</v>
      </c>
      <c r="B1749" s="109" t="s">
        <v>6079</v>
      </c>
      <c r="C1749" s="109" t="s">
        <v>831</v>
      </c>
      <c r="D1749" s="109" t="s">
        <v>608</v>
      </c>
      <c r="E1749" s="109" t="s">
        <v>680</v>
      </c>
      <c r="F1749" s="109" t="s">
        <v>6027</v>
      </c>
      <c r="G1749" s="109" t="s">
        <v>6014</v>
      </c>
      <c r="H1749" s="109" t="s">
        <v>6080</v>
      </c>
      <c r="I1749" s="110">
        <v>9067</v>
      </c>
      <c r="J1749" s="110">
        <v>201.6</v>
      </c>
      <c r="K1749" s="110">
        <v>-5.4021999999999997</v>
      </c>
      <c r="L1749" s="110">
        <v>-79.6053</v>
      </c>
      <c r="M1749" s="111" t="s">
        <v>123</v>
      </c>
      <c r="N1749" s="111">
        <v>0</v>
      </c>
      <c r="O1749" s="111" t="s">
        <v>553</v>
      </c>
      <c r="P1749" s="111">
        <v>0</v>
      </c>
      <c r="Q1749" s="112"/>
      <c r="R1749" s="111" t="s">
        <v>573</v>
      </c>
      <c r="S1749" s="111" t="s">
        <v>627</v>
      </c>
      <c r="T1749" s="111" t="s">
        <v>1971</v>
      </c>
      <c r="U1749" s="111" t="str">
        <f>+CONCATENATE(Tabla134[[#This Row],[D]],Tabla134[[#This Row],[P]],Tabla134[[#This Row],[DI]])</f>
        <v>PIURAHUANCABAMBASAN MIGUEL DE EL FAIQUE</v>
      </c>
      <c r="V1749" s="111" t="s">
        <v>6079</v>
      </c>
      <c r="W1749" s="111"/>
      <c r="X1749" s="111"/>
    </row>
    <row r="1750" spans="1:24" x14ac:dyDescent="0.3">
      <c r="A1750" s="108" t="s">
        <v>548</v>
      </c>
      <c r="B1750" s="109" t="s">
        <v>6081</v>
      </c>
      <c r="C1750" s="109" t="s">
        <v>831</v>
      </c>
      <c r="D1750" s="109" t="s">
        <v>608</v>
      </c>
      <c r="E1750" s="109" t="s">
        <v>700</v>
      </c>
      <c r="F1750" s="109" t="s">
        <v>6027</v>
      </c>
      <c r="G1750" s="109" t="s">
        <v>6014</v>
      </c>
      <c r="H1750" s="109" t="s">
        <v>6082</v>
      </c>
      <c r="I1750" s="110">
        <v>8679</v>
      </c>
      <c r="J1750" s="110">
        <v>336.53</v>
      </c>
      <c r="K1750" s="110">
        <v>-5.3150000000000004</v>
      </c>
      <c r="L1750" s="110">
        <v>-79.410600000000002</v>
      </c>
      <c r="M1750" s="111" t="s">
        <v>123</v>
      </c>
      <c r="N1750" s="111">
        <v>0</v>
      </c>
      <c r="O1750" s="111" t="s">
        <v>553</v>
      </c>
      <c r="P1750" s="111">
        <v>0</v>
      </c>
      <c r="Q1750" s="112"/>
      <c r="R1750" s="111" t="s">
        <v>573</v>
      </c>
      <c r="S1750" s="111" t="s">
        <v>627</v>
      </c>
      <c r="T1750" s="111" t="s">
        <v>2087</v>
      </c>
      <c r="U1750" s="111" t="str">
        <f>+CONCATENATE(Tabla134[[#This Row],[D]],Tabla134[[#This Row],[P]],Tabla134[[#This Row],[DI]])</f>
        <v>PIURAHUANCABAMBASONDOR</v>
      </c>
      <c r="V1750" s="111" t="s">
        <v>6081</v>
      </c>
      <c r="W1750" s="111"/>
      <c r="X1750" s="111"/>
    </row>
    <row r="1751" spans="1:24" x14ac:dyDescent="0.3">
      <c r="A1751" s="108" t="s">
        <v>548</v>
      </c>
      <c r="B1751" s="109" t="s">
        <v>6083</v>
      </c>
      <c r="C1751" s="109" t="s">
        <v>831</v>
      </c>
      <c r="D1751" s="109" t="s">
        <v>608</v>
      </c>
      <c r="E1751" s="109" t="s">
        <v>719</v>
      </c>
      <c r="F1751" s="109" t="s">
        <v>6027</v>
      </c>
      <c r="G1751" s="109" t="s">
        <v>6014</v>
      </c>
      <c r="H1751" s="109" t="s">
        <v>6084</v>
      </c>
      <c r="I1751" s="110">
        <v>10910</v>
      </c>
      <c r="J1751" s="110">
        <v>226.09</v>
      </c>
      <c r="K1751" s="110">
        <v>-5.3394000000000004</v>
      </c>
      <c r="L1751" s="110">
        <v>-79.430000000000007</v>
      </c>
      <c r="M1751" s="111" t="s">
        <v>123</v>
      </c>
      <c r="N1751" s="111">
        <v>0</v>
      </c>
      <c r="O1751" s="111" t="s">
        <v>553</v>
      </c>
      <c r="P1751" s="111">
        <v>0</v>
      </c>
      <c r="Q1751" s="112"/>
      <c r="R1751" s="111" t="s">
        <v>573</v>
      </c>
      <c r="S1751" s="111" t="s">
        <v>627</v>
      </c>
      <c r="T1751" s="111" t="s">
        <v>2188</v>
      </c>
      <c r="U1751" s="111" t="str">
        <f>+CONCATENATE(Tabla134[[#This Row],[D]],Tabla134[[#This Row],[P]],Tabla134[[#This Row],[DI]])</f>
        <v>PIURAHUANCABAMBASONDORILLO</v>
      </c>
      <c r="V1751" s="111" t="s">
        <v>6083</v>
      </c>
      <c r="W1751" s="111"/>
      <c r="X1751" s="111"/>
    </row>
    <row r="1752" spans="1:24" x14ac:dyDescent="0.3">
      <c r="A1752" s="108" t="s">
        <v>548</v>
      </c>
      <c r="B1752" s="109" t="s">
        <v>6085</v>
      </c>
      <c r="C1752" s="109" t="s">
        <v>831</v>
      </c>
      <c r="D1752" s="109" t="s">
        <v>608</v>
      </c>
      <c r="E1752" s="109" t="s">
        <v>841</v>
      </c>
      <c r="F1752" s="109" t="s">
        <v>6027</v>
      </c>
      <c r="G1752" s="109" t="s">
        <v>6014</v>
      </c>
      <c r="H1752" s="109" t="s">
        <v>842</v>
      </c>
      <c r="I1752" s="110" t="s">
        <v>553</v>
      </c>
      <c r="J1752" s="110" t="s">
        <v>553</v>
      </c>
      <c r="K1752" s="110" t="s">
        <v>553</v>
      </c>
      <c r="L1752" s="110" t="s">
        <v>553</v>
      </c>
      <c r="M1752" s="111" t="s">
        <v>123</v>
      </c>
      <c r="N1752" s="111">
        <v>0</v>
      </c>
      <c r="O1752" s="111" t="s">
        <v>553</v>
      </c>
      <c r="P1752" s="111">
        <v>0</v>
      </c>
      <c r="Q1752" s="112"/>
      <c r="R1752" s="111" t="s">
        <v>573</v>
      </c>
      <c r="S1752" s="111" t="s">
        <v>627</v>
      </c>
      <c r="T1752" s="111" t="s">
        <v>843</v>
      </c>
      <c r="U1752" s="111" t="str">
        <f>+CONCATENATE(Tabla134[[#This Row],[D]],Tabla134[[#This Row],[P]],Tabla134[[#This Row],[DI]])</f>
        <v>PIURAHUANCABAMBAMULTIDISTRITAL</v>
      </c>
      <c r="V1752" s="111" t="s">
        <v>6085</v>
      </c>
      <c r="W1752" s="111"/>
      <c r="X1752" s="111"/>
    </row>
    <row r="1753" spans="1:24" x14ac:dyDescent="0.3">
      <c r="A1753" s="108" t="s">
        <v>548</v>
      </c>
      <c r="B1753" s="109" t="s">
        <v>6086</v>
      </c>
      <c r="C1753" s="109" t="s">
        <v>831</v>
      </c>
      <c r="D1753" s="109" t="s">
        <v>633</v>
      </c>
      <c r="E1753" s="109" t="s">
        <v>550</v>
      </c>
      <c r="F1753" s="109" t="s">
        <v>6027</v>
      </c>
      <c r="G1753" s="109" t="s">
        <v>6087</v>
      </c>
      <c r="H1753" s="109" t="s">
        <v>6088</v>
      </c>
      <c r="I1753" s="110">
        <v>76815</v>
      </c>
      <c r="J1753" s="110">
        <v>842.26</v>
      </c>
      <c r="K1753" s="110">
        <v>-5.0968999999999998</v>
      </c>
      <c r="L1753" s="110">
        <v>-80.164199999999994</v>
      </c>
      <c r="M1753" s="111" t="s">
        <v>123</v>
      </c>
      <c r="N1753" s="111">
        <v>0</v>
      </c>
      <c r="O1753" s="111" t="s">
        <v>553</v>
      </c>
      <c r="P1753" s="111">
        <v>0</v>
      </c>
      <c r="Q1753" s="112"/>
      <c r="R1753" s="111" t="s">
        <v>573</v>
      </c>
      <c r="S1753" s="111" t="s">
        <v>650</v>
      </c>
      <c r="T1753" s="111" t="s">
        <v>1524</v>
      </c>
      <c r="U1753" s="111" t="str">
        <f>+CONCATENATE(Tabla134[[#This Row],[D]],Tabla134[[#This Row],[P]],Tabla134[[#This Row],[DI]])</f>
        <v>PIURAMORROPONCHULUCANAS</v>
      </c>
      <c r="V1753" s="111" t="s">
        <v>6086</v>
      </c>
      <c r="W1753" s="111"/>
      <c r="X1753" s="111"/>
    </row>
    <row r="1754" spans="1:24" x14ac:dyDescent="0.3">
      <c r="A1754" s="108" t="s">
        <v>548</v>
      </c>
      <c r="B1754" s="109" t="s">
        <v>6089</v>
      </c>
      <c r="C1754" s="109" t="s">
        <v>831</v>
      </c>
      <c r="D1754" s="109" t="s">
        <v>633</v>
      </c>
      <c r="E1754" s="109" t="s">
        <v>581</v>
      </c>
      <c r="F1754" s="109" t="s">
        <v>6027</v>
      </c>
      <c r="G1754" s="109" t="s">
        <v>6087</v>
      </c>
      <c r="H1754" s="109" t="s">
        <v>6090</v>
      </c>
      <c r="I1754" s="110">
        <v>8147</v>
      </c>
      <c r="J1754" s="110">
        <v>245.12</v>
      </c>
      <c r="K1754" s="110">
        <v>-5.2678000000000003</v>
      </c>
      <c r="L1754" s="110">
        <v>-79.970799999999997</v>
      </c>
      <c r="M1754" s="111" t="s">
        <v>123</v>
      </c>
      <c r="N1754" s="111">
        <v>0</v>
      </c>
      <c r="O1754" s="111" t="s">
        <v>553</v>
      </c>
      <c r="P1754" s="111">
        <v>0</v>
      </c>
      <c r="Q1754" s="112"/>
      <c r="R1754" s="111" t="s">
        <v>573</v>
      </c>
      <c r="S1754" s="111" t="s">
        <v>650</v>
      </c>
      <c r="T1754" s="111" t="s">
        <v>1185</v>
      </c>
      <c r="U1754" s="111" t="str">
        <f>+CONCATENATE(Tabla134[[#This Row],[D]],Tabla134[[#This Row],[P]],Tabla134[[#This Row],[DI]])</f>
        <v>PIURAMORROPONBUENOS AIRES</v>
      </c>
      <c r="V1754" s="111" t="s">
        <v>6089</v>
      </c>
      <c r="W1754" s="111"/>
      <c r="X1754" s="111"/>
    </row>
    <row r="1755" spans="1:24" x14ac:dyDescent="0.3">
      <c r="A1755" s="108" t="s">
        <v>548</v>
      </c>
      <c r="B1755" s="109" t="s">
        <v>6091</v>
      </c>
      <c r="C1755" s="109" t="s">
        <v>831</v>
      </c>
      <c r="D1755" s="109" t="s">
        <v>633</v>
      </c>
      <c r="E1755" s="109" t="s">
        <v>608</v>
      </c>
      <c r="F1755" s="109" t="s">
        <v>6027</v>
      </c>
      <c r="G1755" s="109" t="s">
        <v>6087</v>
      </c>
      <c r="H1755" s="109" t="s">
        <v>6092</v>
      </c>
      <c r="I1755" s="110">
        <v>9190</v>
      </c>
      <c r="J1755" s="110">
        <v>151.96</v>
      </c>
      <c r="K1755" s="110">
        <v>-5.0416999999999996</v>
      </c>
      <c r="L1755" s="110">
        <v>-79.7958</v>
      </c>
      <c r="M1755" s="111" t="s">
        <v>123</v>
      </c>
      <c r="N1755" s="111">
        <v>0</v>
      </c>
      <c r="O1755" s="111" t="s">
        <v>553</v>
      </c>
      <c r="P1755" s="111">
        <v>0</v>
      </c>
      <c r="Q1755" s="112"/>
      <c r="R1755" s="111" t="s">
        <v>573</v>
      </c>
      <c r="S1755" s="111" t="s">
        <v>650</v>
      </c>
      <c r="T1755" s="111" t="s">
        <v>1352</v>
      </c>
      <c r="U1755" s="111" t="str">
        <f>+CONCATENATE(Tabla134[[#This Row],[D]],Tabla134[[#This Row],[P]],Tabla134[[#This Row],[DI]])</f>
        <v>PIURAMORROPONCHALACO</v>
      </c>
      <c r="V1755" s="111" t="s">
        <v>6091</v>
      </c>
      <c r="W1755" s="111"/>
      <c r="X1755" s="111"/>
    </row>
    <row r="1756" spans="1:24" x14ac:dyDescent="0.3">
      <c r="A1756" s="108" t="s">
        <v>548</v>
      </c>
      <c r="B1756" s="109" t="s">
        <v>6093</v>
      </c>
      <c r="C1756" s="109" t="s">
        <v>831</v>
      </c>
      <c r="D1756" s="109" t="s">
        <v>633</v>
      </c>
      <c r="E1756" s="109" t="s">
        <v>633</v>
      </c>
      <c r="F1756" s="109" t="s">
        <v>6027</v>
      </c>
      <c r="G1756" s="109" t="s">
        <v>6087</v>
      </c>
      <c r="H1756" s="109" t="s">
        <v>6094</v>
      </c>
      <c r="I1756" s="110">
        <v>12912</v>
      </c>
      <c r="J1756" s="110">
        <v>1043.6099999999999</v>
      </c>
      <c r="K1756" s="110">
        <v>-5.2114000000000003</v>
      </c>
      <c r="L1756" s="110">
        <v>-80.090599999999995</v>
      </c>
      <c r="M1756" s="111" t="s">
        <v>123</v>
      </c>
      <c r="N1756" s="111">
        <v>0</v>
      </c>
      <c r="O1756" s="111" t="s">
        <v>553</v>
      </c>
      <c r="P1756" s="111">
        <v>0</v>
      </c>
      <c r="Q1756" s="112"/>
      <c r="R1756" s="111" t="s">
        <v>573</v>
      </c>
      <c r="S1756" s="111" t="s">
        <v>650</v>
      </c>
      <c r="T1756" s="111" t="s">
        <v>1682</v>
      </c>
      <c r="U1756" s="111" t="str">
        <f>+CONCATENATE(Tabla134[[#This Row],[D]],Tabla134[[#This Row],[P]],Tabla134[[#This Row],[DI]])</f>
        <v>PIURAMORROPONLA MATANZA</v>
      </c>
      <c r="V1756" s="111" t="s">
        <v>6093</v>
      </c>
      <c r="W1756" s="111"/>
      <c r="X1756" s="111"/>
    </row>
    <row r="1757" spans="1:24" x14ac:dyDescent="0.3">
      <c r="A1757" s="108" t="s">
        <v>548</v>
      </c>
      <c r="B1757" s="109" t="s">
        <v>6095</v>
      </c>
      <c r="C1757" s="109" t="s">
        <v>831</v>
      </c>
      <c r="D1757" s="109" t="s">
        <v>633</v>
      </c>
      <c r="E1757" s="109" t="s">
        <v>656</v>
      </c>
      <c r="F1757" s="109" t="s">
        <v>6027</v>
      </c>
      <c r="G1757" s="109" t="s">
        <v>6087</v>
      </c>
      <c r="H1757" s="109" t="s">
        <v>6096</v>
      </c>
      <c r="I1757" s="110">
        <v>14240</v>
      </c>
      <c r="J1757" s="110">
        <v>169.96</v>
      </c>
      <c r="K1757" s="110">
        <v>-5.1860999999999997</v>
      </c>
      <c r="L1757" s="110">
        <v>-79.971699999999998</v>
      </c>
      <c r="M1757" s="111" t="s">
        <v>123</v>
      </c>
      <c r="N1757" s="111">
        <v>0</v>
      </c>
      <c r="O1757" s="111" t="s">
        <v>553</v>
      </c>
      <c r="P1757" s="111">
        <v>0</v>
      </c>
      <c r="Q1757" s="112"/>
      <c r="R1757" s="111" t="s">
        <v>573</v>
      </c>
      <c r="S1757" s="111" t="s">
        <v>650</v>
      </c>
      <c r="T1757" s="111" t="s">
        <v>650</v>
      </c>
      <c r="U1757" s="111" t="str">
        <f>+CONCATENATE(Tabla134[[#This Row],[D]],Tabla134[[#This Row],[P]],Tabla134[[#This Row],[DI]])</f>
        <v>PIURAMORROPONMORROPON</v>
      </c>
      <c r="V1757" s="111" t="s">
        <v>6095</v>
      </c>
      <c r="W1757" s="111"/>
      <c r="X1757" s="111"/>
    </row>
    <row r="1758" spans="1:24" x14ac:dyDescent="0.3">
      <c r="A1758" s="108" t="s">
        <v>548</v>
      </c>
      <c r="B1758" s="109" t="s">
        <v>6097</v>
      </c>
      <c r="C1758" s="109" t="s">
        <v>831</v>
      </c>
      <c r="D1758" s="109" t="s">
        <v>633</v>
      </c>
      <c r="E1758" s="109" t="s">
        <v>680</v>
      </c>
      <c r="F1758" s="109" t="s">
        <v>6027</v>
      </c>
      <c r="G1758" s="109" t="s">
        <v>6087</v>
      </c>
      <c r="H1758" s="109" t="s">
        <v>6098</v>
      </c>
      <c r="I1758" s="110">
        <v>8470</v>
      </c>
      <c r="J1758" s="110">
        <v>614.03</v>
      </c>
      <c r="K1758" s="110">
        <v>-5.3418999999999999</v>
      </c>
      <c r="L1758" s="110">
        <v>-79.831900000000005</v>
      </c>
      <c r="M1758" s="111" t="s">
        <v>123</v>
      </c>
      <c r="N1758" s="111">
        <v>0</v>
      </c>
      <c r="O1758" s="111" t="s">
        <v>553</v>
      </c>
      <c r="P1758" s="111">
        <v>0</v>
      </c>
      <c r="Q1758" s="112"/>
      <c r="R1758" s="111" t="s">
        <v>573</v>
      </c>
      <c r="S1758" s="111" t="s">
        <v>650</v>
      </c>
      <c r="T1758" s="111" t="s">
        <v>1972</v>
      </c>
      <c r="U1758" s="111" t="str">
        <f>+CONCATENATE(Tabla134[[#This Row],[D]],Tabla134[[#This Row],[P]],Tabla134[[#This Row],[DI]])</f>
        <v>PIURAMORROPONSALITRAL</v>
      </c>
      <c r="V1758" s="111" t="s">
        <v>6097</v>
      </c>
      <c r="W1758" s="111"/>
      <c r="X1758" s="111"/>
    </row>
    <row r="1759" spans="1:24" x14ac:dyDescent="0.3">
      <c r="A1759" s="108" t="s">
        <v>548</v>
      </c>
      <c r="B1759" s="109" t="s">
        <v>6099</v>
      </c>
      <c r="C1759" s="109" t="s">
        <v>831</v>
      </c>
      <c r="D1759" s="109" t="s">
        <v>633</v>
      </c>
      <c r="E1759" s="109" t="s">
        <v>700</v>
      </c>
      <c r="F1759" s="109" t="s">
        <v>6027</v>
      </c>
      <c r="G1759" s="109" t="s">
        <v>6087</v>
      </c>
      <c r="H1759" s="109" t="s">
        <v>6100</v>
      </c>
      <c r="I1759" s="110">
        <v>6747</v>
      </c>
      <c r="J1759" s="110">
        <v>245.21</v>
      </c>
      <c r="K1759" s="110">
        <v>-5.3189000000000002</v>
      </c>
      <c r="L1759" s="110">
        <v>-79.787499999999994</v>
      </c>
      <c r="M1759" s="111" t="s">
        <v>123</v>
      </c>
      <c r="N1759" s="111">
        <v>0</v>
      </c>
      <c r="O1759" s="111" t="s">
        <v>553</v>
      </c>
      <c r="P1759" s="111">
        <v>0</v>
      </c>
      <c r="Q1759" s="112"/>
      <c r="R1759" s="111" t="s">
        <v>573</v>
      </c>
      <c r="S1759" s="111" t="s">
        <v>650</v>
      </c>
      <c r="T1759" s="111" t="s">
        <v>2088</v>
      </c>
      <c r="U1759" s="111" t="str">
        <f>+CONCATENATE(Tabla134[[#This Row],[D]],Tabla134[[#This Row],[P]],Tabla134[[#This Row],[DI]])</f>
        <v>PIURAMORROPONSAN JUAN DE BIGOTE</v>
      </c>
      <c r="V1759" s="111" t="s">
        <v>6099</v>
      </c>
      <c r="W1759" s="111"/>
      <c r="X1759" s="111"/>
    </row>
    <row r="1760" spans="1:24" x14ac:dyDescent="0.3">
      <c r="A1760" s="108" t="s">
        <v>548</v>
      </c>
      <c r="B1760" s="109" t="s">
        <v>6101</v>
      </c>
      <c r="C1760" s="109" t="s">
        <v>831</v>
      </c>
      <c r="D1760" s="109" t="s">
        <v>633</v>
      </c>
      <c r="E1760" s="109" t="s">
        <v>719</v>
      </c>
      <c r="F1760" s="109" t="s">
        <v>6027</v>
      </c>
      <c r="G1760" s="109" t="s">
        <v>6087</v>
      </c>
      <c r="H1760" s="109" t="s">
        <v>6102</v>
      </c>
      <c r="I1760" s="110">
        <v>4187</v>
      </c>
      <c r="J1760" s="110">
        <v>76.760000000000005</v>
      </c>
      <c r="K1760" s="110">
        <v>-5.1031000000000004</v>
      </c>
      <c r="L1760" s="110">
        <v>-79.887200000000007</v>
      </c>
      <c r="M1760" s="111" t="s">
        <v>123</v>
      </c>
      <c r="N1760" s="111">
        <v>0</v>
      </c>
      <c r="O1760" s="111" t="s">
        <v>553</v>
      </c>
      <c r="P1760" s="111">
        <v>0</v>
      </c>
      <c r="Q1760" s="112"/>
      <c r="R1760" s="111" t="s">
        <v>573</v>
      </c>
      <c r="S1760" s="111" t="s">
        <v>650</v>
      </c>
      <c r="T1760" s="111" t="s">
        <v>2189</v>
      </c>
      <c r="U1760" s="111" t="str">
        <f>+CONCATENATE(Tabla134[[#This Row],[D]],Tabla134[[#This Row],[P]],Tabla134[[#This Row],[DI]])</f>
        <v>PIURAMORROPONSANTA CATALINA DE MOSSA</v>
      </c>
      <c r="V1760" s="111" t="s">
        <v>6101</v>
      </c>
      <c r="W1760" s="111"/>
      <c r="X1760" s="111"/>
    </row>
    <row r="1761" spans="1:24" x14ac:dyDescent="0.3">
      <c r="A1761" s="108" t="s">
        <v>548</v>
      </c>
      <c r="B1761" s="109" t="s">
        <v>6103</v>
      </c>
      <c r="C1761" s="109" t="s">
        <v>831</v>
      </c>
      <c r="D1761" s="109" t="s">
        <v>633</v>
      </c>
      <c r="E1761" s="109" t="s">
        <v>738</v>
      </c>
      <c r="F1761" s="109" t="s">
        <v>6027</v>
      </c>
      <c r="G1761" s="109" t="s">
        <v>6087</v>
      </c>
      <c r="H1761" s="109" t="s">
        <v>6104</v>
      </c>
      <c r="I1761" s="110">
        <v>7335</v>
      </c>
      <c r="J1761" s="110">
        <v>187.32</v>
      </c>
      <c r="K1761" s="110">
        <v>-5.0292000000000003</v>
      </c>
      <c r="L1761" s="110">
        <v>-79.875600000000006</v>
      </c>
      <c r="M1761" s="111" t="s">
        <v>123</v>
      </c>
      <c r="N1761" s="111">
        <v>0</v>
      </c>
      <c r="O1761" s="111" t="s">
        <v>553</v>
      </c>
      <c r="P1761" s="111">
        <v>0</v>
      </c>
      <c r="Q1761" s="112"/>
      <c r="R1761" s="111" t="s">
        <v>573</v>
      </c>
      <c r="S1761" s="111" t="s">
        <v>650</v>
      </c>
      <c r="T1761" s="111" t="s">
        <v>2267</v>
      </c>
      <c r="U1761" s="111" t="str">
        <f>+CONCATENATE(Tabla134[[#This Row],[D]],Tabla134[[#This Row],[P]],Tabla134[[#This Row],[DI]])</f>
        <v>PIURAMORROPONSANTO DOMINGO</v>
      </c>
      <c r="V1761" s="111" t="s">
        <v>6103</v>
      </c>
      <c r="W1761" s="111"/>
      <c r="X1761" s="111"/>
    </row>
    <row r="1762" spans="1:24" x14ac:dyDescent="0.3">
      <c r="A1762" s="108" t="s">
        <v>548</v>
      </c>
      <c r="B1762" s="109" t="s">
        <v>6105</v>
      </c>
      <c r="C1762" s="109" t="s">
        <v>831</v>
      </c>
      <c r="D1762" s="109" t="s">
        <v>633</v>
      </c>
      <c r="E1762" s="109" t="s">
        <v>753</v>
      </c>
      <c r="F1762" s="109" t="s">
        <v>6027</v>
      </c>
      <c r="G1762" s="109" t="s">
        <v>6087</v>
      </c>
      <c r="H1762" s="109" t="s">
        <v>6106</v>
      </c>
      <c r="I1762" s="110">
        <v>9715</v>
      </c>
      <c r="J1762" s="110">
        <v>216.91</v>
      </c>
      <c r="K1762" s="110">
        <v>-5.1814</v>
      </c>
      <c r="L1762" s="110">
        <v>-79.752799999999993</v>
      </c>
      <c r="M1762" s="111" t="s">
        <v>123</v>
      </c>
      <c r="N1762" s="111">
        <v>0</v>
      </c>
      <c r="O1762" s="111" t="s">
        <v>553</v>
      </c>
      <c r="P1762" s="111">
        <v>0</v>
      </c>
      <c r="Q1762" s="112"/>
      <c r="R1762" s="111" t="s">
        <v>573</v>
      </c>
      <c r="S1762" s="111" t="s">
        <v>650</v>
      </c>
      <c r="T1762" s="111" t="s">
        <v>2338</v>
      </c>
      <c r="U1762" s="111" t="str">
        <f>+CONCATENATE(Tabla134[[#This Row],[D]],Tabla134[[#This Row],[P]],Tabla134[[#This Row],[DI]])</f>
        <v>PIURAMORROPONYAMANGO</v>
      </c>
      <c r="V1762" s="111" t="s">
        <v>6105</v>
      </c>
      <c r="W1762" s="111"/>
      <c r="X1762" s="111"/>
    </row>
    <row r="1763" spans="1:24" x14ac:dyDescent="0.3">
      <c r="A1763" s="108" t="s">
        <v>548</v>
      </c>
      <c r="B1763" s="109" t="s">
        <v>6107</v>
      </c>
      <c r="C1763" s="109" t="s">
        <v>831</v>
      </c>
      <c r="D1763" s="109" t="s">
        <v>633</v>
      </c>
      <c r="E1763" s="109" t="s">
        <v>841</v>
      </c>
      <c r="F1763" s="109" t="s">
        <v>6027</v>
      </c>
      <c r="G1763" s="109" t="s">
        <v>6087</v>
      </c>
      <c r="H1763" s="109" t="s">
        <v>842</v>
      </c>
      <c r="I1763" s="110" t="s">
        <v>553</v>
      </c>
      <c r="J1763" s="110" t="s">
        <v>553</v>
      </c>
      <c r="K1763" s="110" t="s">
        <v>553</v>
      </c>
      <c r="L1763" s="110" t="s">
        <v>553</v>
      </c>
      <c r="M1763" s="111" t="s">
        <v>123</v>
      </c>
      <c r="N1763" s="111">
        <v>0</v>
      </c>
      <c r="O1763" s="111" t="s">
        <v>553</v>
      </c>
      <c r="P1763" s="111">
        <v>0</v>
      </c>
      <c r="Q1763" s="112"/>
      <c r="R1763" s="111" t="s">
        <v>573</v>
      </c>
      <c r="S1763" s="111" t="s">
        <v>650</v>
      </c>
      <c r="T1763" s="111" t="s">
        <v>843</v>
      </c>
      <c r="U1763" s="111" t="str">
        <f>+CONCATENATE(Tabla134[[#This Row],[D]],Tabla134[[#This Row],[P]],Tabla134[[#This Row],[DI]])</f>
        <v>PIURAMORROPONMULTIDISTRITAL</v>
      </c>
      <c r="V1763" s="111" t="s">
        <v>6107</v>
      </c>
      <c r="W1763" s="111"/>
      <c r="X1763" s="111"/>
    </row>
    <row r="1764" spans="1:24" x14ac:dyDescent="0.3">
      <c r="A1764" s="108" t="s">
        <v>548</v>
      </c>
      <c r="B1764" s="109" t="s">
        <v>6108</v>
      </c>
      <c r="C1764" s="109" t="s">
        <v>831</v>
      </c>
      <c r="D1764" s="109" t="s">
        <v>656</v>
      </c>
      <c r="E1764" s="109" t="s">
        <v>550</v>
      </c>
      <c r="F1764" s="109" t="s">
        <v>6027</v>
      </c>
      <c r="G1764" s="109" t="s">
        <v>6109</v>
      </c>
      <c r="H1764" s="109" t="s">
        <v>6110</v>
      </c>
      <c r="I1764" s="110">
        <v>96707</v>
      </c>
      <c r="J1764" s="110">
        <v>706.31</v>
      </c>
      <c r="K1764" s="110">
        <v>-5.0883000000000003</v>
      </c>
      <c r="L1764" s="110">
        <v>-81.116399999999999</v>
      </c>
      <c r="M1764" s="111" t="s">
        <v>123</v>
      </c>
      <c r="N1764" s="115">
        <v>1</v>
      </c>
      <c r="O1764" s="115" t="s">
        <v>6111</v>
      </c>
      <c r="P1764" s="115">
        <v>0</v>
      </c>
      <c r="Q1764" s="112"/>
      <c r="R1764" s="111" t="s">
        <v>573</v>
      </c>
      <c r="S1764" s="111" t="s">
        <v>674</v>
      </c>
      <c r="T1764" s="111" t="s">
        <v>674</v>
      </c>
      <c r="U1764" s="111" t="str">
        <f>+CONCATENATE(Tabla134[[#This Row],[D]],Tabla134[[#This Row],[P]],Tabla134[[#This Row],[DI]])</f>
        <v>PIURAPAITAPAITA</v>
      </c>
      <c r="V1764" s="111" t="s">
        <v>6108</v>
      </c>
      <c r="W1764" s="111"/>
      <c r="X1764" s="111"/>
    </row>
    <row r="1765" spans="1:24" x14ac:dyDescent="0.3">
      <c r="A1765" s="108" t="s">
        <v>548</v>
      </c>
      <c r="B1765" s="109" t="s">
        <v>6112</v>
      </c>
      <c r="C1765" s="109" t="s">
        <v>831</v>
      </c>
      <c r="D1765" s="109" t="s">
        <v>656</v>
      </c>
      <c r="E1765" s="109" t="s">
        <v>581</v>
      </c>
      <c r="F1765" s="109" t="s">
        <v>6027</v>
      </c>
      <c r="G1765" s="109" t="s">
        <v>6109</v>
      </c>
      <c r="H1765" s="109" t="s">
        <v>6113</v>
      </c>
      <c r="I1765" s="110">
        <v>2336</v>
      </c>
      <c r="J1765" s="110">
        <v>90.82</v>
      </c>
      <c r="K1765" s="110">
        <v>-4.8822000000000001</v>
      </c>
      <c r="L1765" s="110">
        <v>-81.017799999999994</v>
      </c>
      <c r="M1765" s="111" t="s">
        <v>123</v>
      </c>
      <c r="N1765" s="111">
        <v>0</v>
      </c>
      <c r="O1765" s="111" t="s">
        <v>553</v>
      </c>
      <c r="P1765" s="111">
        <v>0</v>
      </c>
      <c r="Q1765" s="112"/>
      <c r="R1765" s="111" t="s">
        <v>573</v>
      </c>
      <c r="S1765" s="111" t="s">
        <v>674</v>
      </c>
      <c r="T1765" s="111" t="s">
        <v>1186</v>
      </c>
      <c r="U1765" s="111" t="str">
        <f>+CONCATENATE(Tabla134[[#This Row],[D]],Tabla134[[#This Row],[P]],Tabla134[[#This Row],[DI]])</f>
        <v>PIURAPAITAAMOTAPE</v>
      </c>
      <c r="V1765" s="111" t="s">
        <v>6112</v>
      </c>
      <c r="W1765" s="111"/>
      <c r="X1765" s="111"/>
    </row>
    <row r="1766" spans="1:24" x14ac:dyDescent="0.3">
      <c r="A1766" s="108" t="s">
        <v>548</v>
      </c>
      <c r="B1766" s="109" t="s">
        <v>6114</v>
      </c>
      <c r="C1766" s="109" t="s">
        <v>831</v>
      </c>
      <c r="D1766" s="109" t="s">
        <v>656</v>
      </c>
      <c r="E1766" s="109" t="s">
        <v>608</v>
      </c>
      <c r="F1766" s="109" t="s">
        <v>6027</v>
      </c>
      <c r="G1766" s="109" t="s">
        <v>6109</v>
      </c>
      <c r="H1766" s="109" t="s">
        <v>6115</v>
      </c>
      <c r="I1766" s="110">
        <v>1049</v>
      </c>
      <c r="J1766" s="110">
        <v>8.19</v>
      </c>
      <c r="K1766" s="110">
        <v>-4.8841999999999999</v>
      </c>
      <c r="L1766" s="110">
        <v>-81.026899999999998</v>
      </c>
      <c r="M1766" s="111" t="s">
        <v>123</v>
      </c>
      <c r="N1766" s="111">
        <v>0</v>
      </c>
      <c r="O1766" s="111" t="s">
        <v>553</v>
      </c>
      <c r="P1766" s="111">
        <v>0</v>
      </c>
      <c r="Q1766" s="112"/>
      <c r="R1766" s="111" t="s">
        <v>573</v>
      </c>
      <c r="S1766" s="111" t="s">
        <v>674</v>
      </c>
      <c r="T1766" s="111" t="s">
        <v>1353</v>
      </c>
      <c r="U1766" s="111" t="str">
        <f>+CONCATENATE(Tabla134[[#This Row],[D]],Tabla134[[#This Row],[P]],Tabla134[[#This Row],[DI]])</f>
        <v>PIURAPAITAARENAL</v>
      </c>
      <c r="V1766" s="111" t="s">
        <v>6114</v>
      </c>
      <c r="W1766" s="111"/>
      <c r="X1766" s="111"/>
    </row>
    <row r="1767" spans="1:24" x14ac:dyDescent="0.3">
      <c r="A1767" s="108" t="s">
        <v>548</v>
      </c>
      <c r="B1767" s="109" t="s">
        <v>6116</v>
      </c>
      <c r="C1767" s="109" t="s">
        <v>831</v>
      </c>
      <c r="D1767" s="109" t="s">
        <v>656</v>
      </c>
      <c r="E1767" s="109" t="s">
        <v>633</v>
      </c>
      <c r="F1767" s="109" t="s">
        <v>6027</v>
      </c>
      <c r="G1767" s="109" t="s">
        <v>6109</v>
      </c>
      <c r="H1767" s="109" t="s">
        <v>6117</v>
      </c>
      <c r="I1767" s="110">
        <v>12625</v>
      </c>
      <c r="J1767" s="110">
        <v>124.93</v>
      </c>
      <c r="K1767" s="110">
        <v>-4.9092000000000002</v>
      </c>
      <c r="L1767" s="110">
        <v>-81.057199999999995</v>
      </c>
      <c r="M1767" s="111" t="s">
        <v>123</v>
      </c>
      <c r="N1767" s="115">
        <v>1</v>
      </c>
      <c r="O1767" s="115" t="s">
        <v>6111</v>
      </c>
      <c r="P1767" s="115">
        <v>0</v>
      </c>
      <c r="Q1767" s="112"/>
      <c r="R1767" s="111" t="s">
        <v>573</v>
      </c>
      <c r="S1767" s="111" t="s">
        <v>674</v>
      </c>
      <c r="T1767" s="111" t="s">
        <v>1525</v>
      </c>
      <c r="U1767" s="111" t="str">
        <f>+CONCATENATE(Tabla134[[#This Row],[D]],Tabla134[[#This Row],[P]],Tabla134[[#This Row],[DI]])</f>
        <v>PIURAPAITACOLAN</v>
      </c>
      <c r="V1767" s="111" t="s">
        <v>6116</v>
      </c>
      <c r="W1767" s="111"/>
      <c r="X1767" s="111"/>
    </row>
    <row r="1768" spans="1:24" x14ac:dyDescent="0.3">
      <c r="A1768" s="108" t="s">
        <v>548</v>
      </c>
      <c r="B1768" s="109" t="s">
        <v>6118</v>
      </c>
      <c r="C1768" s="109" t="s">
        <v>831</v>
      </c>
      <c r="D1768" s="109" t="s">
        <v>656</v>
      </c>
      <c r="E1768" s="109" t="s">
        <v>656</v>
      </c>
      <c r="F1768" s="109" t="s">
        <v>6027</v>
      </c>
      <c r="G1768" s="109" t="s">
        <v>6109</v>
      </c>
      <c r="H1768" s="109" t="s">
        <v>6119</v>
      </c>
      <c r="I1768" s="110">
        <v>11921</v>
      </c>
      <c r="J1768" s="110">
        <v>599.51</v>
      </c>
      <c r="K1768" s="110">
        <v>-4.9116999999999997</v>
      </c>
      <c r="L1768" s="110">
        <v>-80.960800000000006</v>
      </c>
      <c r="M1768" s="111" t="s">
        <v>123</v>
      </c>
      <c r="N1768" s="111">
        <v>0</v>
      </c>
      <c r="O1768" s="111" t="s">
        <v>553</v>
      </c>
      <c r="P1768" s="111">
        <v>0</v>
      </c>
      <c r="Q1768" s="112"/>
      <c r="R1768" s="111" t="s">
        <v>573</v>
      </c>
      <c r="S1768" s="111" t="s">
        <v>674</v>
      </c>
      <c r="T1768" s="111" t="s">
        <v>1683</v>
      </c>
      <c r="U1768" s="111" t="str">
        <f>+CONCATENATE(Tabla134[[#This Row],[D]],Tabla134[[#This Row],[P]],Tabla134[[#This Row],[DI]])</f>
        <v>PIURAPAITALA HUACA</v>
      </c>
      <c r="V1768" s="111" t="s">
        <v>6118</v>
      </c>
      <c r="W1768" s="111"/>
      <c r="X1768" s="111"/>
    </row>
    <row r="1769" spans="1:24" x14ac:dyDescent="0.3">
      <c r="A1769" s="108" t="s">
        <v>548</v>
      </c>
      <c r="B1769" s="109" t="s">
        <v>6120</v>
      </c>
      <c r="C1769" s="109" t="s">
        <v>831</v>
      </c>
      <c r="D1769" s="109" t="s">
        <v>656</v>
      </c>
      <c r="E1769" s="109" t="s">
        <v>680</v>
      </c>
      <c r="F1769" s="109" t="s">
        <v>6027</v>
      </c>
      <c r="G1769" s="109" t="s">
        <v>6109</v>
      </c>
      <c r="H1769" s="109" t="s">
        <v>6121</v>
      </c>
      <c r="I1769" s="110">
        <v>4632</v>
      </c>
      <c r="J1769" s="110">
        <v>63.67</v>
      </c>
      <c r="K1769" s="110">
        <v>-4.8792</v>
      </c>
      <c r="L1769" s="110">
        <v>-80.9739</v>
      </c>
      <c r="M1769" s="111" t="s">
        <v>123</v>
      </c>
      <c r="N1769" s="111">
        <v>0</v>
      </c>
      <c r="O1769" s="111" t="s">
        <v>553</v>
      </c>
      <c r="P1769" s="111">
        <v>0</v>
      </c>
      <c r="Q1769" s="112"/>
      <c r="R1769" s="111" t="s">
        <v>573</v>
      </c>
      <c r="S1769" s="111" t="s">
        <v>674</v>
      </c>
      <c r="T1769" s="111" t="s">
        <v>1973</v>
      </c>
      <c r="U1769" s="111" t="str">
        <f>+CONCATENATE(Tabla134[[#This Row],[D]],Tabla134[[#This Row],[P]],Tabla134[[#This Row],[DI]])</f>
        <v>PIURAPAITATAMARINDO</v>
      </c>
      <c r="V1769" s="111" t="s">
        <v>6120</v>
      </c>
      <c r="W1769" s="111"/>
      <c r="X1769" s="111"/>
    </row>
    <row r="1770" spans="1:24" x14ac:dyDescent="0.3">
      <c r="A1770" s="108" t="s">
        <v>548</v>
      </c>
      <c r="B1770" s="109" t="s">
        <v>6122</v>
      </c>
      <c r="C1770" s="109" t="s">
        <v>831</v>
      </c>
      <c r="D1770" s="109" t="s">
        <v>656</v>
      </c>
      <c r="E1770" s="109" t="s">
        <v>700</v>
      </c>
      <c r="F1770" s="109" t="s">
        <v>6027</v>
      </c>
      <c r="G1770" s="109" t="s">
        <v>6109</v>
      </c>
      <c r="H1770" s="109" t="s">
        <v>6123</v>
      </c>
      <c r="I1770" s="110">
        <v>4901</v>
      </c>
      <c r="J1770" s="110">
        <v>134.36000000000001</v>
      </c>
      <c r="K1770" s="110">
        <v>-4.8653000000000004</v>
      </c>
      <c r="L1770" s="110">
        <v>-81.071899999999999</v>
      </c>
      <c r="M1770" s="111" t="s">
        <v>123</v>
      </c>
      <c r="N1770" s="115">
        <v>1</v>
      </c>
      <c r="O1770" s="115" t="s">
        <v>6111</v>
      </c>
      <c r="P1770" s="115">
        <v>0</v>
      </c>
      <c r="Q1770" s="112"/>
      <c r="R1770" s="111" t="s">
        <v>573</v>
      </c>
      <c r="S1770" s="111" t="s">
        <v>674</v>
      </c>
      <c r="T1770" s="111" t="s">
        <v>2089</v>
      </c>
      <c r="U1770" s="111" t="str">
        <f>+CONCATENATE(Tabla134[[#This Row],[D]],Tabla134[[#This Row],[P]],Tabla134[[#This Row],[DI]])</f>
        <v>PIURAPAITAVICHAYAL</v>
      </c>
      <c r="V1770" s="111" t="s">
        <v>6122</v>
      </c>
      <c r="W1770" s="111"/>
      <c r="X1770" s="111"/>
    </row>
    <row r="1771" spans="1:24" x14ac:dyDescent="0.3">
      <c r="A1771" s="108" t="s">
        <v>548</v>
      </c>
      <c r="B1771" s="109" t="s">
        <v>6124</v>
      </c>
      <c r="C1771" s="109" t="s">
        <v>831</v>
      </c>
      <c r="D1771" s="109" t="s">
        <v>656</v>
      </c>
      <c r="E1771" s="109" t="s">
        <v>841</v>
      </c>
      <c r="F1771" s="109" t="s">
        <v>6027</v>
      </c>
      <c r="G1771" s="109" t="s">
        <v>6109</v>
      </c>
      <c r="H1771" s="109" t="s">
        <v>842</v>
      </c>
      <c r="I1771" s="110" t="s">
        <v>553</v>
      </c>
      <c r="J1771" s="110" t="s">
        <v>553</v>
      </c>
      <c r="K1771" s="110" t="s">
        <v>553</v>
      </c>
      <c r="L1771" s="110" t="s">
        <v>553</v>
      </c>
      <c r="M1771" s="111" t="s">
        <v>123</v>
      </c>
      <c r="N1771" s="111">
        <v>0</v>
      </c>
      <c r="O1771" s="111" t="s">
        <v>553</v>
      </c>
      <c r="P1771" s="111">
        <v>0</v>
      </c>
      <c r="Q1771" s="112"/>
      <c r="R1771" s="111" t="s">
        <v>573</v>
      </c>
      <c r="S1771" s="111" t="s">
        <v>674</v>
      </c>
      <c r="T1771" s="111" t="s">
        <v>843</v>
      </c>
      <c r="U1771" s="111" t="str">
        <f>+CONCATENATE(Tabla134[[#This Row],[D]],Tabla134[[#This Row],[P]],Tabla134[[#This Row],[DI]])</f>
        <v>PIURAPAITAMULTIDISTRITAL</v>
      </c>
      <c r="V1771" s="111" t="s">
        <v>6124</v>
      </c>
      <c r="W1771" s="111"/>
      <c r="X1771" s="111"/>
    </row>
    <row r="1772" spans="1:24" x14ac:dyDescent="0.3">
      <c r="A1772" s="108" t="s">
        <v>548</v>
      </c>
      <c r="B1772" s="109" t="s">
        <v>6125</v>
      </c>
      <c r="C1772" s="109" t="s">
        <v>831</v>
      </c>
      <c r="D1772" s="109" t="s">
        <v>680</v>
      </c>
      <c r="E1772" s="109" t="s">
        <v>550</v>
      </c>
      <c r="F1772" s="109" t="s">
        <v>6027</v>
      </c>
      <c r="G1772" s="109" t="s">
        <v>6126</v>
      </c>
      <c r="H1772" s="109" t="s">
        <v>6127</v>
      </c>
      <c r="I1772" s="110">
        <v>180896</v>
      </c>
      <c r="J1772" s="110">
        <v>529.73</v>
      </c>
      <c r="K1772" s="110">
        <v>-4.9043999999999999</v>
      </c>
      <c r="L1772" s="110">
        <v>-80.704700000000003</v>
      </c>
      <c r="M1772" s="111" t="s">
        <v>123</v>
      </c>
      <c r="N1772" s="111">
        <v>0</v>
      </c>
      <c r="O1772" s="111" t="s">
        <v>553</v>
      </c>
      <c r="P1772" s="111">
        <v>0</v>
      </c>
      <c r="Q1772" s="112"/>
      <c r="R1772" s="111" t="s">
        <v>573</v>
      </c>
      <c r="S1772" s="111" t="s">
        <v>734</v>
      </c>
      <c r="T1772" s="111" t="s">
        <v>734</v>
      </c>
      <c r="U1772" s="111" t="str">
        <f>+CONCATENATE(Tabla134[[#This Row],[D]],Tabla134[[#This Row],[P]],Tabla134[[#This Row],[DI]])</f>
        <v>PIURASULLANASULLANA</v>
      </c>
      <c r="V1772" s="111" t="s">
        <v>6125</v>
      </c>
      <c r="W1772" s="111"/>
      <c r="X1772" s="111"/>
    </row>
    <row r="1773" spans="1:24" x14ac:dyDescent="0.3">
      <c r="A1773" s="108" t="s">
        <v>548</v>
      </c>
      <c r="B1773" s="109" t="s">
        <v>6128</v>
      </c>
      <c r="C1773" s="109" t="s">
        <v>831</v>
      </c>
      <c r="D1773" s="109" t="s">
        <v>680</v>
      </c>
      <c r="E1773" s="109" t="s">
        <v>581</v>
      </c>
      <c r="F1773" s="109" t="s">
        <v>6027</v>
      </c>
      <c r="G1773" s="109" t="s">
        <v>6126</v>
      </c>
      <c r="H1773" s="109" t="s">
        <v>3975</v>
      </c>
      <c r="I1773" s="110">
        <v>38621</v>
      </c>
      <c r="J1773" s="110">
        <v>3.09</v>
      </c>
      <c r="K1773" s="110">
        <v>-4.8907999999999996</v>
      </c>
      <c r="L1773" s="110">
        <v>-80.680800000000005</v>
      </c>
      <c r="M1773" s="111" t="s">
        <v>123</v>
      </c>
      <c r="N1773" s="111">
        <v>0</v>
      </c>
      <c r="O1773" s="111" t="s">
        <v>553</v>
      </c>
      <c r="P1773" s="111">
        <v>0</v>
      </c>
      <c r="Q1773" s="112"/>
      <c r="R1773" s="111" t="s">
        <v>573</v>
      </c>
      <c r="S1773" s="111" t="s">
        <v>734</v>
      </c>
      <c r="T1773" s="111" t="s">
        <v>603</v>
      </c>
      <c r="U1773" s="111" t="str">
        <f>+CONCATENATE(Tabla134[[#This Row],[D]],Tabla134[[#This Row],[P]],Tabla134[[#This Row],[DI]])</f>
        <v>PIURASULLANABELLAVISTA</v>
      </c>
      <c r="V1773" s="111" t="s">
        <v>6128</v>
      </c>
      <c r="W1773" s="111"/>
      <c r="X1773" s="111"/>
    </row>
    <row r="1774" spans="1:24" x14ac:dyDescent="0.3">
      <c r="A1774" s="108" t="s">
        <v>548</v>
      </c>
      <c r="B1774" s="109" t="s">
        <v>6129</v>
      </c>
      <c r="C1774" s="109" t="s">
        <v>831</v>
      </c>
      <c r="D1774" s="109" t="s">
        <v>680</v>
      </c>
      <c r="E1774" s="109" t="s">
        <v>608</v>
      </c>
      <c r="F1774" s="109" t="s">
        <v>6027</v>
      </c>
      <c r="G1774" s="109" t="s">
        <v>6126</v>
      </c>
      <c r="H1774" s="109" t="s">
        <v>6130</v>
      </c>
      <c r="I1774" s="110">
        <v>20502</v>
      </c>
      <c r="J1774" s="110">
        <v>306.52999999999997</v>
      </c>
      <c r="K1774" s="110">
        <v>-4.8457999999999997</v>
      </c>
      <c r="L1774" s="110">
        <v>-80.874700000000004</v>
      </c>
      <c r="M1774" s="111" t="s">
        <v>123</v>
      </c>
      <c r="N1774" s="111">
        <v>0</v>
      </c>
      <c r="O1774" s="111" t="s">
        <v>553</v>
      </c>
      <c r="P1774" s="111">
        <v>0</v>
      </c>
      <c r="Q1774" s="112"/>
      <c r="R1774" s="111" t="s">
        <v>573</v>
      </c>
      <c r="S1774" s="111" t="s">
        <v>734</v>
      </c>
      <c r="T1774" s="111" t="s">
        <v>1356</v>
      </c>
      <c r="U1774" s="111" t="str">
        <f>+CONCATENATE(Tabla134[[#This Row],[D]],Tabla134[[#This Row],[P]],Tabla134[[#This Row],[DI]])</f>
        <v>PIURASULLANAIGNACIO ESCUDERO</v>
      </c>
      <c r="V1774" s="111" t="s">
        <v>6129</v>
      </c>
      <c r="W1774" s="111"/>
      <c r="X1774" s="111"/>
    </row>
    <row r="1775" spans="1:24" x14ac:dyDescent="0.3">
      <c r="A1775" s="108" t="s">
        <v>548</v>
      </c>
      <c r="B1775" s="109" t="s">
        <v>6131</v>
      </c>
      <c r="C1775" s="109" t="s">
        <v>831</v>
      </c>
      <c r="D1775" s="109" t="s">
        <v>680</v>
      </c>
      <c r="E1775" s="109" t="s">
        <v>633</v>
      </c>
      <c r="F1775" s="109" t="s">
        <v>6027</v>
      </c>
      <c r="G1775" s="109" t="s">
        <v>6126</v>
      </c>
      <c r="H1775" s="109" t="s">
        <v>6132</v>
      </c>
      <c r="I1775" s="110">
        <v>13525</v>
      </c>
      <c r="J1775" s="110">
        <v>2152.9899999999998</v>
      </c>
      <c r="K1775" s="110">
        <v>-4.5766999999999998</v>
      </c>
      <c r="L1775" s="110">
        <v>-80.477800000000002</v>
      </c>
      <c r="M1775" s="111" t="s">
        <v>123</v>
      </c>
      <c r="N1775" s="111">
        <v>0</v>
      </c>
      <c r="O1775" s="111" t="s">
        <v>553</v>
      </c>
      <c r="P1775" s="111">
        <v>0</v>
      </c>
      <c r="Q1775" s="112"/>
      <c r="R1775" s="111" t="s">
        <v>573</v>
      </c>
      <c r="S1775" s="111" t="s">
        <v>734</v>
      </c>
      <c r="T1775" s="111" t="s">
        <v>1528</v>
      </c>
      <c r="U1775" s="111" t="str">
        <f>+CONCATENATE(Tabla134[[#This Row],[D]],Tabla134[[#This Row],[P]],Tabla134[[#This Row],[DI]])</f>
        <v>PIURASULLANALANCONES</v>
      </c>
      <c r="V1775" s="111" t="s">
        <v>6131</v>
      </c>
      <c r="W1775" s="111"/>
      <c r="X1775" s="111"/>
    </row>
    <row r="1776" spans="1:24" x14ac:dyDescent="0.3">
      <c r="A1776" s="108" t="s">
        <v>548</v>
      </c>
      <c r="B1776" s="109" t="s">
        <v>6133</v>
      </c>
      <c r="C1776" s="109" t="s">
        <v>831</v>
      </c>
      <c r="D1776" s="109" t="s">
        <v>680</v>
      </c>
      <c r="E1776" s="109" t="s">
        <v>656</v>
      </c>
      <c r="F1776" s="109" t="s">
        <v>6027</v>
      </c>
      <c r="G1776" s="109" t="s">
        <v>6126</v>
      </c>
      <c r="H1776" s="109" t="s">
        <v>6134</v>
      </c>
      <c r="I1776" s="110">
        <v>29411</v>
      </c>
      <c r="J1776" s="110">
        <v>1687.98</v>
      </c>
      <c r="K1776" s="110">
        <v>-4.8814000000000002</v>
      </c>
      <c r="L1776" s="110">
        <v>-80.706100000000006</v>
      </c>
      <c r="M1776" s="111" t="s">
        <v>123</v>
      </c>
      <c r="N1776" s="111">
        <v>0</v>
      </c>
      <c r="O1776" s="111" t="s">
        <v>553</v>
      </c>
      <c r="P1776" s="111">
        <v>0</v>
      </c>
      <c r="Q1776" s="112"/>
      <c r="R1776" s="111" t="s">
        <v>573</v>
      </c>
      <c r="S1776" s="111" t="s">
        <v>734</v>
      </c>
      <c r="T1776" s="111" t="s">
        <v>1686</v>
      </c>
      <c r="U1776" s="111" t="str">
        <f>+CONCATENATE(Tabla134[[#This Row],[D]],Tabla134[[#This Row],[P]],Tabla134[[#This Row],[DI]])</f>
        <v>PIURASULLANAMARCAVELICA</v>
      </c>
      <c r="V1776" s="111" t="s">
        <v>6133</v>
      </c>
      <c r="W1776" s="111"/>
      <c r="X1776" s="111"/>
    </row>
    <row r="1777" spans="1:24" x14ac:dyDescent="0.3">
      <c r="A1777" s="108" t="s">
        <v>548</v>
      </c>
      <c r="B1777" s="109" t="s">
        <v>6135</v>
      </c>
      <c r="C1777" s="109" t="s">
        <v>831</v>
      </c>
      <c r="D1777" s="109" t="s">
        <v>680</v>
      </c>
      <c r="E1777" s="109" t="s">
        <v>680</v>
      </c>
      <c r="F1777" s="109" t="s">
        <v>6027</v>
      </c>
      <c r="G1777" s="109" t="s">
        <v>6126</v>
      </c>
      <c r="H1777" s="109" t="s">
        <v>6136</v>
      </c>
      <c r="I1777" s="110">
        <v>8861</v>
      </c>
      <c r="J1777" s="110">
        <v>480.26</v>
      </c>
      <c r="K1777" s="110">
        <v>-4.9024999999999999</v>
      </c>
      <c r="L1777" s="110">
        <v>-80.816900000000004</v>
      </c>
      <c r="M1777" s="111" t="s">
        <v>123</v>
      </c>
      <c r="N1777" s="111">
        <v>0</v>
      </c>
      <c r="O1777" s="111" t="s">
        <v>553</v>
      </c>
      <c r="P1777" s="111">
        <v>0</v>
      </c>
      <c r="Q1777" s="112"/>
      <c r="R1777" s="111" t="s">
        <v>573</v>
      </c>
      <c r="S1777" s="111" t="s">
        <v>734</v>
      </c>
      <c r="T1777" s="111" t="s">
        <v>1839</v>
      </c>
      <c r="U1777" s="111" t="str">
        <f>+CONCATENATE(Tabla134[[#This Row],[D]],Tabla134[[#This Row],[P]],Tabla134[[#This Row],[DI]])</f>
        <v>PIURASULLANAMIGUEL CHECA</v>
      </c>
      <c r="V1777" s="111" t="s">
        <v>6135</v>
      </c>
      <c r="W1777" s="111"/>
      <c r="X1777" s="111"/>
    </row>
    <row r="1778" spans="1:24" x14ac:dyDescent="0.3">
      <c r="A1778" s="108" t="s">
        <v>548</v>
      </c>
      <c r="B1778" s="109" t="s">
        <v>6137</v>
      </c>
      <c r="C1778" s="109" t="s">
        <v>831</v>
      </c>
      <c r="D1778" s="109" t="s">
        <v>680</v>
      </c>
      <c r="E1778" s="109" t="s">
        <v>700</v>
      </c>
      <c r="F1778" s="109" t="s">
        <v>6027</v>
      </c>
      <c r="G1778" s="109" t="s">
        <v>6126</v>
      </c>
      <c r="H1778" s="109" t="s">
        <v>6138</v>
      </c>
      <c r="I1778" s="110">
        <v>25675</v>
      </c>
      <c r="J1778" s="110">
        <v>270.08</v>
      </c>
      <c r="K1778" s="110">
        <v>-4.84</v>
      </c>
      <c r="L1778" s="110">
        <v>-80.651899999999998</v>
      </c>
      <c r="M1778" s="111" t="s">
        <v>123</v>
      </c>
      <c r="N1778" s="111">
        <v>0</v>
      </c>
      <c r="O1778" s="111" t="s">
        <v>553</v>
      </c>
      <c r="P1778" s="111">
        <v>0</v>
      </c>
      <c r="Q1778" s="112"/>
      <c r="R1778" s="111" t="s">
        <v>573</v>
      </c>
      <c r="S1778" s="111" t="s">
        <v>734</v>
      </c>
      <c r="T1778" s="111" t="s">
        <v>1975</v>
      </c>
      <c r="U1778" s="111" t="str">
        <f>+CONCATENATE(Tabla134[[#This Row],[D]],Tabla134[[#This Row],[P]],Tabla134[[#This Row],[DI]])</f>
        <v>PIURASULLANAQUERECOTILLO</v>
      </c>
      <c r="V1778" s="111" t="s">
        <v>6137</v>
      </c>
      <c r="W1778" s="111"/>
      <c r="X1778" s="111"/>
    </row>
    <row r="1779" spans="1:24" x14ac:dyDescent="0.3">
      <c r="A1779" s="108" t="s">
        <v>548</v>
      </c>
      <c r="B1779" s="109" t="s">
        <v>6139</v>
      </c>
      <c r="C1779" s="109" t="s">
        <v>831</v>
      </c>
      <c r="D1779" s="109" t="s">
        <v>680</v>
      </c>
      <c r="E1779" s="109" t="s">
        <v>719</v>
      </c>
      <c r="F1779" s="109" t="s">
        <v>6027</v>
      </c>
      <c r="G1779" s="109" t="s">
        <v>6126</v>
      </c>
      <c r="H1779" s="109" t="s">
        <v>6140</v>
      </c>
      <c r="I1779" s="110">
        <v>6834</v>
      </c>
      <c r="J1779" s="110">
        <v>28.27</v>
      </c>
      <c r="K1779" s="110">
        <v>-4.8582999999999998</v>
      </c>
      <c r="L1779" s="110">
        <v>-80.679400000000001</v>
      </c>
      <c r="M1779" s="111" t="s">
        <v>123</v>
      </c>
      <c r="N1779" s="111">
        <v>0</v>
      </c>
      <c r="O1779" s="111" t="s">
        <v>553</v>
      </c>
      <c r="P1779" s="111">
        <v>0</v>
      </c>
      <c r="Q1779" s="112"/>
      <c r="R1779" s="111" t="s">
        <v>573</v>
      </c>
      <c r="S1779" s="111" t="s">
        <v>734</v>
      </c>
      <c r="T1779" s="111" t="s">
        <v>1972</v>
      </c>
      <c r="U1779" s="111" t="str">
        <f>+CONCATENATE(Tabla134[[#This Row],[D]],Tabla134[[#This Row],[P]],Tabla134[[#This Row],[DI]])</f>
        <v>PIURASULLANASALITRAL</v>
      </c>
      <c r="V1779" s="111" t="s">
        <v>6139</v>
      </c>
      <c r="W1779" s="111"/>
      <c r="X1779" s="111"/>
    </row>
    <row r="1780" spans="1:24" x14ac:dyDescent="0.3">
      <c r="A1780" s="108" t="s">
        <v>548</v>
      </c>
      <c r="B1780" s="109" t="s">
        <v>6141</v>
      </c>
      <c r="C1780" s="109" t="s">
        <v>831</v>
      </c>
      <c r="D1780" s="109" t="s">
        <v>680</v>
      </c>
      <c r="E1780" s="109" t="s">
        <v>841</v>
      </c>
      <c r="F1780" s="109" t="s">
        <v>6027</v>
      </c>
      <c r="G1780" s="109" t="s">
        <v>6126</v>
      </c>
      <c r="H1780" s="109" t="s">
        <v>842</v>
      </c>
      <c r="I1780" s="110" t="s">
        <v>553</v>
      </c>
      <c r="J1780" s="110" t="s">
        <v>553</v>
      </c>
      <c r="K1780" s="110" t="s">
        <v>553</v>
      </c>
      <c r="L1780" s="110" t="s">
        <v>553</v>
      </c>
      <c r="M1780" s="111" t="s">
        <v>123</v>
      </c>
      <c r="N1780" s="111">
        <v>0</v>
      </c>
      <c r="O1780" s="111" t="s">
        <v>553</v>
      </c>
      <c r="P1780" s="111">
        <v>0</v>
      </c>
      <c r="Q1780" s="112"/>
      <c r="R1780" s="111" t="s">
        <v>573</v>
      </c>
      <c r="S1780" s="111" t="s">
        <v>734</v>
      </c>
      <c r="T1780" s="111" t="s">
        <v>843</v>
      </c>
      <c r="U1780" s="111" t="str">
        <f>+CONCATENATE(Tabla134[[#This Row],[D]],Tabla134[[#This Row],[P]],Tabla134[[#This Row],[DI]])</f>
        <v>PIURASULLANAMULTIDISTRITAL</v>
      </c>
      <c r="V1780" s="111" t="s">
        <v>6141</v>
      </c>
      <c r="W1780" s="111"/>
      <c r="X1780" s="111"/>
    </row>
    <row r="1781" spans="1:24" x14ac:dyDescent="0.3">
      <c r="A1781" s="108" t="s">
        <v>548</v>
      </c>
      <c r="B1781" s="109" t="s">
        <v>6142</v>
      </c>
      <c r="C1781" s="109" t="s">
        <v>831</v>
      </c>
      <c r="D1781" s="109" t="s">
        <v>700</v>
      </c>
      <c r="E1781" s="109" t="s">
        <v>550</v>
      </c>
      <c r="F1781" s="109" t="s">
        <v>6027</v>
      </c>
      <c r="G1781" s="109" t="s">
        <v>6143</v>
      </c>
      <c r="H1781" s="109" t="s">
        <v>6144</v>
      </c>
      <c r="I1781" s="110">
        <v>91278</v>
      </c>
      <c r="J1781" s="110">
        <v>1116.99</v>
      </c>
      <c r="K1781" s="110">
        <v>-4.5811000000000002</v>
      </c>
      <c r="L1781" s="110">
        <v>-81.274699999999996</v>
      </c>
      <c r="M1781" s="111" t="s">
        <v>123</v>
      </c>
      <c r="N1781" s="115">
        <v>1</v>
      </c>
      <c r="O1781" s="115" t="s">
        <v>6111</v>
      </c>
      <c r="P1781" s="115">
        <v>0</v>
      </c>
      <c r="Q1781" s="112"/>
      <c r="R1781" s="111" t="s">
        <v>573</v>
      </c>
      <c r="S1781" s="111" t="s">
        <v>749</v>
      </c>
      <c r="T1781" s="111" t="s">
        <v>1976</v>
      </c>
      <c r="U1781" s="111" t="str">
        <f>+CONCATENATE(Tabla134[[#This Row],[D]],Tabla134[[#This Row],[P]],Tabla134[[#This Row],[DI]])</f>
        <v>PIURATALARAPARIÑAS</v>
      </c>
      <c r="V1781" s="111" t="s">
        <v>6142</v>
      </c>
      <c r="W1781" s="111"/>
      <c r="X1781" s="111"/>
    </row>
    <row r="1782" spans="1:24" x14ac:dyDescent="0.3">
      <c r="A1782" s="108" t="s">
        <v>548</v>
      </c>
      <c r="B1782" s="109" t="s">
        <v>6145</v>
      </c>
      <c r="C1782" s="109" t="s">
        <v>831</v>
      </c>
      <c r="D1782" s="109" t="s">
        <v>700</v>
      </c>
      <c r="E1782" s="109" t="s">
        <v>581</v>
      </c>
      <c r="F1782" s="109" t="s">
        <v>6027</v>
      </c>
      <c r="G1782" s="109" t="s">
        <v>6143</v>
      </c>
      <c r="H1782" s="109" t="s">
        <v>6146</v>
      </c>
      <c r="I1782" s="110">
        <v>7114</v>
      </c>
      <c r="J1782" s="110">
        <v>491.33</v>
      </c>
      <c r="K1782" s="110">
        <v>-4.2697000000000003</v>
      </c>
      <c r="L1782" s="110">
        <v>-81.2239</v>
      </c>
      <c r="M1782" s="111" t="s">
        <v>123</v>
      </c>
      <c r="N1782" s="115">
        <v>1</v>
      </c>
      <c r="O1782" s="115" t="s">
        <v>6111</v>
      </c>
      <c r="P1782" s="115">
        <v>0</v>
      </c>
      <c r="Q1782" s="112"/>
      <c r="R1782" s="111" t="s">
        <v>573</v>
      </c>
      <c r="S1782" s="111" t="s">
        <v>749</v>
      </c>
      <c r="T1782" s="111" t="s">
        <v>1188</v>
      </c>
      <c r="U1782" s="111" t="str">
        <f>+CONCATENATE(Tabla134[[#This Row],[D]],Tabla134[[#This Row],[P]],Tabla134[[#This Row],[DI]])</f>
        <v>PIURATALARAEL ALTO</v>
      </c>
      <c r="V1782" s="111" t="s">
        <v>6145</v>
      </c>
      <c r="W1782" s="111"/>
      <c r="X1782" s="111"/>
    </row>
    <row r="1783" spans="1:24" x14ac:dyDescent="0.3">
      <c r="A1783" s="108" t="s">
        <v>548</v>
      </c>
      <c r="B1783" s="109" t="s">
        <v>6147</v>
      </c>
      <c r="C1783" s="109" t="s">
        <v>831</v>
      </c>
      <c r="D1783" s="109" t="s">
        <v>700</v>
      </c>
      <c r="E1783" s="109" t="s">
        <v>608</v>
      </c>
      <c r="F1783" s="109" t="s">
        <v>6027</v>
      </c>
      <c r="G1783" s="109" t="s">
        <v>6143</v>
      </c>
      <c r="H1783" s="109" t="s">
        <v>6148</v>
      </c>
      <c r="I1783" s="110">
        <v>11926</v>
      </c>
      <c r="J1783" s="110">
        <v>692.96</v>
      </c>
      <c r="K1783" s="110">
        <v>-4.6563999999999997</v>
      </c>
      <c r="L1783" s="110">
        <v>-81.306899999999999</v>
      </c>
      <c r="M1783" s="111" t="s">
        <v>123</v>
      </c>
      <c r="N1783" s="115">
        <v>1</v>
      </c>
      <c r="O1783" s="115" t="s">
        <v>6111</v>
      </c>
      <c r="P1783" s="115">
        <v>0</v>
      </c>
      <c r="Q1783" s="112"/>
      <c r="R1783" s="111" t="s">
        <v>573</v>
      </c>
      <c r="S1783" s="111" t="s">
        <v>749</v>
      </c>
      <c r="T1783" s="111" t="s">
        <v>1357</v>
      </c>
      <c r="U1783" s="111" t="str">
        <f>+CONCATENATE(Tabla134[[#This Row],[D]],Tabla134[[#This Row],[P]],Tabla134[[#This Row],[DI]])</f>
        <v>PIURATALARALA BREA</v>
      </c>
      <c r="V1783" s="111" t="s">
        <v>6147</v>
      </c>
      <c r="W1783" s="111"/>
      <c r="X1783" s="111"/>
    </row>
    <row r="1784" spans="1:24" x14ac:dyDescent="0.3">
      <c r="A1784" s="108" t="s">
        <v>548</v>
      </c>
      <c r="B1784" s="109" t="s">
        <v>6149</v>
      </c>
      <c r="C1784" s="109" t="s">
        <v>831</v>
      </c>
      <c r="D1784" s="109" t="s">
        <v>700</v>
      </c>
      <c r="E1784" s="109" t="s">
        <v>633</v>
      </c>
      <c r="F1784" s="109" t="s">
        <v>6027</v>
      </c>
      <c r="G1784" s="109" t="s">
        <v>6143</v>
      </c>
      <c r="H1784" s="109" t="s">
        <v>6150</v>
      </c>
      <c r="I1784" s="110">
        <v>1685</v>
      </c>
      <c r="J1784" s="110">
        <v>233.01</v>
      </c>
      <c r="K1784" s="110">
        <v>-4.4531000000000001</v>
      </c>
      <c r="L1784" s="110">
        <v>-81.278300000000002</v>
      </c>
      <c r="M1784" s="111" t="s">
        <v>123</v>
      </c>
      <c r="N1784" s="115">
        <v>1</v>
      </c>
      <c r="O1784" s="115" t="s">
        <v>6111</v>
      </c>
      <c r="P1784" s="115">
        <v>0</v>
      </c>
      <c r="Q1784" s="112"/>
      <c r="R1784" s="111" t="s">
        <v>573</v>
      </c>
      <c r="S1784" s="111" t="s">
        <v>749</v>
      </c>
      <c r="T1784" s="111" t="s">
        <v>1529</v>
      </c>
      <c r="U1784" s="111" t="str">
        <f>+CONCATENATE(Tabla134[[#This Row],[D]],Tabla134[[#This Row],[P]],Tabla134[[#This Row],[DI]])</f>
        <v>PIURATALARALOBITOS</v>
      </c>
      <c r="V1784" s="111" t="s">
        <v>6149</v>
      </c>
      <c r="W1784" s="111"/>
      <c r="X1784" s="111"/>
    </row>
    <row r="1785" spans="1:24" x14ac:dyDescent="0.3">
      <c r="A1785" s="108" t="s">
        <v>548</v>
      </c>
      <c r="B1785" s="109" t="s">
        <v>6151</v>
      </c>
      <c r="C1785" s="109" t="s">
        <v>831</v>
      </c>
      <c r="D1785" s="109" t="s">
        <v>700</v>
      </c>
      <c r="E1785" s="109" t="s">
        <v>656</v>
      </c>
      <c r="F1785" s="109" t="s">
        <v>6027</v>
      </c>
      <c r="G1785" s="109" t="s">
        <v>6143</v>
      </c>
      <c r="H1785" s="109" t="s">
        <v>6152</v>
      </c>
      <c r="I1785" s="110">
        <v>9510</v>
      </c>
      <c r="J1785" s="110">
        <v>165.01</v>
      </c>
      <c r="K1785" s="110">
        <v>-4.1788999999999996</v>
      </c>
      <c r="L1785" s="110">
        <v>-81.132199999999997</v>
      </c>
      <c r="M1785" s="111" t="s">
        <v>123</v>
      </c>
      <c r="N1785" s="115">
        <v>1</v>
      </c>
      <c r="O1785" s="115" t="s">
        <v>6111</v>
      </c>
      <c r="P1785" s="115">
        <v>0</v>
      </c>
      <c r="Q1785" s="112"/>
      <c r="R1785" s="111" t="s">
        <v>573</v>
      </c>
      <c r="S1785" s="111" t="s">
        <v>749</v>
      </c>
      <c r="T1785" s="111" t="s">
        <v>1687</v>
      </c>
      <c r="U1785" s="111" t="str">
        <f>+CONCATENATE(Tabla134[[#This Row],[D]],Tabla134[[#This Row],[P]],Tabla134[[#This Row],[DI]])</f>
        <v>PIURATALARALOS ORGANOS</v>
      </c>
      <c r="V1785" s="111" t="s">
        <v>6151</v>
      </c>
      <c r="W1785" s="111"/>
      <c r="X1785" s="111"/>
    </row>
    <row r="1786" spans="1:24" x14ac:dyDescent="0.3">
      <c r="A1786" s="108" t="s">
        <v>548</v>
      </c>
      <c r="B1786" s="109" t="s">
        <v>6153</v>
      </c>
      <c r="C1786" s="109" t="s">
        <v>831</v>
      </c>
      <c r="D1786" s="109" t="s">
        <v>700</v>
      </c>
      <c r="E1786" s="109" t="s">
        <v>680</v>
      </c>
      <c r="F1786" s="109" t="s">
        <v>6027</v>
      </c>
      <c r="G1786" s="109" t="s">
        <v>6143</v>
      </c>
      <c r="H1786" s="109" t="s">
        <v>6154</v>
      </c>
      <c r="I1786" s="110">
        <v>13045</v>
      </c>
      <c r="J1786" s="110">
        <v>100.19</v>
      </c>
      <c r="K1786" s="110">
        <v>-4.1082999999999998</v>
      </c>
      <c r="L1786" s="110">
        <v>-81.055599999999998</v>
      </c>
      <c r="M1786" s="111" t="s">
        <v>123</v>
      </c>
      <c r="N1786" s="115">
        <v>1</v>
      </c>
      <c r="O1786" s="115" t="s">
        <v>6111</v>
      </c>
      <c r="P1786" s="115">
        <v>0</v>
      </c>
      <c r="Q1786" s="112"/>
      <c r="R1786" s="111" t="s">
        <v>573</v>
      </c>
      <c r="S1786" s="111" t="s">
        <v>749</v>
      </c>
      <c r="T1786" s="111" t="s">
        <v>1840</v>
      </c>
      <c r="U1786" s="111" t="str">
        <f>+CONCATENATE(Tabla134[[#This Row],[D]],Tabla134[[#This Row],[P]],Tabla134[[#This Row],[DI]])</f>
        <v>PIURATALARAMANCORA</v>
      </c>
      <c r="V1786" s="111" t="s">
        <v>6153</v>
      </c>
      <c r="W1786" s="111"/>
      <c r="X1786" s="111"/>
    </row>
    <row r="1787" spans="1:24" x14ac:dyDescent="0.3">
      <c r="A1787" s="108" t="s">
        <v>548</v>
      </c>
      <c r="B1787" s="109" t="s">
        <v>6155</v>
      </c>
      <c r="C1787" s="109" t="s">
        <v>831</v>
      </c>
      <c r="D1787" s="109" t="s">
        <v>700</v>
      </c>
      <c r="E1787" s="109" t="s">
        <v>841</v>
      </c>
      <c r="F1787" s="109" t="s">
        <v>6027</v>
      </c>
      <c r="G1787" s="109" t="s">
        <v>6143</v>
      </c>
      <c r="H1787" s="109" t="s">
        <v>842</v>
      </c>
      <c r="I1787" s="110" t="s">
        <v>553</v>
      </c>
      <c r="J1787" s="110" t="s">
        <v>553</v>
      </c>
      <c r="K1787" s="110" t="s">
        <v>553</v>
      </c>
      <c r="L1787" s="110" t="s">
        <v>553</v>
      </c>
      <c r="M1787" s="111" t="s">
        <v>123</v>
      </c>
      <c r="N1787" s="111">
        <v>0</v>
      </c>
      <c r="O1787" s="111" t="s">
        <v>553</v>
      </c>
      <c r="P1787" s="111">
        <v>0</v>
      </c>
      <c r="Q1787" s="112"/>
      <c r="R1787" s="111" t="s">
        <v>573</v>
      </c>
      <c r="S1787" s="111" t="s">
        <v>749</v>
      </c>
      <c r="T1787" s="111" t="s">
        <v>843</v>
      </c>
      <c r="U1787" s="111" t="str">
        <f>+CONCATENATE(Tabla134[[#This Row],[D]],Tabla134[[#This Row],[P]],Tabla134[[#This Row],[DI]])</f>
        <v>PIURATALARAMULTIDISTRITAL</v>
      </c>
      <c r="V1787" s="111" t="s">
        <v>6155</v>
      </c>
      <c r="W1787" s="111"/>
      <c r="X1787" s="111"/>
    </row>
    <row r="1788" spans="1:24" x14ac:dyDescent="0.3">
      <c r="A1788" s="108" t="s">
        <v>548</v>
      </c>
      <c r="B1788" s="109" t="s">
        <v>6156</v>
      </c>
      <c r="C1788" s="109" t="s">
        <v>831</v>
      </c>
      <c r="D1788" s="109" t="s">
        <v>719</v>
      </c>
      <c r="E1788" s="109" t="s">
        <v>550</v>
      </c>
      <c r="F1788" s="109" t="s">
        <v>6027</v>
      </c>
      <c r="G1788" s="109" t="s">
        <v>6157</v>
      </c>
      <c r="H1788" s="109" t="s">
        <v>6158</v>
      </c>
      <c r="I1788" s="110">
        <v>44407</v>
      </c>
      <c r="J1788" s="110">
        <v>5710.85</v>
      </c>
      <c r="K1788" s="110">
        <v>-5.5567000000000002</v>
      </c>
      <c r="L1788" s="110">
        <v>-80.821700000000007</v>
      </c>
      <c r="M1788" s="111" t="s">
        <v>123</v>
      </c>
      <c r="N1788" s="115">
        <v>1</v>
      </c>
      <c r="O1788" s="115" t="s">
        <v>6111</v>
      </c>
      <c r="P1788" s="115">
        <v>0</v>
      </c>
      <c r="Q1788" s="112"/>
      <c r="R1788" s="111" t="s">
        <v>573</v>
      </c>
      <c r="S1788" s="111" t="s">
        <v>715</v>
      </c>
      <c r="T1788" s="111" t="s">
        <v>715</v>
      </c>
      <c r="U1788" s="111" t="str">
        <f>+CONCATENATE(Tabla134[[#This Row],[D]],Tabla134[[#This Row],[P]],Tabla134[[#This Row],[DI]])</f>
        <v>PIURASECHURASECHURA</v>
      </c>
      <c r="V1788" s="111" t="s">
        <v>6156</v>
      </c>
      <c r="W1788" s="111"/>
      <c r="X1788" s="111"/>
    </row>
    <row r="1789" spans="1:24" x14ac:dyDescent="0.3">
      <c r="A1789" s="108" t="s">
        <v>548</v>
      </c>
      <c r="B1789" s="109" t="s">
        <v>6159</v>
      </c>
      <c r="C1789" s="109" t="s">
        <v>831</v>
      </c>
      <c r="D1789" s="109" t="s">
        <v>719</v>
      </c>
      <c r="E1789" s="109" t="s">
        <v>581</v>
      </c>
      <c r="F1789" s="109" t="s">
        <v>6027</v>
      </c>
      <c r="G1789" s="109" t="s">
        <v>6157</v>
      </c>
      <c r="H1789" s="109" t="s">
        <v>6160</v>
      </c>
      <c r="I1789" s="110">
        <v>4498</v>
      </c>
      <c r="J1789" s="110">
        <v>13.88</v>
      </c>
      <c r="K1789" s="110">
        <v>-5.4394</v>
      </c>
      <c r="L1789" s="110">
        <v>-80.7547</v>
      </c>
      <c r="M1789" s="111" t="s">
        <v>123</v>
      </c>
      <c r="N1789" s="111">
        <v>0</v>
      </c>
      <c r="O1789" s="111" t="s">
        <v>553</v>
      </c>
      <c r="P1789" s="111">
        <v>0</v>
      </c>
      <c r="Q1789" s="112"/>
      <c r="R1789" s="111" t="s">
        <v>573</v>
      </c>
      <c r="S1789" s="111" t="s">
        <v>715</v>
      </c>
      <c r="T1789" s="111" t="s">
        <v>1187</v>
      </c>
      <c r="U1789" s="111" t="str">
        <f>+CONCATENATE(Tabla134[[#This Row],[D]],Tabla134[[#This Row],[P]],Tabla134[[#This Row],[DI]])</f>
        <v>PIURASECHURABELLAVISTA DE LA UNION</v>
      </c>
      <c r="V1789" s="111" t="s">
        <v>6159</v>
      </c>
      <c r="W1789" s="111"/>
      <c r="X1789" s="111"/>
    </row>
    <row r="1790" spans="1:24" x14ac:dyDescent="0.3">
      <c r="A1790" s="108" t="s">
        <v>548</v>
      </c>
      <c r="B1790" s="109" t="s">
        <v>6161</v>
      </c>
      <c r="C1790" s="109" t="s">
        <v>831</v>
      </c>
      <c r="D1790" s="109" t="s">
        <v>719</v>
      </c>
      <c r="E1790" s="109" t="s">
        <v>608</v>
      </c>
      <c r="F1790" s="109" t="s">
        <v>6027</v>
      </c>
      <c r="G1790" s="109" t="s">
        <v>6157</v>
      </c>
      <c r="H1790" s="109" t="s">
        <v>6162</v>
      </c>
      <c r="I1790" s="110">
        <v>7477</v>
      </c>
      <c r="J1790" s="110">
        <v>71.739999999999995</v>
      </c>
      <c r="K1790" s="110">
        <v>-5.4607999999999999</v>
      </c>
      <c r="L1790" s="110">
        <v>-80.742199999999997</v>
      </c>
      <c r="M1790" s="111" t="s">
        <v>123</v>
      </c>
      <c r="N1790" s="111">
        <v>0</v>
      </c>
      <c r="O1790" s="111" t="s">
        <v>553</v>
      </c>
      <c r="P1790" s="111">
        <v>0</v>
      </c>
      <c r="Q1790" s="112"/>
      <c r="R1790" s="111" t="s">
        <v>573</v>
      </c>
      <c r="S1790" s="111" t="s">
        <v>715</v>
      </c>
      <c r="T1790" s="111" t="s">
        <v>1355</v>
      </c>
      <c r="U1790" s="111" t="str">
        <f>+CONCATENATE(Tabla134[[#This Row],[D]],Tabla134[[#This Row],[P]],Tabla134[[#This Row],[DI]])</f>
        <v>PIURASECHURABERNAL</v>
      </c>
      <c r="V1790" s="111" t="s">
        <v>6161</v>
      </c>
      <c r="W1790" s="111"/>
      <c r="X1790" s="111"/>
    </row>
    <row r="1791" spans="1:24" x14ac:dyDescent="0.3">
      <c r="A1791" s="108" t="s">
        <v>548</v>
      </c>
      <c r="B1791" s="109" t="s">
        <v>6163</v>
      </c>
      <c r="C1791" s="109" t="s">
        <v>831</v>
      </c>
      <c r="D1791" s="109" t="s">
        <v>719</v>
      </c>
      <c r="E1791" s="109" t="s">
        <v>633</v>
      </c>
      <c r="F1791" s="109" t="s">
        <v>6027</v>
      </c>
      <c r="G1791" s="109" t="s">
        <v>6157</v>
      </c>
      <c r="H1791" s="109" t="s">
        <v>6164</v>
      </c>
      <c r="I1791" s="110">
        <v>4067</v>
      </c>
      <c r="J1791" s="110">
        <v>234.37</v>
      </c>
      <c r="K1791" s="110">
        <v>-5.4939</v>
      </c>
      <c r="L1791" s="110">
        <v>-80.741399999999999</v>
      </c>
      <c r="M1791" s="111" t="s">
        <v>123</v>
      </c>
      <c r="N1791" s="111">
        <v>0</v>
      </c>
      <c r="O1791" s="111" t="s">
        <v>553</v>
      </c>
      <c r="P1791" s="111">
        <v>0</v>
      </c>
      <c r="Q1791" s="112"/>
      <c r="R1791" s="111" t="s">
        <v>573</v>
      </c>
      <c r="S1791" s="111" t="s">
        <v>715</v>
      </c>
      <c r="T1791" s="111" t="s">
        <v>1527</v>
      </c>
      <c r="U1791" s="111" t="str">
        <f>+CONCATENATE(Tabla134[[#This Row],[D]],Tabla134[[#This Row],[P]],Tabla134[[#This Row],[DI]])</f>
        <v>PIURASECHURACRISTO NOS VALGA</v>
      </c>
      <c r="V1791" s="111" t="s">
        <v>6163</v>
      </c>
      <c r="W1791" s="111"/>
      <c r="X1791" s="111"/>
    </row>
    <row r="1792" spans="1:24" x14ac:dyDescent="0.3">
      <c r="A1792" s="108" t="s">
        <v>548</v>
      </c>
      <c r="B1792" s="109" t="s">
        <v>6165</v>
      </c>
      <c r="C1792" s="109" t="s">
        <v>831</v>
      </c>
      <c r="D1792" s="109" t="s">
        <v>719</v>
      </c>
      <c r="E1792" s="109" t="s">
        <v>656</v>
      </c>
      <c r="F1792" s="109" t="s">
        <v>6027</v>
      </c>
      <c r="G1792" s="109" t="s">
        <v>6157</v>
      </c>
      <c r="H1792" s="109" t="s">
        <v>6166</v>
      </c>
      <c r="I1792" s="110">
        <v>14475</v>
      </c>
      <c r="J1792" s="110">
        <v>261.01</v>
      </c>
      <c r="K1792" s="110">
        <v>-5.4230999999999998</v>
      </c>
      <c r="L1792" s="110">
        <v>-80.776700000000005</v>
      </c>
      <c r="M1792" s="111" t="s">
        <v>123</v>
      </c>
      <c r="N1792" s="115">
        <v>1</v>
      </c>
      <c r="O1792" s="115" t="s">
        <v>6111</v>
      </c>
      <c r="P1792" s="115">
        <v>0</v>
      </c>
      <c r="Q1792" s="112"/>
      <c r="R1792" s="111" t="s">
        <v>573</v>
      </c>
      <c r="S1792" s="111" t="s">
        <v>715</v>
      </c>
      <c r="T1792" s="111" t="s">
        <v>1974</v>
      </c>
      <c r="U1792" s="111" t="str">
        <f>+CONCATENATE(Tabla134[[#This Row],[D]],Tabla134[[#This Row],[P]],Tabla134[[#This Row],[DI]])</f>
        <v>PIURASECHURAVICE</v>
      </c>
      <c r="V1792" s="111" t="s">
        <v>6165</v>
      </c>
      <c r="W1792" s="111"/>
      <c r="X1792" s="111"/>
    </row>
    <row r="1793" spans="1:24" x14ac:dyDescent="0.3">
      <c r="A1793" s="108" t="s">
        <v>548</v>
      </c>
      <c r="B1793" s="109" t="s">
        <v>6167</v>
      </c>
      <c r="C1793" s="109" t="s">
        <v>831</v>
      </c>
      <c r="D1793" s="109" t="s">
        <v>719</v>
      </c>
      <c r="E1793" s="109" t="s">
        <v>680</v>
      </c>
      <c r="F1793" s="109" t="s">
        <v>6027</v>
      </c>
      <c r="G1793" s="109" t="s">
        <v>6157</v>
      </c>
      <c r="H1793" s="109" t="s">
        <v>6168</v>
      </c>
      <c r="I1793" s="110">
        <v>3298</v>
      </c>
      <c r="J1793" s="110">
        <v>19.440000000000001</v>
      </c>
      <c r="K1793" s="110">
        <v>-5.4572000000000003</v>
      </c>
      <c r="L1793" s="110">
        <v>-80.761399999999995</v>
      </c>
      <c r="M1793" s="111" t="s">
        <v>123</v>
      </c>
      <c r="N1793" s="111">
        <v>0</v>
      </c>
      <c r="O1793" s="111" t="s">
        <v>553</v>
      </c>
      <c r="P1793" s="111">
        <v>0</v>
      </c>
      <c r="Q1793" s="112"/>
      <c r="R1793" s="111" t="s">
        <v>573</v>
      </c>
      <c r="S1793" s="111" t="s">
        <v>715</v>
      </c>
      <c r="T1793" s="111" t="s">
        <v>1685</v>
      </c>
      <c r="U1793" s="111" t="str">
        <f>+CONCATENATE(Tabla134[[#This Row],[D]],Tabla134[[#This Row],[P]],Tabla134[[#This Row],[DI]])</f>
        <v>PIURASECHURARINCONADA LLICUAR</v>
      </c>
      <c r="V1793" s="111" t="s">
        <v>6167</v>
      </c>
      <c r="W1793" s="111"/>
      <c r="X1793" s="111"/>
    </row>
    <row r="1794" spans="1:24" x14ac:dyDescent="0.3">
      <c r="A1794" s="108" t="s">
        <v>548</v>
      </c>
      <c r="B1794" s="109" t="s">
        <v>6169</v>
      </c>
      <c r="C1794" s="109" t="s">
        <v>831</v>
      </c>
      <c r="D1794" s="109" t="s">
        <v>719</v>
      </c>
      <c r="E1794" s="109" t="s">
        <v>841</v>
      </c>
      <c r="F1794" s="109" t="s">
        <v>6027</v>
      </c>
      <c r="G1794" s="109" t="s">
        <v>6157</v>
      </c>
      <c r="H1794" s="109" t="s">
        <v>842</v>
      </c>
      <c r="I1794" s="110" t="s">
        <v>553</v>
      </c>
      <c r="J1794" s="110" t="s">
        <v>553</v>
      </c>
      <c r="K1794" s="110" t="s">
        <v>553</v>
      </c>
      <c r="L1794" s="110" t="s">
        <v>553</v>
      </c>
      <c r="M1794" s="111" t="s">
        <v>123</v>
      </c>
      <c r="N1794" s="111">
        <v>0</v>
      </c>
      <c r="O1794" s="111" t="s">
        <v>553</v>
      </c>
      <c r="P1794" s="111">
        <v>0</v>
      </c>
      <c r="Q1794" s="112"/>
      <c r="R1794" s="111" t="s">
        <v>573</v>
      </c>
      <c r="S1794" s="111" t="s">
        <v>715</v>
      </c>
      <c r="T1794" s="111" t="s">
        <v>843</v>
      </c>
      <c r="U1794" s="111" t="str">
        <f>+CONCATENATE(Tabla134[[#This Row],[D]],Tabla134[[#This Row],[P]],Tabla134[[#This Row],[DI]])</f>
        <v>PIURASECHURAMULTIDISTRITAL</v>
      </c>
      <c r="V1794" s="111" t="s">
        <v>6169</v>
      </c>
      <c r="W1794" s="111"/>
      <c r="X1794" s="111"/>
    </row>
    <row r="1795" spans="1:24" x14ac:dyDescent="0.3">
      <c r="A1795" s="108" t="s">
        <v>548</v>
      </c>
      <c r="B1795" s="109" t="s">
        <v>6170</v>
      </c>
      <c r="C1795" s="109" t="s">
        <v>836</v>
      </c>
      <c r="D1795" s="109" t="s">
        <v>550</v>
      </c>
      <c r="E1795" s="109" t="s">
        <v>550</v>
      </c>
      <c r="F1795" s="109" t="s">
        <v>6171</v>
      </c>
      <c r="G1795" s="109" t="s">
        <v>6172</v>
      </c>
      <c r="H1795" s="109" t="s">
        <v>6172</v>
      </c>
      <c r="I1795" s="110">
        <v>146095</v>
      </c>
      <c r="J1795" s="110">
        <v>460.63</v>
      </c>
      <c r="K1795" s="110">
        <v>-15.8406</v>
      </c>
      <c r="L1795" s="110">
        <v>-70.027799999999999</v>
      </c>
      <c r="M1795" s="111" t="s">
        <v>123</v>
      </c>
      <c r="N1795" s="111">
        <v>0</v>
      </c>
      <c r="O1795" s="111" t="s">
        <v>553</v>
      </c>
      <c r="P1795" s="111">
        <v>0</v>
      </c>
      <c r="Q1795" s="112"/>
      <c r="R1795" s="111" t="s">
        <v>575</v>
      </c>
      <c r="S1795" s="111" t="s">
        <v>575</v>
      </c>
      <c r="T1795" s="111" t="s">
        <v>575</v>
      </c>
      <c r="U1795" s="111" t="str">
        <f>+CONCATENATE(Tabla134[[#This Row],[D]],Tabla134[[#This Row],[P]],Tabla134[[#This Row],[DI]])</f>
        <v>PUNOPUNOPUNO</v>
      </c>
      <c r="V1795" s="111" t="s">
        <v>6170</v>
      </c>
      <c r="W1795" s="111"/>
      <c r="X1795" s="111"/>
    </row>
    <row r="1796" spans="1:24" x14ac:dyDescent="0.3">
      <c r="A1796" s="108" t="s">
        <v>548</v>
      </c>
      <c r="B1796" s="109" t="s">
        <v>6173</v>
      </c>
      <c r="C1796" s="109" t="s">
        <v>836</v>
      </c>
      <c r="D1796" s="109" t="s">
        <v>550</v>
      </c>
      <c r="E1796" s="109" t="s">
        <v>581</v>
      </c>
      <c r="F1796" s="109" t="s">
        <v>6171</v>
      </c>
      <c r="G1796" s="109" t="s">
        <v>6172</v>
      </c>
      <c r="H1796" s="109" t="s">
        <v>6174</v>
      </c>
      <c r="I1796" s="110">
        <v>28363</v>
      </c>
      <c r="J1796" s="110">
        <v>1941.09</v>
      </c>
      <c r="K1796" s="110">
        <v>-15.973599999999999</v>
      </c>
      <c r="L1796" s="110">
        <v>-69.797799999999995</v>
      </c>
      <c r="M1796" s="111" t="s">
        <v>123</v>
      </c>
      <c r="N1796" s="115">
        <v>1</v>
      </c>
      <c r="O1796" s="115" t="s">
        <v>5919</v>
      </c>
      <c r="P1796" s="115">
        <v>0</v>
      </c>
      <c r="Q1796" s="112"/>
      <c r="R1796" s="111" t="s">
        <v>575</v>
      </c>
      <c r="S1796" s="111" t="s">
        <v>575</v>
      </c>
      <c r="T1796" s="111" t="s">
        <v>1197</v>
      </c>
      <c r="U1796" s="111" t="str">
        <f>+CONCATENATE(Tabla134[[#This Row],[D]],Tabla134[[#This Row],[P]],Tabla134[[#This Row],[DI]])</f>
        <v>PUNOPUNOACORA</v>
      </c>
      <c r="V1796" s="111" t="s">
        <v>6173</v>
      </c>
      <c r="W1796" s="111"/>
      <c r="X1796" s="111"/>
    </row>
    <row r="1797" spans="1:24" x14ac:dyDescent="0.3">
      <c r="A1797" s="108" t="s">
        <v>548</v>
      </c>
      <c r="B1797" s="109" t="s">
        <v>6175</v>
      </c>
      <c r="C1797" s="109" t="s">
        <v>836</v>
      </c>
      <c r="D1797" s="109" t="s">
        <v>550</v>
      </c>
      <c r="E1797" s="109" t="s">
        <v>608</v>
      </c>
      <c r="F1797" s="109" t="s">
        <v>6171</v>
      </c>
      <c r="G1797" s="109" t="s">
        <v>6172</v>
      </c>
      <c r="H1797" s="109" t="s">
        <v>6176</v>
      </c>
      <c r="I1797" s="110">
        <v>4538</v>
      </c>
      <c r="J1797" s="110">
        <v>15</v>
      </c>
      <c r="K1797" s="110">
        <v>-15.6572</v>
      </c>
      <c r="L1797" s="110">
        <v>-69.719399999999993</v>
      </c>
      <c r="M1797" s="111" t="s">
        <v>123</v>
      </c>
      <c r="N1797" s="111">
        <v>0</v>
      </c>
      <c r="O1797" s="111" t="s">
        <v>553</v>
      </c>
      <c r="P1797" s="111">
        <v>0</v>
      </c>
      <c r="Q1797" s="112"/>
      <c r="R1797" s="111" t="s">
        <v>575</v>
      </c>
      <c r="S1797" s="111" t="s">
        <v>575</v>
      </c>
      <c r="T1797" s="111" t="s">
        <v>1365</v>
      </c>
      <c r="U1797" s="111" t="str">
        <f>+CONCATENATE(Tabla134[[#This Row],[D]],Tabla134[[#This Row],[P]],Tabla134[[#This Row],[DI]])</f>
        <v>PUNOPUNOAMANTANI</v>
      </c>
      <c r="V1797" s="111" t="s">
        <v>6175</v>
      </c>
      <c r="W1797" s="111"/>
      <c r="X1797" s="111"/>
    </row>
    <row r="1798" spans="1:24" x14ac:dyDescent="0.3">
      <c r="A1798" s="108" t="s">
        <v>548</v>
      </c>
      <c r="B1798" s="109" t="s">
        <v>6177</v>
      </c>
      <c r="C1798" s="109" t="s">
        <v>836</v>
      </c>
      <c r="D1798" s="109" t="s">
        <v>550</v>
      </c>
      <c r="E1798" s="109" t="s">
        <v>633</v>
      </c>
      <c r="F1798" s="109" t="s">
        <v>6171</v>
      </c>
      <c r="G1798" s="109" t="s">
        <v>6172</v>
      </c>
      <c r="H1798" s="109" t="s">
        <v>6178</v>
      </c>
      <c r="I1798" s="110">
        <v>5778</v>
      </c>
      <c r="J1798" s="110">
        <v>124.74</v>
      </c>
      <c r="K1798" s="110">
        <v>-15.687799999999999</v>
      </c>
      <c r="L1798" s="110">
        <v>-70.143600000000006</v>
      </c>
      <c r="M1798" s="111" t="s">
        <v>123</v>
      </c>
      <c r="N1798" s="111">
        <v>0</v>
      </c>
      <c r="O1798" s="111" t="s">
        <v>553</v>
      </c>
      <c r="P1798" s="111">
        <v>0</v>
      </c>
      <c r="Q1798" s="112"/>
      <c r="R1798" s="111" t="s">
        <v>575</v>
      </c>
      <c r="S1798" s="111" t="s">
        <v>575</v>
      </c>
      <c r="T1798" s="111" t="s">
        <v>1537</v>
      </c>
      <c r="U1798" s="111" t="str">
        <f>+CONCATENATE(Tabla134[[#This Row],[D]],Tabla134[[#This Row],[P]],Tabla134[[#This Row],[DI]])</f>
        <v>PUNOPUNOATUNCOLLA</v>
      </c>
      <c r="V1798" s="111" t="s">
        <v>6177</v>
      </c>
      <c r="W1798" s="111"/>
      <c r="X1798" s="111"/>
    </row>
    <row r="1799" spans="1:24" x14ac:dyDescent="0.3">
      <c r="A1799" s="108" t="s">
        <v>548</v>
      </c>
      <c r="B1799" s="109" t="s">
        <v>6179</v>
      </c>
      <c r="C1799" s="109" t="s">
        <v>836</v>
      </c>
      <c r="D1799" s="109" t="s">
        <v>550</v>
      </c>
      <c r="E1799" s="109" t="s">
        <v>656</v>
      </c>
      <c r="F1799" s="109" t="s">
        <v>6171</v>
      </c>
      <c r="G1799" s="109" t="s">
        <v>6172</v>
      </c>
      <c r="H1799" s="109" t="s">
        <v>6180</v>
      </c>
      <c r="I1799" s="110">
        <v>11436</v>
      </c>
      <c r="J1799" s="110">
        <v>117.06</v>
      </c>
      <c r="K1799" s="110">
        <v>-15.6431</v>
      </c>
      <c r="L1799" s="110">
        <v>-69.830299999999994</v>
      </c>
      <c r="M1799" s="111" t="s">
        <v>123</v>
      </c>
      <c r="N1799" s="115">
        <v>1</v>
      </c>
      <c r="O1799" s="115" t="s">
        <v>6181</v>
      </c>
      <c r="P1799" s="115">
        <v>0</v>
      </c>
      <c r="Q1799" s="112"/>
      <c r="R1799" s="111" t="s">
        <v>575</v>
      </c>
      <c r="S1799" s="111" t="s">
        <v>575</v>
      </c>
      <c r="T1799" s="111" t="s">
        <v>1696</v>
      </c>
      <c r="U1799" s="111" t="str">
        <f>+CONCATENATE(Tabla134[[#This Row],[D]],Tabla134[[#This Row],[P]],Tabla134[[#This Row],[DI]])</f>
        <v>PUNOPUNOCAPACHICA</v>
      </c>
      <c r="V1799" s="111" t="s">
        <v>6179</v>
      </c>
      <c r="W1799" s="111"/>
      <c r="X1799" s="111"/>
    </row>
    <row r="1800" spans="1:24" x14ac:dyDescent="0.3">
      <c r="A1800" s="108" t="s">
        <v>548</v>
      </c>
      <c r="B1800" s="109" t="s">
        <v>6182</v>
      </c>
      <c r="C1800" s="109" t="s">
        <v>836</v>
      </c>
      <c r="D1800" s="109" t="s">
        <v>550</v>
      </c>
      <c r="E1800" s="109" t="s">
        <v>680</v>
      </c>
      <c r="F1800" s="109" t="s">
        <v>6171</v>
      </c>
      <c r="G1800" s="109" t="s">
        <v>6172</v>
      </c>
      <c r="H1800" s="109" t="s">
        <v>6183</v>
      </c>
      <c r="I1800" s="110">
        <v>6807</v>
      </c>
      <c r="J1800" s="110">
        <v>121.18</v>
      </c>
      <c r="K1800" s="110">
        <v>-15.8947</v>
      </c>
      <c r="L1800" s="110">
        <v>-69.892200000000003</v>
      </c>
      <c r="M1800" s="111" t="s">
        <v>123</v>
      </c>
      <c r="N1800" s="111">
        <v>0</v>
      </c>
      <c r="O1800" s="111" t="s">
        <v>553</v>
      </c>
      <c r="P1800" s="111">
        <v>0</v>
      </c>
      <c r="Q1800" s="112"/>
      <c r="R1800" s="111" t="s">
        <v>575</v>
      </c>
      <c r="S1800" s="111" t="s">
        <v>575</v>
      </c>
      <c r="T1800" s="111" t="s">
        <v>651</v>
      </c>
      <c r="U1800" s="111" t="str">
        <f>+CONCATENATE(Tabla134[[#This Row],[D]],Tabla134[[#This Row],[P]],Tabla134[[#This Row],[DI]])</f>
        <v>PUNOPUNOCHUCUITO</v>
      </c>
      <c r="V1800" s="111" t="s">
        <v>6182</v>
      </c>
      <c r="W1800" s="111"/>
      <c r="X1800" s="111"/>
    </row>
    <row r="1801" spans="1:24" x14ac:dyDescent="0.3">
      <c r="A1801" s="108" t="s">
        <v>548</v>
      </c>
      <c r="B1801" s="109" t="s">
        <v>6184</v>
      </c>
      <c r="C1801" s="109" t="s">
        <v>836</v>
      </c>
      <c r="D1801" s="109" t="s">
        <v>550</v>
      </c>
      <c r="E1801" s="109" t="s">
        <v>700</v>
      </c>
      <c r="F1801" s="109" t="s">
        <v>6171</v>
      </c>
      <c r="G1801" s="109" t="s">
        <v>6172</v>
      </c>
      <c r="H1801" s="109" t="s">
        <v>6185</v>
      </c>
      <c r="I1801" s="110">
        <v>8265</v>
      </c>
      <c r="J1801" s="110">
        <v>104</v>
      </c>
      <c r="K1801" s="110">
        <v>-15.571099999999999</v>
      </c>
      <c r="L1801" s="110">
        <v>-69.950299999999999</v>
      </c>
      <c r="M1801" s="111" t="s">
        <v>123</v>
      </c>
      <c r="N1801" s="115">
        <v>1</v>
      </c>
      <c r="O1801" s="115" t="s">
        <v>6181</v>
      </c>
      <c r="P1801" s="115">
        <v>0</v>
      </c>
      <c r="Q1801" s="112"/>
      <c r="R1801" s="111" t="s">
        <v>575</v>
      </c>
      <c r="S1801" s="111" t="s">
        <v>575</v>
      </c>
      <c r="T1801" s="111" t="s">
        <v>1983</v>
      </c>
      <c r="U1801" s="111" t="str">
        <f>+CONCATENATE(Tabla134[[#This Row],[D]],Tabla134[[#This Row],[P]],Tabla134[[#This Row],[DI]])</f>
        <v>PUNOPUNOCOATA</v>
      </c>
      <c r="V1801" s="111" t="s">
        <v>6184</v>
      </c>
      <c r="W1801" s="111"/>
      <c r="X1801" s="111"/>
    </row>
    <row r="1802" spans="1:24" x14ac:dyDescent="0.3">
      <c r="A1802" s="108" t="s">
        <v>548</v>
      </c>
      <c r="B1802" s="109" t="s">
        <v>6186</v>
      </c>
      <c r="C1802" s="109" t="s">
        <v>836</v>
      </c>
      <c r="D1802" s="109" t="s">
        <v>550</v>
      </c>
      <c r="E1802" s="109" t="s">
        <v>719</v>
      </c>
      <c r="F1802" s="109" t="s">
        <v>6171</v>
      </c>
      <c r="G1802" s="109" t="s">
        <v>6172</v>
      </c>
      <c r="H1802" s="109" t="s">
        <v>6187</v>
      </c>
      <c r="I1802" s="110">
        <v>10988</v>
      </c>
      <c r="J1802" s="110">
        <v>130.37</v>
      </c>
      <c r="K1802" s="110">
        <v>-15.6144</v>
      </c>
      <c r="L1802" s="110">
        <v>-69.972200000000001</v>
      </c>
      <c r="M1802" s="111" t="s">
        <v>123</v>
      </c>
      <c r="N1802" s="115">
        <v>1</v>
      </c>
      <c r="O1802" s="115" t="s">
        <v>6181</v>
      </c>
      <c r="P1802" s="115">
        <v>0</v>
      </c>
      <c r="Q1802" s="112"/>
      <c r="R1802" s="111" t="s">
        <v>575</v>
      </c>
      <c r="S1802" s="111" t="s">
        <v>575</v>
      </c>
      <c r="T1802" s="111" t="s">
        <v>1403</v>
      </c>
      <c r="U1802" s="111" t="str">
        <f>+CONCATENATE(Tabla134[[#This Row],[D]],Tabla134[[#This Row],[P]],Tabla134[[#This Row],[DI]])</f>
        <v>PUNOPUNOHUATA</v>
      </c>
      <c r="V1802" s="111" t="s">
        <v>6186</v>
      </c>
      <c r="W1802" s="111"/>
      <c r="X1802" s="111"/>
    </row>
    <row r="1803" spans="1:24" x14ac:dyDescent="0.3">
      <c r="A1803" s="108" t="s">
        <v>548</v>
      </c>
      <c r="B1803" s="109" t="s">
        <v>6188</v>
      </c>
      <c r="C1803" s="109" t="s">
        <v>836</v>
      </c>
      <c r="D1803" s="109" t="s">
        <v>550</v>
      </c>
      <c r="E1803" s="109" t="s">
        <v>738</v>
      </c>
      <c r="F1803" s="109" t="s">
        <v>6171</v>
      </c>
      <c r="G1803" s="109" t="s">
        <v>6172</v>
      </c>
      <c r="H1803" s="109" t="s">
        <v>6189</v>
      </c>
      <c r="I1803" s="110">
        <v>5400</v>
      </c>
      <c r="J1803" s="110">
        <v>410.67</v>
      </c>
      <c r="K1803" s="110">
        <v>-15.799200000000001</v>
      </c>
      <c r="L1803" s="110">
        <v>-70.345799999999997</v>
      </c>
      <c r="M1803" s="111" t="s">
        <v>123</v>
      </c>
      <c r="N1803" s="115">
        <v>1</v>
      </c>
      <c r="O1803" s="115" t="s">
        <v>5919</v>
      </c>
      <c r="P1803" s="115">
        <v>0</v>
      </c>
      <c r="Q1803" s="112"/>
      <c r="R1803" s="111" t="s">
        <v>575</v>
      </c>
      <c r="S1803" s="111" t="s">
        <v>575</v>
      </c>
      <c r="T1803" s="111" t="s">
        <v>2193</v>
      </c>
      <c r="U1803" s="111" t="str">
        <f>+CONCATENATE(Tabla134[[#This Row],[D]],Tabla134[[#This Row],[P]],Tabla134[[#This Row],[DI]])</f>
        <v>PUNOPUNOMAÑAZO</v>
      </c>
      <c r="V1803" s="111" t="s">
        <v>6188</v>
      </c>
      <c r="W1803" s="111"/>
      <c r="X1803" s="111"/>
    </row>
    <row r="1804" spans="1:24" x14ac:dyDescent="0.3">
      <c r="A1804" s="108" t="s">
        <v>548</v>
      </c>
      <c r="B1804" s="109" t="s">
        <v>6190</v>
      </c>
      <c r="C1804" s="109" t="s">
        <v>836</v>
      </c>
      <c r="D1804" s="109" t="s">
        <v>550</v>
      </c>
      <c r="E1804" s="109" t="s">
        <v>753</v>
      </c>
      <c r="F1804" s="109" t="s">
        <v>6171</v>
      </c>
      <c r="G1804" s="109" t="s">
        <v>6172</v>
      </c>
      <c r="H1804" s="109" t="s">
        <v>6191</v>
      </c>
      <c r="I1804" s="110">
        <v>5254</v>
      </c>
      <c r="J1804" s="110">
        <v>170.04</v>
      </c>
      <c r="K1804" s="110">
        <v>-15.7461</v>
      </c>
      <c r="L1804" s="110">
        <v>-70.055599999999998</v>
      </c>
      <c r="M1804" s="111" t="s">
        <v>123</v>
      </c>
      <c r="N1804" s="111">
        <v>0</v>
      </c>
      <c r="O1804" s="111" t="s">
        <v>553</v>
      </c>
      <c r="P1804" s="111">
        <v>0</v>
      </c>
      <c r="Q1804" s="112"/>
      <c r="R1804" s="111" t="s">
        <v>575</v>
      </c>
      <c r="S1804" s="111" t="s">
        <v>575</v>
      </c>
      <c r="T1804" s="111" t="s">
        <v>2273</v>
      </c>
      <c r="U1804" s="111" t="str">
        <f>+CONCATENATE(Tabla134[[#This Row],[D]],Tabla134[[#This Row],[P]],Tabla134[[#This Row],[DI]])</f>
        <v>PUNOPUNOPAUCARCOLLA</v>
      </c>
      <c r="V1804" s="111" t="s">
        <v>6190</v>
      </c>
      <c r="W1804" s="111"/>
      <c r="X1804" s="111"/>
    </row>
    <row r="1805" spans="1:24" x14ac:dyDescent="0.3">
      <c r="A1805" s="108" t="s">
        <v>548</v>
      </c>
      <c r="B1805" s="109" t="s">
        <v>6192</v>
      </c>
      <c r="C1805" s="109" t="s">
        <v>836</v>
      </c>
      <c r="D1805" s="109" t="s">
        <v>550</v>
      </c>
      <c r="E1805" s="109" t="s">
        <v>765</v>
      </c>
      <c r="F1805" s="109" t="s">
        <v>6171</v>
      </c>
      <c r="G1805" s="109" t="s">
        <v>6172</v>
      </c>
      <c r="H1805" s="109" t="s">
        <v>6193</v>
      </c>
      <c r="I1805" s="110">
        <v>5298</v>
      </c>
      <c r="J1805" s="110">
        <v>1633.48</v>
      </c>
      <c r="K1805" s="110">
        <v>-16.1508</v>
      </c>
      <c r="L1805" s="110">
        <v>-70.0642</v>
      </c>
      <c r="M1805" s="111" t="s">
        <v>123</v>
      </c>
      <c r="N1805" s="115">
        <v>1</v>
      </c>
      <c r="O1805" s="115" t="s">
        <v>5919</v>
      </c>
      <c r="P1805" s="115">
        <v>0</v>
      </c>
      <c r="Q1805" s="112"/>
      <c r="R1805" s="111" t="s">
        <v>575</v>
      </c>
      <c r="S1805" s="111" t="s">
        <v>575</v>
      </c>
      <c r="T1805" s="111" t="s">
        <v>2343</v>
      </c>
      <c r="U1805" s="111" t="str">
        <f>+CONCATENATE(Tabla134[[#This Row],[D]],Tabla134[[#This Row],[P]],Tabla134[[#This Row],[DI]])</f>
        <v>PUNOPUNOPICHACANI</v>
      </c>
      <c r="V1805" s="111" t="s">
        <v>6192</v>
      </c>
      <c r="W1805" s="111"/>
      <c r="X1805" s="111"/>
    </row>
    <row r="1806" spans="1:24" x14ac:dyDescent="0.3">
      <c r="A1806" s="108" t="s">
        <v>548</v>
      </c>
      <c r="B1806" s="109" t="s">
        <v>6194</v>
      </c>
      <c r="C1806" s="109" t="s">
        <v>836</v>
      </c>
      <c r="D1806" s="109" t="s">
        <v>550</v>
      </c>
      <c r="E1806" s="109" t="s">
        <v>778</v>
      </c>
      <c r="F1806" s="109" t="s">
        <v>6171</v>
      </c>
      <c r="G1806" s="109" t="s">
        <v>6172</v>
      </c>
      <c r="H1806" s="109" t="s">
        <v>6195</v>
      </c>
      <c r="I1806" s="110">
        <v>7674</v>
      </c>
      <c r="J1806" s="110">
        <v>238.59</v>
      </c>
      <c r="K1806" s="110">
        <v>-15.9475</v>
      </c>
      <c r="L1806" s="110">
        <v>-69.835599999999999</v>
      </c>
      <c r="M1806" s="111" t="s">
        <v>123</v>
      </c>
      <c r="N1806" s="111">
        <v>0</v>
      </c>
      <c r="O1806" s="111" t="s">
        <v>553</v>
      </c>
      <c r="P1806" s="111">
        <v>0</v>
      </c>
      <c r="Q1806" s="112"/>
      <c r="R1806" s="111" t="s">
        <v>575</v>
      </c>
      <c r="S1806" s="111" t="s">
        <v>575</v>
      </c>
      <c r="T1806" s="111" t="s">
        <v>2399</v>
      </c>
      <c r="U1806" s="111" t="str">
        <f>+CONCATENATE(Tabla134[[#This Row],[D]],Tabla134[[#This Row],[P]],Tabla134[[#This Row],[DI]])</f>
        <v>PUNOPUNOPLATERIA</v>
      </c>
      <c r="V1806" s="111" t="s">
        <v>6194</v>
      </c>
      <c r="W1806" s="111"/>
      <c r="X1806" s="111"/>
    </row>
    <row r="1807" spans="1:24" x14ac:dyDescent="0.3">
      <c r="A1807" s="108" t="s">
        <v>548</v>
      </c>
      <c r="B1807" s="109" t="s">
        <v>6196</v>
      </c>
      <c r="C1807" s="109" t="s">
        <v>836</v>
      </c>
      <c r="D1807" s="109" t="s">
        <v>550</v>
      </c>
      <c r="E1807" s="109" t="s">
        <v>789</v>
      </c>
      <c r="F1807" s="109" t="s">
        <v>6171</v>
      </c>
      <c r="G1807" s="109" t="s">
        <v>6172</v>
      </c>
      <c r="H1807" s="109" t="s">
        <v>5551</v>
      </c>
      <c r="I1807" s="110">
        <v>4025</v>
      </c>
      <c r="J1807" s="110">
        <v>376.75</v>
      </c>
      <c r="K1807" s="110">
        <v>-16.141400000000001</v>
      </c>
      <c r="L1807" s="110">
        <v>-70.345799999999997</v>
      </c>
      <c r="M1807" s="111" t="s">
        <v>123</v>
      </c>
      <c r="N1807" s="115">
        <v>1</v>
      </c>
      <c r="O1807" s="115" t="s">
        <v>5919</v>
      </c>
      <c r="P1807" s="115">
        <v>0</v>
      </c>
      <c r="Q1807" s="112"/>
      <c r="R1807" s="111" t="s">
        <v>575</v>
      </c>
      <c r="S1807" s="111" t="s">
        <v>575</v>
      </c>
      <c r="T1807" s="111" t="s">
        <v>2294</v>
      </c>
      <c r="U1807" s="111" t="str">
        <f>+CONCATENATE(Tabla134[[#This Row],[D]],Tabla134[[#This Row],[P]],Tabla134[[#This Row],[DI]])</f>
        <v>PUNOPUNOSAN ANTONIO</v>
      </c>
      <c r="V1807" s="111" t="s">
        <v>6196</v>
      </c>
      <c r="W1807" s="111"/>
      <c r="X1807" s="111"/>
    </row>
    <row r="1808" spans="1:24" x14ac:dyDescent="0.3">
      <c r="A1808" s="108" t="s">
        <v>548</v>
      </c>
      <c r="B1808" s="109" t="s">
        <v>6197</v>
      </c>
      <c r="C1808" s="109" t="s">
        <v>836</v>
      </c>
      <c r="D1808" s="109" t="s">
        <v>550</v>
      </c>
      <c r="E1808" s="109" t="s">
        <v>798</v>
      </c>
      <c r="F1808" s="109" t="s">
        <v>6171</v>
      </c>
      <c r="G1808" s="109" t="s">
        <v>6172</v>
      </c>
      <c r="H1808" s="109" t="s">
        <v>6198</v>
      </c>
      <c r="I1808" s="110">
        <v>1725</v>
      </c>
      <c r="J1808" s="110">
        <v>455.71</v>
      </c>
      <c r="K1808" s="110">
        <v>-15.797800000000001</v>
      </c>
      <c r="L1808" s="110">
        <v>-70.187200000000004</v>
      </c>
      <c r="M1808" s="111" t="s">
        <v>123</v>
      </c>
      <c r="N1808" s="115">
        <v>1</v>
      </c>
      <c r="O1808" s="115" t="s">
        <v>5919</v>
      </c>
      <c r="P1808" s="115">
        <v>0</v>
      </c>
      <c r="Q1808" s="112"/>
      <c r="R1808" s="111" t="s">
        <v>575</v>
      </c>
      <c r="S1808" s="111" t="s">
        <v>575</v>
      </c>
      <c r="T1808" s="111" t="s">
        <v>2500</v>
      </c>
      <c r="U1808" s="111" t="str">
        <f>+CONCATENATE(Tabla134[[#This Row],[D]],Tabla134[[#This Row],[P]],Tabla134[[#This Row],[DI]])</f>
        <v>PUNOPUNOTIQUILLACA</v>
      </c>
      <c r="V1808" s="111" t="s">
        <v>6197</v>
      </c>
      <c r="W1808" s="111"/>
      <c r="X1808" s="111"/>
    </row>
    <row r="1809" spans="1:24" x14ac:dyDescent="0.3">
      <c r="A1809" s="108" t="s">
        <v>548</v>
      </c>
      <c r="B1809" s="109" t="s">
        <v>6199</v>
      </c>
      <c r="C1809" s="109" t="s">
        <v>836</v>
      </c>
      <c r="D1809" s="109" t="s">
        <v>550</v>
      </c>
      <c r="E1809" s="109" t="s">
        <v>806</v>
      </c>
      <c r="F1809" s="109" t="s">
        <v>6171</v>
      </c>
      <c r="G1809" s="109" t="s">
        <v>6172</v>
      </c>
      <c r="H1809" s="109" t="s">
        <v>6200</v>
      </c>
      <c r="I1809" s="110">
        <v>3163</v>
      </c>
      <c r="J1809" s="110">
        <v>193.29</v>
      </c>
      <c r="K1809" s="110">
        <v>-15.7661</v>
      </c>
      <c r="L1809" s="110">
        <v>-70.259399999999999</v>
      </c>
      <c r="M1809" s="111" t="s">
        <v>123</v>
      </c>
      <c r="N1809" s="111">
        <v>0</v>
      </c>
      <c r="O1809" s="111" t="s">
        <v>553</v>
      </c>
      <c r="P1809" s="111">
        <v>0</v>
      </c>
      <c r="Q1809" s="112"/>
      <c r="R1809" s="111" t="s">
        <v>575</v>
      </c>
      <c r="S1809" s="111" t="s">
        <v>575</v>
      </c>
      <c r="T1809" s="111" t="s">
        <v>2524</v>
      </c>
      <c r="U1809" s="111" t="str">
        <f>+CONCATENATE(Tabla134[[#This Row],[D]],Tabla134[[#This Row],[P]],Tabla134[[#This Row],[DI]])</f>
        <v>PUNOPUNOVILQUE</v>
      </c>
      <c r="V1809" s="111" t="s">
        <v>6199</v>
      </c>
      <c r="W1809" s="111"/>
      <c r="X1809" s="111"/>
    </row>
    <row r="1810" spans="1:24" x14ac:dyDescent="0.3">
      <c r="A1810" s="108" t="s">
        <v>548</v>
      </c>
      <c r="B1810" s="109" t="s">
        <v>6201</v>
      </c>
      <c r="C1810" s="109" t="s">
        <v>836</v>
      </c>
      <c r="D1810" s="109" t="s">
        <v>550</v>
      </c>
      <c r="E1810" s="109" t="s">
        <v>841</v>
      </c>
      <c r="F1810" s="109" t="s">
        <v>6171</v>
      </c>
      <c r="G1810" s="109" t="s">
        <v>6172</v>
      </c>
      <c r="H1810" s="109" t="s">
        <v>842</v>
      </c>
      <c r="I1810" s="110" t="s">
        <v>553</v>
      </c>
      <c r="J1810" s="110" t="s">
        <v>553</v>
      </c>
      <c r="K1810" s="110" t="s">
        <v>553</v>
      </c>
      <c r="L1810" s="110" t="s">
        <v>553</v>
      </c>
      <c r="M1810" s="111" t="s">
        <v>123</v>
      </c>
      <c r="N1810" s="111">
        <v>0</v>
      </c>
      <c r="O1810" s="111" t="s">
        <v>553</v>
      </c>
      <c r="P1810" s="111">
        <v>0</v>
      </c>
      <c r="Q1810" s="112"/>
      <c r="R1810" s="111" t="s">
        <v>575</v>
      </c>
      <c r="S1810" s="111" t="s">
        <v>575</v>
      </c>
      <c r="T1810" s="111" t="s">
        <v>843</v>
      </c>
      <c r="U1810" s="111" t="str">
        <f>+CONCATENATE(Tabla134[[#This Row],[D]],Tabla134[[#This Row],[P]],Tabla134[[#This Row],[DI]])</f>
        <v>PUNOPUNOMULTIDISTRITAL</v>
      </c>
      <c r="V1810" s="111" t="s">
        <v>6201</v>
      </c>
      <c r="W1810" s="111"/>
      <c r="X1810" s="111"/>
    </row>
    <row r="1811" spans="1:24" x14ac:dyDescent="0.3">
      <c r="A1811" s="108" t="s">
        <v>548</v>
      </c>
      <c r="B1811" s="109" t="s">
        <v>6202</v>
      </c>
      <c r="C1811" s="109" t="s">
        <v>836</v>
      </c>
      <c r="D1811" s="109" t="s">
        <v>581</v>
      </c>
      <c r="E1811" s="109" t="s">
        <v>550</v>
      </c>
      <c r="F1811" s="109" t="s">
        <v>6171</v>
      </c>
      <c r="G1811" s="109" t="s">
        <v>6203</v>
      </c>
      <c r="H1811" s="109" t="s">
        <v>6204</v>
      </c>
      <c r="I1811" s="110">
        <v>28809</v>
      </c>
      <c r="J1811" s="110">
        <v>706.13</v>
      </c>
      <c r="K1811" s="110">
        <v>-14.908300000000001</v>
      </c>
      <c r="L1811" s="110">
        <v>-70.196899999999999</v>
      </c>
      <c r="M1811" s="111" t="s">
        <v>123</v>
      </c>
      <c r="N1811" s="115">
        <v>1</v>
      </c>
      <c r="O1811" s="115" t="s">
        <v>6181</v>
      </c>
      <c r="P1811" s="115">
        <v>0</v>
      </c>
      <c r="Q1811" s="112"/>
      <c r="R1811" s="111" t="s">
        <v>575</v>
      </c>
      <c r="S1811" s="111" t="s">
        <v>602</v>
      </c>
      <c r="T1811" s="111" t="s">
        <v>602</v>
      </c>
      <c r="U1811" s="111" t="str">
        <f>+CONCATENATE(Tabla134[[#This Row],[D]],Tabla134[[#This Row],[P]],Tabla134[[#This Row],[DI]])</f>
        <v>PUNOAZANGAROAZANGARO</v>
      </c>
      <c r="V1811" s="111" t="s">
        <v>6202</v>
      </c>
      <c r="W1811" s="111"/>
      <c r="X1811" s="111"/>
    </row>
    <row r="1812" spans="1:24" x14ac:dyDescent="0.3">
      <c r="A1812" s="108" t="s">
        <v>548</v>
      </c>
      <c r="B1812" s="109" t="s">
        <v>6205</v>
      </c>
      <c r="C1812" s="109" t="s">
        <v>836</v>
      </c>
      <c r="D1812" s="109" t="s">
        <v>581</v>
      </c>
      <c r="E1812" s="109" t="s">
        <v>581</v>
      </c>
      <c r="F1812" s="109" t="s">
        <v>6171</v>
      </c>
      <c r="G1812" s="109" t="s">
        <v>6203</v>
      </c>
      <c r="H1812" s="109" t="s">
        <v>6206</v>
      </c>
      <c r="I1812" s="110">
        <v>4619</v>
      </c>
      <c r="J1812" s="110">
        <v>132.22999999999999</v>
      </c>
      <c r="K1812" s="110">
        <v>-15.284700000000001</v>
      </c>
      <c r="L1812" s="110">
        <v>-70.160799999999995</v>
      </c>
      <c r="M1812" s="111" t="s">
        <v>123</v>
      </c>
      <c r="N1812" s="111">
        <v>0</v>
      </c>
      <c r="O1812" s="111" t="s">
        <v>553</v>
      </c>
      <c r="P1812" s="111">
        <v>0</v>
      </c>
      <c r="Q1812" s="112"/>
      <c r="R1812" s="111" t="s">
        <v>575</v>
      </c>
      <c r="S1812" s="111" t="s">
        <v>602</v>
      </c>
      <c r="T1812" s="111" t="s">
        <v>1189</v>
      </c>
      <c r="U1812" s="111" t="str">
        <f>+CONCATENATE(Tabla134[[#This Row],[D]],Tabla134[[#This Row],[P]],Tabla134[[#This Row],[DI]])</f>
        <v>PUNOAZANGAROACHAYA</v>
      </c>
      <c r="V1812" s="111" t="s">
        <v>6205</v>
      </c>
      <c r="W1812" s="111"/>
      <c r="X1812" s="111"/>
    </row>
    <row r="1813" spans="1:24" x14ac:dyDescent="0.3">
      <c r="A1813" s="108" t="s">
        <v>548</v>
      </c>
      <c r="B1813" s="109" t="s">
        <v>6207</v>
      </c>
      <c r="C1813" s="109" t="s">
        <v>836</v>
      </c>
      <c r="D1813" s="109" t="s">
        <v>581</v>
      </c>
      <c r="E1813" s="109" t="s">
        <v>608</v>
      </c>
      <c r="F1813" s="109" t="s">
        <v>6171</v>
      </c>
      <c r="G1813" s="109" t="s">
        <v>6203</v>
      </c>
      <c r="H1813" s="109" t="s">
        <v>6208</v>
      </c>
      <c r="I1813" s="110">
        <v>7707</v>
      </c>
      <c r="J1813" s="110">
        <v>329.85</v>
      </c>
      <c r="K1813" s="110">
        <v>-15.1411</v>
      </c>
      <c r="L1813" s="110">
        <v>-70.111699999999999</v>
      </c>
      <c r="M1813" s="111" t="s">
        <v>123</v>
      </c>
      <c r="N1813" s="111">
        <v>0</v>
      </c>
      <c r="O1813" s="111" t="s">
        <v>553</v>
      </c>
      <c r="P1813" s="111">
        <v>0</v>
      </c>
      <c r="Q1813" s="112"/>
      <c r="R1813" s="111" t="s">
        <v>575</v>
      </c>
      <c r="S1813" s="111" t="s">
        <v>602</v>
      </c>
      <c r="T1813" s="111" t="s">
        <v>1358</v>
      </c>
      <c r="U1813" s="111" t="str">
        <f>+CONCATENATE(Tabla134[[#This Row],[D]],Tabla134[[#This Row],[P]],Tabla134[[#This Row],[DI]])</f>
        <v>PUNOAZANGAROARAPA</v>
      </c>
      <c r="V1813" s="111" t="s">
        <v>6207</v>
      </c>
      <c r="W1813" s="111"/>
      <c r="X1813" s="111"/>
    </row>
    <row r="1814" spans="1:24" x14ac:dyDescent="0.3">
      <c r="A1814" s="108" t="s">
        <v>548</v>
      </c>
      <c r="B1814" s="109" t="s">
        <v>6209</v>
      </c>
      <c r="C1814" s="109" t="s">
        <v>836</v>
      </c>
      <c r="D1814" s="109" t="s">
        <v>581</v>
      </c>
      <c r="E1814" s="109" t="s">
        <v>633</v>
      </c>
      <c r="F1814" s="109" t="s">
        <v>6171</v>
      </c>
      <c r="G1814" s="109" t="s">
        <v>6203</v>
      </c>
      <c r="H1814" s="109" t="s">
        <v>6210</v>
      </c>
      <c r="I1814" s="110">
        <v>17767</v>
      </c>
      <c r="J1814" s="110">
        <v>392.38</v>
      </c>
      <c r="K1814" s="110">
        <v>-14.7864</v>
      </c>
      <c r="L1814" s="110">
        <v>-70.354399999999998</v>
      </c>
      <c r="M1814" s="111" t="s">
        <v>123</v>
      </c>
      <c r="N1814" s="115">
        <v>1</v>
      </c>
      <c r="O1814" s="115" t="s">
        <v>6181</v>
      </c>
      <c r="P1814" s="115">
        <v>0</v>
      </c>
      <c r="Q1814" s="112"/>
      <c r="R1814" s="111" t="s">
        <v>575</v>
      </c>
      <c r="S1814" s="111" t="s">
        <v>602</v>
      </c>
      <c r="T1814" s="111" t="s">
        <v>1531</v>
      </c>
      <c r="U1814" s="111" t="str">
        <f>+CONCATENATE(Tabla134[[#This Row],[D]],Tabla134[[#This Row],[P]],Tabla134[[#This Row],[DI]])</f>
        <v>PUNOAZANGAROASILLO</v>
      </c>
      <c r="V1814" s="111" t="s">
        <v>6209</v>
      </c>
      <c r="W1814" s="111"/>
      <c r="X1814" s="111"/>
    </row>
    <row r="1815" spans="1:24" x14ac:dyDescent="0.3">
      <c r="A1815" s="108" t="s">
        <v>548</v>
      </c>
      <c r="B1815" s="109" t="s">
        <v>6211</v>
      </c>
      <c r="C1815" s="109" t="s">
        <v>836</v>
      </c>
      <c r="D1815" s="109" t="s">
        <v>581</v>
      </c>
      <c r="E1815" s="109" t="s">
        <v>656</v>
      </c>
      <c r="F1815" s="109" t="s">
        <v>6171</v>
      </c>
      <c r="G1815" s="109" t="s">
        <v>6203</v>
      </c>
      <c r="H1815" s="109" t="s">
        <v>6212</v>
      </c>
      <c r="I1815" s="110">
        <v>3543</v>
      </c>
      <c r="J1815" s="110">
        <v>146.88</v>
      </c>
      <c r="K1815" s="110">
        <v>-15.3239</v>
      </c>
      <c r="L1815" s="110">
        <v>-70.074700000000007</v>
      </c>
      <c r="M1815" s="111" t="s">
        <v>123</v>
      </c>
      <c r="N1815" s="111">
        <v>0</v>
      </c>
      <c r="O1815" s="111" t="s">
        <v>553</v>
      </c>
      <c r="P1815" s="111">
        <v>0</v>
      </c>
      <c r="Q1815" s="112"/>
      <c r="R1815" s="111" t="s">
        <v>575</v>
      </c>
      <c r="S1815" s="111" t="s">
        <v>602</v>
      </c>
      <c r="T1815" s="111" t="s">
        <v>1842</v>
      </c>
      <c r="U1815" s="111" t="str">
        <f>+CONCATENATE(Tabla134[[#This Row],[D]],Tabla134[[#This Row],[P]],Tabla134[[#This Row],[DI]])</f>
        <v>PUNOAZANGAROCAMINACA</v>
      </c>
      <c r="V1815" s="111" t="s">
        <v>6211</v>
      </c>
      <c r="W1815" s="111"/>
      <c r="X1815" s="111"/>
    </row>
    <row r="1816" spans="1:24" x14ac:dyDescent="0.3">
      <c r="A1816" s="108" t="s">
        <v>548</v>
      </c>
      <c r="B1816" s="109" t="s">
        <v>6213</v>
      </c>
      <c r="C1816" s="109" t="s">
        <v>836</v>
      </c>
      <c r="D1816" s="109" t="s">
        <v>581</v>
      </c>
      <c r="E1816" s="109" t="s">
        <v>680</v>
      </c>
      <c r="F1816" s="109" t="s">
        <v>6171</v>
      </c>
      <c r="G1816" s="109" t="s">
        <v>6203</v>
      </c>
      <c r="H1816" s="109" t="s">
        <v>6214</v>
      </c>
      <c r="I1816" s="110">
        <v>13200</v>
      </c>
      <c r="J1816" s="110">
        <v>143.21</v>
      </c>
      <c r="K1816" s="110">
        <v>-15.1069</v>
      </c>
      <c r="L1816" s="110">
        <v>-69.986099999999993</v>
      </c>
      <c r="M1816" s="111" t="s">
        <v>123</v>
      </c>
      <c r="N1816" s="111">
        <v>0</v>
      </c>
      <c r="O1816" s="111" t="s">
        <v>553</v>
      </c>
      <c r="P1816" s="111">
        <v>0</v>
      </c>
      <c r="Q1816" s="112"/>
      <c r="R1816" s="111" t="s">
        <v>575</v>
      </c>
      <c r="S1816" s="111" t="s">
        <v>602</v>
      </c>
      <c r="T1816" s="111" t="s">
        <v>1978</v>
      </c>
      <c r="U1816" s="111" t="str">
        <f>+CONCATENATE(Tabla134[[#This Row],[D]],Tabla134[[#This Row],[P]],Tabla134[[#This Row],[DI]])</f>
        <v>PUNOAZANGAROCHUPA</v>
      </c>
      <c r="V1816" s="111" t="s">
        <v>6213</v>
      </c>
      <c r="W1816" s="111"/>
      <c r="X1816" s="111"/>
    </row>
    <row r="1817" spans="1:24" x14ac:dyDescent="0.3">
      <c r="A1817" s="108" t="s">
        <v>548</v>
      </c>
      <c r="B1817" s="109" t="s">
        <v>6215</v>
      </c>
      <c r="C1817" s="109" t="s">
        <v>836</v>
      </c>
      <c r="D1817" s="109" t="s">
        <v>581</v>
      </c>
      <c r="E1817" s="109" t="s">
        <v>700</v>
      </c>
      <c r="F1817" s="109" t="s">
        <v>6171</v>
      </c>
      <c r="G1817" s="109" t="s">
        <v>6203</v>
      </c>
      <c r="H1817" s="109" t="s">
        <v>6216</v>
      </c>
      <c r="I1817" s="110">
        <v>5595</v>
      </c>
      <c r="J1817" s="110">
        <v>69.73</v>
      </c>
      <c r="K1817" s="110">
        <v>-15.0336</v>
      </c>
      <c r="L1817" s="110">
        <v>-70.338099999999997</v>
      </c>
      <c r="M1817" s="111" t="s">
        <v>123</v>
      </c>
      <c r="N1817" s="111">
        <v>0</v>
      </c>
      <c r="O1817" s="111" t="s">
        <v>553</v>
      </c>
      <c r="P1817" s="111">
        <v>0</v>
      </c>
      <c r="Q1817" s="112"/>
      <c r="R1817" s="111" t="s">
        <v>575</v>
      </c>
      <c r="S1817" s="111" t="s">
        <v>602</v>
      </c>
      <c r="T1817" s="111" t="s">
        <v>2092</v>
      </c>
      <c r="U1817" s="111" t="str">
        <f>+CONCATENATE(Tabla134[[#This Row],[D]],Tabla134[[#This Row],[P]],Tabla134[[#This Row],[DI]])</f>
        <v>PUNOAZANGAROJOSE DOMINGO CHOQUEHUANCA</v>
      </c>
      <c r="V1817" s="111" t="s">
        <v>6215</v>
      </c>
      <c r="W1817" s="111"/>
      <c r="X1817" s="111"/>
    </row>
    <row r="1818" spans="1:24" x14ac:dyDescent="0.3">
      <c r="A1818" s="108" t="s">
        <v>548</v>
      </c>
      <c r="B1818" s="109" t="s">
        <v>6217</v>
      </c>
      <c r="C1818" s="109" t="s">
        <v>836</v>
      </c>
      <c r="D1818" s="109" t="s">
        <v>581</v>
      </c>
      <c r="E1818" s="109" t="s">
        <v>719</v>
      </c>
      <c r="F1818" s="109" t="s">
        <v>6171</v>
      </c>
      <c r="G1818" s="109" t="s">
        <v>6203</v>
      </c>
      <c r="H1818" s="109" t="s">
        <v>6218</v>
      </c>
      <c r="I1818" s="110">
        <v>8367</v>
      </c>
      <c r="J1818" s="110">
        <v>764.49</v>
      </c>
      <c r="K1818" s="110">
        <v>-14.7689</v>
      </c>
      <c r="L1818" s="110">
        <v>-69.952799999999996</v>
      </c>
      <c r="M1818" s="111" t="s">
        <v>123</v>
      </c>
      <c r="N1818" s="111">
        <v>0</v>
      </c>
      <c r="O1818" s="111" t="s">
        <v>553</v>
      </c>
      <c r="P1818" s="111">
        <v>0</v>
      </c>
      <c r="Q1818" s="112"/>
      <c r="R1818" s="111" t="s">
        <v>575</v>
      </c>
      <c r="S1818" s="111" t="s">
        <v>602</v>
      </c>
      <c r="T1818" s="111" t="s">
        <v>2190</v>
      </c>
      <c r="U1818" s="111" t="str">
        <f>+CONCATENATE(Tabla134[[#This Row],[D]],Tabla134[[#This Row],[P]],Tabla134[[#This Row],[DI]])</f>
        <v>PUNOAZANGAROMUÑANI</v>
      </c>
      <c r="V1818" s="111" t="s">
        <v>6217</v>
      </c>
      <c r="W1818" s="111"/>
      <c r="X1818" s="111"/>
    </row>
    <row r="1819" spans="1:24" x14ac:dyDescent="0.3">
      <c r="A1819" s="108" t="s">
        <v>548</v>
      </c>
      <c r="B1819" s="109" t="s">
        <v>6219</v>
      </c>
      <c r="C1819" s="109" t="s">
        <v>836</v>
      </c>
      <c r="D1819" s="109" t="s">
        <v>581</v>
      </c>
      <c r="E1819" s="109" t="s">
        <v>738</v>
      </c>
      <c r="F1819" s="109" t="s">
        <v>6171</v>
      </c>
      <c r="G1819" s="109" t="s">
        <v>6203</v>
      </c>
      <c r="H1819" s="109" t="s">
        <v>6220</v>
      </c>
      <c r="I1819" s="110">
        <v>6586</v>
      </c>
      <c r="J1819" s="110">
        <v>602.95000000000005</v>
      </c>
      <c r="K1819" s="110">
        <v>-14.394399999999999</v>
      </c>
      <c r="L1819" s="110">
        <v>-70.113600000000005</v>
      </c>
      <c r="M1819" s="111" t="s">
        <v>123</v>
      </c>
      <c r="N1819" s="115">
        <v>1</v>
      </c>
      <c r="O1819" s="115" t="s">
        <v>6181</v>
      </c>
      <c r="P1819" s="115">
        <v>0</v>
      </c>
      <c r="Q1819" s="112"/>
      <c r="R1819" s="111" t="s">
        <v>575</v>
      </c>
      <c r="S1819" s="111" t="s">
        <v>602</v>
      </c>
      <c r="T1819" s="111" t="s">
        <v>2269</v>
      </c>
      <c r="U1819" s="111" t="str">
        <f>+CONCATENATE(Tabla134[[#This Row],[D]],Tabla134[[#This Row],[P]],Tabla134[[#This Row],[DI]])</f>
        <v>PUNOAZANGAROPOTONI</v>
      </c>
      <c r="V1819" s="111" t="s">
        <v>6219</v>
      </c>
      <c r="W1819" s="111"/>
      <c r="X1819" s="111"/>
    </row>
    <row r="1820" spans="1:24" x14ac:dyDescent="0.3">
      <c r="A1820" s="108" t="s">
        <v>548</v>
      </c>
      <c r="B1820" s="109" t="s">
        <v>6221</v>
      </c>
      <c r="C1820" s="109" t="s">
        <v>836</v>
      </c>
      <c r="D1820" s="109" t="s">
        <v>581</v>
      </c>
      <c r="E1820" s="109" t="s">
        <v>753</v>
      </c>
      <c r="F1820" s="109" t="s">
        <v>6171</v>
      </c>
      <c r="G1820" s="109" t="s">
        <v>6203</v>
      </c>
      <c r="H1820" s="109" t="s">
        <v>6222</v>
      </c>
      <c r="I1820" s="110">
        <v>14541</v>
      </c>
      <c r="J1820" s="110">
        <v>188.59</v>
      </c>
      <c r="K1820" s="110">
        <v>-15.291700000000001</v>
      </c>
      <c r="L1820" s="110">
        <v>-70.016900000000007</v>
      </c>
      <c r="M1820" s="111" t="s">
        <v>123</v>
      </c>
      <c r="N1820" s="111">
        <v>0</v>
      </c>
      <c r="O1820" s="111" t="s">
        <v>553</v>
      </c>
      <c r="P1820" s="111">
        <v>0</v>
      </c>
      <c r="Q1820" s="112"/>
      <c r="R1820" s="111" t="s">
        <v>575</v>
      </c>
      <c r="S1820" s="111" t="s">
        <v>602</v>
      </c>
      <c r="T1820" s="111" t="s">
        <v>2340</v>
      </c>
      <c r="U1820" s="111" t="str">
        <f>+CONCATENATE(Tabla134[[#This Row],[D]],Tabla134[[#This Row],[P]],Tabla134[[#This Row],[DI]])</f>
        <v>PUNOAZANGAROSAMAN</v>
      </c>
      <c r="V1820" s="111" t="s">
        <v>6221</v>
      </c>
      <c r="W1820" s="111"/>
      <c r="X1820" s="111"/>
    </row>
    <row r="1821" spans="1:24" x14ac:dyDescent="0.3">
      <c r="A1821" s="108" t="s">
        <v>548</v>
      </c>
      <c r="B1821" s="109" t="s">
        <v>6223</v>
      </c>
      <c r="C1821" s="109" t="s">
        <v>836</v>
      </c>
      <c r="D1821" s="109" t="s">
        <v>581</v>
      </c>
      <c r="E1821" s="109" t="s">
        <v>765</v>
      </c>
      <c r="F1821" s="109" t="s">
        <v>6171</v>
      </c>
      <c r="G1821" s="109" t="s">
        <v>6203</v>
      </c>
      <c r="H1821" s="109" t="s">
        <v>6224</v>
      </c>
      <c r="I1821" s="110">
        <v>10186</v>
      </c>
      <c r="J1821" s="110">
        <v>514.84</v>
      </c>
      <c r="K1821" s="110">
        <v>-14.5922</v>
      </c>
      <c r="L1821" s="110">
        <v>-70.3125</v>
      </c>
      <c r="M1821" s="111" t="s">
        <v>123</v>
      </c>
      <c r="N1821" s="115">
        <v>1</v>
      </c>
      <c r="O1821" s="115" t="s">
        <v>6181</v>
      </c>
      <c r="P1821" s="115">
        <v>0</v>
      </c>
      <c r="Q1821" s="112"/>
      <c r="R1821" s="111" t="s">
        <v>575</v>
      </c>
      <c r="S1821" s="111" t="s">
        <v>602</v>
      </c>
      <c r="T1821" s="111" t="s">
        <v>2398</v>
      </c>
      <c r="U1821" s="111" t="str">
        <f>+CONCATENATE(Tabla134[[#This Row],[D]],Tabla134[[#This Row],[P]],Tabla134[[#This Row],[DI]])</f>
        <v>PUNOAZANGAROSAN ANTON</v>
      </c>
      <c r="V1821" s="111" t="s">
        <v>6223</v>
      </c>
      <c r="W1821" s="111"/>
      <c r="X1821" s="111"/>
    </row>
    <row r="1822" spans="1:24" x14ac:dyDescent="0.3">
      <c r="A1822" s="108" t="s">
        <v>548</v>
      </c>
      <c r="B1822" s="109" t="s">
        <v>6225</v>
      </c>
      <c r="C1822" s="109" t="s">
        <v>836</v>
      </c>
      <c r="D1822" s="109" t="s">
        <v>581</v>
      </c>
      <c r="E1822" s="109" t="s">
        <v>778</v>
      </c>
      <c r="F1822" s="109" t="s">
        <v>6171</v>
      </c>
      <c r="G1822" s="109" t="s">
        <v>6203</v>
      </c>
      <c r="H1822" s="109" t="s">
        <v>6226</v>
      </c>
      <c r="I1822" s="110">
        <v>5838</v>
      </c>
      <c r="J1822" s="110">
        <v>372.73</v>
      </c>
      <c r="K1822" s="110">
        <v>-14.681699999999999</v>
      </c>
      <c r="L1822" s="110">
        <v>-70.160600000000002</v>
      </c>
      <c r="M1822" s="111" t="s">
        <v>123</v>
      </c>
      <c r="N1822" s="111">
        <v>0</v>
      </c>
      <c r="O1822" s="111" t="s">
        <v>553</v>
      </c>
      <c r="P1822" s="111">
        <v>0</v>
      </c>
      <c r="Q1822" s="112"/>
      <c r="R1822" s="111" t="s">
        <v>575</v>
      </c>
      <c r="S1822" s="111" t="s">
        <v>602</v>
      </c>
      <c r="T1822" s="111" t="s">
        <v>1658</v>
      </c>
      <c r="U1822" s="111" t="str">
        <f>+CONCATENATE(Tabla134[[#This Row],[D]],Tabla134[[#This Row],[P]],Tabla134[[#This Row],[DI]])</f>
        <v>PUNOAZANGAROSAN JOSE</v>
      </c>
      <c r="V1822" s="111" t="s">
        <v>6225</v>
      </c>
      <c r="W1822" s="111"/>
      <c r="X1822" s="111"/>
    </row>
    <row r="1823" spans="1:24" x14ac:dyDescent="0.3">
      <c r="A1823" s="108" t="s">
        <v>548</v>
      </c>
      <c r="B1823" s="109" t="s">
        <v>6227</v>
      </c>
      <c r="C1823" s="109" t="s">
        <v>836</v>
      </c>
      <c r="D1823" s="109" t="s">
        <v>581</v>
      </c>
      <c r="E1823" s="109" t="s">
        <v>789</v>
      </c>
      <c r="F1823" s="109" t="s">
        <v>6171</v>
      </c>
      <c r="G1823" s="109" t="s">
        <v>6203</v>
      </c>
      <c r="H1823" s="109" t="s">
        <v>6228</v>
      </c>
      <c r="I1823" s="110">
        <v>4430</v>
      </c>
      <c r="J1823" s="110">
        <v>106</v>
      </c>
      <c r="K1823" s="110">
        <v>-14.991099999999999</v>
      </c>
      <c r="L1823" s="110">
        <v>-70.105599999999995</v>
      </c>
      <c r="M1823" s="111" t="s">
        <v>123</v>
      </c>
      <c r="N1823" s="111">
        <v>0</v>
      </c>
      <c r="O1823" s="111" t="s">
        <v>553</v>
      </c>
      <c r="P1823" s="111">
        <v>0</v>
      </c>
      <c r="Q1823" s="112"/>
      <c r="R1823" s="111" t="s">
        <v>575</v>
      </c>
      <c r="S1823" s="111" t="s">
        <v>602</v>
      </c>
      <c r="T1823" s="111" t="s">
        <v>2470</v>
      </c>
      <c r="U1823" s="111" t="str">
        <f>+CONCATENATE(Tabla134[[#This Row],[D]],Tabla134[[#This Row],[P]],Tabla134[[#This Row],[DI]])</f>
        <v>PUNOAZANGAROSAN JUAN DE SALINAS</v>
      </c>
      <c r="V1823" s="111" t="s">
        <v>6227</v>
      </c>
      <c r="W1823" s="111"/>
      <c r="X1823" s="111"/>
    </row>
    <row r="1824" spans="1:24" x14ac:dyDescent="0.3">
      <c r="A1824" s="108" t="s">
        <v>548</v>
      </c>
      <c r="B1824" s="109" t="s">
        <v>6229</v>
      </c>
      <c r="C1824" s="109" t="s">
        <v>836</v>
      </c>
      <c r="D1824" s="109" t="s">
        <v>581</v>
      </c>
      <c r="E1824" s="109" t="s">
        <v>798</v>
      </c>
      <c r="F1824" s="109" t="s">
        <v>6171</v>
      </c>
      <c r="G1824" s="109" t="s">
        <v>6203</v>
      </c>
      <c r="H1824" s="109" t="s">
        <v>6230</v>
      </c>
      <c r="I1824" s="110">
        <v>5400</v>
      </c>
      <c r="J1824" s="110">
        <v>301.27</v>
      </c>
      <c r="K1824" s="110">
        <v>-15.0547</v>
      </c>
      <c r="L1824" s="110">
        <v>-70.279200000000003</v>
      </c>
      <c r="M1824" s="111" t="s">
        <v>123</v>
      </c>
      <c r="N1824" s="111">
        <v>0</v>
      </c>
      <c r="O1824" s="111" t="s">
        <v>553</v>
      </c>
      <c r="P1824" s="111">
        <v>0</v>
      </c>
      <c r="Q1824" s="112"/>
      <c r="R1824" s="111" t="s">
        <v>575</v>
      </c>
      <c r="S1824" s="111" t="s">
        <v>602</v>
      </c>
      <c r="T1824" s="111" t="s">
        <v>2499</v>
      </c>
      <c r="U1824" s="111" t="str">
        <f>+CONCATENATE(Tabla134[[#This Row],[D]],Tabla134[[#This Row],[P]],Tabla134[[#This Row],[DI]])</f>
        <v>PUNOAZANGAROSANTIAGO DE PUPUJA</v>
      </c>
      <c r="V1824" s="111" t="s">
        <v>6229</v>
      </c>
      <c r="W1824" s="111"/>
      <c r="X1824" s="111"/>
    </row>
    <row r="1825" spans="1:24" x14ac:dyDescent="0.3">
      <c r="A1825" s="108" t="s">
        <v>548</v>
      </c>
      <c r="B1825" s="109" t="s">
        <v>6231</v>
      </c>
      <c r="C1825" s="109" t="s">
        <v>836</v>
      </c>
      <c r="D1825" s="109" t="s">
        <v>581</v>
      </c>
      <c r="E1825" s="109" t="s">
        <v>806</v>
      </c>
      <c r="F1825" s="109" t="s">
        <v>6171</v>
      </c>
      <c r="G1825" s="109" t="s">
        <v>6203</v>
      </c>
      <c r="H1825" s="109" t="s">
        <v>6232</v>
      </c>
      <c r="I1825" s="110">
        <v>3141</v>
      </c>
      <c r="J1825" s="110">
        <v>198.73</v>
      </c>
      <c r="K1825" s="110">
        <v>-14.9544</v>
      </c>
      <c r="L1825" s="110">
        <v>-70.402799999999999</v>
      </c>
      <c r="M1825" s="111" t="s">
        <v>123</v>
      </c>
      <c r="N1825" s="111">
        <v>0</v>
      </c>
      <c r="O1825" s="111" t="s">
        <v>553</v>
      </c>
      <c r="P1825" s="111">
        <v>0</v>
      </c>
      <c r="Q1825" s="112"/>
      <c r="R1825" s="111" t="s">
        <v>575</v>
      </c>
      <c r="S1825" s="111" t="s">
        <v>602</v>
      </c>
      <c r="T1825" s="111" t="s">
        <v>2523</v>
      </c>
      <c r="U1825" s="111" t="str">
        <f>+CONCATENATE(Tabla134[[#This Row],[D]],Tabla134[[#This Row],[P]],Tabla134[[#This Row],[DI]])</f>
        <v>PUNOAZANGAROTIRAPATA</v>
      </c>
      <c r="V1825" s="111" t="s">
        <v>6231</v>
      </c>
      <c r="W1825" s="111"/>
      <c r="X1825" s="111"/>
    </row>
    <row r="1826" spans="1:24" x14ac:dyDescent="0.3">
      <c r="A1826" s="108" t="s">
        <v>548</v>
      </c>
      <c r="B1826" s="109" t="s">
        <v>6233</v>
      </c>
      <c r="C1826" s="109" t="s">
        <v>836</v>
      </c>
      <c r="D1826" s="109" t="s">
        <v>581</v>
      </c>
      <c r="E1826" s="109" t="s">
        <v>841</v>
      </c>
      <c r="F1826" s="109" t="s">
        <v>6171</v>
      </c>
      <c r="G1826" s="109" t="s">
        <v>6203</v>
      </c>
      <c r="H1826" s="109" t="s">
        <v>842</v>
      </c>
      <c r="I1826" s="110" t="s">
        <v>553</v>
      </c>
      <c r="J1826" s="110" t="s">
        <v>553</v>
      </c>
      <c r="K1826" s="110" t="s">
        <v>553</v>
      </c>
      <c r="L1826" s="110" t="s">
        <v>553</v>
      </c>
      <c r="M1826" s="111" t="s">
        <v>123</v>
      </c>
      <c r="N1826" s="111">
        <v>0</v>
      </c>
      <c r="O1826" s="111" t="s">
        <v>553</v>
      </c>
      <c r="P1826" s="111">
        <v>0</v>
      </c>
      <c r="Q1826" s="112"/>
      <c r="R1826" s="111" t="s">
        <v>575</v>
      </c>
      <c r="S1826" s="111" t="s">
        <v>602</v>
      </c>
      <c r="T1826" s="111" t="s">
        <v>843</v>
      </c>
      <c r="U1826" s="111" t="str">
        <f>+CONCATENATE(Tabla134[[#This Row],[D]],Tabla134[[#This Row],[P]],Tabla134[[#This Row],[DI]])</f>
        <v>PUNOAZANGAROMULTIDISTRITAL</v>
      </c>
      <c r="V1826" s="111" t="s">
        <v>6233</v>
      </c>
      <c r="W1826" s="111"/>
      <c r="X1826" s="111"/>
    </row>
    <row r="1827" spans="1:24" x14ac:dyDescent="0.3">
      <c r="A1827" s="108" t="s">
        <v>548</v>
      </c>
      <c r="B1827" s="109" t="s">
        <v>6234</v>
      </c>
      <c r="C1827" s="109" t="s">
        <v>836</v>
      </c>
      <c r="D1827" s="109" t="s">
        <v>608</v>
      </c>
      <c r="E1827" s="109" t="s">
        <v>550</v>
      </c>
      <c r="F1827" s="109" t="s">
        <v>6171</v>
      </c>
      <c r="G1827" s="109" t="s">
        <v>6235</v>
      </c>
      <c r="H1827" s="109" t="s">
        <v>6236</v>
      </c>
      <c r="I1827" s="110">
        <v>13291</v>
      </c>
      <c r="J1827" s="110">
        <v>1029.56</v>
      </c>
      <c r="K1827" s="110">
        <v>-14.0686</v>
      </c>
      <c r="L1827" s="110">
        <v>-70.430800000000005</v>
      </c>
      <c r="M1827" s="111" t="s">
        <v>123</v>
      </c>
      <c r="N1827" s="111">
        <v>0</v>
      </c>
      <c r="O1827" s="111" t="s">
        <v>553</v>
      </c>
      <c r="P1827" s="111">
        <v>0</v>
      </c>
      <c r="Q1827" s="112"/>
      <c r="R1827" s="111" t="s">
        <v>575</v>
      </c>
      <c r="S1827" s="111" t="s">
        <v>628</v>
      </c>
      <c r="T1827" s="111" t="s">
        <v>2093</v>
      </c>
      <c r="U1827" s="111" t="str">
        <f>+CONCATENATE(Tabla134[[#This Row],[D]],Tabla134[[#This Row],[P]],Tabla134[[#This Row],[DI]])</f>
        <v>PUNOCARABAYAMACUSANI</v>
      </c>
      <c r="V1827" s="111" t="s">
        <v>6234</v>
      </c>
      <c r="W1827" s="111"/>
      <c r="X1827" s="111"/>
    </row>
    <row r="1828" spans="1:24" x14ac:dyDescent="0.3">
      <c r="A1828" s="108" t="s">
        <v>548</v>
      </c>
      <c r="B1828" s="109" t="s">
        <v>6237</v>
      </c>
      <c r="C1828" s="109" t="s">
        <v>836</v>
      </c>
      <c r="D1828" s="109" t="s">
        <v>608</v>
      </c>
      <c r="E1828" s="109" t="s">
        <v>581</v>
      </c>
      <c r="F1828" s="109" t="s">
        <v>6171</v>
      </c>
      <c r="G1828" s="109" t="s">
        <v>6235</v>
      </c>
      <c r="H1828" s="109" t="s">
        <v>6238</v>
      </c>
      <c r="I1828" s="110">
        <v>2140</v>
      </c>
      <c r="J1828" s="110">
        <v>413.11</v>
      </c>
      <c r="K1828" s="110">
        <v>-14.2294</v>
      </c>
      <c r="L1828" s="110">
        <v>-70.226399999999998</v>
      </c>
      <c r="M1828" s="111" t="s">
        <v>123</v>
      </c>
      <c r="N1828" s="111">
        <v>0</v>
      </c>
      <c r="O1828" s="111" t="s">
        <v>553</v>
      </c>
      <c r="P1828" s="111">
        <v>0</v>
      </c>
      <c r="Q1828" s="112"/>
      <c r="R1828" s="111" t="s">
        <v>575</v>
      </c>
      <c r="S1828" s="111" t="s">
        <v>628</v>
      </c>
      <c r="T1828" s="111" t="s">
        <v>1190</v>
      </c>
      <c r="U1828" s="111" t="str">
        <f>+CONCATENATE(Tabla134[[#This Row],[D]],Tabla134[[#This Row],[P]],Tabla134[[#This Row],[DI]])</f>
        <v>PUNOCARABAYAAJOYANI</v>
      </c>
      <c r="V1828" s="111" t="s">
        <v>6237</v>
      </c>
      <c r="W1828" s="111"/>
      <c r="X1828" s="111"/>
    </row>
    <row r="1829" spans="1:24" x14ac:dyDescent="0.3">
      <c r="A1829" s="108" t="s">
        <v>548</v>
      </c>
      <c r="B1829" s="109" t="s">
        <v>6239</v>
      </c>
      <c r="C1829" s="109" t="s">
        <v>836</v>
      </c>
      <c r="D1829" s="109" t="s">
        <v>608</v>
      </c>
      <c r="E1829" s="109" t="s">
        <v>608</v>
      </c>
      <c r="F1829" s="109" t="s">
        <v>6171</v>
      </c>
      <c r="G1829" s="109" t="s">
        <v>6235</v>
      </c>
      <c r="H1829" s="109" t="s">
        <v>6240</v>
      </c>
      <c r="I1829" s="110">
        <v>12540</v>
      </c>
      <c r="J1829" s="110">
        <v>1091.6099999999999</v>
      </c>
      <c r="K1829" s="110">
        <v>-13.7781</v>
      </c>
      <c r="L1829" s="110">
        <v>-70.325000000000003</v>
      </c>
      <c r="M1829" s="111" t="s">
        <v>123</v>
      </c>
      <c r="N1829" s="111">
        <v>0</v>
      </c>
      <c r="O1829" s="111" t="s">
        <v>553</v>
      </c>
      <c r="P1829" s="111">
        <v>0</v>
      </c>
      <c r="Q1829" s="112"/>
      <c r="R1829" s="111" t="s">
        <v>575</v>
      </c>
      <c r="S1829" s="111" t="s">
        <v>628</v>
      </c>
      <c r="T1829" s="111" t="s">
        <v>1359</v>
      </c>
      <c r="U1829" s="111" t="str">
        <f>+CONCATENATE(Tabla134[[#This Row],[D]],Tabla134[[#This Row],[P]],Tabla134[[#This Row],[DI]])</f>
        <v>PUNOCARABAYAAYAPATA</v>
      </c>
      <c r="V1829" s="111" t="s">
        <v>6239</v>
      </c>
      <c r="W1829" s="111"/>
      <c r="X1829" s="111"/>
    </row>
    <row r="1830" spans="1:24" x14ac:dyDescent="0.3">
      <c r="A1830" s="108" t="s">
        <v>548</v>
      </c>
      <c r="B1830" s="109" t="s">
        <v>6241</v>
      </c>
      <c r="C1830" s="109" t="s">
        <v>836</v>
      </c>
      <c r="D1830" s="109" t="s">
        <v>608</v>
      </c>
      <c r="E1830" s="109" t="s">
        <v>633</v>
      </c>
      <c r="F1830" s="109" t="s">
        <v>6171</v>
      </c>
      <c r="G1830" s="109" t="s">
        <v>6235</v>
      </c>
      <c r="H1830" s="109" t="s">
        <v>6242</v>
      </c>
      <c r="I1830" s="110">
        <v>16619</v>
      </c>
      <c r="J1830" s="110">
        <v>3572.92</v>
      </c>
      <c r="K1830" s="110">
        <v>-13.985300000000001</v>
      </c>
      <c r="L1830" s="110">
        <v>-70.0197</v>
      </c>
      <c r="M1830" s="111" t="s">
        <v>123</v>
      </c>
      <c r="N1830" s="111">
        <v>0</v>
      </c>
      <c r="O1830" s="111" t="s">
        <v>553</v>
      </c>
      <c r="P1830" s="111">
        <v>0</v>
      </c>
      <c r="Q1830" s="112"/>
      <c r="R1830" s="111" t="s">
        <v>575</v>
      </c>
      <c r="S1830" s="111" t="s">
        <v>628</v>
      </c>
      <c r="T1830" s="111" t="s">
        <v>1532</v>
      </c>
      <c r="U1830" s="111" t="str">
        <f>+CONCATENATE(Tabla134[[#This Row],[D]],Tabla134[[#This Row],[P]],Tabla134[[#This Row],[DI]])</f>
        <v>PUNOCARABAYACOASA</v>
      </c>
      <c r="V1830" s="111" t="s">
        <v>6241</v>
      </c>
      <c r="W1830" s="111"/>
      <c r="X1830" s="111"/>
    </row>
    <row r="1831" spans="1:24" x14ac:dyDescent="0.3">
      <c r="A1831" s="108" t="s">
        <v>548</v>
      </c>
      <c r="B1831" s="109" t="s">
        <v>6243</v>
      </c>
      <c r="C1831" s="109" t="s">
        <v>836</v>
      </c>
      <c r="D1831" s="109" t="s">
        <v>608</v>
      </c>
      <c r="E1831" s="109" t="s">
        <v>656</v>
      </c>
      <c r="F1831" s="109" t="s">
        <v>6171</v>
      </c>
      <c r="G1831" s="109" t="s">
        <v>6235</v>
      </c>
      <c r="H1831" s="109" t="s">
        <v>6244</v>
      </c>
      <c r="I1831" s="110">
        <v>4035</v>
      </c>
      <c r="J1831" s="110">
        <v>852.99</v>
      </c>
      <c r="K1831" s="110">
        <v>-13.868600000000001</v>
      </c>
      <c r="L1831" s="110">
        <v>-70.604200000000006</v>
      </c>
      <c r="M1831" s="111" t="s">
        <v>123</v>
      </c>
      <c r="N1831" s="111">
        <v>0</v>
      </c>
      <c r="O1831" s="111" t="s">
        <v>553</v>
      </c>
      <c r="P1831" s="111">
        <v>0</v>
      </c>
      <c r="Q1831" s="112"/>
      <c r="R1831" s="111" t="s">
        <v>575</v>
      </c>
      <c r="S1831" s="111" t="s">
        <v>628</v>
      </c>
      <c r="T1831" s="111" t="s">
        <v>1689</v>
      </c>
      <c r="U1831" s="111" t="str">
        <f>+CONCATENATE(Tabla134[[#This Row],[D]],Tabla134[[#This Row],[P]],Tabla134[[#This Row],[DI]])</f>
        <v>PUNOCARABAYACORANI</v>
      </c>
      <c r="V1831" s="111" t="s">
        <v>6243</v>
      </c>
      <c r="W1831" s="111"/>
      <c r="X1831" s="111"/>
    </row>
    <row r="1832" spans="1:24" x14ac:dyDescent="0.3">
      <c r="A1832" s="108" t="s">
        <v>548</v>
      </c>
      <c r="B1832" s="109" t="s">
        <v>6245</v>
      </c>
      <c r="C1832" s="109" t="s">
        <v>836</v>
      </c>
      <c r="D1832" s="109" t="s">
        <v>608</v>
      </c>
      <c r="E1832" s="109" t="s">
        <v>680</v>
      </c>
      <c r="F1832" s="109" t="s">
        <v>6171</v>
      </c>
      <c r="G1832" s="109" t="s">
        <v>6235</v>
      </c>
      <c r="H1832" s="109" t="s">
        <v>6246</v>
      </c>
      <c r="I1832" s="110">
        <v>9497</v>
      </c>
      <c r="J1832" s="110">
        <v>836.37</v>
      </c>
      <c r="K1832" s="110">
        <v>-14.3619</v>
      </c>
      <c r="L1832" s="110">
        <v>-70.025000000000006</v>
      </c>
      <c r="M1832" s="111" t="s">
        <v>123</v>
      </c>
      <c r="N1832" s="115">
        <v>1</v>
      </c>
      <c r="O1832" s="115" t="s">
        <v>6181</v>
      </c>
      <c r="P1832" s="115">
        <v>0</v>
      </c>
      <c r="Q1832" s="112"/>
      <c r="R1832" s="111" t="s">
        <v>575</v>
      </c>
      <c r="S1832" s="111" t="s">
        <v>628</v>
      </c>
      <c r="T1832" s="111" t="s">
        <v>1843</v>
      </c>
      <c r="U1832" s="111" t="str">
        <f>+CONCATENATE(Tabla134[[#This Row],[D]],Tabla134[[#This Row],[P]],Tabla134[[#This Row],[DI]])</f>
        <v>PUNOCARABAYACRUCERO</v>
      </c>
      <c r="V1832" s="111" t="s">
        <v>6245</v>
      </c>
      <c r="W1832" s="111"/>
      <c r="X1832" s="111"/>
    </row>
    <row r="1833" spans="1:24" x14ac:dyDescent="0.3">
      <c r="A1833" s="108" t="s">
        <v>548</v>
      </c>
      <c r="B1833" s="109" t="s">
        <v>6247</v>
      </c>
      <c r="C1833" s="109" t="s">
        <v>836</v>
      </c>
      <c r="D1833" s="109" t="s">
        <v>608</v>
      </c>
      <c r="E1833" s="109" t="s">
        <v>700</v>
      </c>
      <c r="F1833" s="109" t="s">
        <v>6171</v>
      </c>
      <c r="G1833" s="109" t="s">
        <v>6235</v>
      </c>
      <c r="H1833" s="109" t="s">
        <v>6248</v>
      </c>
      <c r="I1833" s="110">
        <v>6501</v>
      </c>
      <c r="J1833" s="110">
        <v>1200.79</v>
      </c>
      <c r="K1833" s="110">
        <v>-13.876099999999999</v>
      </c>
      <c r="L1833" s="110">
        <v>-70.217799999999997</v>
      </c>
      <c r="M1833" s="111" t="s">
        <v>123</v>
      </c>
      <c r="N1833" s="111">
        <v>0</v>
      </c>
      <c r="O1833" s="111" t="s">
        <v>553</v>
      </c>
      <c r="P1833" s="111">
        <v>0</v>
      </c>
      <c r="Q1833" s="112"/>
      <c r="R1833" s="111" t="s">
        <v>575</v>
      </c>
      <c r="S1833" s="111" t="s">
        <v>628</v>
      </c>
      <c r="T1833" s="111" t="s">
        <v>1979</v>
      </c>
      <c r="U1833" s="111" t="str">
        <f>+CONCATENATE(Tabla134[[#This Row],[D]],Tabla134[[#This Row],[P]],Tabla134[[#This Row],[DI]])</f>
        <v>PUNOCARABAYAITUATA</v>
      </c>
      <c r="V1833" s="111" t="s">
        <v>6247</v>
      </c>
      <c r="W1833" s="111"/>
      <c r="X1833" s="111"/>
    </row>
    <row r="1834" spans="1:24" x14ac:dyDescent="0.3">
      <c r="A1834" s="108" t="s">
        <v>548</v>
      </c>
      <c r="B1834" s="109" t="s">
        <v>6249</v>
      </c>
      <c r="C1834" s="109" t="s">
        <v>836</v>
      </c>
      <c r="D1834" s="109" t="s">
        <v>608</v>
      </c>
      <c r="E1834" s="109" t="s">
        <v>719</v>
      </c>
      <c r="F1834" s="109" t="s">
        <v>6171</v>
      </c>
      <c r="G1834" s="109" t="s">
        <v>6235</v>
      </c>
      <c r="H1834" s="109" t="s">
        <v>6250</v>
      </c>
      <c r="I1834" s="110">
        <v>5765</v>
      </c>
      <c r="J1834" s="110">
        <v>595.79</v>
      </c>
      <c r="K1834" s="110">
        <v>-13.7944</v>
      </c>
      <c r="L1834" s="110">
        <v>-70.4756</v>
      </c>
      <c r="M1834" s="111" t="s">
        <v>123</v>
      </c>
      <c r="N1834" s="111">
        <v>0</v>
      </c>
      <c r="O1834" s="111" t="s">
        <v>553</v>
      </c>
      <c r="P1834" s="111">
        <v>0</v>
      </c>
      <c r="Q1834" s="112"/>
      <c r="R1834" s="111" t="s">
        <v>575</v>
      </c>
      <c r="S1834" s="111" t="s">
        <v>628</v>
      </c>
      <c r="T1834" s="111" t="s">
        <v>2191</v>
      </c>
      <c r="U1834" s="111" t="str">
        <f>+CONCATENATE(Tabla134[[#This Row],[D]],Tabla134[[#This Row],[P]],Tabla134[[#This Row],[DI]])</f>
        <v>PUNOCARABAYAOLLACHEA</v>
      </c>
      <c r="V1834" s="111" t="s">
        <v>6249</v>
      </c>
      <c r="W1834" s="111"/>
      <c r="X1834" s="111"/>
    </row>
    <row r="1835" spans="1:24" x14ac:dyDescent="0.3">
      <c r="A1835" s="108" t="s">
        <v>548</v>
      </c>
      <c r="B1835" s="109" t="s">
        <v>6251</v>
      </c>
      <c r="C1835" s="109" t="s">
        <v>836</v>
      </c>
      <c r="D1835" s="109" t="s">
        <v>608</v>
      </c>
      <c r="E1835" s="109" t="s">
        <v>738</v>
      </c>
      <c r="F1835" s="109" t="s">
        <v>6171</v>
      </c>
      <c r="G1835" s="109" t="s">
        <v>6235</v>
      </c>
      <c r="H1835" s="109" t="s">
        <v>6252</v>
      </c>
      <c r="I1835" s="110">
        <v>4199</v>
      </c>
      <c r="J1835" s="110">
        <v>2029.22</v>
      </c>
      <c r="K1835" s="110">
        <v>-13.433299999999999</v>
      </c>
      <c r="L1835" s="110">
        <v>-70.388900000000007</v>
      </c>
      <c r="M1835" s="111" t="s">
        <v>123</v>
      </c>
      <c r="N1835" s="115">
        <v>1</v>
      </c>
      <c r="O1835" s="115" t="s">
        <v>6181</v>
      </c>
      <c r="P1835" s="115">
        <v>0</v>
      </c>
      <c r="Q1835" s="112"/>
      <c r="R1835" s="111" t="s">
        <v>575</v>
      </c>
      <c r="S1835" s="111" t="s">
        <v>628</v>
      </c>
      <c r="T1835" s="111" t="s">
        <v>2270</v>
      </c>
      <c r="U1835" s="111" t="str">
        <f>+CONCATENATE(Tabla134[[#This Row],[D]],Tabla134[[#This Row],[P]],Tabla134[[#This Row],[DI]])</f>
        <v>PUNOCARABAYASAN GABAN</v>
      </c>
      <c r="V1835" s="111" t="s">
        <v>6251</v>
      </c>
      <c r="W1835" s="111"/>
      <c r="X1835" s="111"/>
    </row>
    <row r="1836" spans="1:24" x14ac:dyDescent="0.3">
      <c r="A1836" s="108" t="s">
        <v>548</v>
      </c>
      <c r="B1836" s="109" t="s">
        <v>6253</v>
      </c>
      <c r="C1836" s="109" t="s">
        <v>836</v>
      </c>
      <c r="D1836" s="109" t="s">
        <v>608</v>
      </c>
      <c r="E1836" s="109" t="s">
        <v>753</v>
      </c>
      <c r="F1836" s="109" t="s">
        <v>6171</v>
      </c>
      <c r="G1836" s="109" t="s">
        <v>6235</v>
      </c>
      <c r="H1836" s="109" t="s">
        <v>6254</v>
      </c>
      <c r="I1836" s="110">
        <v>24668</v>
      </c>
      <c r="J1836" s="110">
        <v>644.04</v>
      </c>
      <c r="K1836" s="110">
        <v>-14.1256</v>
      </c>
      <c r="L1836" s="110">
        <v>-69.967200000000005</v>
      </c>
      <c r="M1836" s="111" t="s">
        <v>123</v>
      </c>
      <c r="N1836" s="111">
        <v>0</v>
      </c>
      <c r="O1836" s="111" t="s">
        <v>553</v>
      </c>
      <c r="P1836" s="111">
        <v>0</v>
      </c>
      <c r="Q1836" s="112"/>
      <c r="R1836" s="111" t="s">
        <v>575</v>
      </c>
      <c r="S1836" s="111" t="s">
        <v>628</v>
      </c>
      <c r="T1836" s="111" t="s">
        <v>2341</v>
      </c>
      <c r="U1836" s="111" t="str">
        <f>+CONCATENATE(Tabla134[[#This Row],[D]],Tabla134[[#This Row],[P]],Tabla134[[#This Row],[DI]])</f>
        <v>PUNOCARABAYAUSICAYOS</v>
      </c>
      <c r="V1836" s="111" t="s">
        <v>6253</v>
      </c>
      <c r="W1836" s="111"/>
      <c r="X1836" s="111"/>
    </row>
    <row r="1837" spans="1:24" x14ac:dyDescent="0.3">
      <c r="A1837" s="108" t="s">
        <v>548</v>
      </c>
      <c r="B1837" s="109" t="s">
        <v>6255</v>
      </c>
      <c r="C1837" s="109" t="s">
        <v>836</v>
      </c>
      <c r="D1837" s="109" t="s">
        <v>608</v>
      </c>
      <c r="E1837" s="109" t="s">
        <v>841</v>
      </c>
      <c r="F1837" s="109" t="s">
        <v>6171</v>
      </c>
      <c r="G1837" s="109" t="s">
        <v>6235</v>
      </c>
      <c r="H1837" s="109" t="s">
        <v>842</v>
      </c>
      <c r="I1837" s="110" t="s">
        <v>553</v>
      </c>
      <c r="J1837" s="110" t="s">
        <v>553</v>
      </c>
      <c r="K1837" s="110" t="s">
        <v>553</v>
      </c>
      <c r="L1837" s="110" t="s">
        <v>553</v>
      </c>
      <c r="M1837" s="111" t="s">
        <v>123</v>
      </c>
      <c r="N1837" s="111">
        <v>0</v>
      </c>
      <c r="O1837" s="111" t="s">
        <v>553</v>
      </c>
      <c r="P1837" s="111">
        <v>0</v>
      </c>
      <c r="Q1837" s="112"/>
      <c r="R1837" s="111" t="s">
        <v>575</v>
      </c>
      <c r="S1837" s="111" t="s">
        <v>628</v>
      </c>
      <c r="T1837" s="111" t="s">
        <v>843</v>
      </c>
      <c r="U1837" s="111" t="str">
        <f>+CONCATENATE(Tabla134[[#This Row],[D]],Tabla134[[#This Row],[P]],Tabla134[[#This Row],[DI]])</f>
        <v>PUNOCARABAYAMULTIDISTRITAL</v>
      </c>
      <c r="V1837" s="111" t="s">
        <v>6255</v>
      </c>
      <c r="W1837" s="111"/>
      <c r="X1837" s="111"/>
    </row>
    <row r="1838" spans="1:24" x14ac:dyDescent="0.3">
      <c r="A1838" s="108" t="s">
        <v>548</v>
      </c>
      <c r="B1838" s="109" t="s">
        <v>6256</v>
      </c>
      <c r="C1838" s="109" t="s">
        <v>836</v>
      </c>
      <c r="D1838" s="109" t="s">
        <v>633</v>
      </c>
      <c r="E1838" s="109" t="s">
        <v>550</v>
      </c>
      <c r="F1838" s="109" t="s">
        <v>6171</v>
      </c>
      <c r="G1838" s="109" t="s">
        <v>6257</v>
      </c>
      <c r="H1838" s="109" t="s">
        <v>6258</v>
      </c>
      <c r="I1838" s="110">
        <v>21619</v>
      </c>
      <c r="J1838" s="110">
        <v>720.38</v>
      </c>
      <c r="K1838" s="110">
        <v>-16.215</v>
      </c>
      <c r="L1838" s="110">
        <v>-69.4619</v>
      </c>
      <c r="M1838" s="111" t="s">
        <v>123</v>
      </c>
      <c r="N1838" s="111">
        <v>0</v>
      </c>
      <c r="O1838" s="111" t="s">
        <v>553</v>
      </c>
      <c r="P1838" s="111">
        <v>0</v>
      </c>
      <c r="Q1838" s="112"/>
      <c r="R1838" s="111" t="s">
        <v>575</v>
      </c>
      <c r="S1838" s="111" t="s">
        <v>651</v>
      </c>
      <c r="T1838" s="111" t="s">
        <v>1533</v>
      </c>
      <c r="U1838" s="111" t="str">
        <f>+CONCATENATE(Tabla134[[#This Row],[D]],Tabla134[[#This Row],[P]],Tabla134[[#This Row],[DI]])</f>
        <v>PUNOCHUCUITOJULI</v>
      </c>
      <c r="V1838" s="111" t="s">
        <v>6256</v>
      </c>
      <c r="W1838" s="111"/>
      <c r="X1838" s="111"/>
    </row>
    <row r="1839" spans="1:24" x14ac:dyDescent="0.3">
      <c r="A1839" s="108" t="s">
        <v>548</v>
      </c>
      <c r="B1839" s="109" t="s">
        <v>6259</v>
      </c>
      <c r="C1839" s="109" t="s">
        <v>836</v>
      </c>
      <c r="D1839" s="109" t="s">
        <v>633</v>
      </c>
      <c r="E1839" s="109" t="s">
        <v>581</v>
      </c>
      <c r="F1839" s="109" t="s">
        <v>6171</v>
      </c>
      <c r="G1839" s="109" t="s">
        <v>6257</v>
      </c>
      <c r="H1839" s="109" t="s">
        <v>6260</v>
      </c>
      <c r="I1839" s="110">
        <v>32339</v>
      </c>
      <c r="J1839" s="110">
        <v>178.21</v>
      </c>
      <c r="K1839" s="110">
        <v>-16.565300000000001</v>
      </c>
      <c r="L1839" s="110">
        <v>-69.043300000000002</v>
      </c>
      <c r="M1839" s="111" t="s">
        <v>123</v>
      </c>
      <c r="N1839" s="111">
        <v>0</v>
      </c>
      <c r="O1839" s="111" t="s">
        <v>553</v>
      </c>
      <c r="P1839" s="111">
        <v>0</v>
      </c>
      <c r="Q1839" s="112"/>
      <c r="R1839" s="111" t="s">
        <v>575</v>
      </c>
      <c r="S1839" s="111" t="s">
        <v>651</v>
      </c>
      <c r="T1839" s="111" t="s">
        <v>1191</v>
      </c>
      <c r="U1839" s="111" t="str">
        <f>+CONCATENATE(Tabla134[[#This Row],[D]],Tabla134[[#This Row],[P]],Tabla134[[#This Row],[DI]])</f>
        <v>PUNOCHUCUITODESAGUADERO</v>
      </c>
      <c r="V1839" s="111" t="s">
        <v>6259</v>
      </c>
      <c r="W1839" s="111"/>
      <c r="X1839" s="111"/>
    </row>
    <row r="1840" spans="1:24" x14ac:dyDescent="0.3">
      <c r="A1840" s="108" t="s">
        <v>548</v>
      </c>
      <c r="B1840" s="109" t="s">
        <v>6261</v>
      </c>
      <c r="C1840" s="109" t="s">
        <v>836</v>
      </c>
      <c r="D1840" s="109" t="s">
        <v>633</v>
      </c>
      <c r="E1840" s="109" t="s">
        <v>608</v>
      </c>
      <c r="F1840" s="109" t="s">
        <v>6171</v>
      </c>
      <c r="G1840" s="109" t="s">
        <v>6257</v>
      </c>
      <c r="H1840" s="109" t="s">
        <v>6262</v>
      </c>
      <c r="I1840" s="110">
        <v>23781</v>
      </c>
      <c r="J1840" s="110">
        <v>705.28</v>
      </c>
      <c r="K1840" s="110">
        <v>-16.629200000000001</v>
      </c>
      <c r="L1840" s="110">
        <v>-69.325000000000003</v>
      </c>
      <c r="M1840" s="111" t="s">
        <v>123</v>
      </c>
      <c r="N1840" s="111">
        <v>0</v>
      </c>
      <c r="O1840" s="111" t="s">
        <v>553</v>
      </c>
      <c r="P1840" s="111">
        <v>0</v>
      </c>
      <c r="Q1840" s="112"/>
      <c r="R1840" s="111" t="s">
        <v>575</v>
      </c>
      <c r="S1840" s="111" t="s">
        <v>651</v>
      </c>
      <c r="T1840" s="111" t="s">
        <v>1360</v>
      </c>
      <c r="U1840" s="111" t="str">
        <f>+CONCATENATE(Tabla134[[#This Row],[D]],Tabla134[[#This Row],[P]],Tabla134[[#This Row],[DI]])</f>
        <v>PUNOCHUCUITOHUACULLANI</v>
      </c>
      <c r="V1840" s="111" t="s">
        <v>6261</v>
      </c>
      <c r="W1840" s="111"/>
      <c r="X1840" s="111"/>
    </row>
    <row r="1841" spans="1:24" x14ac:dyDescent="0.3">
      <c r="A1841" s="108" t="s">
        <v>548</v>
      </c>
      <c r="B1841" s="109" t="s">
        <v>6263</v>
      </c>
      <c r="C1841" s="109" t="s">
        <v>836</v>
      </c>
      <c r="D1841" s="109" t="s">
        <v>633</v>
      </c>
      <c r="E1841" s="109" t="s">
        <v>633</v>
      </c>
      <c r="F1841" s="109" t="s">
        <v>6171</v>
      </c>
      <c r="G1841" s="109" t="s">
        <v>6257</v>
      </c>
      <c r="H1841" s="109" t="s">
        <v>6264</v>
      </c>
      <c r="I1841" s="110">
        <v>26051</v>
      </c>
      <c r="J1841" s="110">
        <v>485.77</v>
      </c>
      <c r="K1841" s="110">
        <v>-16.720800000000001</v>
      </c>
      <c r="L1841" s="110">
        <v>-69.249200000000002</v>
      </c>
      <c r="M1841" s="111" t="s">
        <v>123</v>
      </c>
      <c r="N1841" s="111">
        <v>0</v>
      </c>
      <c r="O1841" s="111" t="s">
        <v>553</v>
      </c>
      <c r="P1841" s="111">
        <v>0</v>
      </c>
      <c r="Q1841" s="112"/>
      <c r="R1841" s="111" t="s">
        <v>575</v>
      </c>
      <c r="S1841" s="111" t="s">
        <v>651</v>
      </c>
      <c r="T1841" s="111" t="s">
        <v>1690</v>
      </c>
      <c r="U1841" s="111" t="str">
        <f>+CONCATENATE(Tabla134[[#This Row],[D]],Tabla134[[#This Row],[P]],Tabla134[[#This Row],[DI]])</f>
        <v>PUNOCHUCUITOKELLUYO</v>
      </c>
      <c r="V1841" s="111" t="s">
        <v>6263</v>
      </c>
      <c r="W1841" s="111"/>
      <c r="X1841" s="111"/>
    </row>
    <row r="1842" spans="1:24" x14ac:dyDescent="0.3">
      <c r="A1842" s="108" t="s">
        <v>548</v>
      </c>
      <c r="B1842" s="109" t="s">
        <v>6265</v>
      </c>
      <c r="C1842" s="109" t="s">
        <v>836</v>
      </c>
      <c r="D1842" s="109" t="s">
        <v>633</v>
      </c>
      <c r="E1842" s="109" t="s">
        <v>656</v>
      </c>
      <c r="F1842" s="109" t="s">
        <v>6171</v>
      </c>
      <c r="G1842" s="109" t="s">
        <v>6257</v>
      </c>
      <c r="H1842" s="109" t="s">
        <v>6266</v>
      </c>
      <c r="I1842" s="110">
        <v>13871</v>
      </c>
      <c r="J1842" s="110">
        <v>959.34</v>
      </c>
      <c r="K1842" s="110">
        <v>-16.909199999999998</v>
      </c>
      <c r="L1842" s="110">
        <v>-69.373599999999996</v>
      </c>
      <c r="M1842" s="111" t="s">
        <v>123</v>
      </c>
      <c r="N1842" s="111">
        <v>0</v>
      </c>
      <c r="O1842" s="111" t="s">
        <v>553</v>
      </c>
      <c r="P1842" s="111">
        <v>0</v>
      </c>
      <c r="Q1842" s="112"/>
      <c r="R1842" s="111" t="s">
        <v>575</v>
      </c>
      <c r="S1842" s="111" t="s">
        <v>651</v>
      </c>
      <c r="T1842" s="111" t="s">
        <v>1844</v>
      </c>
      <c r="U1842" s="111" t="str">
        <f>+CONCATENATE(Tabla134[[#This Row],[D]],Tabla134[[#This Row],[P]],Tabla134[[#This Row],[DI]])</f>
        <v>PUNOCHUCUITOPISACOMA</v>
      </c>
      <c r="V1842" s="111" t="s">
        <v>6265</v>
      </c>
      <c r="W1842" s="111"/>
      <c r="X1842" s="111"/>
    </row>
    <row r="1843" spans="1:24" x14ac:dyDescent="0.3">
      <c r="A1843" s="108" t="s">
        <v>548</v>
      </c>
      <c r="B1843" s="109" t="s">
        <v>6267</v>
      </c>
      <c r="C1843" s="109" t="s">
        <v>836</v>
      </c>
      <c r="D1843" s="109" t="s">
        <v>633</v>
      </c>
      <c r="E1843" s="109" t="s">
        <v>680</v>
      </c>
      <c r="F1843" s="109" t="s">
        <v>6171</v>
      </c>
      <c r="G1843" s="109" t="s">
        <v>6257</v>
      </c>
      <c r="H1843" s="109" t="s">
        <v>6268</v>
      </c>
      <c r="I1843" s="110">
        <v>16206</v>
      </c>
      <c r="J1843" s="110">
        <v>382.58</v>
      </c>
      <c r="K1843" s="110">
        <v>-16.2728</v>
      </c>
      <c r="L1843" s="110">
        <v>-69.293300000000002</v>
      </c>
      <c r="M1843" s="111" t="s">
        <v>123</v>
      </c>
      <c r="N1843" s="111">
        <v>0</v>
      </c>
      <c r="O1843" s="111" t="s">
        <v>553</v>
      </c>
      <c r="P1843" s="111">
        <v>0</v>
      </c>
      <c r="Q1843" s="112"/>
      <c r="R1843" s="111" t="s">
        <v>575</v>
      </c>
      <c r="S1843" s="111" t="s">
        <v>651</v>
      </c>
      <c r="T1843" s="111" t="s">
        <v>1980</v>
      </c>
      <c r="U1843" s="111" t="str">
        <f>+CONCATENATE(Tabla134[[#This Row],[D]],Tabla134[[#This Row],[P]],Tabla134[[#This Row],[DI]])</f>
        <v>PUNOCHUCUITOPOMATA</v>
      </c>
      <c r="V1843" s="111" t="s">
        <v>6267</v>
      </c>
      <c r="W1843" s="111"/>
      <c r="X1843" s="111"/>
    </row>
    <row r="1844" spans="1:24" x14ac:dyDescent="0.3">
      <c r="A1844" s="108" t="s">
        <v>548</v>
      </c>
      <c r="B1844" s="109" t="s">
        <v>6269</v>
      </c>
      <c r="C1844" s="109" t="s">
        <v>836</v>
      </c>
      <c r="D1844" s="109" t="s">
        <v>633</v>
      </c>
      <c r="E1844" s="109" t="s">
        <v>700</v>
      </c>
      <c r="F1844" s="109" t="s">
        <v>6171</v>
      </c>
      <c r="G1844" s="109" t="s">
        <v>6257</v>
      </c>
      <c r="H1844" s="109" t="s">
        <v>6270</v>
      </c>
      <c r="I1844" s="110">
        <v>19161</v>
      </c>
      <c r="J1844" s="110">
        <v>546.57000000000005</v>
      </c>
      <c r="K1844" s="110">
        <v>-16.496400000000001</v>
      </c>
      <c r="L1844" s="110">
        <v>-69.105000000000004</v>
      </c>
      <c r="M1844" s="111" t="s">
        <v>123</v>
      </c>
      <c r="N1844" s="111">
        <v>0</v>
      </c>
      <c r="O1844" s="111" t="s">
        <v>553</v>
      </c>
      <c r="P1844" s="111">
        <v>0</v>
      </c>
      <c r="Q1844" s="112"/>
      <c r="R1844" s="111" t="s">
        <v>575</v>
      </c>
      <c r="S1844" s="111" t="s">
        <v>651</v>
      </c>
      <c r="T1844" s="111" t="s">
        <v>2094</v>
      </c>
      <c r="U1844" s="111" t="str">
        <f>+CONCATENATE(Tabla134[[#This Row],[D]],Tabla134[[#This Row],[P]],Tabla134[[#This Row],[DI]])</f>
        <v>PUNOCHUCUITOZEPITA</v>
      </c>
      <c r="V1844" s="111" t="s">
        <v>6269</v>
      </c>
      <c r="W1844" s="111"/>
      <c r="X1844" s="111"/>
    </row>
    <row r="1845" spans="1:24" x14ac:dyDescent="0.3">
      <c r="A1845" s="108" t="s">
        <v>548</v>
      </c>
      <c r="B1845" s="109" t="s">
        <v>6271</v>
      </c>
      <c r="C1845" s="109" t="s">
        <v>836</v>
      </c>
      <c r="D1845" s="109" t="s">
        <v>633</v>
      </c>
      <c r="E1845" s="109" t="s">
        <v>841</v>
      </c>
      <c r="F1845" s="109" t="s">
        <v>6171</v>
      </c>
      <c r="G1845" s="109" t="s">
        <v>6257</v>
      </c>
      <c r="H1845" s="109" t="s">
        <v>842</v>
      </c>
      <c r="I1845" s="110" t="s">
        <v>553</v>
      </c>
      <c r="J1845" s="110" t="s">
        <v>553</v>
      </c>
      <c r="K1845" s="110" t="s">
        <v>553</v>
      </c>
      <c r="L1845" s="110" t="s">
        <v>553</v>
      </c>
      <c r="M1845" s="111" t="s">
        <v>123</v>
      </c>
      <c r="N1845" s="111">
        <v>0</v>
      </c>
      <c r="O1845" s="111" t="s">
        <v>553</v>
      </c>
      <c r="P1845" s="111">
        <v>0</v>
      </c>
      <c r="Q1845" s="112"/>
      <c r="R1845" s="111" t="s">
        <v>575</v>
      </c>
      <c r="S1845" s="111" t="s">
        <v>651</v>
      </c>
      <c r="T1845" s="111" t="s">
        <v>843</v>
      </c>
      <c r="U1845" s="111" t="str">
        <f>+CONCATENATE(Tabla134[[#This Row],[D]],Tabla134[[#This Row],[P]],Tabla134[[#This Row],[DI]])</f>
        <v>PUNOCHUCUITOMULTIDISTRITAL</v>
      </c>
      <c r="V1845" s="111" t="s">
        <v>6271</v>
      </c>
      <c r="W1845" s="111"/>
      <c r="X1845" s="111"/>
    </row>
    <row r="1846" spans="1:24" x14ac:dyDescent="0.3">
      <c r="A1846" s="108" t="s">
        <v>548</v>
      </c>
      <c r="B1846" s="109" t="s">
        <v>6272</v>
      </c>
      <c r="C1846" s="109" t="s">
        <v>836</v>
      </c>
      <c r="D1846" s="109" t="s">
        <v>656</v>
      </c>
      <c r="E1846" s="109" t="s">
        <v>550</v>
      </c>
      <c r="F1846" s="109" t="s">
        <v>6171</v>
      </c>
      <c r="G1846" s="109" t="s">
        <v>6273</v>
      </c>
      <c r="H1846" s="109" t="s">
        <v>6274</v>
      </c>
      <c r="I1846" s="110">
        <v>59120</v>
      </c>
      <c r="J1846" s="110">
        <v>874.57</v>
      </c>
      <c r="K1846" s="110">
        <v>-16.0867</v>
      </c>
      <c r="L1846" s="110">
        <v>-69.638599999999997</v>
      </c>
      <c r="M1846" s="111" t="s">
        <v>123</v>
      </c>
      <c r="N1846" s="111">
        <v>0</v>
      </c>
      <c r="O1846" s="111" t="s">
        <v>553</v>
      </c>
      <c r="P1846" s="111">
        <v>0</v>
      </c>
      <c r="Q1846" s="112"/>
      <c r="R1846" s="111" t="s">
        <v>575</v>
      </c>
      <c r="S1846" s="111" t="s">
        <v>675</v>
      </c>
      <c r="T1846" s="111" t="s">
        <v>1534</v>
      </c>
      <c r="U1846" s="111" t="str">
        <f>+CONCATENATE(Tabla134[[#This Row],[D]],Tabla134[[#This Row],[P]],Tabla134[[#This Row],[DI]])</f>
        <v>PUNOEL_COLLAOILAVE</v>
      </c>
      <c r="V1846" s="111" t="s">
        <v>6272</v>
      </c>
      <c r="W1846" s="111"/>
      <c r="X1846" s="111"/>
    </row>
    <row r="1847" spans="1:24" x14ac:dyDescent="0.3">
      <c r="A1847" s="108" t="s">
        <v>548</v>
      </c>
      <c r="B1847" s="109" t="s">
        <v>6275</v>
      </c>
      <c r="C1847" s="109" t="s">
        <v>836</v>
      </c>
      <c r="D1847" s="109" t="s">
        <v>656</v>
      </c>
      <c r="E1847" s="109" t="s">
        <v>581</v>
      </c>
      <c r="F1847" s="109" t="s">
        <v>6171</v>
      </c>
      <c r="G1847" s="109" t="s">
        <v>6273</v>
      </c>
      <c r="H1847" s="109" t="s">
        <v>6276</v>
      </c>
      <c r="I1847" s="110">
        <v>2351</v>
      </c>
      <c r="J1847" s="110">
        <v>1039.25</v>
      </c>
      <c r="K1847" s="110">
        <v>-17.1828</v>
      </c>
      <c r="L1847" s="110">
        <v>-69.743899999999996</v>
      </c>
      <c r="M1847" s="111" t="s">
        <v>123</v>
      </c>
      <c r="N1847" s="115">
        <v>1</v>
      </c>
      <c r="O1847" s="115" t="s">
        <v>6181</v>
      </c>
      <c r="P1847" s="115">
        <v>0</v>
      </c>
      <c r="Q1847" s="112"/>
      <c r="R1847" s="111" t="s">
        <v>575</v>
      </c>
      <c r="S1847" s="111" t="s">
        <v>675</v>
      </c>
      <c r="T1847" s="111" t="s">
        <v>1192</v>
      </c>
      <c r="U1847" s="111" t="str">
        <f>+CONCATENATE(Tabla134[[#This Row],[D]],Tabla134[[#This Row],[P]],Tabla134[[#This Row],[DI]])</f>
        <v>PUNOEL_COLLAOCAPASO</v>
      </c>
      <c r="V1847" s="111" t="s">
        <v>6275</v>
      </c>
      <c r="W1847" s="111"/>
      <c r="X1847" s="111"/>
    </row>
    <row r="1848" spans="1:24" x14ac:dyDescent="0.3">
      <c r="A1848" s="108" t="s">
        <v>548</v>
      </c>
      <c r="B1848" s="109" t="s">
        <v>6277</v>
      </c>
      <c r="C1848" s="109" t="s">
        <v>836</v>
      </c>
      <c r="D1848" s="109" t="s">
        <v>656</v>
      </c>
      <c r="E1848" s="109" t="s">
        <v>608</v>
      </c>
      <c r="F1848" s="109" t="s">
        <v>6171</v>
      </c>
      <c r="G1848" s="109" t="s">
        <v>6273</v>
      </c>
      <c r="H1848" s="109" t="s">
        <v>6278</v>
      </c>
      <c r="I1848" s="110">
        <v>13172</v>
      </c>
      <c r="J1848" s="110">
        <v>157</v>
      </c>
      <c r="K1848" s="110">
        <v>-16.11</v>
      </c>
      <c r="L1848" s="110">
        <v>-69.554699999999997</v>
      </c>
      <c r="M1848" s="111" t="s">
        <v>123</v>
      </c>
      <c r="N1848" s="111">
        <v>0</v>
      </c>
      <c r="O1848" s="111" t="s">
        <v>553</v>
      </c>
      <c r="P1848" s="111">
        <v>0</v>
      </c>
      <c r="Q1848" s="112"/>
      <c r="R1848" s="111" t="s">
        <v>575</v>
      </c>
      <c r="S1848" s="111" t="s">
        <v>675</v>
      </c>
      <c r="T1848" s="111" t="s">
        <v>1691</v>
      </c>
      <c r="U1848" s="111" t="str">
        <f>+CONCATENATE(Tabla134[[#This Row],[D]],Tabla134[[#This Row],[P]],Tabla134[[#This Row],[DI]])</f>
        <v>PUNOEL_COLLAOPILCUYO</v>
      </c>
      <c r="V1848" s="111" t="s">
        <v>6277</v>
      </c>
      <c r="W1848" s="111"/>
      <c r="X1848" s="111"/>
    </row>
    <row r="1849" spans="1:24" x14ac:dyDescent="0.3">
      <c r="A1849" s="108" t="s">
        <v>548</v>
      </c>
      <c r="B1849" s="109" t="s">
        <v>6279</v>
      </c>
      <c r="C1849" s="109" t="s">
        <v>836</v>
      </c>
      <c r="D1849" s="109" t="s">
        <v>656</v>
      </c>
      <c r="E1849" s="109" t="s">
        <v>633</v>
      </c>
      <c r="F1849" s="109" t="s">
        <v>6171</v>
      </c>
      <c r="G1849" s="109" t="s">
        <v>6273</v>
      </c>
      <c r="H1849" s="109" t="s">
        <v>6280</v>
      </c>
      <c r="I1849" s="110">
        <v>7989</v>
      </c>
      <c r="J1849" s="110">
        <v>2524.02</v>
      </c>
      <c r="K1849" s="110">
        <v>-16.741399999999999</v>
      </c>
      <c r="L1849" s="110">
        <v>-69.717500000000001</v>
      </c>
      <c r="M1849" s="111" t="s">
        <v>123</v>
      </c>
      <c r="N1849" s="115">
        <v>1</v>
      </c>
      <c r="O1849" s="115" t="s">
        <v>5919</v>
      </c>
      <c r="P1849" s="115">
        <v>0</v>
      </c>
      <c r="Q1849" s="112"/>
      <c r="R1849" s="111" t="s">
        <v>575</v>
      </c>
      <c r="S1849" s="111" t="s">
        <v>675</v>
      </c>
      <c r="T1849" s="111" t="s">
        <v>1701</v>
      </c>
      <c r="U1849" s="111" t="str">
        <f>+CONCATENATE(Tabla134[[#This Row],[D]],Tabla134[[#This Row],[P]],Tabla134[[#This Row],[DI]])</f>
        <v>PUNOEL_COLLAOSANTA ROSA</v>
      </c>
      <c r="V1849" s="111" t="s">
        <v>6279</v>
      </c>
      <c r="W1849" s="111"/>
      <c r="X1849" s="111"/>
    </row>
    <row r="1850" spans="1:24" x14ac:dyDescent="0.3">
      <c r="A1850" s="108" t="s">
        <v>548</v>
      </c>
      <c r="B1850" s="109" t="s">
        <v>6281</v>
      </c>
      <c r="C1850" s="109" t="s">
        <v>836</v>
      </c>
      <c r="D1850" s="109" t="s">
        <v>656</v>
      </c>
      <c r="E1850" s="109" t="s">
        <v>656</v>
      </c>
      <c r="F1850" s="109" t="s">
        <v>6171</v>
      </c>
      <c r="G1850" s="109" t="s">
        <v>6273</v>
      </c>
      <c r="H1850" s="109" t="s">
        <v>6282</v>
      </c>
      <c r="I1850" s="110">
        <v>4496</v>
      </c>
      <c r="J1850" s="110">
        <v>1005.67</v>
      </c>
      <c r="K1850" s="110">
        <v>-16.615600000000001</v>
      </c>
      <c r="L1850" s="110">
        <v>-69.702500000000001</v>
      </c>
      <c r="M1850" s="111" t="s">
        <v>123</v>
      </c>
      <c r="N1850" s="115">
        <v>1</v>
      </c>
      <c r="O1850" s="115" t="s">
        <v>6181</v>
      </c>
      <c r="P1850" s="115">
        <v>0</v>
      </c>
      <c r="Q1850" s="112"/>
      <c r="R1850" s="111" t="s">
        <v>575</v>
      </c>
      <c r="S1850" s="111" t="s">
        <v>675</v>
      </c>
      <c r="T1850" s="111" t="s">
        <v>1361</v>
      </c>
      <c r="U1850" s="111" t="str">
        <f>+CONCATENATE(Tabla134[[#This Row],[D]],Tabla134[[#This Row],[P]],Tabla134[[#This Row],[DI]])</f>
        <v>PUNOEL_COLLAOCONDURIRI</v>
      </c>
      <c r="V1850" s="111" t="s">
        <v>6281</v>
      </c>
      <c r="W1850" s="111"/>
      <c r="X1850" s="111"/>
    </row>
    <row r="1851" spans="1:24" x14ac:dyDescent="0.3">
      <c r="A1851" s="108" t="s">
        <v>548</v>
      </c>
      <c r="B1851" s="109" t="s">
        <v>6283</v>
      </c>
      <c r="C1851" s="109" t="s">
        <v>836</v>
      </c>
      <c r="D1851" s="109" t="s">
        <v>656</v>
      </c>
      <c r="E1851" s="109" t="s">
        <v>841</v>
      </c>
      <c r="F1851" s="109" t="s">
        <v>6171</v>
      </c>
      <c r="G1851" s="109" t="s">
        <v>6273</v>
      </c>
      <c r="H1851" s="109" t="s">
        <v>842</v>
      </c>
      <c r="I1851" s="110" t="s">
        <v>553</v>
      </c>
      <c r="J1851" s="110" t="s">
        <v>553</v>
      </c>
      <c r="K1851" s="110" t="s">
        <v>553</v>
      </c>
      <c r="L1851" s="110" t="s">
        <v>553</v>
      </c>
      <c r="M1851" s="111" t="s">
        <v>123</v>
      </c>
      <c r="N1851" s="111">
        <v>0</v>
      </c>
      <c r="O1851" s="111" t="s">
        <v>553</v>
      </c>
      <c r="P1851" s="111">
        <v>0</v>
      </c>
      <c r="Q1851" s="112"/>
      <c r="R1851" s="111" t="s">
        <v>575</v>
      </c>
      <c r="S1851" s="111" t="s">
        <v>675</v>
      </c>
      <c r="T1851" s="111" t="s">
        <v>843</v>
      </c>
      <c r="U1851" s="111" t="str">
        <f>+CONCATENATE(Tabla134[[#This Row],[D]],Tabla134[[#This Row],[P]],Tabla134[[#This Row],[DI]])</f>
        <v>PUNOEL_COLLAOMULTIDISTRITAL</v>
      </c>
      <c r="V1851" s="111" t="s">
        <v>6283</v>
      </c>
      <c r="W1851" s="111"/>
      <c r="X1851" s="111"/>
    </row>
    <row r="1852" spans="1:24" x14ac:dyDescent="0.3">
      <c r="A1852" s="108" t="s">
        <v>548</v>
      </c>
      <c r="B1852" s="109" t="s">
        <v>6284</v>
      </c>
      <c r="C1852" s="109" t="s">
        <v>836</v>
      </c>
      <c r="D1852" s="109" t="s">
        <v>680</v>
      </c>
      <c r="E1852" s="109" t="s">
        <v>550</v>
      </c>
      <c r="F1852" s="109" t="s">
        <v>6171</v>
      </c>
      <c r="G1852" s="109" t="s">
        <v>6285</v>
      </c>
      <c r="H1852" s="109" t="s">
        <v>6286</v>
      </c>
      <c r="I1852" s="110">
        <v>18727</v>
      </c>
      <c r="J1852" s="110">
        <v>381.62</v>
      </c>
      <c r="K1852" s="110">
        <v>-15.201700000000001</v>
      </c>
      <c r="L1852" s="110">
        <v>-69.761399999999995</v>
      </c>
      <c r="M1852" s="111" t="s">
        <v>123</v>
      </c>
      <c r="N1852" s="111">
        <v>0</v>
      </c>
      <c r="O1852" s="111" t="s">
        <v>553</v>
      </c>
      <c r="P1852" s="111">
        <v>0</v>
      </c>
      <c r="Q1852" s="112"/>
      <c r="R1852" s="111" t="s">
        <v>575</v>
      </c>
      <c r="S1852" s="111" t="s">
        <v>697</v>
      </c>
      <c r="T1852" s="111" t="s">
        <v>697</v>
      </c>
      <c r="U1852" s="111" t="str">
        <f>+CONCATENATE(Tabla134[[#This Row],[D]],Tabla134[[#This Row],[P]],Tabla134[[#This Row],[DI]])</f>
        <v>PUNOHUANCANEHUANCANE</v>
      </c>
      <c r="V1852" s="111" t="s">
        <v>6284</v>
      </c>
      <c r="W1852" s="111"/>
      <c r="X1852" s="111"/>
    </row>
    <row r="1853" spans="1:24" x14ac:dyDescent="0.3">
      <c r="A1853" s="108" t="s">
        <v>548</v>
      </c>
      <c r="B1853" s="109" t="s">
        <v>6287</v>
      </c>
      <c r="C1853" s="109" t="s">
        <v>836</v>
      </c>
      <c r="D1853" s="109" t="s">
        <v>680</v>
      </c>
      <c r="E1853" s="109" t="s">
        <v>581</v>
      </c>
      <c r="F1853" s="109" t="s">
        <v>6171</v>
      </c>
      <c r="G1853" s="109" t="s">
        <v>6285</v>
      </c>
      <c r="H1853" s="109" t="s">
        <v>6288</v>
      </c>
      <c r="I1853" s="110">
        <v>4501</v>
      </c>
      <c r="J1853" s="110">
        <v>881.18</v>
      </c>
      <c r="K1853" s="110">
        <v>-15.0161</v>
      </c>
      <c r="L1853" s="110">
        <v>-69.364699999999999</v>
      </c>
      <c r="M1853" s="111" t="s">
        <v>123</v>
      </c>
      <c r="N1853" s="115">
        <v>1</v>
      </c>
      <c r="O1853" s="115" t="s">
        <v>6181</v>
      </c>
      <c r="P1853" s="115">
        <v>0</v>
      </c>
      <c r="Q1853" s="112"/>
      <c r="R1853" s="111" t="s">
        <v>575</v>
      </c>
      <c r="S1853" s="111" t="s">
        <v>697</v>
      </c>
      <c r="T1853" s="111" t="s">
        <v>1193</v>
      </c>
      <c r="U1853" s="111" t="str">
        <f>+CONCATENATE(Tabla134[[#This Row],[D]],Tabla134[[#This Row],[P]],Tabla134[[#This Row],[DI]])</f>
        <v>PUNOHUANCANECOJATA</v>
      </c>
      <c r="V1853" s="111" t="s">
        <v>6287</v>
      </c>
      <c r="W1853" s="111"/>
      <c r="X1853" s="111"/>
    </row>
    <row r="1854" spans="1:24" x14ac:dyDescent="0.3">
      <c r="A1854" s="108" t="s">
        <v>548</v>
      </c>
      <c r="B1854" s="109" t="s">
        <v>6289</v>
      </c>
      <c r="C1854" s="109" t="s">
        <v>836</v>
      </c>
      <c r="D1854" s="109" t="s">
        <v>680</v>
      </c>
      <c r="E1854" s="109" t="s">
        <v>608</v>
      </c>
      <c r="F1854" s="109" t="s">
        <v>6171</v>
      </c>
      <c r="G1854" s="109" t="s">
        <v>6285</v>
      </c>
      <c r="H1854" s="109" t="s">
        <v>6290</v>
      </c>
      <c r="I1854" s="110">
        <v>5634</v>
      </c>
      <c r="J1854" s="110">
        <v>106.73</v>
      </c>
      <c r="K1854" s="110">
        <v>-15.0589</v>
      </c>
      <c r="L1854" s="110">
        <v>-69.804199999999994</v>
      </c>
      <c r="M1854" s="111" t="s">
        <v>123</v>
      </c>
      <c r="N1854" s="111">
        <v>0</v>
      </c>
      <c r="O1854" s="111" t="s">
        <v>553</v>
      </c>
      <c r="P1854" s="111">
        <v>0</v>
      </c>
      <c r="Q1854" s="112"/>
      <c r="R1854" s="111" t="s">
        <v>575</v>
      </c>
      <c r="S1854" s="111" t="s">
        <v>697</v>
      </c>
      <c r="T1854" s="111" t="s">
        <v>1535</v>
      </c>
      <c r="U1854" s="111" t="str">
        <f>+CONCATENATE(Tabla134[[#This Row],[D]],Tabla134[[#This Row],[P]],Tabla134[[#This Row],[DI]])</f>
        <v>PUNOHUANCANEHUATASANI</v>
      </c>
      <c r="V1854" s="111" t="s">
        <v>6289</v>
      </c>
      <c r="W1854" s="111"/>
      <c r="X1854" s="111"/>
    </row>
    <row r="1855" spans="1:24" x14ac:dyDescent="0.3">
      <c r="A1855" s="108" t="s">
        <v>548</v>
      </c>
      <c r="B1855" s="109" t="s">
        <v>6291</v>
      </c>
      <c r="C1855" s="109" t="s">
        <v>836</v>
      </c>
      <c r="D1855" s="109" t="s">
        <v>680</v>
      </c>
      <c r="E1855" s="109" t="s">
        <v>633</v>
      </c>
      <c r="F1855" s="109" t="s">
        <v>6171</v>
      </c>
      <c r="G1855" s="109" t="s">
        <v>6285</v>
      </c>
      <c r="H1855" s="109" t="s">
        <v>6292</v>
      </c>
      <c r="I1855" s="110">
        <v>3422</v>
      </c>
      <c r="J1855" s="110">
        <v>289.02999999999997</v>
      </c>
      <c r="K1855" s="110">
        <v>-15.008900000000001</v>
      </c>
      <c r="L1855" s="110">
        <v>-69.682199999999995</v>
      </c>
      <c r="M1855" s="111" t="s">
        <v>123</v>
      </c>
      <c r="N1855" s="111">
        <v>0</v>
      </c>
      <c r="O1855" s="111" t="s">
        <v>553</v>
      </c>
      <c r="P1855" s="111">
        <v>0</v>
      </c>
      <c r="Q1855" s="112"/>
      <c r="R1855" s="111" t="s">
        <v>575</v>
      </c>
      <c r="S1855" s="111" t="s">
        <v>697</v>
      </c>
      <c r="T1855" s="111" t="s">
        <v>1692</v>
      </c>
      <c r="U1855" s="111" t="str">
        <f>+CONCATENATE(Tabla134[[#This Row],[D]],Tabla134[[#This Row],[P]],Tabla134[[#This Row],[DI]])</f>
        <v>PUNOHUANCANEINCHUPALLA</v>
      </c>
      <c r="V1855" s="111" t="s">
        <v>6291</v>
      </c>
      <c r="W1855" s="111"/>
      <c r="X1855" s="111"/>
    </row>
    <row r="1856" spans="1:24" x14ac:dyDescent="0.3">
      <c r="A1856" s="108" t="s">
        <v>548</v>
      </c>
      <c r="B1856" s="109" t="s">
        <v>6293</v>
      </c>
      <c r="C1856" s="109" t="s">
        <v>836</v>
      </c>
      <c r="D1856" s="109" t="s">
        <v>680</v>
      </c>
      <c r="E1856" s="109" t="s">
        <v>656</v>
      </c>
      <c r="F1856" s="109" t="s">
        <v>6171</v>
      </c>
      <c r="G1856" s="109" t="s">
        <v>6285</v>
      </c>
      <c r="H1856" s="109" t="s">
        <v>6294</v>
      </c>
      <c r="I1856" s="110">
        <v>6515</v>
      </c>
      <c r="J1856" s="110">
        <v>148.41999999999999</v>
      </c>
      <c r="K1856" s="110">
        <v>-15.4419</v>
      </c>
      <c r="L1856" s="110">
        <v>-69.929400000000001</v>
      </c>
      <c r="M1856" s="111" t="s">
        <v>123</v>
      </c>
      <c r="N1856" s="111">
        <v>0</v>
      </c>
      <c r="O1856" s="111" t="s">
        <v>553</v>
      </c>
      <c r="P1856" s="111">
        <v>0</v>
      </c>
      <c r="Q1856" s="112"/>
      <c r="R1856" s="111" t="s">
        <v>575</v>
      </c>
      <c r="S1856" s="111" t="s">
        <v>697</v>
      </c>
      <c r="T1856" s="111" t="s">
        <v>1845</v>
      </c>
      <c r="U1856" s="111" t="str">
        <f>+CONCATENATE(Tabla134[[#This Row],[D]],Tabla134[[#This Row],[P]],Tabla134[[#This Row],[DI]])</f>
        <v>PUNOHUANCANEPUSI</v>
      </c>
      <c r="V1856" s="111" t="s">
        <v>6293</v>
      </c>
      <c r="W1856" s="111"/>
      <c r="X1856" s="111"/>
    </row>
    <row r="1857" spans="1:24" x14ac:dyDescent="0.3">
      <c r="A1857" s="108" t="s">
        <v>548</v>
      </c>
      <c r="B1857" s="109" t="s">
        <v>6295</v>
      </c>
      <c r="C1857" s="109" t="s">
        <v>836</v>
      </c>
      <c r="D1857" s="109" t="s">
        <v>680</v>
      </c>
      <c r="E1857" s="109" t="s">
        <v>680</v>
      </c>
      <c r="F1857" s="109" t="s">
        <v>6171</v>
      </c>
      <c r="G1857" s="109" t="s">
        <v>6285</v>
      </c>
      <c r="H1857" s="109" t="s">
        <v>6296</v>
      </c>
      <c r="I1857" s="110">
        <v>5326</v>
      </c>
      <c r="J1857" s="110">
        <v>301.47000000000003</v>
      </c>
      <c r="K1857" s="110">
        <v>-15.2347</v>
      </c>
      <c r="L1857" s="110">
        <v>-69.530299999999997</v>
      </c>
      <c r="M1857" s="111" t="s">
        <v>123</v>
      </c>
      <c r="N1857" s="111">
        <v>0</v>
      </c>
      <c r="O1857" s="111" t="s">
        <v>553</v>
      </c>
      <c r="P1857" s="111">
        <v>0</v>
      </c>
      <c r="Q1857" s="112"/>
      <c r="R1857" s="111" t="s">
        <v>575</v>
      </c>
      <c r="S1857" s="111" t="s">
        <v>697</v>
      </c>
      <c r="T1857" s="111" t="s">
        <v>1981</v>
      </c>
      <c r="U1857" s="111" t="str">
        <f>+CONCATENATE(Tabla134[[#This Row],[D]],Tabla134[[#This Row],[P]],Tabla134[[#This Row],[DI]])</f>
        <v>PUNOHUANCANEROSASPATA</v>
      </c>
      <c r="V1857" s="111" t="s">
        <v>6295</v>
      </c>
      <c r="W1857" s="111"/>
      <c r="X1857" s="111"/>
    </row>
    <row r="1858" spans="1:24" x14ac:dyDescent="0.3">
      <c r="A1858" s="108" t="s">
        <v>548</v>
      </c>
      <c r="B1858" s="109" t="s">
        <v>6297</v>
      </c>
      <c r="C1858" s="109" t="s">
        <v>836</v>
      </c>
      <c r="D1858" s="109" t="s">
        <v>680</v>
      </c>
      <c r="E1858" s="109" t="s">
        <v>700</v>
      </c>
      <c r="F1858" s="109" t="s">
        <v>6171</v>
      </c>
      <c r="G1858" s="109" t="s">
        <v>6285</v>
      </c>
      <c r="H1858" s="109" t="s">
        <v>6298</v>
      </c>
      <c r="I1858" s="110">
        <v>14483</v>
      </c>
      <c r="J1858" s="110">
        <v>198.02</v>
      </c>
      <c r="K1858" s="110">
        <v>-15.297800000000001</v>
      </c>
      <c r="L1858" s="110">
        <v>-69.979200000000006</v>
      </c>
      <c r="M1858" s="111" t="s">
        <v>123</v>
      </c>
      <c r="N1858" s="111">
        <v>0</v>
      </c>
      <c r="O1858" s="111" t="s">
        <v>553</v>
      </c>
      <c r="P1858" s="111">
        <v>0</v>
      </c>
      <c r="Q1858" s="112"/>
      <c r="R1858" s="111" t="s">
        <v>575</v>
      </c>
      <c r="S1858" s="111" t="s">
        <v>697</v>
      </c>
      <c r="T1858" s="111" t="s">
        <v>2095</v>
      </c>
      <c r="U1858" s="111" t="str">
        <f>+CONCATENATE(Tabla134[[#This Row],[D]],Tabla134[[#This Row],[P]],Tabla134[[#This Row],[DI]])</f>
        <v>PUNOHUANCANETARACO</v>
      </c>
      <c r="V1858" s="111" t="s">
        <v>6297</v>
      </c>
      <c r="W1858" s="111"/>
      <c r="X1858" s="111"/>
    </row>
    <row r="1859" spans="1:24" x14ac:dyDescent="0.3">
      <c r="A1859" s="108" t="s">
        <v>548</v>
      </c>
      <c r="B1859" s="109" t="s">
        <v>6299</v>
      </c>
      <c r="C1859" s="109" t="s">
        <v>836</v>
      </c>
      <c r="D1859" s="109" t="s">
        <v>680</v>
      </c>
      <c r="E1859" s="109" t="s">
        <v>719</v>
      </c>
      <c r="F1859" s="109" t="s">
        <v>6171</v>
      </c>
      <c r="G1859" s="109" t="s">
        <v>6285</v>
      </c>
      <c r="H1859" s="109" t="s">
        <v>6300</v>
      </c>
      <c r="I1859" s="110">
        <v>8480</v>
      </c>
      <c r="J1859" s="110">
        <v>499.38</v>
      </c>
      <c r="K1859" s="110">
        <v>-15.214399999999999</v>
      </c>
      <c r="L1859" s="110">
        <v>-69.688599999999994</v>
      </c>
      <c r="M1859" s="111" t="s">
        <v>123</v>
      </c>
      <c r="N1859" s="111">
        <v>0</v>
      </c>
      <c r="O1859" s="111" t="s">
        <v>553</v>
      </c>
      <c r="P1859" s="111">
        <v>0</v>
      </c>
      <c r="Q1859" s="112"/>
      <c r="R1859" s="111" t="s">
        <v>575</v>
      </c>
      <c r="S1859" s="111" t="s">
        <v>697</v>
      </c>
      <c r="T1859" s="111" t="s">
        <v>2192</v>
      </c>
      <c r="U1859" s="111" t="str">
        <f>+CONCATENATE(Tabla134[[#This Row],[D]],Tabla134[[#This Row],[P]],Tabla134[[#This Row],[DI]])</f>
        <v>PUNOHUANCANEVILQUE CHICO</v>
      </c>
      <c r="V1859" s="111" t="s">
        <v>6299</v>
      </c>
      <c r="W1859" s="111"/>
      <c r="X1859" s="111"/>
    </row>
    <row r="1860" spans="1:24" x14ac:dyDescent="0.3">
      <c r="A1860" s="108" t="s">
        <v>548</v>
      </c>
      <c r="B1860" s="109" t="s">
        <v>6301</v>
      </c>
      <c r="C1860" s="109" t="s">
        <v>836</v>
      </c>
      <c r="D1860" s="109" t="s">
        <v>680</v>
      </c>
      <c r="E1860" s="109" t="s">
        <v>841</v>
      </c>
      <c r="F1860" s="109" t="s">
        <v>6171</v>
      </c>
      <c r="G1860" s="109" t="s">
        <v>6285</v>
      </c>
      <c r="H1860" s="109" t="s">
        <v>842</v>
      </c>
      <c r="I1860" s="110" t="s">
        <v>553</v>
      </c>
      <c r="J1860" s="110" t="s">
        <v>553</v>
      </c>
      <c r="K1860" s="110" t="s">
        <v>553</v>
      </c>
      <c r="L1860" s="110" t="s">
        <v>553</v>
      </c>
      <c r="M1860" s="111" t="s">
        <v>123</v>
      </c>
      <c r="N1860" s="111">
        <v>0</v>
      </c>
      <c r="O1860" s="111" t="s">
        <v>553</v>
      </c>
      <c r="P1860" s="111">
        <v>0</v>
      </c>
      <c r="Q1860" s="112"/>
      <c r="R1860" s="111" t="s">
        <v>575</v>
      </c>
      <c r="S1860" s="111" t="s">
        <v>697</v>
      </c>
      <c r="T1860" s="111" t="s">
        <v>843</v>
      </c>
      <c r="U1860" s="111" t="str">
        <f>+CONCATENATE(Tabla134[[#This Row],[D]],Tabla134[[#This Row],[P]],Tabla134[[#This Row],[DI]])</f>
        <v>PUNOHUANCANEMULTIDISTRITAL</v>
      </c>
      <c r="V1860" s="111" t="s">
        <v>6301</v>
      </c>
      <c r="W1860" s="111"/>
      <c r="X1860" s="111"/>
    </row>
    <row r="1861" spans="1:24" x14ac:dyDescent="0.3">
      <c r="A1861" s="108" t="s">
        <v>548</v>
      </c>
      <c r="B1861" s="109" t="s">
        <v>6302</v>
      </c>
      <c r="C1861" s="109" t="s">
        <v>836</v>
      </c>
      <c r="D1861" s="109" t="s">
        <v>700</v>
      </c>
      <c r="E1861" s="109" t="s">
        <v>550</v>
      </c>
      <c r="F1861" s="109" t="s">
        <v>6171</v>
      </c>
      <c r="G1861" s="109" t="s">
        <v>6303</v>
      </c>
      <c r="H1861" s="109" t="s">
        <v>6304</v>
      </c>
      <c r="I1861" s="110">
        <v>10351</v>
      </c>
      <c r="J1861" s="110">
        <v>675.82</v>
      </c>
      <c r="K1861" s="110">
        <v>-15.3636</v>
      </c>
      <c r="L1861" s="110">
        <v>-70.365300000000005</v>
      </c>
      <c r="M1861" s="111" t="s">
        <v>123</v>
      </c>
      <c r="N1861" s="111">
        <v>0</v>
      </c>
      <c r="O1861" s="111" t="s">
        <v>553</v>
      </c>
      <c r="P1861" s="111">
        <v>0</v>
      </c>
      <c r="Q1861" s="112"/>
      <c r="R1861" s="111" t="s">
        <v>575</v>
      </c>
      <c r="S1861" s="111" t="s">
        <v>716</v>
      </c>
      <c r="T1861" s="111" t="s">
        <v>716</v>
      </c>
      <c r="U1861" s="111" t="str">
        <f>+CONCATENATE(Tabla134[[#This Row],[D]],Tabla134[[#This Row],[P]],Tabla134[[#This Row],[DI]])</f>
        <v>PUNOLAMPALAMPA</v>
      </c>
      <c r="V1861" s="111" t="s">
        <v>6302</v>
      </c>
      <c r="W1861" s="111"/>
      <c r="X1861" s="111"/>
    </row>
    <row r="1862" spans="1:24" x14ac:dyDescent="0.3">
      <c r="A1862" s="108" t="s">
        <v>548</v>
      </c>
      <c r="B1862" s="109" t="s">
        <v>6305</v>
      </c>
      <c r="C1862" s="109" t="s">
        <v>836</v>
      </c>
      <c r="D1862" s="109" t="s">
        <v>700</v>
      </c>
      <c r="E1862" s="109" t="s">
        <v>581</v>
      </c>
      <c r="F1862" s="109" t="s">
        <v>6171</v>
      </c>
      <c r="G1862" s="109" t="s">
        <v>6303</v>
      </c>
      <c r="H1862" s="109" t="s">
        <v>6306</v>
      </c>
      <c r="I1862" s="110">
        <v>5383</v>
      </c>
      <c r="J1862" s="110">
        <v>443.04</v>
      </c>
      <c r="K1862" s="110">
        <v>-15.619400000000001</v>
      </c>
      <c r="L1862" s="110">
        <v>-70.3489</v>
      </c>
      <c r="M1862" s="111" t="s">
        <v>123</v>
      </c>
      <c r="N1862" s="111">
        <v>0</v>
      </c>
      <c r="O1862" s="111" t="s">
        <v>553</v>
      </c>
      <c r="P1862" s="111">
        <v>0</v>
      </c>
      <c r="Q1862" s="112"/>
      <c r="R1862" s="111" t="s">
        <v>575</v>
      </c>
      <c r="S1862" s="111" t="s">
        <v>716</v>
      </c>
      <c r="T1862" s="111" t="s">
        <v>1194</v>
      </c>
      <c r="U1862" s="111" t="str">
        <f>+CONCATENATE(Tabla134[[#This Row],[D]],Tabla134[[#This Row],[P]],Tabla134[[#This Row],[DI]])</f>
        <v>PUNOLAMPACABANILLA</v>
      </c>
      <c r="V1862" s="111" t="s">
        <v>6305</v>
      </c>
      <c r="W1862" s="111"/>
      <c r="X1862" s="111"/>
    </row>
    <row r="1863" spans="1:24" x14ac:dyDescent="0.3">
      <c r="A1863" s="108" t="s">
        <v>548</v>
      </c>
      <c r="B1863" s="109" t="s">
        <v>6307</v>
      </c>
      <c r="C1863" s="109" t="s">
        <v>836</v>
      </c>
      <c r="D1863" s="109" t="s">
        <v>700</v>
      </c>
      <c r="E1863" s="109" t="s">
        <v>608</v>
      </c>
      <c r="F1863" s="109" t="s">
        <v>6171</v>
      </c>
      <c r="G1863" s="109" t="s">
        <v>6303</v>
      </c>
      <c r="H1863" s="109" t="s">
        <v>6308</v>
      </c>
      <c r="I1863" s="110">
        <v>1506</v>
      </c>
      <c r="J1863" s="110">
        <v>141.30000000000001</v>
      </c>
      <c r="K1863" s="110">
        <v>-15.31</v>
      </c>
      <c r="L1863" s="110">
        <v>-70.221699999999998</v>
      </c>
      <c r="M1863" s="111" t="s">
        <v>123</v>
      </c>
      <c r="N1863" s="111">
        <v>0</v>
      </c>
      <c r="O1863" s="111" t="s">
        <v>553</v>
      </c>
      <c r="P1863" s="111">
        <v>0</v>
      </c>
      <c r="Q1863" s="112"/>
      <c r="R1863" s="111" t="s">
        <v>575</v>
      </c>
      <c r="S1863" s="111" t="s">
        <v>716</v>
      </c>
      <c r="T1863" s="111" t="s">
        <v>1362</v>
      </c>
      <c r="U1863" s="111" t="str">
        <f>+CONCATENATE(Tabla134[[#This Row],[D]],Tabla134[[#This Row],[P]],Tabla134[[#This Row],[DI]])</f>
        <v>PUNOLAMPACALAPUJA</v>
      </c>
      <c r="V1863" s="111" t="s">
        <v>6307</v>
      </c>
      <c r="W1863" s="111"/>
      <c r="X1863" s="111"/>
    </row>
    <row r="1864" spans="1:24" x14ac:dyDescent="0.3">
      <c r="A1864" s="108" t="s">
        <v>548</v>
      </c>
      <c r="B1864" s="109" t="s">
        <v>6309</v>
      </c>
      <c r="C1864" s="109" t="s">
        <v>836</v>
      </c>
      <c r="D1864" s="109" t="s">
        <v>700</v>
      </c>
      <c r="E1864" s="109" t="s">
        <v>633</v>
      </c>
      <c r="F1864" s="109" t="s">
        <v>6171</v>
      </c>
      <c r="G1864" s="109" t="s">
        <v>6303</v>
      </c>
      <c r="H1864" s="109" t="s">
        <v>6310</v>
      </c>
      <c r="I1864" s="110">
        <v>2710</v>
      </c>
      <c r="J1864" s="110">
        <v>134.35</v>
      </c>
      <c r="K1864" s="110">
        <v>-15.2361</v>
      </c>
      <c r="L1864" s="110">
        <v>-70.262200000000007</v>
      </c>
      <c r="M1864" s="111" t="s">
        <v>123</v>
      </c>
      <c r="N1864" s="111">
        <v>0</v>
      </c>
      <c r="O1864" s="111" t="s">
        <v>553</v>
      </c>
      <c r="P1864" s="111">
        <v>0</v>
      </c>
      <c r="Q1864" s="112"/>
      <c r="R1864" s="111" t="s">
        <v>575</v>
      </c>
      <c r="S1864" s="111" t="s">
        <v>716</v>
      </c>
      <c r="T1864" s="111" t="s">
        <v>1693</v>
      </c>
      <c r="U1864" s="111" t="str">
        <f>+CONCATENATE(Tabla134[[#This Row],[D]],Tabla134[[#This Row],[P]],Tabla134[[#This Row],[DI]])</f>
        <v>PUNOLAMPANICASIO</v>
      </c>
      <c r="V1864" s="111" t="s">
        <v>6309</v>
      </c>
      <c r="W1864" s="111"/>
      <c r="X1864" s="111"/>
    </row>
    <row r="1865" spans="1:24" x14ac:dyDescent="0.3">
      <c r="A1865" s="108" t="s">
        <v>548</v>
      </c>
      <c r="B1865" s="109" t="s">
        <v>6311</v>
      </c>
      <c r="C1865" s="109" t="s">
        <v>836</v>
      </c>
      <c r="D1865" s="109" t="s">
        <v>700</v>
      </c>
      <c r="E1865" s="109" t="s">
        <v>656</v>
      </c>
      <c r="F1865" s="109" t="s">
        <v>6171</v>
      </c>
      <c r="G1865" s="109" t="s">
        <v>6303</v>
      </c>
      <c r="H1865" s="109" t="s">
        <v>6312</v>
      </c>
      <c r="I1865" s="110">
        <v>3246</v>
      </c>
      <c r="J1865" s="110">
        <v>878.26</v>
      </c>
      <c r="K1865" s="110">
        <v>-15.1128</v>
      </c>
      <c r="L1865" s="110">
        <v>-70.911699999999996</v>
      </c>
      <c r="M1865" s="111" t="s">
        <v>123</v>
      </c>
      <c r="N1865" s="115">
        <v>1</v>
      </c>
      <c r="O1865" s="115" t="s">
        <v>6181</v>
      </c>
      <c r="P1865" s="115">
        <v>0</v>
      </c>
      <c r="Q1865" s="112"/>
      <c r="R1865" s="111" t="s">
        <v>575</v>
      </c>
      <c r="S1865" s="111" t="s">
        <v>716</v>
      </c>
      <c r="T1865" s="111" t="s">
        <v>1846</v>
      </c>
      <c r="U1865" s="111" t="str">
        <f>+CONCATENATE(Tabla134[[#This Row],[D]],Tabla134[[#This Row],[P]],Tabla134[[#This Row],[DI]])</f>
        <v>PUNOLAMPAOCUVIRI</v>
      </c>
      <c r="V1865" s="111" t="s">
        <v>6311</v>
      </c>
      <c r="W1865" s="111"/>
      <c r="X1865" s="111"/>
    </row>
    <row r="1866" spans="1:24" x14ac:dyDescent="0.3">
      <c r="A1866" s="108" t="s">
        <v>548</v>
      </c>
      <c r="B1866" s="109" t="s">
        <v>6313</v>
      </c>
      <c r="C1866" s="109" t="s">
        <v>836</v>
      </c>
      <c r="D1866" s="109" t="s">
        <v>700</v>
      </c>
      <c r="E1866" s="109" t="s">
        <v>680</v>
      </c>
      <c r="F1866" s="109" t="s">
        <v>6171</v>
      </c>
      <c r="G1866" s="109" t="s">
        <v>6303</v>
      </c>
      <c r="H1866" s="109" t="s">
        <v>5069</v>
      </c>
      <c r="I1866" s="110">
        <v>2871</v>
      </c>
      <c r="J1866" s="110">
        <v>483.96</v>
      </c>
      <c r="K1866" s="110">
        <v>-15.234999999999999</v>
      </c>
      <c r="L1866" s="110">
        <v>-70.599199999999996</v>
      </c>
      <c r="M1866" s="111" t="s">
        <v>123</v>
      </c>
      <c r="N1866" s="111">
        <v>0</v>
      </c>
      <c r="O1866" s="111" t="s">
        <v>553</v>
      </c>
      <c r="P1866" s="111">
        <v>0</v>
      </c>
      <c r="Q1866" s="112"/>
      <c r="R1866" s="111" t="s">
        <v>575</v>
      </c>
      <c r="S1866" s="111" t="s">
        <v>716</v>
      </c>
      <c r="T1866" s="111" t="s">
        <v>1805</v>
      </c>
      <c r="U1866" s="111" t="str">
        <f>+CONCATENATE(Tabla134[[#This Row],[D]],Tabla134[[#This Row],[P]],Tabla134[[#This Row],[DI]])</f>
        <v>PUNOLAMPAPALCA</v>
      </c>
      <c r="V1866" s="111" t="s">
        <v>6313</v>
      </c>
      <c r="W1866" s="111"/>
      <c r="X1866" s="111"/>
    </row>
    <row r="1867" spans="1:24" x14ac:dyDescent="0.3">
      <c r="A1867" s="108" t="s">
        <v>548</v>
      </c>
      <c r="B1867" s="109" t="s">
        <v>6314</v>
      </c>
      <c r="C1867" s="109" t="s">
        <v>836</v>
      </c>
      <c r="D1867" s="109" t="s">
        <v>700</v>
      </c>
      <c r="E1867" s="109" t="s">
        <v>700</v>
      </c>
      <c r="F1867" s="109" t="s">
        <v>6171</v>
      </c>
      <c r="G1867" s="109" t="s">
        <v>6303</v>
      </c>
      <c r="H1867" s="109" t="s">
        <v>6315</v>
      </c>
      <c r="I1867" s="110">
        <v>9675</v>
      </c>
      <c r="J1867" s="110">
        <v>745.08</v>
      </c>
      <c r="K1867" s="110">
        <v>-15.453900000000001</v>
      </c>
      <c r="L1867" s="110">
        <v>-70.600800000000007</v>
      </c>
      <c r="M1867" s="111" t="s">
        <v>123</v>
      </c>
      <c r="N1867" s="115">
        <v>1</v>
      </c>
      <c r="O1867" s="115" t="s">
        <v>6181</v>
      </c>
      <c r="P1867" s="115">
        <v>0</v>
      </c>
      <c r="Q1867" s="112"/>
      <c r="R1867" s="111" t="s">
        <v>575</v>
      </c>
      <c r="S1867" s="111" t="s">
        <v>716</v>
      </c>
      <c r="T1867" s="111" t="s">
        <v>2096</v>
      </c>
      <c r="U1867" s="111" t="str">
        <f>+CONCATENATE(Tabla134[[#This Row],[D]],Tabla134[[#This Row],[P]],Tabla134[[#This Row],[DI]])</f>
        <v>PUNOLAMPAPARATIA</v>
      </c>
      <c r="V1867" s="111" t="s">
        <v>6314</v>
      </c>
      <c r="W1867" s="111"/>
      <c r="X1867" s="111"/>
    </row>
    <row r="1868" spans="1:24" x14ac:dyDescent="0.3">
      <c r="A1868" s="108" t="s">
        <v>548</v>
      </c>
      <c r="B1868" s="109" t="s">
        <v>6316</v>
      </c>
      <c r="C1868" s="109" t="s">
        <v>836</v>
      </c>
      <c r="D1868" s="109" t="s">
        <v>700</v>
      </c>
      <c r="E1868" s="109" t="s">
        <v>719</v>
      </c>
      <c r="F1868" s="109" t="s">
        <v>6171</v>
      </c>
      <c r="G1868" s="109" t="s">
        <v>6303</v>
      </c>
      <c r="H1868" s="109" t="s">
        <v>3987</v>
      </c>
      <c r="I1868" s="110">
        <v>5201</v>
      </c>
      <c r="J1868" s="110">
        <v>537.6</v>
      </c>
      <c r="K1868" s="110">
        <v>-15.0419</v>
      </c>
      <c r="L1868" s="110">
        <v>-70.368899999999996</v>
      </c>
      <c r="M1868" s="111" t="s">
        <v>123</v>
      </c>
      <c r="N1868" s="111">
        <v>0</v>
      </c>
      <c r="O1868" s="111" t="s">
        <v>553</v>
      </c>
      <c r="P1868" s="111">
        <v>0</v>
      </c>
      <c r="Q1868" s="112"/>
      <c r="R1868" s="111" t="s">
        <v>575</v>
      </c>
      <c r="S1868" s="111" t="s">
        <v>716</v>
      </c>
      <c r="T1868" s="111" t="s">
        <v>2138</v>
      </c>
      <c r="U1868" s="111" t="str">
        <f>+CONCATENATE(Tabla134[[#This Row],[D]],Tabla134[[#This Row],[P]],Tabla134[[#This Row],[DI]])</f>
        <v>PUNOLAMPAPUCARA</v>
      </c>
      <c r="V1868" s="111" t="s">
        <v>6316</v>
      </c>
      <c r="W1868" s="111"/>
      <c r="X1868" s="111"/>
    </row>
    <row r="1869" spans="1:24" x14ac:dyDescent="0.3">
      <c r="A1869" s="108" t="s">
        <v>548</v>
      </c>
      <c r="B1869" s="109" t="s">
        <v>6317</v>
      </c>
      <c r="C1869" s="109" t="s">
        <v>836</v>
      </c>
      <c r="D1869" s="109" t="s">
        <v>700</v>
      </c>
      <c r="E1869" s="109" t="s">
        <v>738</v>
      </c>
      <c r="F1869" s="109" t="s">
        <v>6171</v>
      </c>
      <c r="G1869" s="109" t="s">
        <v>6303</v>
      </c>
      <c r="H1869" s="109" t="s">
        <v>6318</v>
      </c>
      <c r="I1869" s="110">
        <v>7620</v>
      </c>
      <c r="J1869" s="110">
        <v>1595.67</v>
      </c>
      <c r="K1869" s="110">
        <v>-15.698600000000001</v>
      </c>
      <c r="L1869" s="110">
        <v>-70.606099999999998</v>
      </c>
      <c r="M1869" s="111" t="s">
        <v>123</v>
      </c>
      <c r="N1869" s="111">
        <v>0</v>
      </c>
      <c r="O1869" s="111" t="s">
        <v>553</v>
      </c>
      <c r="P1869" s="111">
        <v>0</v>
      </c>
      <c r="Q1869" s="112"/>
      <c r="R1869" s="111" t="s">
        <v>575</v>
      </c>
      <c r="S1869" s="111" t="s">
        <v>716</v>
      </c>
      <c r="T1869" s="111" t="s">
        <v>2271</v>
      </c>
      <c r="U1869" s="111" t="str">
        <f>+CONCATENATE(Tabla134[[#This Row],[D]],Tabla134[[#This Row],[P]],Tabla134[[#This Row],[DI]])</f>
        <v>PUNOLAMPASANTA LUCIA</v>
      </c>
      <c r="V1869" s="111" t="s">
        <v>6317</v>
      </c>
      <c r="W1869" s="111"/>
      <c r="X1869" s="111"/>
    </row>
    <row r="1870" spans="1:24" x14ac:dyDescent="0.3">
      <c r="A1870" s="108" t="s">
        <v>548</v>
      </c>
      <c r="B1870" s="109" t="s">
        <v>6319</v>
      </c>
      <c r="C1870" s="109" t="s">
        <v>836</v>
      </c>
      <c r="D1870" s="109" t="s">
        <v>700</v>
      </c>
      <c r="E1870" s="109" t="s">
        <v>753</v>
      </c>
      <c r="F1870" s="109" t="s">
        <v>6171</v>
      </c>
      <c r="G1870" s="109" t="s">
        <v>6303</v>
      </c>
      <c r="H1870" s="109" t="s">
        <v>6320</v>
      </c>
      <c r="I1870" s="110">
        <v>4449</v>
      </c>
      <c r="J1870" s="110">
        <v>156.65</v>
      </c>
      <c r="K1870" s="110">
        <v>-15.1883</v>
      </c>
      <c r="L1870" s="110">
        <v>-70.660600000000002</v>
      </c>
      <c r="M1870" s="111" t="s">
        <v>123</v>
      </c>
      <c r="N1870" s="115">
        <v>1</v>
      </c>
      <c r="O1870" s="115" t="s">
        <v>6181</v>
      </c>
      <c r="P1870" s="115">
        <v>0</v>
      </c>
      <c r="Q1870" s="112"/>
      <c r="R1870" s="111" t="s">
        <v>575</v>
      </c>
      <c r="S1870" s="111" t="s">
        <v>716</v>
      </c>
      <c r="T1870" s="111" t="s">
        <v>2342</v>
      </c>
      <c r="U1870" s="111" t="str">
        <f>+CONCATENATE(Tabla134[[#This Row],[D]],Tabla134[[#This Row],[P]],Tabla134[[#This Row],[DI]])</f>
        <v>PUNOLAMPAVILAVILA</v>
      </c>
      <c r="V1870" s="111" t="s">
        <v>6319</v>
      </c>
      <c r="W1870" s="111"/>
      <c r="X1870" s="111"/>
    </row>
    <row r="1871" spans="1:24" x14ac:dyDescent="0.3">
      <c r="A1871" s="108" t="s">
        <v>548</v>
      </c>
      <c r="B1871" s="109" t="s">
        <v>6321</v>
      </c>
      <c r="C1871" s="109" t="s">
        <v>836</v>
      </c>
      <c r="D1871" s="109" t="s">
        <v>700</v>
      </c>
      <c r="E1871" s="109" t="s">
        <v>841</v>
      </c>
      <c r="F1871" s="109" t="s">
        <v>6171</v>
      </c>
      <c r="G1871" s="109" t="s">
        <v>6303</v>
      </c>
      <c r="H1871" s="109" t="s">
        <v>842</v>
      </c>
      <c r="I1871" s="110" t="s">
        <v>553</v>
      </c>
      <c r="J1871" s="110" t="s">
        <v>553</v>
      </c>
      <c r="K1871" s="110" t="s">
        <v>553</v>
      </c>
      <c r="L1871" s="110" t="s">
        <v>553</v>
      </c>
      <c r="M1871" s="111" t="s">
        <v>123</v>
      </c>
      <c r="N1871" s="111">
        <v>0</v>
      </c>
      <c r="O1871" s="111" t="s">
        <v>553</v>
      </c>
      <c r="P1871" s="111">
        <v>0</v>
      </c>
      <c r="Q1871" s="112"/>
      <c r="R1871" s="111" t="s">
        <v>575</v>
      </c>
      <c r="S1871" s="111" t="s">
        <v>716</v>
      </c>
      <c r="T1871" s="111" t="s">
        <v>843</v>
      </c>
      <c r="U1871" s="111" t="str">
        <f>+CONCATENATE(Tabla134[[#This Row],[D]],Tabla134[[#This Row],[P]],Tabla134[[#This Row],[DI]])</f>
        <v>PUNOLAMPAMULTIDISTRITAL</v>
      </c>
      <c r="V1871" s="111" t="s">
        <v>6321</v>
      </c>
      <c r="W1871" s="111"/>
      <c r="X1871" s="111"/>
    </row>
    <row r="1872" spans="1:24" x14ac:dyDescent="0.3">
      <c r="A1872" s="108" t="s">
        <v>548</v>
      </c>
      <c r="B1872" s="109" t="s">
        <v>6322</v>
      </c>
      <c r="C1872" s="109" t="s">
        <v>836</v>
      </c>
      <c r="D1872" s="109" t="s">
        <v>719</v>
      </c>
      <c r="E1872" s="109" t="s">
        <v>550</v>
      </c>
      <c r="F1872" s="109" t="s">
        <v>6171</v>
      </c>
      <c r="G1872" s="109" t="s">
        <v>6323</v>
      </c>
      <c r="H1872" s="109" t="s">
        <v>6324</v>
      </c>
      <c r="I1872" s="110">
        <v>22568</v>
      </c>
      <c r="J1872" s="110">
        <v>1013.14</v>
      </c>
      <c r="K1872" s="110">
        <v>-14.8811</v>
      </c>
      <c r="L1872" s="110">
        <v>-70.589699999999993</v>
      </c>
      <c r="M1872" s="111" t="s">
        <v>123</v>
      </c>
      <c r="N1872" s="111">
        <v>0</v>
      </c>
      <c r="O1872" s="111" t="s">
        <v>553</v>
      </c>
      <c r="P1872" s="111">
        <v>0</v>
      </c>
      <c r="Q1872" s="112"/>
      <c r="R1872" s="111" t="s">
        <v>575</v>
      </c>
      <c r="S1872" s="111" t="s">
        <v>735</v>
      </c>
      <c r="T1872" s="111" t="s">
        <v>1363</v>
      </c>
      <c r="U1872" s="111" t="str">
        <f>+CONCATENATE(Tabla134[[#This Row],[D]],Tabla134[[#This Row],[P]],Tabla134[[#This Row],[DI]])</f>
        <v>PUNOMELGARAYAVIRI</v>
      </c>
      <c r="V1872" s="111" t="s">
        <v>6322</v>
      </c>
      <c r="W1872" s="111"/>
      <c r="X1872" s="111"/>
    </row>
    <row r="1873" spans="1:24" x14ac:dyDescent="0.3">
      <c r="A1873" s="108" t="s">
        <v>548</v>
      </c>
      <c r="B1873" s="109" t="s">
        <v>6325</v>
      </c>
      <c r="C1873" s="109" t="s">
        <v>836</v>
      </c>
      <c r="D1873" s="109" t="s">
        <v>719</v>
      </c>
      <c r="E1873" s="109" t="s">
        <v>581</v>
      </c>
      <c r="F1873" s="109" t="s">
        <v>6171</v>
      </c>
      <c r="G1873" s="109" t="s">
        <v>6323</v>
      </c>
      <c r="H1873" s="109" t="s">
        <v>6326</v>
      </c>
      <c r="I1873" s="110">
        <v>4447</v>
      </c>
      <c r="J1873" s="110">
        <v>636.16999999999996</v>
      </c>
      <c r="K1873" s="110">
        <v>-14.3</v>
      </c>
      <c r="L1873" s="110">
        <v>-70.295000000000002</v>
      </c>
      <c r="M1873" s="111" t="s">
        <v>123</v>
      </c>
      <c r="N1873" s="115">
        <v>1</v>
      </c>
      <c r="O1873" s="115" t="s">
        <v>6181</v>
      </c>
      <c r="P1873" s="115">
        <v>0</v>
      </c>
      <c r="Q1873" s="112"/>
      <c r="R1873" s="111" t="s">
        <v>575</v>
      </c>
      <c r="S1873" s="111" t="s">
        <v>735</v>
      </c>
      <c r="T1873" s="111" t="s">
        <v>1195</v>
      </c>
      <c r="U1873" s="111" t="str">
        <f>+CONCATENATE(Tabla134[[#This Row],[D]],Tabla134[[#This Row],[P]],Tabla134[[#This Row],[DI]])</f>
        <v>PUNOMELGARANTAUTA</v>
      </c>
      <c r="V1873" s="111" t="s">
        <v>6325</v>
      </c>
      <c r="W1873" s="111"/>
      <c r="X1873" s="111"/>
    </row>
    <row r="1874" spans="1:24" x14ac:dyDescent="0.3">
      <c r="A1874" s="108" t="s">
        <v>548</v>
      </c>
      <c r="B1874" s="109" t="s">
        <v>6327</v>
      </c>
      <c r="C1874" s="109" t="s">
        <v>836</v>
      </c>
      <c r="D1874" s="109" t="s">
        <v>719</v>
      </c>
      <c r="E1874" s="109" t="s">
        <v>608</v>
      </c>
      <c r="F1874" s="109" t="s">
        <v>6171</v>
      </c>
      <c r="G1874" s="109" t="s">
        <v>6323</v>
      </c>
      <c r="H1874" s="109" t="s">
        <v>6328</v>
      </c>
      <c r="I1874" s="110">
        <v>3519</v>
      </c>
      <c r="J1874" s="110">
        <v>214.25</v>
      </c>
      <c r="K1874" s="110">
        <v>-14.905799999999999</v>
      </c>
      <c r="L1874" s="110">
        <v>-70.868300000000005</v>
      </c>
      <c r="M1874" s="111" t="s">
        <v>123</v>
      </c>
      <c r="N1874" s="115">
        <v>1</v>
      </c>
      <c r="O1874" s="115" t="s">
        <v>6181</v>
      </c>
      <c r="P1874" s="115">
        <v>0</v>
      </c>
      <c r="Q1874" s="112"/>
      <c r="R1874" s="111" t="s">
        <v>575</v>
      </c>
      <c r="S1874" s="111" t="s">
        <v>735</v>
      </c>
      <c r="T1874" s="111" t="s">
        <v>1536</v>
      </c>
      <c r="U1874" s="111" t="str">
        <f>+CONCATENATE(Tabla134[[#This Row],[D]],Tabla134[[#This Row],[P]],Tabla134[[#This Row],[DI]])</f>
        <v>PUNOMELGARCUPI</v>
      </c>
      <c r="V1874" s="111" t="s">
        <v>6327</v>
      </c>
      <c r="W1874" s="111"/>
      <c r="X1874" s="111"/>
    </row>
    <row r="1875" spans="1:24" x14ac:dyDescent="0.3">
      <c r="A1875" s="108" t="s">
        <v>548</v>
      </c>
      <c r="B1875" s="109" t="s">
        <v>6329</v>
      </c>
      <c r="C1875" s="109" t="s">
        <v>836</v>
      </c>
      <c r="D1875" s="109" t="s">
        <v>719</v>
      </c>
      <c r="E1875" s="109" t="s">
        <v>633</v>
      </c>
      <c r="F1875" s="109" t="s">
        <v>6171</v>
      </c>
      <c r="G1875" s="109" t="s">
        <v>6323</v>
      </c>
      <c r="H1875" s="109" t="s">
        <v>6330</v>
      </c>
      <c r="I1875" s="110">
        <v>5003</v>
      </c>
      <c r="J1875" s="110">
        <v>216.36</v>
      </c>
      <c r="K1875" s="110">
        <v>-14.9339</v>
      </c>
      <c r="L1875" s="110">
        <v>-70.879199999999997</v>
      </c>
      <c r="M1875" s="111" t="s">
        <v>123</v>
      </c>
      <c r="N1875" s="115">
        <v>1</v>
      </c>
      <c r="O1875" s="115" t="s">
        <v>6181</v>
      </c>
      <c r="P1875" s="115">
        <v>0</v>
      </c>
      <c r="Q1875" s="112"/>
      <c r="R1875" s="111" t="s">
        <v>575</v>
      </c>
      <c r="S1875" s="111" t="s">
        <v>735</v>
      </c>
      <c r="T1875" s="111" t="s">
        <v>1694</v>
      </c>
      <c r="U1875" s="111" t="str">
        <f>+CONCATENATE(Tabla134[[#This Row],[D]],Tabla134[[#This Row],[P]],Tabla134[[#This Row],[DI]])</f>
        <v>PUNOMELGARLLALLI</v>
      </c>
      <c r="V1875" s="111" t="s">
        <v>6329</v>
      </c>
      <c r="W1875" s="111"/>
      <c r="X1875" s="111"/>
    </row>
    <row r="1876" spans="1:24" x14ac:dyDescent="0.3">
      <c r="A1876" s="108" t="s">
        <v>548</v>
      </c>
      <c r="B1876" s="109" t="s">
        <v>6331</v>
      </c>
      <c r="C1876" s="109" t="s">
        <v>836</v>
      </c>
      <c r="D1876" s="109" t="s">
        <v>719</v>
      </c>
      <c r="E1876" s="109" t="s">
        <v>656</v>
      </c>
      <c r="F1876" s="109" t="s">
        <v>6171</v>
      </c>
      <c r="G1876" s="109" t="s">
        <v>6323</v>
      </c>
      <c r="H1876" s="109" t="s">
        <v>6332</v>
      </c>
      <c r="I1876" s="110">
        <v>8772</v>
      </c>
      <c r="J1876" s="110">
        <v>673.78</v>
      </c>
      <c r="K1876" s="110">
        <v>-14.7706</v>
      </c>
      <c r="L1876" s="110">
        <v>-70.903300000000002</v>
      </c>
      <c r="M1876" s="111" t="s">
        <v>123</v>
      </c>
      <c r="N1876" s="111">
        <v>0</v>
      </c>
      <c r="O1876" s="111" t="s">
        <v>553</v>
      </c>
      <c r="P1876" s="111">
        <v>0</v>
      </c>
      <c r="Q1876" s="112"/>
      <c r="R1876" s="111" t="s">
        <v>575</v>
      </c>
      <c r="S1876" s="111" t="s">
        <v>735</v>
      </c>
      <c r="T1876" s="111" t="s">
        <v>1847</v>
      </c>
      <c r="U1876" s="111" t="str">
        <f>+CONCATENATE(Tabla134[[#This Row],[D]],Tabla134[[#This Row],[P]],Tabla134[[#This Row],[DI]])</f>
        <v>PUNOMELGARMACARI</v>
      </c>
      <c r="V1876" s="111" t="s">
        <v>6331</v>
      </c>
      <c r="W1876" s="111"/>
      <c r="X1876" s="111"/>
    </row>
    <row r="1877" spans="1:24" x14ac:dyDescent="0.3">
      <c r="A1877" s="108" t="s">
        <v>548</v>
      </c>
      <c r="B1877" s="109" t="s">
        <v>6333</v>
      </c>
      <c r="C1877" s="109" t="s">
        <v>836</v>
      </c>
      <c r="D1877" s="109" t="s">
        <v>719</v>
      </c>
      <c r="E1877" s="109" t="s">
        <v>680</v>
      </c>
      <c r="F1877" s="109" t="s">
        <v>6171</v>
      </c>
      <c r="G1877" s="109" t="s">
        <v>6323</v>
      </c>
      <c r="H1877" s="109" t="s">
        <v>6334</v>
      </c>
      <c r="I1877" s="110">
        <v>11106</v>
      </c>
      <c r="J1877" s="110">
        <v>2200.16</v>
      </c>
      <c r="K1877" s="110">
        <v>-14.476699999999999</v>
      </c>
      <c r="L1877" s="110">
        <v>-70.637200000000007</v>
      </c>
      <c r="M1877" s="111" t="s">
        <v>123</v>
      </c>
      <c r="N1877" s="111">
        <v>0</v>
      </c>
      <c r="O1877" s="111" t="s">
        <v>553</v>
      </c>
      <c r="P1877" s="111">
        <v>0</v>
      </c>
      <c r="Q1877" s="112"/>
      <c r="R1877" s="111" t="s">
        <v>575</v>
      </c>
      <c r="S1877" s="111" t="s">
        <v>735</v>
      </c>
      <c r="T1877" s="111" t="s">
        <v>1982</v>
      </c>
      <c r="U1877" s="111" t="str">
        <f>+CONCATENATE(Tabla134[[#This Row],[D]],Tabla134[[#This Row],[P]],Tabla134[[#This Row],[DI]])</f>
        <v>PUNOMELGARNUÑOA</v>
      </c>
      <c r="V1877" s="111" t="s">
        <v>6333</v>
      </c>
      <c r="W1877" s="111"/>
      <c r="X1877" s="111"/>
    </row>
    <row r="1878" spans="1:24" x14ac:dyDescent="0.3">
      <c r="A1878" s="108" t="s">
        <v>548</v>
      </c>
      <c r="B1878" s="109" t="s">
        <v>6335</v>
      </c>
      <c r="C1878" s="109" t="s">
        <v>836</v>
      </c>
      <c r="D1878" s="109" t="s">
        <v>719</v>
      </c>
      <c r="E1878" s="109" t="s">
        <v>700</v>
      </c>
      <c r="F1878" s="109" t="s">
        <v>6171</v>
      </c>
      <c r="G1878" s="109" t="s">
        <v>6323</v>
      </c>
      <c r="H1878" s="109" t="s">
        <v>6336</v>
      </c>
      <c r="I1878" s="110">
        <v>11009</v>
      </c>
      <c r="J1878" s="110">
        <v>379.05</v>
      </c>
      <c r="K1878" s="110">
        <v>-14.726100000000001</v>
      </c>
      <c r="L1878" s="110">
        <v>-70.513300000000001</v>
      </c>
      <c r="M1878" s="111" t="s">
        <v>123</v>
      </c>
      <c r="N1878" s="111">
        <v>0</v>
      </c>
      <c r="O1878" s="111" t="s">
        <v>553</v>
      </c>
      <c r="P1878" s="111">
        <v>0</v>
      </c>
      <c r="Q1878" s="112"/>
      <c r="R1878" s="111" t="s">
        <v>575</v>
      </c>
      <c r="S1878" s="111" t="s">
        <v>735</v>
      </c>
      <c r="T1878" s="111" t="s">
        <v>2097</v>
      </c>
      <c r="U1878" s="111" t="str">
        <f>+CONCATENATE(Tabla134[[#This Row],[D]],Tabla134[[#This Row],[P]],Tabla134[[#This Row],[DI]])</f>
        <v>PUNOMELGARORURILLO</v>
      </c>
      <c r="V1878" s="111" t="s">
        <v>6335</v>
      </c>
      <c r="W1878" s="111"/>
      <c r="X1878" s="111"/>
    </row>
    <row r="1879" spans="1:24" x14ac:dyDescent="0.3">
      <c r="A1879" s="108" t="s">
        <v>548</v>
      </c>
      <c r="B1879" s="109" t="s">
        <v>6337</v>
      </c>
      <c r="C1879" s="109" t="s">
        <v>836</v>
      </c>
      <c r="D1879" s="109" t="s">
        <v>719</v>
      </c>
      <c r="E1879" s="109" t="s">
        <v>719</v>
      </c>
      <c r="F1879" s="109" t="s">
        <v>6171</v>
      </c>
      <c r="G1879" s="109" t="s">
        <v>6323</v>
      </c>
      <c r="H1879" s="109" t="s">
        <v>6338</v>
      </c>
      <c r="I1879" s="110">
        <v>7526</v>
      </c>
      <c r="J1879" s="110">
        <v>790.38</v>
      </c>
      <c r="K1879" s="110">
        <v>-14.607200000000001</v>
      </c>
      <c r="L1879" s="110">
        <v>-70.787199999999999</v>
      </c>
      <c r="M1879" s="111" t="s">
        <v>123</v>
      </c>
      <c r="N1879" s="111">
        <v>0</v>
      </c>
      <c r="O1879" s="111" t="s">
        <v>553</v>
      </c>
      <c r="P1879" s="111">
        <v>0</v>
      </c>
      <c r="Q1879" s="112"/>
      <c r="R1879" s="111" t="s">
        <v>575</v>
      </c>
      <c r="S1879" s="111" t="s">
        <v>735</v>
      </c>
      <c r="T1879" s="111" t="s">
        <v>1701</v>
      </c>
      <c r="U1879" s="111" t="str">
        <f>+CONCATENATE(Tabla134[[#This Row],[D]],Tabla134[[#This Row],[P]],Tabla134[[#This Row],[DI]])</f>
        <v>PUNOMELGARSANTA ROSA</v>
      </c>
      <c r="V1879" s="111" t="s">
        <v>6337</v>
      </c>
      <c r="W1879" s="111"/>
      <c r="X1879" s="111"/>
    </row>
    <row r="1880" spans="1:24" x14ac:dyDescent="0.3">
      <c r="A1880" s="108" t="s">
        <v>548</v>
      </c>
      <c r="B1880" s="109" t="s">
        <v>6339</v>
      </c>
      <c r="C1880" s="109" t="s">
        <v>836</v>
      </c>
      <c r="D1880" s="109" t="s">
        <v>719</v>
      </c>
      <c r="E1880" s="109" t="s">
        <v>738</v>
      </c>
      <c r="F1880" s="109" t="s">
        <v>6171</v>
      </c>
      <c r="G1880" s="109" t="s">
        <v>6323</v>
      </c>
      <c r="H1880" s="109" t="s">
        <v>6340</v>
      </c>
      <c r="I1880" s="110">
        <v>4504</v>
      </c>
      <c r="J1880" s="110">
        <v>323.56</v>
      </c>
      <c r="K1880" s="110">
        <v>-14.8497</v>
      </c>
      <c r="L1880" s="110">
        <v>-70.749399999999994</v>
      </c>
      <c r="M1880" s="111" t="s">
        <v>123</v>
      </c>
      <c r="N1880" s="115">
        <v>1</v>
      </c>
      <c r="O1880" s="115" t="s">
        <v>6181</v>
      </c>
      <c r="P1880" s="115">
        <v>0</v>
      </c>
      <c r="Q1880" s="112"/>
      <c r="R1880" s="111" t="s">
        <v>575</v>
      </c>
      <c r="S1880" s="111" t="s">
        <v>735</v>
      </c>
      <c r="T1880" s="111" t="s">
        <v>2272</v>
      </c>
      <c r="U1880" s="111" t="str">
        <f>+CONCATENATE(Tabla134[[#This Row],[D]],Tabla134[[#This Row],[P]],Tabla134[[#This Row],[DI]])</f>
        <v>PUNOMELGARUMACHIRI</v>
      </c>
      <c r="V1880" s="111" t="s">
        <v>6339</v>
      </c>
      <c r="W1880" s="111"/>
      <c r="X1880" s="111"/>
    </row>
    <row r="1881" spans="1:24" x14ac:dyDescent="0.3">
      <c r="A1881" s="108" t="s">
        <v>548</v>
      </c>
      <c r="B1881" s="109" t="s">
        <v>6341</v>
      </c>
      <c r="C1881" s="109" t="s">
        <v>836</v>
      </c>
      <c r="D1881" s="109" t="s">
        <v>719</v>
      </c>
      <c r="E1881" s="109" t="s">
        <v>841</v>
      </c>
      <c r="F1881" s="109" t="s">
        <v>6171</v>
      </c>
      <c r="G1881" s="109" t="s">
        <v>6323</v>
      </c>
      <c r="H1881" s="109" t="s">
        <v>842</v>
      </c>
      <c r="I1881" s="110" t="s">
        <v>553</v>
      </c>
      <c r="J1881" s="110" t="s">
        <v>553</v>
      </c>
      <c r="K1881" s="110" t="s">
        <v>553</v>
      </c>
      <c r="L1881" s="110" t="s">
        <v>553</v>
      </c>
      <c r="M1881" s="111" t="s">
        <v>123</v>
      </c>
      <c r="N1881" s="111">
        <v>0</v>
      </c>
      <c r="O1881" s="111" t="s">
        <v>553</v>
      </c>
      <c r="P1881" s="111">
        <v>0</v>
      </c>
      <c r="Q1881" s="112"/>
      <c r="R1881" s="111" t="s">
        <v>575</v>
      </c>
      <c r="S1881" s="111" t="s">
        <v>735</v>
      </c>
      <c r="T1881" s="111" t="s">
        <v>843</v>
      </c>
      <c r="U1881" s="111" t="str">
        <f>+CONCATENATE(Tabla134[[#This Row],[D]],Tabla134[[#This Row],[P]],Tabla134[[#This Row],[DI]])</f>
        <v>PUNOMELGARMULTIDISTRITAL</v>
      </c>
      <c r="V1881" s="111" t="s">
        <v>6341</v>
      </c>
      <c r="W1881" s="111"/>
      <c r="X1881" s="111"/>
    </row>
    <row r="1882" spans="1:24" x14ac:dyDescent="0.3">
      <c r="A1882" s="108" t="s">
        <v>548</v>
      </c>
      <c r="B1882" s="109" t="s">
        <v>6342</v>
      </c>
      <c r="C1882" s="109" t="s">
        <v>836</v>
      </c>
      <c r="D1882" s="109" t="s">
        <v>738</v>
      </c>
      <c r="E1882" s="109" t="s">
        <v>550</v>
      </c>
      <c r="F1882" s="109" t="s">
        <v>6171</v>
      </c>
      <c r="G1882" s="109" t="s">
        <v>6343</v>
      </c>
      <c r="H1882" s="109" t="s">
        <v>6344</v>
      </c>
      <c r="I1882" s="110">
        <v>16058</v>
      </c>
      <c r="J1882" s="110">
        <v>494.36</v>
      </c>
      <c r="K1882" s="110">
        <v>-15.36</v>
      </c>
      <c r="L1882" s="110">
        <v>-69.5</v>
      </c>
      <c r="M1882" s="111" t="s">
        <v>123</v>
      </c>
      <c r="N1882" s="111">
        <v>0</v>
      </c>
      <c r="O1882" s="111" t="s">
        <v>553</v>
      </c>
      <c r="P1882" s="111">
        <v>0</v>
      </c>
      <c r="Q1882" s="112"/>
      <c r="R1882" s="111" t="s">
        <v>575</v>
      </c>
      <c r="S1882" s="111" t="s">
        <v>750</v>
      </c>
      <c r="T1882" s="111" t="s">
        <v>750</v>
      </c>
      <c r="U1882" s="111" t="str">
        <f>+CONCATENATE(Tabla134[[#This Row],[D]],Tabla134[[#This Row],[P]],Tabla134[[#This Row],[DI]])</f>
        <v>PUNOMOHOMOHO</v>
      </c>
      <c r="V1882" s="111" t="s">
        <v>6342</v>
      </c>
      <c r="W1882" s="111"/>
      <c r="X1882" s="111"/>
    </row>
    <row r="1883" spans="1:24" x14ac:dyDescent="0.3">
      <c r="A1883" s="108" t="s">
        <v>548</v>
      </c>
      <c r="B1883" s="109" t="s">
        <v>6345</v>
      </c>
      <c r="C1883" s="109" t="s">
        <v>836</v>
      </c>
      <c r="D1883" s="109" t="s">
        <v>738</v>
      </c>
      <c r="E1883" s="109" t="s">
        <v>581</v>
      </c>
      <c r="F1883" s="109" t="s">
        <v>6171</v>
      </c>
      <c r="G1883" s="109" t="s">
        <v>6343</v>
      </c>
      <c r="H1883" s="109" t="s">
        <v>6346</v>
      </c>
      <c r="I1883" s="110">
        <v>3064</v>
      </c>
      <c r="J1883" s="110">
        <v>72.95</v>
      </c>
      <c r="K1883" s="110">
        <v>-15.4572</v>
      </c>
      <c r="L1883" s="110">
        <v>-69.4375</v>
      </c>
      <c r="M1883" s="111" t="s">
        <v>123</v>
      </c>
      <c r="N1883" s="111">
        <v>0</v>
      </c>
      <c r="O1883" s="111" t="s">
        <v>553</v>
      </c>
      <c r="P1883" s="111">
        <v>0</v>
      </c>
      <c r="Q1883" s="112"/>
      <c r="R1883" s="111" t="s">
        <v>575</v>
      </c>
      <c r="S1883" s="111" t="s">
        <v>750</v>
      </c>
      <c r="T1883" s="111" t="s">
        <v>1196</v>
      </c>
      <c r="U1883" s="111" t="str">
        <f>+CONCATENATE(Tabla134[[#This Row],[D]],Tabla134[[#This Row],[P]],Tabla134[[#This Row],[DI]])</f>
        <v>PUNOMOHOCONIMA</v>
      </c>
      <c r="V1883" s="111" t="s">
        <v>6345</v>
      </c>
      <c r="W1883" s="111"/>
      <c r="X1883" s="111"/>
    </row>
    <row r="1884" spans="1:24" x14ac:dyDescent="0.3">
      <c r="A1884" s="108" t="s">
        <v>548</v>
      </c>
      <c r="B1884" s="109" t="s">
        <v>6347</v>
      </c>
      <c r="C1884" s="109" t="s">
        <v>836</v>
      </c>
      <c r="D1884" s="109" t="s">
        <v>738</v>
      </c>
      <c r="E1884" s="109" t="s">
        <v>608</v>
      </c>
      <c r="F1884" s="109" t="s">
        <v>6171</v>
      </c>
      <c r="G1884" s="109" t="s">
        <v>6343</v>
      </c>
      <c r="H1884" s="109" t="s">
        <v>6348</v>
      </c>
      <c r="I1884" s="110">
        <v>4282</v>
      </c>
      <c r="J1884" s="110">
        <v>388.35</v>
      </c>
      <c r="K1884" s="110">
        <v>-15.321099999999999</v>
      </c>
      <c r="L1884" s="110">
        <v>-69.349400000000003</v>
      </c>
      <c r="M1884" s="111" t="s">
        <v>123</v>
      </c>
      <c r="N1884" s="111">
        <v>0</v>
      </c>
      <c r="O1884" s="111" t="s">
        <v>553</v>
      </c>
      <c r="P1884" s="111">
        <v>0</v>
      </c>
      <c r="Q1884" s="112"/>
      <c r="R1884" s="111" t="s">
        <v>575</v>
      </c>
      <c r="S1884" s="111" t="s">
        <v>750</v>
      </c>
      <c r="T1884" s="111" t="s">
        <v>1364</v>
      </c>
      <c r="U1884" s="111" t="str">
        <f>+CONCATENATE(Tabla134[[#This Row],[D]],Tabla134[[#This Row],[P]],Tabla134[[#This Row],[DI]])</f>
        <v>PUNOMOHOHUAYRAPATA</v>
      </c>
      <c r="V1884" s="111" t="s">
        <v>6347</v>
      </c>
      <c r="W1884" s="111"/>
      <c r="X1884" s="111"/>
    </row>
    <row r="1885" spans="1:24" x14ac:dyDescent="0.3">
      <c r="A1885" s="108" t="s">
        <v>548</v>
      </c>
      <c r="B1885" s="109" t="s">
        <v>6349</v>
      </c>
      <c r="C1885" s="109" t="s">
        <v>836</v>
      </c>
      <c r="D1885" s="109" t="s">
        <v>738</v>
      </c>
      <c r="E1885" s="109" t="s">
        <v>633</v>
      </c>
      <c r="F1885" s="109" t="s">
        <v>6171</v>
      </c>
      <c r="G1885" s="109" t="s">
        <v>6343</v>
      </c>
      <c r="H1885" s="109" t="s">
        <v>6350</v>
      </c>
      <c r="I1885" s="110">
        <v>2769</v>
      </c>
      <c r="J1885" s="110">
        <v>48.15</v>
      </c>
      <c r="K1885" s="110">
        <v>-15.5192</v>
      </c>
      <c r="L1885" s="110">
        <v>-69.345600000000005</v>
      </c>
      <c r="M1885" s="111" t="s">
        <v>123</v>
      </c>
      <c r="N1885" s="111">
        <v>0</v>
      </c>
      <c r="O1885" s="111" t="s">
        <v>553</v>
      </c>
      <c r="P1885" s="111">
        <v>0</v>
      </c>
      <c r="Q1885" s="112"/>
      <c r="R1885" s="111" t="s">
        <v>575</v>
      </c>
      <c r="S1885" s="111" t="s">
        <v>750</v>
      </c>
      <c r="T1885" s="111" t="s">
        <v>1695</v>
      </c>
      <c r="U1885" s="111" t="str">
        <f>+CONCATENATE(Tabla134[[#This Row],[D]],Tabla134[[#This Row],[P]],Tabla134[[#This Row],[DI]])</f>
        <v>PUNOMOHOTILALI</v>
      </c>
      <c r="V1885" s="111" t="s">
        <v>6349</v>
      </c>
      <c r="W1885" s="111"/>
      <c r="X1885" s="111"/>
    </row>
    <row r="1886" spans="1:24" x14ac:dyDescent="0.3">
      <c r="A1886" s="108" t="s">
        <v>548</v>
      </c>
      <c r="B1886" s="109" t="s">
        <v>6351</v>
      </c>
      <c r="C1886" s="109" t="s">
        <v>836</v>
      </c>
      <c r="D1886" s="109" t="s">
        <v>738</v>
      </c>
      <c r="E1886" s="109" t="s">
        <v>841</v>
      </c>
      <c r="F1886" s="109" t="s">
        <v>6171</v>
      </c>
      <c r="G1886" s="109" t="s">
        <v>6343</v>
      </c>
      <c r="H1886" s="109" t="s">
        <v>842</v>
      </c>
      <c r="I1886" s="110" t="s">
        <v>553</v>
      </c>
      <c r="J1886" s="110" t="s">
        <v>553</v>
      </c>
      <c r="K1886" s="110" t="s">
        <v>553</v>
      </c>
      <c r="L1886" s="110" t="s">
        <v>553</v>
      </c>
      <c r="M1886" s="111" t="s">
        <v>123</v>
      </c>
      <c r="N1886" s="111">
        <v>0</v>
      </c>
      <c r="O1886" s="111" t="s">
        <v>553</v>
      </c>
      <c r="P1886" s="111">
        <v>0</v>
      </c>
      <c r="Q1886" s="112"/>
      <c r="R1886" s="111" t="s">
        <v>575</v>
      </c>
      <c r="S1886" s="111" t="s">
        <v>750</v>
      </c>
      <c r="T1886" s="111" t="s">
        <v>843</v>
      </c>
      <c r="U1886" s="111" t="str">
        <f>+CONCATENATE(Tabla134[[#This Row],[D]],Tabla134[[#This Row],[P]],Tabla134[[#This Row],[DI]])</f>
        <v>PUNOMOHOMULTIDISTRITAL</v>
      </c>
      <c r="V1886" s="111" t="s">
        <v>6351</v>
      </c>
      <c r="W1886" s="111"/>
      <c r="X1886" s="111"/>
    </row>
    <row r="1887" spans="1:24" x14ac:dyDescent="0.3">
      <c r="A1887" s="108" t="s">
        <v>548</v>
      </c>
      <c r="B1887" s="109" t="s">
        <v>6352</v>
      </c>
      <c r="C1887" s="109" t="s">
        <v>836</v>
      </c>
      <c r="D1887" s="109" t="s">
        <v>753</v>
      </c>
      <c r="E1887" s="109" t="s">
        <v>550</v>
      </c>
      <c r="F1887" s="109" t="s">
        <v>6171</v>
      </c>
      <c r="G1887" s="109" t="s">
        <v>6353</v>
      </c>
      <c r="H1887" s="109" t="s">
        <v>6354</v>
      </c>
      <c r="I1887" s="110">
        <v>27607</v>
      </c>
      <c r="J1887" s="110">
        <v>1021.92</v>
      </c>
      <c r="K1887" s="110">
        <v>-14.9003</v>
      </c>
      <c r="L1887" s="110">
        <v>-69.861900000000006</v>
      </c>
      <c r="M1887" s="111" t="s">
        <v>123</v>
      </c>
      <c r="N1887" s="111">
        <v>0</v>
      </c>
      <c r="O1887" s="111" t="s">
        <v>553</v>
      </c>
      <c r="P1887" s="111">
        <v>0</v>
      </c>
      <c r="Q1887" s="112"/>
      <c r="R1887" s="111" t="s">
        <v>575</v>
      </c>
      <c r="S1887" s="111" t="s">
        <v>775</v>
      </c>
      <c r="T1887" s="111" t="s">
        <v>1538</v>
      </c>
      <c r="U1887" s="111" t="str">
        <f>+CONCATENATE(Tabla134[[#This Row],[D]],Tabla134[[#This Row],[P]],Tabla134[[#This Row],[DI]])</f>
        <v>PUNOSAN_ANTONIO_DE_PUTINAPUTINA</v>
      </c>
      <c r="V1887" s="111" t="s">
        <v>6352</v>
      </c>
      <c r="W1887" s="111"/>
      <c r="X1887" s="111"/>
    </row>
    <row r="1888" spans="1:24" x14ac:dyDescent="0.3">
      <c r="A1888" s="108" t="s">
        <v>548</v>
      </c>
      <c r="B1888" s="109" t="s">
        <v>6355</v>
      </c>
      <c r="C1888" s="109" t="s">
        <v>836</v>
      </c>
      <c r="D1888" s="109" t="s">
        <v>753</v>
      </c>
      <c r="E1888" s="109" t="s">
        <v>581</v>
      </c>
      <c r="F1888" s="109" t="s">
        <v>6171</v>
      </c>
      <c r="G1888" s="109" t="s">
        <v>6353</v>
      </c>
      <c r="H1888" s="109" t="s">
        <v>6356</v>
      </c>
      <c r="I1888" s="110">
        <v>33728</v>
      </c>
      <c r="J1888" s="110">
        <v>939.56</v>
      </c>
      <c r="K1888" s="110">
        <v>-14.678599999999999</v>
      </c>
      <c r="L1888" s="110">
        <v>-69.533299999999997</v>
      </c>
      <c r="M1888" s="111" t="s">
        <v>123</v>
      </c>
      <c r="N1888" s="111">
        <v>0</v>
      </c>
      <c r="O1888" s="111" t="s">
        <v>553</v>
      </c>
      <c r="P1888" s="111">
        <v>0</v>
      </c>
      <c r="Q1888" s="112"/>
      <c r="R1888" s="111" t="s">
        <v>575</v>
      </c>
      <c r="S1888" s="111" t="s">
        <v>775</v>
      </c>
      <c r="T1888" s="111" t="s">
        <v>1198</v>
      </c>
      <c r="U1888" s="111" t="str">
        <f>+CONCATENATE(Tabla134[[#This Row],[D]],Tabla134[[#This Row],[P]],Tabla134[[#This Row],[DI]])</f>
        <v>PUNOSAN_ANTONIO_DE_PUTINAANANEA</v>
      </c>
      <c r="V1888" s="111" t="s">
        <v>6355</v>
      </c>
      <c r="W1888" s="111"/>
      <c r="X1888" s="111"/>
    </row>
    <row r="1889" spans="1:24" x14ac:dyDescent="0.3">
      <c r="A1889" s="108" t="s">
        <v>548</v>
      </c>
      <c r="B1889" s="109" t="s">
        <v>6357</v>
      </c>
      <c r="C1889" s="109" t="s">
        <v>836</v>
      </c>
      <c r="D1889" s="109" t="s">
        <v>753</v>
      </c>
      <c r="E1889" s="109" t="s">
        <v>608</v>
      </c>
      <c r="F1889" s="109" t="s">
        <v>6171</v>
      </c>
      <c r="G1889" s="109" t="s">
        <v>6353</v>
      </c>
      <c r="H1889" s="109" t="s">
        <v>6358</v>
      </c>
      <c r="I1889" s="110">
        <v>3054</v>
      </c>
      <c r="J1889" s="110">
        <v>565.80999999999995</v>
      </c>
      <c r="K1889" s="110">
        <v>-15.059200000000001</v>
      </c>
      <c r="L1889" s="110">
        <v>-69.889700000000005</v>
      </c>
      <c r="M1889" s="111" t="s">
        <v>123</v>
      </c>
      <c r="N1889" s="111">
        <v>0</v>
      </c>
      <c r="O1889" s="111" t="s">
        <v>553</v>
      </c>
      <c r="P1889" s="111">
        <v>0</v>
      </c>
      <c r="Q1889" s="112"/>
      <c r="R1889" s="111" t="s">
        <v>575</v>
      </c>
      <c r="S1889" s="111" t="s">
        <v>775</v>
      </c>
      <c r="T1889" s="111" t="s">
        <v>1366</v>
      </c>
      <c r="U1889" s="111" t="str">
        <f>+CONCATENATE(Tabla134[[#This Row],[D]],Tabla134[[#This Row],[P]],Tabla134[[#This Row],[DI]])</f>
        <v>PUNOSAN_ANTONIO_DE_PUTINAPEDRO VILCA APAZA</v>
      </c>
      <c r="V1889" s="111" t="s">
        <v>6357</v>
      </c>
      <c r="W1889" s="111"/>
      <c r="X1889" s="111"/>
    </row>
    <row r="1890" spans="1:24" x14ac:dyDescent="0.3">
      <c r="A1890" s="108" t="s">
        <v>548</v>
      </c>
      <c r="B1890" s="109" t="s">
        <v>6359</v>
      </c>
      <c r="C1890" s="109" t="s">
        <v>836</v>
      </c>
      <c r="D1890" s="109" t="s">
        <v>753</v>
      </c>
      <c r="E1890" s="109" t="s">
        <v>633</v>
      </c>
      <c r="F1890" s="109" t="s">
        <v>6171</v>
      </c>
      <c r="G1890" s="109" t="s">
        <v>6353</v>
      </c>
      <c r="H1890" s="109" t="s">
        <v>6360</v>
      </c>
      <c r="I1890" s="110">
        <v>5929</v>
      </c>
      <c r="J1890" s="110">
        <v>516.66</v>
      </c>
      <c r="K1890" s="110">
        <v>-14.8964</v>
      </c>
      <c r="L1890" s="110">
        <v>-69.734399999999994</v>
      </c>
      <c r="M1890" s="111" t="s">
        <v>123</v>
      </c>
      <c r="N1890" s="111">
        <v>0</v>
      </c>
      <c r="O1890" s="111" t="s">
        <v>553</v>
      </c>
      <c r="P1890" s="111">
        <v>0</v>
      </c>
      <c r="Q1890" s="112"/>
      <c r="R1890" s="111" t="s">
        <v>575</v>
      </c>
      <c r="S1890" s="111" t="s">
        <v>775</v>
      </c>
      <c r="T1890" s="111" t="s">
        <v>1697</v>
      </c>
      <c r="U1890" s="111" t="str">
        <f>+CONCATENATE(Tabla134[[#This Row],[D]],Tabla134[[#This Row],[P]],Tabla134[[#This Row],[DI]])</f>
        <v>PUNOSAN_ANTONIO_DE_PUTINAQUILCAPUNCU</v>
      </c>
      <c r="V1890" s="111" t="s">
        <v>6359</v>
      </c>
      <c r="W1890" s="111"/>
      <c r="X1890" s="111"/>
    </row>
    <row r="1891" spans="1:24" x14ac:dyDescent="0.3">
      <c r="A1891" s="108" t="s">
        <v>548</v>
      </c>
      <c r="B1891" s="109" t="s">
        <v>6361</v>
      </c>
      <c r="C1891" s="109" t="s">
        <v>836</v>
      </c>
      <c r="D1891" s="109" t="s">
        <v>753</v>
      </c>
      <c r="E1891" s="109" t="s">
        <v>656</v>
      </c>
      <c r="F1891" s="109" t="s">
        <v>6171</v>
      </c>
      <c r="G1891" s="109" t="s">
        <v>6353</v>
      </c>
      <c r="H1891" s="109" t="s">
        <v>6362</v>
      </c>
      <c r="I1891" s="110">
        <v>1761</v>
      </c>
      <c r="J1891" s="110">
        <v>163.43</v>
      </c>
      <c r="K1891" s="110">
        <v>-14.49</v>
      </c>
      <c r="L1891" s="110">
        <v>-69.281700000000001</v>
      </c>
      <c r="M1891" s="111" t="s">
        <v>123</v>
      </c>
      <c r="N1891" s="111">
        <v>0</v>
      </c>
      <c r="O1891" s="111" t="s">
        <v>553</v>
      </c>
      <c r="P1891" s="111">
        <v>0</v>
      </c>
      <c r="Q1891" s="112"/>
      <c r="R1891" s="111" t="s">
        <v>575</v>
      </c>
      <c r="S1891" s="111" t="s">
        <v>775</v>
      </c>
      <c r="T1891" s="111" t="s">
        <v>1848</v>
      </c>
      <c r="U1891" s="111" t="str">
        <f>+CONCATENATE(Tabla134[[#This Row],[D]],Tabla134[[#This Row],[P]],Tabla134[[#This Row],[DI]])</f>
        <v>PUNOSAN_ANTONIO_DE_PUTINASINA</v>
      </c>
      <c r="V1891" s="111" t="s">
        <v>6361</v>
      </c>
      <c r="W1891" s="111"/>
      <c r="X1891" s="111"/>
    </row>
    <row r="1892" spans="1:24" x14ac:dyDescent="0.3">
      <c r="A1892" s="108" t="s">
        <v>548</v>
      </c>
      <c r="B1892" s="109" t="s">
        <v>6363</v>
      </c>
      <c r="C1892" s="109" t="s">
        <v>836</v>
      </c>
      <c r="D1892" s="109" t="s">
        <v>753</v>
      </c>
      <c r="E1892" s="109" t="s">
        <v>841</v>
      </c>
      <c r="F1892" s="109" t="s">
        <v>6171</v>
      </c>
      <c r="G1892" s="109" t="s">
        <v>6353</v>
      </c>
      <c r="H1892" s="109" t="s">
        <v>842</v>
      </c>
      <c r="I1892" s="110" t="s">
        <v>553</v>
      </c>
      <c r="J1892" s="110" t="s">
        <v>553</v>
      </c>
      <c r="K1892" s="110" t="s">
        <v>553</v>
      </c>
      <c r="L1892" s="110" t="s">
        <v>553</v>
      </c>
      <c r="M1892" s="111" t="s">
        <v>123</v>
      </c>
      <c r="N1892" s="111">
        <v>0</v>
      </c>
      <c r="O1892" s="111" t="s">
        <v>553</v>
      </c>
      <c r="P1892" s="111">
        <v>0</v>
      </c>
      <c r="Q1892" s="112"/>
      <c r="R1892" s="111" t="s">
        <v>575</v>
      </c>
      <c r="S1892" s="111" t="s">
        <v>775</v>
      </c>
      <c r="T1892" s="111" t="s">
        <v>843</v>
      </c>
      <c r="U1892" s="111" t="str">
        <f>+CONCATENATE(Tabla134[[#This Row],[D]],Tabla134[[#This Row],[P]],Tabla134[[#This Row],[DI]])</f>
        <v>PUNOSAN_ANTONIO_DE_PUTINAMULTIDISTRITAL</v>
      </c>
      <c r="V1892" s="111" t="s">
        <v>6363</v>
      </c>
      <c r="W1892" s="111"/>
      <c r="X1892" s="111"/>
    </row>
    <row r="1893" spans="1:24" x14ac:dyDescent="0.3">
      <c r="A1893" s="108" t="s">
        <v>548</v>
      </c>
      <c r="B1893" s="109" t="s">
        <v>6364</v>
      </c>
      <c r="C1893" s="109" t="s">
        <v>836</v>
      </c>
      <c r="D1893" s="109" t="s">
        <v>765</v>
      </c>
      <c r="E1893" s="109" t="s">
        <v>550</v>
      </c>
      <c r="F1893" s="109" t="s">
        <v>6171</v>
      </c>
      <c r="G1893" s="109" t="s">
        <v>6365</v>
      </c>
      <c r="H1893" s="109" t="s">
        <v>6366</v>
      </c>
      <c r="I1893" s="110">
        <v>235221</v>
      </c>
      <c r="J1893" s="110">
        <v>533.5</v>
      </c>
      <c r="K1893" s="110">
        <v>-15.4939</v>
      </c>
      <c r="L1893" s="110">
        <v>-70.135599999999997</v>
      </c>
      <c r="M1893" s="111" t="s">
        <v>123</v>
      </c>
      <c r="N1893" s="115">
        <v>1</v>
      </c>
      <c r="O1893" s="115" t="s">
        <v>6181</v>
      </c>
      <c r="P1893" s="115">
        <v>0</v>
      </c>
      <c r="Q1893" s="112"/>
      <c r="R1893" s="111" t="s">
        <v>575</v>
      </c>
      <c r="S1893" s="111" t="s">
        <v>787</v>
      </c>
      <c r="T1893" s="111" t="s">
        <v>1698</v>
      </c>
      <c r="U1893" s="111" t="str">
        <f>+CONCATENATE(Tabla134[[#This Row],[D]],Tabla134[[#This Row],[P]],Tabla134[[#This Row],[DI]])</f>
        <v>PUNOSAN_ROMANJULIACA</v>
      </c>
      <c r="V1893" s="111" t="s">
        <v>6364</v>
      </c>
      <c r="W1893" s="111"/>
      <c r="X1893" s="111"/>
    </row>
    <row r="1894" spans="1:24" x14ac:dyDescent="0.3">
      <c r="A1894" s="108" t="s">
        <v>548</v>
      </c>
      <c r="B1894" s="109" t="s">
        <v>6367</v>
      </c>
      <c r="C1894" s="109" t="s">
        <v>836</v>
      </c>
      <c r="D1894" s="109" t="s">
        <v>765</v>
      </c>
      <c r="E1894" s="109" t="s">
        <v>581</v>
      </c>
      <c r="F1894" s="109" t="s">
        <v>6171</v>
      </c>
      <c r="G1894" s="109" t="s">
        <v>6365</v>
      </c>
      <c r="H1894" s="109" t="s">
        <v>6368</v>
      </c>
      <c r="I1894" s="110">
        <v>4224</v>
      </c>
      <c r="J1894" s="110">
        <v>191.23</v>
      </c>
      <c r="K1894" s="110">
        <v>-15.65</v>
      </c>
      <c r="L1894" s="110">
        <v>-70.321100000000001</v>
      </c>
      <c r="M1894" s="111" t="s">
        <v>123</v>
      </c>
      <c r="N1894" s="111">
        <v>0</v>
      </c>
      <c r="O1894" s="111" t="s">
        <v>553</v>
      </c>
      <c r="P1894" s="111">
        <v>0</v>
      </c>
      <c r="Q1894" s="112"/>
      <c r="R1894" s="111" t="s">
        <v>575</v>
      </c>
      <c r="S1894" s="111" t="s">
        <v>787</v>
      </c>
      <c r="T1894" s="111" t="s">
        <v>1199</v>
      </c>
      <c r="U1894" s="111" t="str">
        <f>+CONCATENATE(Tabla134[[#This Row],[D]],Tabla134[[#This Row],[P]],Tabla134[[#This Row],[DI]])</f>
        <v>PUNOSAN_ROMANCABANA</v>
      </c>
      <c r="V1894" s="111" t="s">
        <v>6367</v>
      </c>
      <c r="W1894" s="111"/>
      <c r="X1894" s="111"/>
    </row>
    <row r="1895" spans="1:24" x14ac:dyDescent="0.3">
      <c r="A1895" s="108" t="s">
        <v>548</v>
      </c>
      <c r="B1895" s="109" t="s">
        <v>6369</v>
      </c>
      <c r="C1895" s="109" t="s">
        <v>836</v>
      </c>
      <c r="D1895" s="109" t="s">
        <v>765</v>
      </c>
      <c r="E1895" s="109" t="s">
        <v>608</v>
      </c>
      <c r="F1895" s="109" t="s">
        <v>6171</v>
      </c>
      <c r="G1895" s="109" t="s">
        <v>6365</v>
      </c>
      <c r="H1895" s="109" t="s">
        <v>6370</v>
      </c>
      <c r="I1895" s="110">
        <v>5459</v>
      </c>
      <c r="J1895" s="110">
        <v>1267.06</v>
      </c>
      <c r="K1895" s="110">
        <v>-15.6425</v>
      </c>
      <c r="L1895" s="110">
        <v>-70.350300000000004</v>
      </c>
      <c r="M1895" s="111" t="s">
        <v>123</v>
      </c>
      <c r="N1895" s="115">
        <v>1</v>
      </c>
      <c r="O1895" s="115" t="s">
        <v>5919</v>
      </c>
      <c r="P1895" s="115">
        <v>0</v>
      </c>
      <c r="Q1895" s="112"/>
      <c r="R1895" s="111" t="s">
        <v>575</v>
      </c>
      <c r="S1895" s="111" t="s">
        <v>787</v>
      </c>
      <c r="T1895" s="111" t="s">
        <v>1367</v>
      </c>
      <c r="U1895" s="111" t="str">
        <f>+CONCATENATE(Tabla134[[#This Row],[D]],Tabla134[[#This Row],[P]],Tabla134[[#This Row],[DI]])</f>
        <v>PUNOSAN_ROMANCABANILLAS</v>
      </c>
      <c r="V1895" s="111" t="s">
        <v>6369</v>
      </c>
      <c r="W1895" s="111"/>
      <c r="X1895" s="111"/>
    </row>
    <row r="1896" spans="1:24" x14ac:dyDescent="0.3">
      <c r="A1896" s="108" t="s">
        <v>548</v>
      </c>
      <c r="B1896" s="109" t="s">
        <v>6371</v>
      </c>
      <c r="C1896" s="109" t="s">
        <v>836</v>
      </c>
      <c r="D1896" s="109" t="s">
        <v>765</v>
      </c>
      <c r="E1896" s="109" t="s">
        <v>633</v>
      </c>
      <c r="F1896" s="109" t="s">
        <v>6171</v>
      </c>
      <c r="G1896" s="109" t="s">
        <v>6365</v>
      </c>
      <c r="H1896" s="109" t="s">
        <v>6372</v>
      </c>
      <c r="I1896" s="110">
        <v>5608</v>
      </c>
      <c r="J1896" s="110">
        <v>285.87</v>
      </c>
      <c r="K1896" s="110">
        <v>-15.568300000000001</v>
      </c>
      <c r="L1896" s="110">
        <v>-70.102199999999996</v>
      </c>
      <c r="M1896" s="111" t="s">
        <v>123</v>
      </c>
      <c r="N1896" s="115">
        <v>1</v>
      </c>
      <c r="O1896" s="115" t="s">
        <v>6181</v>
      </c>
      <c r="P1896" s="115">
        <v>0</v>
      </c>
      <c r="Q1896" s="112"/>
      <c r="R1896" s="111" t="s">
        <v>575</v>
      </c>
      <c r="S1896" s="111" t="s">
        <v>787</v>
      </c>
      <c r="T1896" s="111" t="s">
        <v>1539</v>
      </c>
      <c r="U1896" s="111" t="str">
        <f>+CONCATENATE(Tabla134[[#This Row],[D]],Tabla134[[#This Row],[P]],Tabla134[[#This Row],[DI]])</f>
        <v>PUNOSAN_ROMANCARACOTO</v>
      </c>
      <c r="V1896" s="111" t="s">
        <v>6371</v>
      </c>
      <c r="W1896" s="111"/>
      <c r="X1896" s="111"/>
    </row>
    <row r="1897" spans="1:24" x14ac:dyDescent="0.3">
      <c r="A1897" s="108" t="s">
        <v>548</v>
      </c>
      <c r="B1897" s="109" t="s">
        <v>6373</v>
      </c>
      <c r="C1897" s="109" t="s">
        <v>836</v>
      </c>
      <c r="D1897" s="109" t="s">
        <v>765</v>
      </c>
      <c r="E1897" s="109" t="s">
        <v>656</v>
      </c>
      <c r="F1897" s="109" t="s">
        <v>6171</v>
      </c>
      <c r="G1897" s="109" t="s">
        <v>6365</v>
      </c>
      <c r="H1897" s="109" t="s">
        <v>6374</v>
      </c>
      <c r="I1897" s="110">
        <v>54060</v>
      </c>
      <c r="J1897" s="110">
        <v>121.8</v>
      </c>
      <c r="K1897" s="110">
        <v>-15.409700000000001</v>
      </c>
      <c r="L1897" s="110">
        <v>-70.095799999999997</v>
      </c>
      <c r="M1897" s="111" t="s">
        <v>123</v>
      </c>
      <c r="N1897" s="111">
        <v>0</v>
      </c>
      <c r="O1897" s="111" t="s">
        <v>553</v>
      </c>
      <c r="P1897" s="111">
        <v>0</v>
      </c>
      <c r="Q1897" s="112"/>
      <c r="R1897" s="111" t="s">
        <v>575</v>
      </c>
      <c r="S1897" s="111" t="s">
        <v>787</v>
      </c>
      <c r="T1897" s="111" t="s">
        <v>1849</v>
      </c>
      <c r="U1897" s="111" t="str">
        <f>+CONCATENATE(Tabla134[[#This Row],[D]],Tabla134[[#This Row],[P]],Tabla134[[#This Row],[DI]])</f>
        <v>PUNOSAN_ROMANSAN MIGUEL</v>
      </c>
      <c r="V1897" s="111" t="s">
        <v>6373</v>
      </c>
      <c r="W1897" s="111"/>
      <c r="X1897" s="111"/>
    </row>
    <row r="1898" spans="1:24" x14ac:dyDescent="0.3">
      <c r="A1898" s="108" t="s">
        <v>548</v>
      </c>
      <c r="B1898" s="109" t="s">
        <v>6375</v>
      </c>
      <c r="C1898" s="109" t="s">
        <v>836</v>
      </c>
      <c r="D1898" s="109" t="s">
        <v>765</v>
      </c>
      <c r="E1898" s="109" t="s">
        <v>841</v>
      </c>
      <c r="F1898" s="109" t="s">
        <v>6171</v>
      </c>
      <c r="G1898" s="109" t="s">
        <v>6365</v>
      </c>
      <c r="H1898" s="109" t="s">
        <v>842</v>
      </c>
      <c r="I1898" s="110" t="s">
        <v>553</v>
      </c>
      <c r="J1898" s="110" t="s">
        <v>553</v>
      </c>
      <c r="K1898" s="110" t="s">
        <v>553</v>
      </c>
      <c r="L1898" s="110" t="s">
        <v>553</v>
      </c>
      <c r="M1898" s="111" t="s">
        <v>123</v>
      </c>
      <c r="N1898" s="111">
        <v>0</v>
      </c>
      <c r="O1898" s="111" t="s">
        <v>553</v>
      </c>
      <c r="P1898" s="111">
        <v>0</v>
      </c>
      <c r="Q1898" s="112"/>
      <c r="R1898" s="111" t="s">
        <v>575</v>
      </c>
      <c r="S1898" s="111" t="s">
        <v>787</v>
      </c>
      <c r="T1898" s="111" t="s">
        <v>843</v>
      </c>
      <c r="U1898" s="111" t="str">
        <f>+CONCATENATE(Tabla134[[#This Row],[D]],Tabla134[[#This Row],[P]],Tabla134[[#This Row],[DI]])</f>
        <v>PUNOSAN_ROMANMULTIDISTRITAL</v>
      </c>
      <c r="V1898" s="111" t="s">
        <v>6375</v>
      </c>
      <c r="W1898" s="111"/>
      <c r="X1898" s="111"/>
    </row>
    <row r="1899" spans="1:24" x14ac:dyDescent="0.3">
      <c r="A1899" s="108" t="s">
        <v>548</v>
      </c>
      <c r="B1899" s="109" t="s">
        <v>6376</v>
      </c>
      <c r="C1899" s="109" t="s">
        <v>836</v>
      </c>
      <c r="D1899" s="109" t="s">
        <v>778</v>
      </c>
      <c r="E1899" s="109" t="s">
        <v>550</v>
      </c>
      <c r="F1899" s="109" t="s">
        <v>6171</v>
      </c>
      <c r="G1899" s="109" t="s">
        <v>6377</v>
      </c>
      <c r="H1899" s="109" t="s">
        <v>6378</v>
      </c>
      <c r="I1899" s="110">
        <v>12478</v>
      </c>
      <c r="J1899" s="110">
        <v>580.13</v>
      </c>
      <c r="K1899" s="110">
        <v>-14.3231</v>
      </c>
      <c r="L1899" s="110">
        <v>-69.466700000000003</v>
      </c>
      <c r="M1899" s="111" t="s">
        <v>123</v>
      </c>
      <c r="N1899" s="111">
        <v>0</v>
      </c>
      <c r="O1899" s="111" t="s">
        <v>553</v>
      </c>
      <c r="P1899" s="111">
        <v>0</v>
      </c>
      <c r="Q1899" s="112"/>
      <c r="R1899" s="111" t="s">
        <v>575</v>
      </c>
      <c r="S1899" s="111" t="s">
        <v>796</v>
      </c>
      <c r="T1899" s="111" t="s">
        <v>796</v>
      </c>
      <c r="U1899" s="111" t="str">
        <f>+CONCATENATE(Tabla134[[#This Row],[D]],Tabla134[[#This Row],[P]],Tabla134[[#This Row],[DI]])</f>
        <v>PUNOSANDIASANDIA</v>
      </c>
      <c r="V1899" s="111" t="s">
        <v>6376</v>
      </c>
      <c r="W1899" s="111"/>
      <c r="X1899" s="111"/>
    </row>
    <row r="1900" spans="1:24" x14ac:dyDescent="0.3">
      <c r="A1900" s="108" t="s">
        <v>548</v>
      </c>
      <c r="B1900" s="109" t="s">
        <v>6379</v>
      </c>
      <c r="C1900" s="109" t="s">
        <v>836</v>
      </c>
      <c r="D1900" s="109" t="s">
        <v>778</v>
      </c>
      <c r="E1900" s="109" t="s">
        <v>581</v>
      </c>
      <c r="F1900" s="109" t="s">
        <v>6171</v>
      </c>
      <c r="G1900" s="109" t="s">
        <v>6377</v>
      </c>
      <c r="H1900" s="109" t="s">
        <v>6380</v>
      </c>
      <c r="I1900" s="110">
        <v>4768</v>
      </c>
      <c r="J1900" s="110">
        <v>503.91</v>
      </c>
      <c r="K1900" s="110">
        <v>-14.4717</v>
      </c>
      <c r="L1900" s="110">
        <v>-69.540000000000006</v>
      </c>
      <c r="M1900" s="111" t="s">
        <v>123</v>
      </c>
      <c r="N1900" s="111">
        <v>0</v>
      </c>
      <c r="O1900" s="111" t="s">
        <v>553</v>
      </c>
      <c r="P1900" s="111">
        <v>0</v>
      </c>
      <c r="Q1900" s="112"/>
      <c r="R1900" s="111" t="s">
        <v>575</v>
      </c>
      <c r="S1900" s="111" t="s">
        <v>796</v>
      </c>
      <c r="T1900" s="111" t="s">
        <v>1368</v>
      </c>
      <c r="U1900" s="111" t="str">
        <f>+CONCATENATE(Tabla134[[#This Row],[D]],Tabla134[[#This Row],[P]],Tabla134[[#This Row],[DI]])</f>
        <v>PUNOSANDIACUYOCUYO</v>
      </c>
      <c r="V1900" s="111" t="s">
        <v>6379</v>
      </c>
      <c r="W1900" s="111"/>
      <c r="X1900" s="111"/>
    </row>
    <row r="1901" spans="1:24" x14ac:dyDescent="0.3">
      <c r="A1901" s="108" t="s">
        <v>548</v>
      </c>
      <c r="B1901" s="109" t="s">
        <v>6381</v>
      </c>
      <c r="C1901" s="109" t="s">
        <v>836</v>
      </c>
      <c r="D1901" s="109" t="s">
        <v>778</v>
      </c>
      <c r="E1901" s="109" t="s">
        <v>608</v>
      </c>
      <c r="F1901" s="109" t="s">
        <v>6171</v>
      </c>
      <c r="G1901" s="109" t="s">
        <v>6377</v>
      </c>
      <c r="H1901" s="109" t="s">
        <v>6382</v>
      </c>
      <c r="I1901" s="110">
        <v>4422</v>
      </c>
      <c r="J1901" s="110">
        <v>2112.34</v>
      </c>
      <c r="K1901" s="110">
        <v>-14.145799999999999</v>
      </c>
      <c r="L1901" s="110">
        <v>-69.689700000000002</v>
      </c>
      <c r="M1901" s="111" t="s">
        <v>123</v>
      </c>
      <c r="N1901" s="111">
        <v>0</v>
      </c>
      <c r="O1901" s="111" t="s">
        <v>553</v>
      </c>
      <c r="P1901" s="111">
        <v>0</v>
      </c>
      <c r="Q1901" s="112"/>
      <c r="R1901" s="111" t="s">
        <v>575</v>
      </c>
      <c r="S1901" s="111" t="s">
        <v>796</v>
      </c>
      <c r="T1901" s="111" t="s">
        <v>1540</v>
      </c>
      <c r="U1901" s="111" t="str">
        <f>+CONCATENATE(Tabla134[[#This Row],[D]],Tabla134[[#This Row],[P]],Tabla134[[#This Row],[DI]])</f>
        <v>PUNOSANDIALIMBANI</v>
      </c>
      <c r="V1901" s="111" t="s">
        <v>6381</v>
      </c>
      <c r="W1901" s="111"/>
      <c r="X1901" s="111"/>
    </row>
    <row r="1902" spans="1:24" x14ac:dyDescent="0.3">
      <c r="A1902" s="108" t="s">
        <v>548</v>
      </c>
      <c r="B1902" s="109" t="s">
        <v>6383</v>
      </c>
      <c r="C1902" s="109" t="s">
        <v>836</v>
      </c>
      <c r="D1902" s="109" t="s">
        <v>778</v>
      </c>
      <c r="E1902" s="109" t="s">
        <v>633</v>
      </c>
      <c r="F1902" s="109" t="s">
        <v>6171</v>
      </c>
      <c r="G1902" s="109" t="s">
        <v>6377</v>
      </c>
      <c r="H1902" s="109" t="s">
        <v>6384</v>
      </c>
      <c r="I1902" s="110">
        <v>3967</v>
      </c>
      <c r="J1902" s="110">
        <v>462.72</v>
      </c>
      <c r="K1902" s="110">
        <v>-14.359400000000001</v>
      </c>
      <c r="L1902" s="110">
        <v>-69.622200000000007</v>
      </c>
      <c r="M1902" s="111" t="s">
        <v>123</v>
      </c>
      <c r="N1902" s="115">
        <v>1</v>
      </c>
      <c r="O1902" s="115" t="s">
        <v>6181</v>
      </c>
      <c r="P1902" s="115">
        <v>0</v>
      </c>
      <c r="Q1902" s="112"/>
      <c r="R1902" s="111" t="s">
        <v>575</v>
      </c>
      <c r="S1902" s="111" t="s">
        <v>796</v>
      </c>
      <c r="T1902" s="111" t="s">
        <v>1699</v>
      </c>
      <c r="U1902" s="111" t="str">
        <f>+CONCATENATE(Tabla134[[#This Row],[D]],Tabla134[[#This Row],[P]],Tabla134[[#This Row],[DI]])</f>
        <v>PUNOSANDIAPATAMBUCO</v>
      </c>
      <c r="V1902" s="111" t="s">
        <v>6383</v>
      </c>
      <c r="W1902" s="111"/>
      <c r="X1902" s="111"/>
    </row>
    <row r="1903" spans="1:24" x14ac:dyDescent="0.3">
      <c r="A1903" s="108" t="s">
        <v>548</v>
      </c>
      <c r="B1903" s="109" t="s">
        <v>6385</v>
      </c>
      <c r="C1903" s="109" t="s">
        <v>836</v>
      </c>
      <c r="D1903" s="109" t="s">
        <v>778</v>
      </c>
      <c r="E1903" s="109" t="s">
        <v>656</v>
      </c>
      <c r="F1903" s="109" t="s">
        <v>6171</v>
      </c>
      <c r="G1903" s="109" t="s">
        <v>6377</v>
      </c>
      <c r="H1903" s="109" t="s">
        <v>6386</v>
      </c>
      <c r="I1903" s="110">
        <v>4905</v>
      </c>
      <c r="J1903" s="110">
        <v>400.9</v>
      </c>
      <c r="K1903" s="110">
        <v>-14.1511</v>
      </c>
      <c r="L1903" s="110">
        <v>-69.664199999999994</v>
      </c>
      <c r="M1903" s="111" t="s">
        <v>123</v>
      </c>
      <c r="N1903" s="111">
        <v>0</v>
      </c>
      <c r="O1903" s="111" t="s">
        <v>553</v>
      </c>
      <c r="P1903" s="111">
        <v>0</v>
      </c>
      <c r="Q1903" s="112"/>
      <c r="R1903" s="111" t="s">
        <v>575</v>
      </c>
      <c r="S1903" s="111" t="s">
        <v>796</v>
      </c>
      <c r="T1903" s="111" t="s">
        <v>1850</v>
      </c>
      <c r="U1903" s="111" t="str">
        <f>+CONCATENATE(Tabla134[[#This Row],[D]],Tabla134[[#This Row],[P]],Tabla134[[#This Row],[DI]])</f>
        <v>PUNOSANDIAPHARA</v>
      </c>
      <c r="V1903" s="111" t="s">
        <v>6385</v>
      </c>
      <c r="W1903" s="111"/>
      <c r="X1903" s="111"/>
    </row>
    <row r="1904" spans="1:24" x14ac:dyDescent="0.3">
      <c r="A1904" s="108" t="s">
        <v>548</v>
      </c>
      <c r="B1904" s="109" t="s">
        <v>6387</v>
      </c>
      <c r="C1904" s="109" t="s">
        <v>836</v>
      </c>
      <c r="D1904" s="109" t="s">
        <v>778</v>
      </c>
      <c r="E1904" s="109" t="s">
        <v>680</v>
      </c>
      <c r="F1904" s="109" t="s">
        <v>6171</v>
      </c>
      <c r="G1904" s="109" t="s">
        <v>6377</v>
      </c>
      <c r="H1904" s="109" t="s">
        <v>6388</v>
      </c>
      <c r="I1904" s="110">
        <v>2413</v>
      </c>
      <c r="J1904" s="110">
        <v>447.9</v>
      </c>
      <c r="K1904" s="110">
        <v>-14.4253</v>
      </c>
      <c r="L1904" s="110">
        <v>-69.341700000000003</v>
      </c>
      <c r="M1904" s="111" t="s">
        <v>123</v>
      </c>
      <c r="N1904" s="111">
        <v>0</v>
      </c>
      <c r="O1904" s="111" t="s">
        <v>553</v>
      </c>
      <c r="P1904" s="111">
        <v>0</v>
      </c>
      <c r="Q1904" s="112"/>
      <c r="R1904" s="111" t="s">
        <v>575</v>
      </c>
      <c r="S1904" s="111" t="s">
        <v>796</v>
      </c>
      <c r="T1904" s="111" t="s">
        <v>1984</v>
      </c>
      <c r="U1904" s="111" t="str">
        <f>+CONCATENATE(Tabla134[[#This Row],[D]],Tabla134[[#This Row],[P]],Tabla134[[#This Row],[DI]])</f>
        <v>PUNOSANDIAQUIACA</v>
      </c>
      <c r="V1904" s="111" t="s">
        <v>6387</v>
      </c>
      <c r="W1904" s="111"/>
      <c r="X1904" s="111"/>
    </row>
    <row r="1905" spans="1:24" x14ac:dyDescent="0.3">
      <c r="A1905" s="108" t="s">
        <v>548</v>
      </c>
      <c r="B1905" s="109" t="s">
        <v>6389</v>
      </c>
      <c r="C1905" s="109" t="s">
        <v>836</v>
      </c>
      <c r="D1905" s="109" t="s">
        <v>778</v>
      </c>
      <c r="E1905" s="109" t="s">
        <v>700</v>
      </c>
      <c r="F1905" s="109" t="s">
        <v>6171</v>
      </c>
      <c r="G1905" s="109" t="s">
        <v>6377</v>
      </c>
      <c r="H1905" s="109" t="s">
        <v>6390</v>
      </c>
      <c r="I1905" s="110">
        <v>14201</v>
      </c>
      <c r="J1905" s="110">
        <v>197.14</v>
      </c>
      <c r="K1905" s="110">
        <v>-14.2211</v>
      </c>
      <c r="L1905" s="110">
        <v>-69.152799999999999</v>
      </c>
      <c r="M1905" s="111" t="s">
        <v>123</v>
      </c>
      <c r="N1905" s="111">
        <v>0</v>
      </c>
      <c r="O1905" s="111" t="s">
        <v>553</v>
      </c>
      <c r="P1905" s="111">
        <v>0</v>
      </c>
      <c r="Q1905" s="112"/>
      <c r="R1905" s="111" t="s">
        <v>575</v>
      </c>
      <c r="S1905" s="111" t="s">
        <v>796</v>
      </c>
      <c r="T1905" s="111" t="s">
        <v>2098</v>
      </c>
      <c r="U1905" s="111" t="str">
        <f>+CONCATENATE(Tabla134[[#This Row],[D]],Tabla134[[#This Row],[P]],Tabla134[[#This Row],[DI]])</f>
        <v>PUNOSANDIASAN JUAN DEL ORO</v>
      </c>
      <c r="V1905" s="111" t="s">
        <v>6389</v>
      </c>
      <c r="W1905" s="111"/>
      <c r="X1905" s="111"/>
    </row>
    <row r="1906" spans="1:24" x14ac:dyDescent="0.3">
      <c r="A1906" s="108" t="s">
        <v>548</v>
      </c>
      <c r="B1906" s="109" t="s">
        <v>6391</v>
      </c>
      <c r="C1906" s="109" t="s">
        <v>836</v>
      </c>
      <c r="D1906" s="109" t="s">
        <v>778</v>
      </c>
      <c r="E1906" s="109" t="s">
        <v>719</v>
      </c>
      <c r="F1906" s="109" t="s">
        <v>6171</v>
      </c>
      <c r="G1906" s="109" t="s">
        <v>6377</v>
      </c>
      <c r="H1906" s="109" t="s">
        <v>6392</v>
      </c>
      <c r="I1906" s="110">
        <v>2244</v>
      </c>
      <c r="J1906" s="110">
        <v>670.61</v>
      </c>
      <c r="K1906" s="110">
        <v>-14.2822</v>
      </c>
      <c r="L1906" s="110">
        <v>-69.184399999999997</v>
      </c>
      <c r="M1906" s="111" t="s">
        <v>123</v>
      </c>
      <c r="N1906" s="111">
        <v>0</v>
      </c>
      <c r="O1906" s="111" t="s">
        <v>553</v>
      </c>
      <c r="P1906" s="111">
        <v>0</v>
      </c>
      <c r="Q1906" s="112"/>
      <c r="R1906" s="111" t="s">
        <v>575</v>
      </c>
      <c r="S1906" s="111" t="s">
        <v>796</v>
      </c>
      <c r="T1906" s="111" t="s">
        <v>2344</v>
      </c>
      <c r="U1906" s="111" t="str">
        <f>+CONCATENATE(Tabla134[[#This Row],[D]],Tabla134[[#This Row],[P]],Tabla134[[#This Row],[DI]])</f>
        <v>PUNOSANDIAYANAHUAYA</v>
      </c>
      <c r="V1906" s="111" t="s">
        <v>6391</v>
      </c>
      <c r="W1906" s="111"/>
      <c r="X1906" s="111"/>
    </row>
    <row r="1907" spans="1:24" x14ac:dyDescent="0.3">
      <c r="A1907" s="108" t="s">
        <v>548</v>
      </c>
      <c r="B1907" s="109" t="s">
        <v>6393</v>
      </c>
      <c r="C1907" s="109" t="s">
        <v>836</v>
      </c>
      <c r="D1907" s="109" t="s">
        <v>778</v>
      </c>
      <c r="E1907" s="109" t="s">
        <v>738</v>
      </c>
      <c r="F1907" s="109" t="s">
        <v>6171</v>
      </c>
      <c r="G1907" s="109" t="s">
        <v>6377</v>
      </c>
      <c r="H1907" s="109" t="s">
        <v>6394</v>
      </c>
      <c r="I1907" s="110">
        <v>9765</v>
      </c>
      <c r="J1907" s="110">
        <v>1124.8800000000001</v>
      </c>
      <c r="K1907" s="110">
        <v>-14.089700000000001</v>
      </c>
      <c r="L1907" s="110">
        <v>-69.244200000000006</v>
      </c>
      <c r="M1907" s="111" t="s">
        <v>123</v>
      </c>
      <c r="N1907" s="111">
        <v>0</v>
      </c>
      <c r="O1907" s="111" t="s">
        <v>553</v>
      </c>
      <c r="P1907" s="111">
        <v>0</v>
      </c>
      <c r="Q1907" s="112"/>
      <c r="R1907" s="111" t="s">
        <v>575</v>
      </c>
      <c r="S1907" s="111" t="s">
        <v>796</v>
      </c>
      <c r="T1907" s="111" t="s">
        <v>1200</v>
      </c>
      <c r="U1907" s="111" t="str">
        <f>+CONCATENATE(Tabla134[[#This Row],[D]],Tabla134[[#This Row],[P]],Tabla134[[#This Row],[DI]])</f>
        <v>PUNOSANDIAALTO INAMBARI</v>
      </c>
      <c r="V1907" s="111" t="s">
        <v>6393</v>
      </c>
      <c r="W1907" s="111"/>
      <c r="X1907" s="111"/>
    </row>
    <row r="1908" spans="1:24" x14ac:dyDescent="0.3">
      <c r="A1908" s="108" t="s">
        <v>548</v>
      </c>
      <c r="B1908" s="109" t="s">
        <v>6395</v>
      </c>
      <c r="C1908" s="109" t="s">
        <v>836</v>
      </c>
      <c r="D1908" s="109" t="s">
        <v>778</v>
      </c>
      <c r="E1908" s="109" t="s">
        <v>753</v>
      </c>
      <c r="F1908" s="109" t="s">
        <v>6171</v>
      </c>
      <c r="G1908" s="109" t="s">
        <v>6377</v>
      </c>
      <c r="H1908" s="109" t="s">
        <v>6396</v>
      </c>
      <c r="I1908" s="110">
        <v>14560</v>
      </c>
      <c r="J1908" s="110">
        <v>5361.88</v>
      </c>
      <c r="K1908" s="110">
        <v>-14.1119</v>
      </c>
      <c r="L1908" s="110">
        <v>-69.046700000000001</v>
      </c>
      <c r="M1908" s="111" t="s">
        <v>123</v>
      </c>
      <c r="N1908" s="111">
        <v>0</v>
      </c>
      <c r="O1908" s="111" t="s">
        <v>553</v>
      </c>
      <c r="P1908" s="111">
        <v>0</v>
      </c>
      <c r="Q1908" s="112"/>
      <c r="R1908" s="111" t="s">
        <v>575</v>
      </c>
      <c r="S1908" s="111" t="s">
        <v>796</v>
      </c>
      <c r="T1908" s="111" t="s">
        <v>2194</v>
      </c>
      <c r="U1908" s="111" t="str">
        <f>+CONCATENATE(Tabla134[[#This Row],[D]],Tabla134[[#This Row],[P]],Tabla134[[#This Row],[DI]])</f>
        <v>PUNOSANDIASAN PEDRO DE PUTINA PUNCO</v>
      </c>
      <c r="V1908" s="111" t="s">
        <v>6395</v>
      </c>
      <c r="W1908" s="111"/>
      <c r="X1908" s="111"/>
    </row>
    <row r="1909" spans="1:24" x14ac:dyDescent="0.3">
      <c r="A1909" s="108" t="s">
        <v>548</v>
      </c>
      <c r="B1909" s="109" t="s">
        <v>6397</v>
      </c>
      <c r="C1909" s="109" t="s">
        <v>836</v>
      </c>
      <c r="D1909" s="109" t="s">
        <v>778</v>
      </c>
      <c r="E1909" s="109" t="s">
        <v>841</v>
      </c>
      <c r="F1909" s="109" t="s">
        <v>6171</v>
      </c>
      <c r="G1909" s="109" t="s">
        <v>6377</v>
      </c>
      <c r="H1909" s="109" t="s">
        <v>842</v>
      </c>
      <c r="I1909" s="110" t="s">
        <v>553</v>
      </c>
      <c r="J1909" s="110" t="s">
        <v>553</v>
      </c>
      <c r="K1909" s="110" t="s">
        <v>553</v>
      </c>
      <c r="L1909" s="110" t="s">
        <v>553</v>
      </c>
      <c r="M1909" s="111" t="s">
        <v>123</v>
      </c>
      <c r="N1909" s="111">
        <v>0</v>
      </c>
      <c r="O1909" s="111" t="s">
        <v>553</v>
      </c>
      <c r="P1909" s="111">
        <v>0</v>
      </c>
      <c r="Q1909" s="112"/>
      <c r="R1909" s="111" t="s">
        <v>575</v>
      </c>
      <c r="S1909" s="111" t="s">
        <v>796</v>
      </c>
      <c r="T1909" s="111" t="s">
        <v>843</v>
      </c>
      <c r="U1909" s="111" t="str">
        <f>+CONCATENATE(Tabla134[[#This Row],[D]],Tabla134[[#This Row],[P]],Tabla134[[#This Row],[DI]])</f>
        <v>PUNOSANDIAMULTIDISTRITAL</v>
      </c>
      <c r="V1909" s="111" t="s">
        <v>6397</v>
      </c>
      <c r="W1909" s="111"/>
      <c r="X1909" s="111"/>
    </row>
    <row r="1910" spans="1:24" x14ac:dyDescent="0.3">
      <c r="A1910" s="108" t="s">
        <v>548</v>
      </c>
      <c r="B1910" s="109" t="s">
        <v>6398</v>
      </c>
      <c r="C1910" s="109" t="s">
        <v>836</v>
      </c>
      <c r="D1910" s="109" t="s">
        <v>789</v>
      </c>
      <c r="E1910" s="109" t="s">
        <v>550</v>
      </c>
      <c r="F1910" s="109" t="s">
        <v>6171</v>
      </c>
      <c r="G1910" s="109" t="s">
        <v>6399</v>
      </c>
      <c r="H1910" s="109" t="s">
        <v>6400</v>
      </c>
      <c r="I1910" s="110">
        <v>27385</v>
      </c>
      <c r="J1910" s="110">
        <v>170.59</v>
      </c>
      <c r="K1910" s="110">
        <v>-16.2469</v>
      </c>
      <c r="L1910" s="110">
        <v>-69.094999999999999</v>
      </c>
      <c r="M1910" s="111" t="s">
        <v>123</v>
      </c>
      <c r="N1910" s="111">
        <v>0</v>
      </c>
      <c r="O1910" s="111" t="s">
        <v>553</v>
      </c>
      <c r="P1910" s="111">
        <v>0</v>
      </c>
      <c r="Q1910" s="112"/>
      <c r="R1910" s="111" t="s">
        <v>575</v>
      </c>
      <c r="S1910" s="111" t="s">
        <v>804</v>
      </c>
      <c r="T1910" s="111" t="s">
        <v>804</v>
      </c>
      <c r="U1910" s="111" t="str">
        <f>+CONCATENATE(Tabla134[[#This Row],[D]],Tabla134[[#This Row],[P]],Tabla134[[#This Row],[DI]])</f>
        <v>PUNOYUNGUYOYUNGUYO</v>
      </c>
      <c r="V1910" s="111" t="s">
        <v>6398</v>
      </c>
      <c r="W1910" s="111"/>
      <c r="X1910" s="111"/>
    </row>
    <row r="1911" spans="1:24" x14ac:dyDescent="0.3">
      <c r="A1911" s="108" t="s">
        <v>548</v>
      </c>
      <c r="B1911" s="109" t="s">
        <v>6401</v>
      </c>
      <c r="C1911" s="109" t="s">
        <v>836</v>
      </c>
      <c r="D1911" s="109" t="s">
        <v>789</v>
      </c>
      <c r="E1911" s="109" t="s">
        <v>581</v>
      </c>
      <c r="F1911" s="109" t="s">
        <v>6171</v>
      </c>
      <c r="G1911" s="109" t="s">
        <v>6399</v>
      </c>
      <c r="H1911" s="109" t="s">
        <v>6402</v>
      </c>
      <c r="I1911" s="110">
        <v>3376</v>
      </c>
      <c r="J1911" s="110">
        <v>9.5399999999999991</v>
      </c>
      <c r="K1911" s="110">
        <v>-16.313300000000002</v>
      </c>
      <c r="L1911" s="110">
        <v>-68.853899999999996</v>
      </c>
      <c r="M1911" s="111" t="s">
        <v>123</v>
      </c>
      <c r="N1911" s="111">
        <v>0</v>
      </c>
      <c r="O1911" s="111" t="s">
        <v>553</v>
      </c>
      <c r="P1911" s="111">
        <v>0</v>
      </c>
      <c r="Q1911" s="112"/>
      <c r="R1911" s="111" t="s">
        <v>575</v>
      </c>
      <c r="S1911" s="111" t="s">
        <v>804</v>
      </c>
      <c r="T1911" s="111" t="s">
        <v>1201</v>
      </c>
      <c r="U1911" s="111" t="str">
        <f>+CONCATENATE(Tabla134[[#This Row],[D]],Tabla134[[#This Row],[P]],Tabla134[[#This Row],[DI]])</f>
        <v>PUNOYUNGUYOANAPIA</v>
      </c>
      <c r="V1911" s="111" t="s">
        <v>6401</v>
      </c>
      <c r="W1911" s="111"/>
      <c r="X1911" s="111"/>
    </row>
    <row r="1912" spans="1:24" x14ac:dyDescent="0.3">
      <c r="A1912" s="108" t="s">
        <v>548</v>
      </c>
      <c r="B1912" s="109" t="s">
        <v>6403</v>
      </c>
      <c r="C1912" s="109" t="s">
        <v>836</v>
      </c>
      <c r="D1912" s="109" t="s">
        <v>789</v>
      </c>
      <c r="E1912" s="109" t="s">
        <v>608</v>
      </c>
      <c r="F1912" s="109" t="s">
        <v>6171</v>
      </c>
      <c r="G1912" s="109" t="s">
        <v>6399</v>
      </c>
      <c r="H1912" s="109" t="s">
        <v>6404</v>
      </c>
      <c r="I1912" s="110">
        <v>5040</v>
      </c>
      <c r="J1912" s="110">
        <v>47.37</v>
      </c>
      <c r="K1912" s="110">
        <v>-16.398900000000001</v>
      </c>
      <c r="L1912" s="110">
        <v>-69.043899999999994</v>
      </c>
      <c r="M1912" s="111" t="s">
        <v>123</v>
      </c>
      <c r="N1912" s="111">
        <v>0</v>
      </c>
      <c r="O1912" s="111" t="s">
        <v>553</v>
      </c>
      <c r="P1912" s="111">
        <v>0</v>
      </c>
      <c r="Q1912" s="112"/>
      <c r="R1912" s="111" t="s">
        <v>575</v>
      </c>
      <c r="S1912" s="111" t="s">
        <v>804</v>
      </c>
      <c r="T1912" s="111" t="s">
        <v>1369</v>
      </c>
      <c r="U1912" s="111" t="str">
        <f>+CONCATENATE(Tabla134[[#This Row],[D]],Tabla134[[#This Row],[P]],Tabla134[[#This Row],[DI]])</f>
        <v>PUNOYUNGUYOCOPANI</v>
      </c>
      <c r="V1912" s="111" t="s">
        <v>6403</v>
      </c>
      <c r="W1912" s="111"/>
      <c r="X1912" s="111"/>
    </row>
    <row r="1913" spans="1:24" x14ac:dyDescent="0.3">
      <c r="A1913" s="108" t="s">
        <v>548</v>
      </c>
      <c r="B1913" s="109" t="s">
        <v>6405</v>
      </c>
      <c r="C1913" s="109" t="s">
        <v>836</v>
      </c>
      <c r="D1913" s="109" t="s">
        <v>789</v>
      </c>
      <c r="E1913" s="109" t="s">
        <v>633</v>
      </c>
      <c r="F1913" s="109" t="s">
        <v>6171</v>
      </c>
      <c r="G1913" s="109" t="s">
        <v>6399</v>
      </c>
      <c r="H1913" s="109" t="s">
        <v>6406</v>
      </c>
      <c r="I1913" s="110">
        <v>1245</v>
      </c>
      <c r="J1913" s="110">
        <v>21.74</v>
      </c>
      <c r="K1913" s="110">
        <v>-16.270600000000002</v>
      </c>
      <c r="L1913" s="110">
        <v>-69.178100000000001</v>
      </c>
      <c r="M1913" s="111" t="s">
        <v>123</v>
      </c>
      <c r="N1913" s="111">
        <v>0</v>
      </c>
      <c r="O1913" s="111" t="s">
        <v>553</v>
      </c>
      <c r="P1913" s="111">
        <v>0</v>
      </c>
      <c r="Q1913" s="112"/>
      <c r="R1913" s="111" t="s">
        <v>575</v>
      </c>
      <c r="S1913" s="111" t="s">
        <v>804</v>
      </c>
      <c r="T1913" s="111" t="s">
        <v>1541</v>
      </c>
      <c r="U1913" s="111" t="str">
        <f>+CONCATENATE(Tabla134[[#This Row],[D]],Tabla134[[#This Row],[P]],Tabla134[[#This Row],[DI]])</f>
        <v>PUNOYUNGUYOCUTURAPI</v>
      </c>
      <c r="V1913" s="111" t="s">
        <v>6405</v>
      </c>
      <c r="W1913" s="111"/>
      <c r="X1913" s="111"/>
    </row>
    <row r="1914" spans="1:24" x14ac:dyDescent="0.3">
      <c r="A1914" s="108" t="s">
        <v>548</v>
      </c>
      <c r="B1914" s="109" t="s">
        <v>6407</v>
      </c>
      <c r="C1914" s="109" t="s">
        <v>836</v>
      </c>
      <c r="D1914" s="109" t="s">
        <v>789</v>
      </c>
      <c r="E1914" s="109" t="s">
        <v>656</v>
      </c>
      <c r="F1914" s="109" t="s">
        <v>6171</v>
      </c>
      <c r="G1914" s="109" t="s">
        <v>6399</v>
      </c>
      <c r="H1914" s="109" t="s">
        <v>6408</v>
      </c>
      <c r="I1914" s="110">
        <v>5376</v>
      </c>
      <c r="J1914" s="110">
        <v>23.67</v>
      </c>
      <c r="K1914" s="110">
        <v>-16.230799999999999</v>
      </c>
      <c r="L1914" s="110">
        <v>-68.998099999999994</v>
      </c>
      <c r="M1914" s="111" t="s">
        <v>123</v>
      </c>
      <c r="N1914" s="111">
        <v>0</v>
      </c>
      <c r="O1914" s="111" t="s">
        <v>553</v>
      </c>
      <c r="P1914" s="111">
        <v>0</v>
      </c>
      <c r="Q1914" s="112"/>
      <c r="R1914" s="111" t="s">
        <v>575</v>
      </c>
      <c r="S1914" s="111" t="s">
        <v>804</v>
      </c>
      <c r="T1914" s="111" t="s">
        <v>1700</v>
      </c>
      <c r="U1914" s="111" t="str">
        <f>+CONCATENATE(Tabla134[[#This Row],[D]],Tabla134[[#This Row],[P]],Tabla134[[#This Row],[DI]])</f>
        <v>PUNOYUNGUYOOLLARAYA</v>
      </c>
      <c r="V1914" s="111" t="s">
        <v>6407</v>
      </c>
      <c r="W1914" s="111"/>
      <c r="X1914" s="111"/>
    </row>
    <row r="1915" spans="1:24" x14ac:dyDescent="0.3">
      <c r="A1915" s="108" t="s">
        <v>548</v>
      </c>
      <c r="B1915" s="109" t="s">
        <v>6409</v>
      </c>
      <c r="C1915" s="109" t="s">
        <v>836</v>
      </c>
      <c r="D1915" s="109" t="s">
        <v>789</v>
      </c>
      <c r="E1915" s="109" t="s">
        <v>680</v>
      </c>
      <c r="F1915" s="109" t="s">
        <v>6171</v>
      </c>
      <c r="G1915" s="109" t="s">
        <v>6399</v>
      </c>
      <c r="H1915" s="109" t="s">
        <v>6410</v>
      </c>
      <c r="I1915" s="110">
        <v>1629</v>
      </c>
      <c r="J1915" s="110">
        <v>6.2</v>
      </c>
      <c r="K1915" s="110">
        <v>-16.1967</v>
      </c>
      <c r="L1915" s="110">
        <v>-68.960300000000004</v>
      </c>
      <c r="M1915" s="111" t="s">
        <v>123</v>
      </c>
      <c r="N1915" s="111">
        <v>0</v>
      </c>
      <c r="O1915" s="111" t="s">
        <v>553</v>
      </c>
      <c r="P1915" s="111">
        <v>0</v>
      </c>
      <c r="Q1915" s="112"/>
      <c r="R1915" s="111" t="s">
        <v>575</v>
      </c>
      <c r="S1915" s="111" t="s">
        <v>804</v>
      </c>
      <c r="T1915" s="111" t="s">
        <v>1851</v>
      </c>
      <c r="U1915" s="111" t="str">
        <f>+CONCATENATE(Tabla134[[#This Row],[D]],Tabla134[[#This Row],[P]],Tabla134[[#This Row],[DI]])</f>
        <v>PUNOYUNGUYOTINICACHI</v>
      </c>
      <c r="V1915" s="111" t="s">
        <v>6409</v>
      </c>
      <c r="W1915" s="111"/>
      <c r="X1915" s="111"/>
    </row>
    <row r="1916" spans="1:24" x14ac:dyDescent="0.3">
      <c r="A1916" s="108" t="s">
        <v>548</v>
      </c>
      <c r="B1916" s="109" t="s">
        <v>6411</v>
      </c>
      <c r="C1916" s="109" t="s">
        <v>836</v>
      </c>
      <c r="D1916" s="109" t="s">
        <v>789</v>
      </c>
      <c r="E1916" s="109" t="s">
        <v>700</v>
      </c>
      <c r="F1916" s="109" t="s">
        <v>6171</v>
      </c>
      <c r="G1916" s="109" t="s">
        <v>6399</v>
      </c>
      <c r="H1916" s="109" t="s">
        <v>6412</v>
      </c>
      <c r="I1916" s="110">
        <v>3889</v>
      </c>
      <c r="J1916" s="110">
        <v>11.1</v>
      </c>
      <c r="K1916" s="110">
        <v>-16.2239</v>
      </c>
      <c r="L1916" s="110">
        <v>-68.976100000000002</v>
      </c>
      <c r="M1916" s="111" t="s">
        <v>123</v>
      </c>
      <c r="N1916" s="111">
        <v>0</v>
      </c>
      <c r="O1916" s="111" t="s">
        <v>553</v>
      </c>
      <c r="P1916" s="111">
        <v>0</v>
      </c>
      <c r="Q1916" s="112"/>
      <c r="R1916" s="111" t="s">
        <v>575</v>
      </c>
      <c r="S1916" s="111" t="s">
        <v>804</v>
      </c>
      <c r="T1916" s="111" t="s">
        <v>1985</v>
      </c>
      <c r="U1916" s="111" t="str">
        <f>+CONCATENATE(Tabla134[[#This Row],[D]],Tabla134[[#This Row],[P]],Tabla134[[#This Row],[DI]])</f>
        <v>PUNOYUNGUYOUNICACHI</v>
      </c>
      <c r="V1916" s="111" t="s">
        <v>6411</v>
      </c>
      <c r="W1916" s="111"/>
      <c r="X1916" s="111"/>
    </row>
    <row r="1917" spans="1:24" x14ac:dyDescent="0.3">
      <c r="A1917" s="108" t="s">
        <v>548</v>
      </c>
      <c r="B1917" s="109" t="s">
        <v>6413</v>
      </c>
      <c r="C1917" s="109" t="s">
        <v>836</v>
      </c>
      <c r="D1917" s="109" t="s">
        <v>789</v>
      </c>
      <c r="E1917" s="109" t="s">
        <v>841</v>
      </c>
      <c r="F1917" s="109" t="s">
        <v>6171</v>
      </c>
      <c r="G1917" s="109" t="s">
        <v>6399</v>
      </c>
      <c r="H1917" s="109" t="s">
        <v>842</v>
      </c>
      <c r="I1917" s="110" t="s">
        <v>553</v>
      </c>
      <c r="J1917" s="110" t="s">
        <v>553</v>
      </c>
      <c r="K1917" s="110" t="s">
        <v>553</v>
      </c>
      <c r="L1917" s="110" t="s">
        <v>553</v>
      </c>
      <c r="M1917" s="111" t="s">
        <v>123</v>
      </c>
      <c r="N1917" s="111">
        <v>0</v>
      </c>
      <c r="O1917" s="111" t="s">
        <v>553</v>
      </c>
      <c r="P1917" s="111">
        <v>0</v>
      </c>
      <c r="Q1917" s="112"/>
      <c r="R1917" s="111" t="s">
        <v>575</v>
      </c>
      <c r="S1917" s="111" t="s">
        <v>804</v>
      </c>
      <c r="T1917" s="111" t="s">
        <v>843</v>
      </c>
      <c r="U1917" s="111" t="str">
        <f>+CONCATENATE(Tabla134[[#This Row],[D]],Tabla134[[#This Row],[P]],Tabla134[[#This Row],[DI]])</f>
        <v>PUNOYUNGUYOMULTIDISTRITAL</v>
      </c>
      <c r="V1917" s="111" t="s">
        <v>6413</v>
      </c>
      <c r="W1917" s="111"/>
      <c r="X1917" s="111"/>
    </row>
    <row r="1918" spans="1:24" x14ac:dyDescent="0.3">
      <c r="A1918" s="108" t="s">
        <v>548</v>
      </c>
      <c r="B1918" s="109" t="s">
        <v>6414</v>
      </c>
      <c r="C1918" s="109" t="s">
        <v>2707</v>
      </c>
      <c r="D1918" s="109" t="s">
        <v>550</v>
      </c>
      <c r="E1918" s="109" t="s">
        <v>550</v>
      </c>
      <c r="F1918" s="109" t="s">
        <v>6415</v>
      </c>
      <c r="G1918" s="109" t="s">
        <v>6416</v>
      </c>
      <c r="H1918" s="109" t="s">
        <v>6416</v>
      </c>
      <c r="I1918" s="110">
        <v>87833</v>
      </c>
      <c r="J1918" s="110">
        <v>2737.57</v>
      </c>
      <c r="K1918" s="110">
        <v>-6.0282999999999998</v>
      </c>
      <c r="L1918" s="110">
        <v>-76.971900000000005</v>
      </c>
      <c r="M1918" s="111" t="s">
        <v>123</v>
      </c>
      <c r="N1918" s="111">
        <v>0</v>
      </c>
      <c r="O1918" s="111" t="s">
        <v>553</v>
      </c>
      <c r="P1918" s="111">
        <v>0</v>
      </c>
      <c r="Q1918" s="112"/>
      <c r="R1918" s="111" t="s">
        <v>576</v>
      </c>
      <c r="S1918" s="111" t="s">
        <v>717</v>
      </c>
      <c r="T1918" s="111" t="s">
        <v>717</v>
      </c>
      <c r="U1918" s="111" t="str">
        <f>+CONCATENATE(Tabla134[[#This Row],[D]],Tabla134[[#This Row],[P]],Tabla134[[#This Row],[DI]])</f>
        <v>SAN_MARTINMOYOBAMBAMOYOBAMBA</v>
      </c>
      <c r="V1918" s="111" t="s">
        <v>6414</v>
      </c>
      <c r="W1918" s="111"/>
      <c r="X1918" s="111"/>
    </row>
    <row r="1919" spans="1:24" x14ac:dyDescent="0.3">
      <c r="A1919" s="108" t="s">
        <v>548</v>
      </c>
      <c r="B1919" s="109" t="s">
        <v>6417</v>
      </c>
      <c r="C1919" s="109" t="s">
        <v>2707</v>
      </c>
      <c r="D1919" s="109" t="s">
        <v>550</v>
      </c>
      <c r="E1919" s="109" t="s">
        <v>581</v>
      </c>
      <c r="F1919" s="109" t="s">
        <v>6415</v>
      </c>
      <c r="G1919" s="109" t="s">
        <v>6416</v>
      </c>
      <c r="H1919" s="109" t="s">
        <v>6418</v>
      </c>
      <c r="I1919" s="110">
        <v>4435</v>
      </c>
      <c r="J1919" s="110">
        <v>95.38</v>
      </c>
      <c r="K1919" s="110">
        <v>-6.0319000000000003</v>
      </c>
      <c r="L1919" s="110">
        <v>-77.067499999999995</v>
      </c>
      <c r="M1919" s="111" t="s">
        <v>123</v>
      </c>
      <c r="N1919" s="111">
        <v>0</v>
      </c>
      <c r="O1919" s="111" t="s">
        <v>553</v>
      </c>
      <c r="P1919" s="111">
        <v>0</v>
      </c>
      <c r="Q1919" s="112"/>
      <c r="R1919" s="111" t="s">
        <v>576</v>
      </c>
      <c r="S1919" s="111" t="s">
        <v>717</v>
      </c>
      <c r="T1919" s="111" t="s">
        <v>1207</v>
      </c>
      <c r="U1919" s="111" t="str">
        <f>+CONCATENATE(Tabla134[[#This Row],[D]],Tabla134[[#This Row],[P]],Tabla134[[#This Row],[DI]])</f>
        <v>SAN_MARTINMOYOBAMBACALZADA</v>
      </c>
      <c r="V1919" s="111" t="s">
        <v>6417</v>
      </c>
      <c r="W1919" s="111"/>
      <c r="X1919" s="111"/>
    </row>
    <row r="1920" spans="1:24" x14ac:dyDescent="0.3">
      <c r="A1920" s="108" t="s">
        <v>548</v>
      </c>
      <c r="B1920" s="109" t="s">
        <v>6419</v>
      </c>
      <c r="C1920" s="109" t="s">
        <v>2707</v>
      </c>
      <c r="D1920" s="109" t="s">
        <v>550</v>
      </c>
      <c r="E1920" s="109" t="s">
        <v>608</v>
      </c>
      <c r="F1920" s="109" t="s">
        <v>6415</v>
      </c>
      <c r="G1920" s="109" t="s">
        <v>6416</v>
      </c>
      <c r="H1920" s="109" t="s">
        <v>6420</v>
      </c>
      <c r="I1920" s="110">
        <v>2078</v>
      </c>
      <c r="J1920" s="110">
        <v>91.25</v>
      </c>
      <c r="K1920" s="110">
        <v>-6.0808</v>
      </c>
      <c r="L1920" s="110">
        <v>-77.092799999999997</v>
      </c>
      <c r="M1920" s="111" t="s">
        <v>123</v>
      </c>
      <c r="N1920" s="111">
        <v>0</v>
      </c>
      <c r="O1920" s="111" t="s">
        <v>553</v>
      </c>
      <c r="P1920" s="111">
        <v>0</v>
      </c>
      <c r="Q1920" s="112"/>
      <c r="R1920" s="111" t="s">
        <v>576</v>
      </c>
      <c r="S1920" s="111" t="s">
        <v>717</v>
      </c>
      <c r="T1920" s="111" t="s">
        <v>1375</v>
      </c>
      <c r="U1920" s="111" t="str">
        <f>+CONCATENATE(Tabla134[[#This Row],[D]],Tabla134[[#This Row],[P]],Tabla134[[#This Row],[DI]])</f>
        <v>SAN_MARTINMOYOBAMBAHABANA</v>
      </c>
      <c r="V1920" s="111" t="s">
        <v>6419</v>
      </c>
      <c r="W1920" s="111"/>
      <c r="X1920" s="111"/>
    </row>
    <row r="1921" spans="1:24" x14ac:dyDescent="0.3">
      <c r="A1921" s="108" t="s">
        <v>548</v>
      </c>
      <c r="B1921" s="109" t="s">
        <v>6421</v>
      </c>
      <c r="C1921" s="109" t="s">
        <v>2707</v>
      </c>
      <c r="D1921" s="109" t="s">
        <v>550</v>
      </c>
      <c r="E1921" s="109" t="s">
        <v>633</v>
      </c>
      <c r="F1921" s="109" t="s">
        <v>6415</v>
      </c>
      <c r="G1921" s="109" t="s">
        <v>6416</v>
      </c>
      <c r="H1921" s="109" t="s">
        <v>6422</v>
      </c>
      <c r="I1921" s="110">
        <v>22049</v>
      </c>
      <c r="J1921" s="110">
        <v>360.03</v>
      </c>
      <c r="K1921" s="110">
        <v>-6.1081000000000003</v>
      </c>
      <c r="L1921" s="110">
        <v>-76.9161</v>
      </c>
      <c r="M1921" s="111" t="s">
        <v>123</v>
      </c>
      <c r="N1921" s="111">
        <v>0</v>
      </c>
      <c r="O1921" s="111" t="s">
        <v>553</v>
      </c>
      <c r="P1921" s="111">
        <v>0</v>
      </c>
      <c r="Q1921" s="112"/>
      <c r="R1921" s="111" t="s">
        <v>576</v>
      </c>
      <c r="S1921" s="111" t="s">
        <v>717</v>
      </c>
      <c r="T1921" s="111" t="s">
        <v>1546</v>
      </c>
      <c r="U1921" s="111" t="str">
        <f>+CONCATENATE(Tabla134[[#This Row],[D]],Tabla134[[#This Row],[P]],Tabla134[[#This Row],[DI]])</f>
        <v>SAN_MARTINMOYOBAMBAJEPELACIO</v>
      </c>
      <c r="V1921" s="111" t="s">
        <v>6421</v>
      </c>
      <c r="W1921" s="111"/>
      <c r="X1921" s="111"/>
    </row>
    <row r="1922" spans="1:24" x14ac:dyDescent="0.3">
      <c r="A1922" s="108" t="s">
        <v>548</v>
      </c>
      <c r="B1922" s="109" t="s">
        <v>6423</v>
      </c>
      <c r="C1922" s="109" t="s">
        <v>2707</v>
      </c>
      <c r="D1922" s="109" t="s">
        <v>550</v>
      </c>
      <c r="E1922" s="109" t="s">
        <v>656</v>
      </c>
      <c r="F1922" s="109" t="s">
        <v>6415</v>
      </c>
      <c r="G1922" s="109" t="s">
        <v>6416</v>
      </c>
      <c r="H1922" s="109" t="s">
        <v>6424</v>
      </c>
      <c r="I1922" s="110">
        <v>35837</v>
      </c>
      <c r="J1922" s="110">
        <v>387.76</v>
      </c>
      <c r="K1922" s="110">
        <v>-6.1407999999999996</v>
      </c>
      <c r="L1922" s="110">
        <v>-77.105000000000004</v>
      </c>
      <c r="M1922" s="111" t="s">
        <v>123</v>
      </c>
      <c r="N1922" s="111">
        <v>0</v>
      </c>
      <c r="O1922" s="111" t="s">
        <v>553</v>
      </c>
      <c r="P1922" s="111">
        <v>0</v>
      </c>
      <c r="Q1922" s="112"/>
      <c r="R1922" s="111" t="s">
        <v>576</v>
      </c>
      <c r="S1922" s="111" t="s">
        <v>717</v>
      </c>
      <c r="T1922" s="111" t="s">
        <v>1855</v>
      </c>
      <c r="U1922" s="111" t="str">
        <f>+CONCATENATE(Tabla134[[#This Row],[D]],Tabla134[[#This Row],[P]],Tabla134[[#This Row],[DI]])</f>
        <v>SAN_MARTINMOYOBAMBASORITOR</v>
      </c>
      <c r="V1922" s="111" t="s">
        <v>6423</v>
      </c>
      <c r="W1922" s="111"/>
      <c r="X1922" s="111"/>
    </row>
    <row r="1923" spans="1:24" x14ac:dyDescent="0.3">
      <c r="A1923" s="108" t="s">
        <v>548</v>
      </c>
      <c r="B1923" s="109" t="s">
        <v>6425</v>
      </c>
      <c r="C1923" s="109" t="s">
        <v>2707</v>
      </c>
      <c r="D1923" s="109" t="s">
        <v>550</v>
      </c>
      <c r="E1923" s="109" t="s">
        <v>680</v>
      </c>
      <c r="F1923" s="109" t="s">
        <v>6415</v>
      </c>
      <c r="G1923" s="109" t="s">
        <v>6416</v>
      </c>
      <c r="H1923" s="109" t="s">
        <v>6426</v>
      </c>
      <c r="I1923" s="110">
        <v>3536</v>
      </c>
      <c r="J1923" s="110">
        <v>100.32</v>
      </c>
      <c r="K1923" s="110">
        <v>-5.9747000000000003</v>
      </c>
      <c r="L1923" s="110">
        <v>-77.022499999999994</v>
      </c>
      <c r="M1923" s="111" t="s">
        <v>123</v>
      </c>
      <c r="N1923" s="111">
        <v>0</v>
      </c>
      <c r="O1923" s="111" t="s">
        <v>553</v>
      </c>
      <c r="P1923" s="111">
        <v>0</v>
      </c>
      <c r="Q1923" s="112"/>
      <c r="R1923" s="111" t="s">
        <v>576</v>
      </c>
      <c r="S1923" s="111" t="s">
        <v>717</v>
      </c>
      <c r="T1923" s="111" t="s">
        <v>1989</v>
      </c>
      <c r="U1923" s="111" t="str">
        <f>+CONCATENATE(Tabla134[[#This Row],[D]],Tabla134[[#This Row],[P]],Tabla134[[#This Row],[DI]])</f>
        <v>SAN_MARTINMOYOBAMBAYANTALO</v>
      </c>
      <c r="V1923" s="111" t="s">
        <v>6425</v>
      </c>
      <c r="W1923" s="111"/>
      <c r="X1923" s="111"/>
    </row>
    <row r="1924" spans="1:24" x14ac:dyDescent="0.3">
      <c r="A1924" s="108" t="s">
        <v>548</v>
      </c>
      <c r="B1924" s="109" t="s">
        <v>6427</v>
      </c>
      <c r="C1924" s="109" t="s">
        <v>2707</v>
      </c>
      <c r="D1924" s="109" t="s">
        <v>550</v>
      </c>
      <c r="E1924" s="109" t="s">
        <v>841</v>
      </c>
      <c r="F1924" s="109" t="s">
        <v>6415</v>
      </c>
      <c r="G1924" s="109" t="s">
        <v>6416</v>
      </c>
      <c r="H1924" s="109" t="s">
        <v>842</v>
      </c>
      <c r="I1924" s="110" t="s">
        <v>553</v>
      </c>
      <c r="J1924" s="110" t="s">
        <v>553</v>
      </c>
      <c r="K1924" s="110" t="s">
        <v>553</v>
      </c>
      <c r="L1924" s="110" t="s">
        <v>553</v>
      </c>
      <c r="M1924" s="111" t="s">
        <v>123</v>
      </c>
      <c r="N1924" s="111">
        <v>0</v>
      </c>
      <c r="O1924" s="111" t="s">
        <v>553</v>
      </c>
      <c r="P1924" s="111">
        <v>0</v>
      </c>
      <c r="Q1924" s="112"/>
      <c r="R1924" s="111" t="s">
        <v>576</v>
      </c>
      <c r="S1924" s="111" t="s">
        <v>717</v>
      </c>
      <c r="T1924" s="111" t="s">
        <v>843</v>
      </c>
      <c r="U1924" s="111" t="str">
        <f>+CONCATENATE(Tabla134[[#This Row],[D]],Tabla134[[#This Row],[P]],Tabla134[[#This Row],[DI]])</f>
        <v>SAN_MARTINMOYOBAMBAMULTIDISTRITAL</v>
      </c>
      <c r="V1924" s="111" t="s">
        <v>6427</v>
      </c>
      <c r="W1924" s="111"/>
      <c r="X1924" s="111"/>
    </row>
    <row r="1925" spans="1:24" x14ac:dyDescent="0.3">
      <c r="A1925" s="108" t="s">
        <v>548</v>
      </c>
      <c r="B1925" s="109" t="s">
        <v>6428</v>
      </c>
      <c r="C1925" s="109" t="s">
        <v>2707</v>
      </c>
      <c r="D1925" s="109" t="s">
        <v>581</v>
      </c>
      <c r="E1925" s="109" t="s">
        <v>550</v>
      </c>
      <c r="F1925" s="109" t="s">
        <v>6415</v>
      </c>
      <c r="G1925" s="109" t="s">
        <v>3975</v>
      </c>
      <c r="H1925" s="109" t="s">
        <v>6429</v>
      </c>
      <c r="I1925" s="110">
        <v>13643</v>
      </c>
      <c r="J1925" s="110">
        <v>287.12</v>
      </c>
      <c r="K1925" s="110">
        <v>-7.0652999999999997</v>
      </c>
      <c r="L1925" s="110">
        <v>-76.588300000000004</v>
      </c>
      <c r="M1925" s="111" t="s">
        <v>123</v>
      </c>
      <c r="N1925" s="111">
        <v>0</v>
      </c>
      <c r="O1925" s="111" t="s">
        <v>553</v>
      </c>
      <c r="P1925" s="111">
        <v>0</v>
      </c>
      <c r="Q1925" s="112"/>
      <c r="R1925" s="111" t="s">
        <v>576</v>
      </c>
      <c r="S1925" s="111" t="s">
        <v>603</v>
      </c>
      <c r="T1925" s="111" t="s">
        <v>603</v>
      </c>
      <c r="U1925" s="111" t="str">
        <f>+CONCATENATE(Tabla134[[#This Row],[D]],Tabla134[[#This Row],[P]],Tabla134[[#This Row],[DI]])</f>
        <v>SAN_MARTINBELLAVISTABELLAVISTA</v>
      </c>
      <c r="V1925" s="111" t="s">
        <v>6428</v>
      </c>
      <c r="W1925" s="111"/>
      <c r="X1925" s="111"/>
    </row>
    <row r="1926" spans="1:24" x14ac:dyDescent="0.3">
      <c r="A1926" s="108" t="s">
        <v>548</v>
      </c>
      <c r="B1926" s="109" t="s">
        <v>6430</v>
      </c>
      <c r="C1926" s="109" t="s">
        <v>2707</v>
      </c>
      <c r="D1926" s="109" t="s">
        <v>581</v>
      </c>
      <c r="E1926" s="109" t="s">
        <v>581</v>
      </c>
      <c r="F1926" s="109" t="s">
        <v>6415</v>
      </c>
      <c r="G1926" s="109" t="s">
        <v>3975</v>
      </c>
      <c r="H1926" s="109" t="s">
        <v>6431</v>
      </c>
      <c r="I1926" s="110">
        <v>7368</v>
      </c>
      <c r="J1926" s="110">
        <v>6117.12</v>
      </c>
      <c r="K1926" s="110">
        <v>-7.2935999999999996</v>
      </c>
      <c r="L1926" s="110">
        <v>-76.454400000000007</v>
      </c>
      <c r="M1926" s="111" t="s">
        <v>123</v>
      </c>
      <c r="N1926" s="111">
        <v>0</v>
      </c>
      <c r="O1926" s="111" t="s">
        <v>553</v>
      </c>
      <c r="P1926" s="111">
        <v>0</v>
      </c>
      <c r="Q1926" s="112"/>
      <c r="R1926" s="111" t="s">
        <v>576</v>
      </c>
      <c r="S1926" s="111" t="s">
        <v>603</v>
      </c>
      <c r="T1926" s="111" t="s">
        <v>1202</v>
      </c>
      <c r="U1926" s="111" t="str">
        <f>+CONCATENATE(Tabla134[[#This Row],[D]],Tabla134[[#This Row],[P]],Tabla134[[#This Row],[DI]])</f>
        <v>SAN_MARTINBELLAVISTAALTO BIAVO</v>
      </c>
      <c r="V1926" s="111" t="s">
        <v>6430</v>
      </c>
      <c r="W1926" s="111"/>
      <c r="X1926" s="111"/>
    </row>
    <row r="1927" spans="1:24" x14ac:dyDescent="0.3">
      <c r="A1927" s="108" t="s">
        <v>548</v>
      </c>
      <c r="B1927" s="109" t="s">
        <v>6432</v>
      </c>
      <c r="C1927" s="109" t="s">
        <v>2707</v>
      </c>
      <c r="D1927" s="109" t="s">
        <v>581</v>
      </c>
      <c r="E1927" s="109" t="s">
        <v>608</v>
      </c>
      <c r="F1927" s="109" t="s">
        <v>6415</v>
      </c>
      <c r="G1927" s="109" t="s">
        <v>3975</v>
      </c>
      <c r="H1927" s="109" t="s">
        <v>6433</v>
      </c>
      <c r="I1927" s="110">
        <v>20617</v>
      </c>
      <c r="J1927" s="110">
        <v>975.43</v>
      </c>
      <c r="K1927" s="110">
        <v>-7.1010999999999997</v>
      </c>
      <c r="L1927" s="110">
        <v>-76.486699999999999</v>
      </c>
      <c r="M1927" s="111" t="s">
        <v>123</v>
      </c>
      <c r="N1927" s="111">
        <v>0</v>
      </c>
      <c r="O1927" s="111" t="s">
        <v>553</v>
      </c>
      <c r="P1927" s="111">
        <v>0</v>
      </c>
      <c r="Q1927" s="112"/>
      <c r="R1927" s="111" t="s">
        <v>576</v>
      </c>
      <c r="S1927" s="111" t="s">
        <v>603</v>
      </c>
      <c r="T1927" s="111" t="s">
        <v>1370</v>
      </c>
      <c r="U1927" s="111" t="str">
        <f>+CONCATENATE(Tabla134[[#This Row],[D]],Tabla134[[#This Row],[P]],Tabla134[[#This Row],[DI]])</f>
        <v>SAN_MARTINBELLAVISTABAJO BIAVO</v>
      </c>
      <c r="V1927" s="111" t="s">
        <v>6432</v>
      </c>
      <c r="W1927" s="111"/>
      <c r="X1927" s="111"/>
    </row>
    <row r="1928" spans="1:24" x14ac:dyDescent="0.3">
      <c r="A1928" s="108" t="s">
        <v>548</v>
      </c>
      <c r="B1928" s="109" t="s">
        <v>6434</v>
      </c>
      <c r="C1928" s="109" t="s">
        <v>2707</v>
      </c>
      <c r="D1928" s="109" t="s">
        <v>581</v>
      </c>
      <c r="E1928" s="109" t="s">
        <v>633</v>
      </c>
      <c r="F1928" s="109" t="s">
        <v>6415</v>
      </c>
      <c r="G1928" s="109" t="s">
        <v>3975</v>
      </c>
      <c r="H1928" s="109" t="s">
        <v>6435</v>
      </c>
      <c r="I1928" s="110">
        <v>3118</v>
      </c>
      <c r="J1928" s="110">
        <v>210.42</v>
      </c>
      <c r="K1928" s="110">
        <v>-7.1292</v>
      </c>
      <c r="L1928" s="110">
        <v>-76.648899999999998</v>
      </c>
      <c r="M1928" s="111" t="s">
        <v>123</v>
      </c>
      <c r="N1928" s="111">
        <v>0</v>
      </c>
      <c r="O1928" s="111" t="s">
        <v>553</v>
      </c>
      <c r="P1928" s="111">
        <v>0</v>
      </c>
      <c r="Q1928" s="112"/>
      <c r="R1928" s="111" t="s">
        <v>576</v>
      </c>
      <c r="S1928" s="111" t="s">
        <v>603</v>
      </c>
      <c r="T1928" s="111" t="s">
        <v>652</v>
      </c>
      <c r="U1928" s="111" t="str">
        <f>+CONCATENATE(Tabla134[[#This Row],[D]],Tabla134[[#This Row],[P]],Tabla134[[#This Row],[DI]])</f>
        <v>SAN_MARTINBELLAVISTAHUALLAGA</v>
      </c>
      <c r="V1928" s="111" t="s">
        <v>6434</v>
      </c>
      <c r="W1928" s="111"/>
      <c r="X1928" s="111"/>
    </row>
    <row r="1929" spans="1:24" x14ac:dyDescent="0.3">
      <c r="A1929" s="108" t="s">
        <v>548</v>
      </c>
      <c r="B1929" s="109" t="s">
        <v>6436</v>
      </c>
      <c r="C1929" s="109" t="s">
        <v>2707</v>
      </c>
      <c r="D1929" s="109" t="s">
        <v>581</v>
      </c>
      <c r="E1929" s="109" t="s">
        <v>656</v>
      </c>
      <c r="F1929" s="109" t="s">
        <v>6415</v>
      </c>
      <c r="G1929" s="109" t="s">
        <v>3975</v>
      </c>
      <c r="H1929" s="109" t="s">
        <v>6437</v>
      </c>
      <c r="I1929" s="110">
        <v>9128</v>
      </c>
      <c r="J1929" s="110">
        <v>362.49</v>
      </c>
      <c r="K1929" s="110">
        <v>-6.8080999999999996</v>
      </c>
      <c r="L1929" s="110">
        <v>-76.573099999999997</v>
      </c>
      <c r="M1929" s="111" t="s">
        <v>123</v>
      </c>
      <c r="N1929" s="111">
        <v>0</v>
      </c>
      <c r="O1929" s="111" t="s">
        <v>553</v>
      </c>
      <c r="P1929" s="111">
        <v>0</v>
      </c>
      <c r="Q1929" s="112"/>
      <c r="R1929" s="111" t="s">
        <v>576</v>
      </c>
      <c r="S1929" s="111" t="s">
        <v>603</v>
      </c>
      <c r="T1929" s="111" t="s">
        <v>1444</v>
      </c>
      <c r="U1929" s="111" t="str">
        <f>+CONCATENATE(Tabla134[[#This Row],[D]],Tabla134[[#This Row],[P]],Tabla134[[#This Row],[DI]])</f>
        <v>SAN_MARTINBELLAVISTASAN PABLO</v>
      </c>
      <c r="V1929" s="111" t="s">
        <v>6436</v>
      </c>
      <c r="W1929" s="111"/>
      <c r="X1929" s="111"/>
    </row>
    <row r="1930" spans="1:24" x14ac:dyDescent="0.3">
      <c r="A1930" s="108" t="s">
        <v>548</v>
      </c>
      <c r="B1930" s="109" t="s">
        <v>6438</v>
      </c>
      <c r="C1930" s="109" t="s">
        <v>2707</v>
      </c>
      <c r="D1930" s="109" t="s">
        <v>581</v>
      </c>
      <c r="E1930" s="109" t="s">
        <v>680</v>
      </c>
      <c r="F1930" s="109" t="s">
        <v>6415</v>
      </c>
      <c r="G1930" s="109" t="s">
        <v>3975</v>
      </c>
      <c r="H1930" s="109" t="s">
        <v>6439</v>
      </c>
      <c r="I1930" s="110">
        <v>7706</v>
      </c>
      <c r="J1930" s="110">
        <v>98.32</v>
      </c>
      <c r="K1930" s="110">
        <v>-7.0308000000000002</v>
      </c>
      <c r="L1930" s="110">
        <v>-76.476399999999998</v>
      </c>
      <c r="M1930" s="111" t="s">
        <v>123</v>
      </c>
      <c r="N1930" s="111">
        <v>0</v>
      </c>
      <c r="O1930" s="111" t="s">
        <v>553</v>
      </c>
      <c r="P1930" s="111">
        <v>0</v>
      </c>
      <c r="Q1930" s="112"/>
      <c r="R1930" s="111" t="s">
        <v>576</v>
      </c>
      <c r="S1930" s="111" t="s">
        <v>603</v>
      </c>
      <c r="T1930" s="111" t="s">
        <v>1986</v>
      </c>
      <c r="U1930" s="111" t="str">
        <f>+CONCATENATE(Tabla134[[#This Row],[D]],Tabla134[[#This Row],[P]],Tabla134[[#This Row],[DI]])</f>
        <v>SAN_MARTINBELLAVISTASAN RAFAEL</v>
      </c>
      <c r="V1930" s="111" t="s">
        <v>6438</v>
      </c>
      <c r="W1930" s="111"/>
      <c r="X1930" s="111"/>
    </row>
    <row r="1931" spans="1:24" x14ac:dyDescent="0.3">
      <c r="A1931" s="108" t="s">
        <v>548</v>
      </c>
      <c r="B1931" s="109" t="s">
        <v>6440</v>
      </c>
      <c r="C1931" s="109" t="s">
        <v>2707</v>
      </c>
      <c r="D1931" s="109" t="s">
        <v>581</v>
      </c>
      <c r="E1931" s="109" t="s">
        <v>841</v>
      </c>
      <c r="F1931" s="109" t="s">
        <v>6415</v>
      </c>
      <c r="G1931" s="109" t="s">
        <v>3975</v>
      </c>
      <c r="H1931" s="109" t="s">
        <v>842</v>
      </c>
      <c r="I1931" s="110" t="s">
        <v>553</v>
      </c>
      <c r="J1931" s="110" t="s">
        <v>553</v>
      </c>
      <c r="K1931" s="110" t="s">
        <v>553</v>
      </c>
      <c r="L1931" s="110" t="s">
        <v>553</v>
      </c>
      <c r="M1931" s="111" t="s">
        <v>123</v>
      </c>
      <c r="N1931" s="111">
        <v>0</v>
      </c>
      <c r="O1931" s="111" t="s">
        <v>553</v>
      </c>
      <c r="P1931" s="111">
        <v>0</v>
      </c>
      <c r="Q1931" s="112"/>
      <c r="R1931" s="111" t="s">
        <v>576</v>
      </c>
      <c r="S1931" s="111" t="s">
        <v>603</v>
      </c>
      <c r="T1931" s="111" t="s">
        <v>843</v>
      </c>
      <c r="U1931" s="111" t="str">
        <f>+CONCATENATE(Tabla134[[#This Row],[D]],Tabla134[[#This Row],[P]],Tabla134[[#This Row],[DI]])</f>
        <v>SAN_MARTINBELLAVISTAMULTIDISTRITAL</v>
      </c>
      <c r="V1931" s="111" t="s">
        <v>6440</v>
      </c>
      <c r="W1931" s="111"/>
      <c r="X1931" s="111"/>
    </row>
    <row r="1932" spans="1:24" x14ac:dyDescent="0.3">
      <c r="A1932" s="108" t="s">
        <v>548</v>
      </c>
      <c r="B1932" s="109" t="s">
        <v>6441</v>
      </c>
      <c r="C1932" s="109" t="s">
        <v>2707</v>
      </c>
      <c r="D1932" s="109" t="s">
        <v>608</v>
      </c>
      <c r="E1932" s="109" t="s">
        <v>550</v>
      </c>
      <c r="F1932" s="109" t="s">
        <v>6415</v>
      </c>
      <c r="G1932" s="109" t="s">
        <v>6442</v>
      </c>
      <c r="H1932" s="109" t="s">
        <v>6443</v>
      </c>
      <c r="I1932" s="110">
        <v>11954</v>
      </c>
      <c r="J1932" s="110">
        <v>299.89999999999998</v>
      </c>
      <c r="K1932" s="110">
        <v>-6.6135999999999999</v>
      </c>
      <c r="L1932" s="110">
        <v>-76.693100000000001</v>
      </c>
      <c r="M1932" s="111" t="s">
        <v>123</v>
      </c>
      <c r="N1932" s="111">
        <v>0</v>
      </c>
      <c r="O1932" s="111" t="s">
        <v>553</v>
      </c>
      <c r="P1932" s="111">
        <v>0</v>
      </c>
      <c r="Q1932" s="112"/>
      <c r="R1932" s="111" t="s">
        <v>576</v>
      </c>
      <c r="S1932" s="111" t="s">
        <v>629</v>
      </c>
      <c r="T1932" s="111" t="s">
        <v>1371</v>
      </c>
      <c r="U1932" s="111" t="str">
        <f>+CONCATENATE(Tabla134[[#This Row],[D]],Tabla134[[#This Row],[P]],Tabla134[[#This Row],[DI]])</f>
        <v>SAN_MARTINEL_DORADOSAN JOSE DE SISA</v>
      </c>
      <c r="V1932" s="111" t="s">
        <v>6441</v>
      </c>
      <c r="W1932" s="111"/>
      <c r="X1932" s="111"/>
    </row>
    <row r="1933" spans="1:24" x14ac:dyDescent="0.3">
      <c r="A1933" s="108" t="s">
        <v>548</v>
      </c>
      <c r="B1933" s="109" t="s">
        <v>6444</v>
      </c>
      <c r="C1933" s="109" t="s">
        <v>2707</v>
      </c>
      <c r="D1933" s="109" t="s">
        <v>608</v>
      </c>
      <c r="E1933" s="109" t="s">
        <v>581</v>
      </c>
      <c r="F1933" s="109" t="s">
        <v>6415</v>
      </c>
      <c r="G1933" s="109" t="s">
        <v>6442</v>
      </c>
      <c r="H1933" s="109" t="s">
        <v>6445</v>
      </c>
      <c r="I1933" s="110">
        <v>2385</v>
      </c>
      <c r="J1933" s="110">
        <v>168.19</v>
      </c>
      <c r="K1933" s="110">
        <v>-6.7289000000000003</v>
      </c>
      <c r="L1933" s="110">
        <v>-76.697500000000005</v>
      </c>
      <c r="M1933" s="111" t="s">
        <v>123</v>
      </c>
      <c r="N1933" s="111">
        <v>0</v>
      </c>
      <c r="O1933" s="111" t="s">
        <v>553</v>
      </c>
      <c r="P1933" s="111">
        <v>0</v>
      </c>
      <c r="Q1933" s="112"/>
      <c r="R1933" s="111" t="s">
        <v>576</v>
      </c>
      <c r="S1933" s="111" t="s">
        <v>629</v>
      </c>
      <c r="T1933" s="111" t="s">
        <v>1203</v>
      </c>
      <c r="U1933" s="111" t="str">
        <f>+CONCATENATE(Tabla134[[#This Row],[D]],Tabla134[[#This Row],[P]],Tabla134[[#This Row],[DI]])</f>
        <v>SAN_MARTINEL_DORADOAGUA BLANCA</v>
      </c>
      <c r="V1933" s="111" t="s">
        <v>6444</v>
      </c>
      <c r="W1933" s="111"/>
      <c r="X1933" s="111"/>
    </row>
    <row r="1934" spans="1:24" x14ac:dyDescent="0.3">
      <c r="A1934" s="108" t="s">
        <v>548</v>
      </c>
      <c r="B1934" s="109" t="s">
        <v>6446</v>
      </c>
      <c r="C1934" s="109" t="s">
        <v>2707</v>
      </c>
      <c r="D1934" s="109" t="s">
        <v>608</v>
      </c>
      <c r="E1934" s="109" t="s">
        <v>608</v>
      </c>
      <c r="F1934" s="109" t="s">
        <v>6415</v>
      </c>
      <c r="G1934" s="109" t="s">
        <v>6442</v>
      </c>
      <c r="H1934" s="109" t="s">
        <v>6447</v>
      </c>
      <c r="I1934" s="110">
        <v>13834</v>
      </c>
      <c r="J1934" s="110">
        <v>562.57000000000005</v>
      </c>
      <c r="K1934" s="110">
        <v>-6.5147000000000004</v>
      </c>
      <c r="L1934" s="110">
        <v>-76.742500000000007</v>
      </c>
      <c r="M1934" s="111" t="s">
        <v>123</v>
      </c>
      <c r="N1934" s="111">
        <v>0</v>
      </c>
      <c r="O1934" s="111" t="s">
        <v>553</v>
      </c>
      <c r="P1934" s="111">
        <v>0</v>
      </c>
      <c r="Q1934" s="112"/>
      <c r="R1934" s="111" t="s">
        <v>576</v>
      </c>
      <c r="S1934" s="111" t="s">
        <v>629</v>
      </c>
      <c r="T1934" s="111" t="s">
        <v>1542</v>
      </c>
      <c r="U1934" s="111" t="str">
        <f>+CONCATENATE(Tabla134[[#This Row],[D]],Tabla134[[#This Row],[P]],Tabla134[[#This Row],[DI]])</f>
        <v>SAN_MARTINEL_DORADOSAN MARTIN</v>
      </c>
      <c r="V1934" s="111" t="s">
        <v>6446</v>
      </c>
      <c r="W1934" s="111"/>
      <c r="X1934" s="111"/>
    </row>
    <row r="1935" spans="1:24" x14ac:dyDescent="0.3">
      <c r="A1935" s="108" t="s">
        <v>548</v>
      </c>
      <c r="B1935" s="109" t="s">
        <v>6448</v>
      </c>
      <c r="C1935" s="109" t="s">
        <v>2707</v>
      </c>
      <c r="D1935" s="109" t="s">
        <v>608</v>
      </c>
      <c r="E1935" s="109" t="s">
        <v>633</v>
      </c>
      <c r="F1935" s="109" t="s">
        <v>6415</v>
      </c>
      <c r="G1935" s="109" t="s">
        <v>6442</v>
      </c>
      <c r="H1935" s="109" t="s">
        <v>6280</v>
      </c>
      <c r="I1935" s="110">
        <v>10704</v>
      </c>
      <c r="J1935" s="110">
        <v>243.41</v>
      </c>
      <c r="K1935" s="110">
        <v>-6.7455999999999996</v>
      </c>
      <c r="L1935" s="110">
        <v>-76.626400000000004</v>
      </c>
      <c r="M1935" s="111" t="s">
        <v>123</v>
      </c>
      <c r="N1935" s="111">
        <v>0</v>
      </c>
      <c r="O1935" s="111" t="s">
        <v>553</v>
      </c>
      <c r="P1935" s="111">
        <v>0</v>
      </c>
      <c r="Q1935" s="112"/>
      <c r="R1935" s="111" t="s">
        <v>576</v>
      </c>
      <c r="S1935" s="111" t="s">
        <v>629</v>
      </c>
      <c r="T1935" s="111" t="s">
        <v>1701</v>
      </c>
      <c r="U1935" s="111" t="str">
        <f>+CONCATENATE(Tabla134[[#This Row],[D]],Tabla134[[#This Row],[P]],Tabla134[[#This Row],[DI]])</f>
        <v>SAN_MARTINEL_DORADOSANTA ROSA</v>
      </c>
      <c r="V1935" s="111" t="s">
        <v>6448</v>
      </c>
      <c r="W1935" s="111"/>
      <c r="X1935" s="111"/>
    </row>
    <row r="1936" spans="1:24" x14ac:dyDescent="0.3">
      <c r="A1936" s="108" t="s">
        <v>548</v>
      </c>
      <c r="B1936" s="109" t="s">
        <v>6449</v>
      </c>
      <c r="C1936" s="109" t="s">
        <v>2707</v>
      </c>
      <c r="D1936" s="109" t="s">
        <v>608</v>
      </c>
      <c r="E1936" s="109" t="s">
        <v>656</v>
      </c>
      <c r="F1936" s="109" t="s">
        <v>6415</v>
      </c>
      <c r="G1936" s="109" t="s">
        <v>6442</v>
      </c>
      <c r="H1936" s="109" t="s">
        <v>6450</v>
      </c>
      <c r="I1936" s="110">
        <v>3281</v>
      </c>
      <c r="J1936" s="110">
        <v>24.07</v>
      </c>
      <c r="K1936" s="110">
        <v>-6.5282999999999998</v>
      </c>
      <c r="L1936" s="110">
        <v>-76.721100000000007</v>
      </c>
      <c r="M1936" s="111" t="s">
        <v>123</v>
      </c>
      <c r="N1936" s="111">
        <v>0</v>
      </c>
      <c r="O1936" s="111" t="s">
        <v>553</v>
      </c>
      <c r="P1936" s="111">
        <v>0</v>
      </c>
      <c r="Q1936" s="112"/>
      <c r="R1936" s="111" t="s">
        <v>576</v>
      </c>
      <c r="S1936" s="111" t="s">
        <v>629</v>
      </c>
      <c r="T1936" s="111" t="s">
        <v>1852</v>
      </c>
      <c r="U1936" s="111" t="str">
        <f>+CONCATENATE(Tabla134[[#This Row],[D]],Tabla134[[#This Row],[P]],Tabla134[[#This Row],[DI]])</f>
        <v>SAN_MARTINEL_DORADOSHATOJA</v>
      </c>
      <c r="V1936" s="111" t="s">
        <v>6449</v>
      </c>
      <c r="W1936" s="111"/>
      <c r="X1936" s="111"/>
    </row>
    <row r="1937" spans="1:24" x14ac:dyDescent="0.3">
      <c r="A1937" s="108" t="s">
        <v>548</v>
      </c>
      <c r="B1937" s="109" t="s">
        <v>6451</v>
      </c>
      <c r="C1937" s="109" t="s">
        <v>2707</v>
      </c>
      <c r="D1937" s="109" t="s">
        <v>608</v>
      </c>
      <c r="E1937" s="109" t="s">
        <v>841</v>
      </c>
      <c r="F1937" s="109" t="s">
        <v>6415</v>
      </c>
      <c r="G1937" s="109" t="s">
        <v>6442</v>
      </c>
      <c r="H1937" s="109" t="s">
        <v>842</v>
      </c>
      <c r="I1937" s="110" t="s">
        <v>553</v>
      </c>
      <c r="J1937" s="110" t="s">
        <v>553</v>
      </c>
      <c r="K1937" s="110" t="s">
        <v>553</v>
      </c>
      <c r="L1937" s="110" t="s">
        <v>553</v>
      </c>
      <c r="M1937" s="111" t="s">
        <v>123</v>
      </c>
      <c r="N1937" s="111">
        <v>0</v>
      </c>
      <c r="O1937" s="111" t="s">
        <v>553</v>
      </c>
      <c r="P1937" s="111">
        <v>0</v>
      </c>
      <c r="Q1937" s="112"/>
      <c r="R1937" s="111" t="s">
        <v>576</v>
      </c>
      <c r="S1937" s="111" t="s">
        <v>629</v>
      </c>
      <c r="T1937" s="111" t="s">
        <v>843</v>
      </c>
      <c r="U1937" s="111" t="str">
        <f>+CONCATENATE(Tabla134[[#This Row],[D]],Tabla134[[#This Row],[P]],Tabla134[[#This Row],[DI]])</f>
        <v>SAN_MARTINEL_DORADOMULTIDISTRITAL</v>
      </c>
      <c r="V1937" s="111" t="s">
        <v>6451</v>
      </c>
      <c r="W1937" s="111"/>
      <c r="X1937" s="111"/>
    </row>
    <row r="1938" spans="1:24" x14ac:dyDescent="0.3">
      <c r="A1938" s="108" t="s">
        <v>548</v>
      </c>
      <c r="B1938" s="109" t="s">
        <v>6452</v>
      </c>
      <c r="C1938" s="109" t="s">
        <v>2707</v>
      </c>
      <c r="D1938" s="109" t="s">
        <v>633</v>
      </c>
      <c r="E1938" s="109" t="s">
        <v>550</v>
      </c>
      <c r="F1938" s="109" t="s">
        <v>6415</v>
      </c>
      <c r="G1938" s="109" t="s">
        <v>6435</v>
      </c>
      <c r="H1938" s="109" t="s">
        <v>6453</v>
      </c>
      <c r="I1938" s="110">
        <v>11436</v>
      </c>
      <c r="J1938" s="110">
        <v>545.42999999999995</v>
      </c>
      <c r="K1938" s="110">
        <v>-6.9339000000000004</v>
      </c>
      <c r="L1938" s="110">
        <v>-76.773300000000006</v>
      </c>
      <c r="M1938" s="111" t="s">
        <v>123</v>
      </c>
      <c r="N1938" s="111">
        <v>0</v>
      </c>
      <c r="O1938" s="111" t="s">
        <v>553</v>
      </c>
      <c r="P1938" s="111">
        <v>0</v>
      </c>
      <c r="Q1938" s="112"/>
      <c r="R1938" s="111" t="s">
        <v>576</v>
      </c>
      <c r="S1938" s="111" t="s">
        <v>652</v>
      </c>
      <c r="T1938" s="111" t="s">
        <v>1853</v>
      </c>
      <c r="U1938" s="111" t="str">
        <f>+CONCATENATE(Tabla134[[#This Row],[D]],Tabla134[[#This Row],[P]],Tabla134[[#This Row],[DI]])</f>
        <v>SAN_MARTINHUALLAGASAPOSOA</v>
      </c>
      <c r="V1938" s="111" t="s">
        <v>6452</v>
      </c>
      <c r="W1938" s="111"/>
      <c r="X1938" s="111"/>
    </row>
    <row r="1939" spans="1:24" x14ac:dyDescent="0.3">
      <c r="A1939" s="108" t="s">
        <v>548</v>
      </c>
      <c r="B1939" s="109" t="s">
        <v>6454</v>
      </c>
      <c r="C1939" s="109" t="s">
        <v>2707</v>
      </c>
      <c r="D1939" s="109" t="s">
        <v>633</v>
      </c>
      <c r="E1939" s="109" t="s">
        <v>581</v>
      </c>
      <c r="F1939" s="109" t="s">
        <v>6415</v>
      </c>
      <c r="G1939" s="109" t="s">
        <v>6435</v>
      </c>
      <c r="H1939" s="109" t="s">
        <v>6455</v>
      </c>
      <c r="I1939" s="110">
        <v>3296</v>
      </c>
      <c r="J1939" s="110">
        <v>1347.34</v>
      </c>
      <c r="K1939" s="110">
        <v>-6.7657999999999996</v>
      </c>
      <c r="L1939" s="110">
        <v>-76.813900000000004</v>
      </c>
      <c r="M1939" s="111" t="s">
        <v>123</v>
      </c>
      <c r="N1939" s="111">
        <v>0</v>
      </c>
      <c r="O1939" s="111" t="s">
        <v>553</v>
      </c>
      <c r="P1939" s="111">
        <v>0</v>
      </c>
      <c r="Q1939" s="112"/>
      <c r="R1939" s="111" t="s">
        <v>576</v>
      </c>
      <c r="S1939" s="111" t="s">
        <v>652</v>
      </c>
      <c r="T1939" s="111" t="s">
        <v>1204</v>
      </c>
      <c r="U1939" s="111" t="str">
        <f>+CONCATENATE(Tabla134[[#This Row],[D]],Tabla134[[#This Row],[P]],Tabla134[[#This Row],[DI]])</f>
        <v>SAN_MARTINHUALLAGAALTO SAPOSOA</v>
      </c>
      <c r="V1939" s="111" t="s">
        <v>6454</v>
      </c>
      <c r="W1939" s="111"/>
      <c r="X1939" s="111"/>
    </row>
    <row r="1940" spans="1:24" x14ac:dyDescent="0.3">
      <c r="A1940" s="108" t="s">
        <v>548</v>
      </c>
      <c r="B1940" s="109" t="s">
        <v>6456</v>
      </c>
      <c r="C1940" s="109" t="s">
        <v>2707</v>
      </c>
      <c r="D1940" s="109" t="s">
        <v>633</v>
      </c>
      <c r="E1940" s="109" t="s">
        <v>608</v>
      </c>
      <c r="F1940" s="109" t="s">
        <v>6415</v>
      </c>
      <c r="G1940" s="109" t="s">
        <v>6435</v>
      </c>
      <c r="H1940" s="109" t="s">
        <v>6457</v>
      </c>
      <c r="I1940" s="110">
        <v>3965</v>
      </c>
      <c r="J1940" s="110">
        <v>122.77</v>
      </c>
      <c r="K1940" s="110">
        <v>-7.0030999999999999</v>
      </c>
      <c r="L1940" s="110">
        <v>-76.743600000000001</v>
      </c>
      <c r="M1940" s="111" t="s">
        <v>123</v>
      </c>
      <c r="N1940" s="111">
        <v>0</v>
      </c>
      <c r="O1940" s="111" t="s">
        <v>553</v>
      </c>
      <c r="P1940" s="111">
        <v>0</v>
      </c>
      <c r="Q1940" s="112"/>
      <c r="R1940" s="111" t="s">
        <v>576</v>
      </c>
      <c r="S1940" s="111" t="s">
        <v>652</v>
      </c>
      <c r="T1940" s="111" t="s">
        <v>1372</v>
      </c>
      <c r="U1940" s="111" t="str">
        <f>+CONCATENATE(Tabla134[[#This Row],[D]],Tabla134[[#This Row],[P]],Tabla134[[#This Row],[DI]])</f>
        <v>SAN_MARTINHUALLAGAEL ESLABON</v>
      </c>
      <c r="V1940" s="111" t="s">
        <v>6456</v>
      </c>
      <c r="W1940" s="111"/>
      <c r="X1940" s="111"/>
    </row>
    <row r="1941" spans="1:24" x14ac:dyDescent="0.3">
      <c r="A1941" s="108" t="s">
        <v>548</v>
      </c>
      <c r="B1941" s="109" t="s">
        <v>6458</v>
      </c>
      <c r="C1941" s="109" t="s">
        <v>2707</v>
      </c>
      <c r="D1941" s="109" t="s">
        <v>633</v>
      </c>
      <c r="E1941" s="109" t="s">
        <v>633</v>
      </c>
      <c r="F1941" s="109" t="s">
        <v>6415</v>
      </c>
      <c r="G1941" s="109" t="s">
        <v>6435</v>
      </c>
      <c r="H1941" s="109" t="s">
        <v>6459</v>
      </c>
      <c r="I1941" s="110">
        <v>3958</v>
      </c>
      <c r="J1941" s="110">
        <v>184.87</v>
      </c>
      <c r="K1941" s="110">
        <v>-6.9831000000000003</v>
      </c>
      <c r="L1941" s="110">
        <v>-76.764700000000005</v>
      </c>
      <c r="M1941" s="111" t="s">
        <v>123</v>
      </c>
      <c r="N1941" s="111">
        <v>0</v>
      </c>
      <c r="O1941" s="111" t="s">
        <v>553</v>
      </c>
      <c r="P1941" s="111">
        <v>0</v>
      </c>
      <c r="Q1941" s="112"/>
      <c r="R1941" s="111" t="s">
        <v>576</v>
      </c>
      <c r="S1941" s="111" t="s">
        <v>652</v>
      </c>
      <c r="T1941" s="111" t="s">
        <v>1543</v>
      </c>
      <c r="U1941" s="111" t="str">
        <f>+CONCATENATE(Tabla134[[#This Row],[D]],Tabla134[[#This Row],[P]],Tabla134[[#This Row],[DI]])</f>
        <v>SAN_MARTINHUALLAGAPISCOYACU</v>
      </c>
      <c r="V1941" s="111" t="s">
        <v>6458</v>
      </c>
      <c r="W1941" s="111"/>
      <c r="X1941" s="111"/>
    </row>
    <row r="1942" spans="1:24" x14ac:dyDescent="0.3">
      <c r="A1942" s="108" t="s">
        <v>548</v>
      </c>
      <c r="B1942" s="109" t="s">
        <v>6460</v>
      </c>
      <c r="C1942" s="109" t="s">
        <v>2707</v>
      </c>
      <c r="D1942" s="109" t="s">
        <v>633</v>
      </c>
      <c r="E1942" s="109" t="s">
        <v>656</v>
      </c>
      <c r="F1942" s="109" t="s">
        <v>6415</v>
      </c>
      <c r="G1942" s="109" t="s">
        <v>6435</v>
      </c>
      <c r="H1942" s="109" t="s">
        <v>6461</v>
      </c>
      <c r="I1942" s="110">
        <v>2602</v>
      </c>
      <c r="J1942" s="110">
        <v>143.15</v>
      </c>
      <c r="K1942" s="110">
        <v>-7.07</v>
      </c>
      <c r="L1942" s="110">
        <v>-76.7136</v>
      </c>
      <c r="M1942" s="111" t="s">
        <v>123</v>
      </c>
      <c r="N1942" s="111">
        <v>0</v>
      </c>
      <c r="O1942" s="111" t="s">
        <v>553</v>
      </c>
      <c r="P1942" s="111">
        <v>0</v>
      </c>
      <c r="Q1942" s="112"/>
      <c r="R1942" s="111" t="s">
        <v>576</v>
      </c>
      <c r="S1942" s="111" t="s">
        <v>652</v>
      </c>
      <c r="T1942" s="111" t="s">
        <v>1702</v>
      </c>
      <c r="U1942" s="111" t="str">
        <f>+CONCATENATE(Tabla134[[#This Row],[D]],Tabla134[[#This Row],[P]],Tabla134[[#This Row],[DI]])</f>
        <v>SAN_MARTINHUALLAGASACANCHE</v>
      </c>
      <c r="V1942" s="111" t="s">
        <v>6460</v>
      </c>
      <c r="W1942" s="111"/>
      <c r="X1942" s="111"/>
    </row>
    <row r="1943" spans="1:24" x14ac:dyDescent="0.3">
      <c r="A1943" s="108" t="s">
        <v>548</v>
      </c>
      <c r="B1943" s="109" t="s">
        <v>6462</v>
      </c>
      <c r="C1943" s="109" t="s">
        <v>2707</v>
      </c>
      <c r="D1943" s="109" t="s">
        <v>633</v>
      </c>
      <c r="E1943" s="109" t="s">
        <v>680</v>
      </c>
      <c r="F1943" s="109" t="s">
        <v>6415</v>
      </c>
      <c r="G1943" s="109" t="s">
        <v>6435</v>
      </c>
      <c r="H1943" s="109" t="s">
        <v>6463</v>
      </c>
      <c r="I1943" s="110">
        <v>661</v>
      </c>
      <c r="J1943" s="110">
        <v>37.29</v>
      </c>
      <c r="K1943" s="110">
        <v>-7.0936000000000003</v>
      </c>
      <c r="L1943" s="110">
        <v>-76.6417</v>
      </c>
      <c r="M1943" s="111" t="s">
        <v>123</v>
      </c>
      <c r="N1943" s="111">
        <v>0</v>
      </c>
      <c r="O1943" s="111" t="s">
        <v>553</v>
      </c>
      <c r="P1943" s="111">
        <v>0</v>
      </c>
      <c r="Q1943" s="112"/>
      <c r="R1943" s="111" t="s">
        <v>576</v>
      </c>
      <c r="S1943" s="111" t="s">
        <v>652</v>
      </c>
      <c r="T1943" s="111" t="s">
        <v>1987</v>
      </c>
      <c r="U1943" s="111" t="str">
        <f>+CONCATENATE(Tabla134[[#This Row],[D]],Tabla134[[#This Row],[P]],Tabla134[[#This Row],[DI]])</f>
        <v>SAN_MARTINHUALLAGATINGO DE SAPOSOA</v>
      </c>
      <c r="V1943" s="111" t="s">
        <v>6462</v>
      </c>
      <c r="W1943" s="111"/>
      <c r="X1943" s="111"/>
    </row>
    <row r="1944" spans="1:24" x14ac:dyDescent="0.3">
      <c r="A1944" s="108" t="s">
        <v>548</v>
      </c>
      <c r="B1944" s="109" t="s">
        <v>6464</v>
      </c>
      <c r="C1944" s="109" t="s">
        <v>2707</v>
      </c>
      <c r="D1944" s="109" t="s">
        <v>633</v>
      </c>
      <c r="E1944" s="109" t="s">
        <v>841</v>
      </c>
      <c r="F1944" s="109" t="s">
        <v>6415</v>
      </c>
      <c r="G1944" s="109" t="s">
        <v>6435</v>
      </c>
      <c r="H1944" s="109" t="s">
        <v>842</v>
      </c>
      <c r="I1944" s="110" t="s">
        <v>553</v>
      </c>
      <c r="J1944" s="110" t="s">
        <v>553</v>
      </c>
      <c r="K1944" s="110" t="s">
        <v>553</v>
      </c>
      <c r="L1944" s="110" t="s">
        <v>553</v>
      </c>
      <c r="M1944" s="111" t="s">
        <v>123</v>
      </c>
      <c r="N1944" s="111">
        <v>0</v>
      </c>
      <c r="O1944" s="111" t="s">
        <v>553</v>
      </c>
      <c r="P1944" s="111">
        <v>0</v>
      </c>
      <c r="Q1944" s="112"/>
      <c r="R1944" s="111" t="s">
        <v>576</v>
      </c>
      <c r="S1944" s="111" t="s">
        <v>652</v>
      </c>
      <c r="T1944" s="111" t="s">
        <v>843</v>
      </c>
      <c r="U1944" s="111" t="str">
        <f>+CONCATENATE(Tabla134[[#This Row],[D]],Tabla134[[#This Row],[P]],Tabla134[[#This Row],[DI]])</f>
        <v>SAN_MARTINHUALLAGAMULTIDISTRITAL</v>
      </c>
      <c r="V1944" s="111" t="s">
        <v>6464</v>
      </c>
      <c r="W1944" s="111"/>
      <c r="X1944" s="111"/>
    </row>
    <row r="1945" spans="1:24" x14ac:dyDescent="0.3">
      <c r="A1945" s="108" t="s">
        <v>548</v>
      </c>
      <c r="B1945" s="109" t="s">
        <v>6465</v>
      </c>
      <c r="C1945" s="109" t="s">
        <v>2707</v>
      </c>
      <c r="D1945" s="109" t="s">
        <v>656</v>
      </c>
      <c r="E1945" s="109" t="s">
        <v>550</v>
      </c>
      <c r="F1945" s="109" t="s">
        <v>6415</v>
      </c>
      <c r="G1945" s="109" t="s">
        <v>6466</v>
      </c>
      <c r="H1945" s="109" t="s">
        <v>6467</v>
      </c>
      <c r="I1945" s="110">
        <v>12528</v>
      </c>
      <c r="J1945" s="110">
        <v>79.819999999999993</v>
      </c>
      <c r="K1945" s="110">
        <v>-6.4217000000000004</v>
      </c>
      <c r="L1945" s="110">
        <v>-76.521100000000004</v>
      </c>
      <c r="M1945" s="111" t="s">
        <v>123</v>
      </c>
      <c r="N1945" s="111">
        <v>0</v>
      </c>
      <c r="O1945" s="111" t="s">
        <v>553</v>
      </c>
      <c r="P1945" s="111">
        <v>0</v>
      </c>
      <c r="Q1945" s="112"/>
      <c r="R1945" s="111" t="s">
        <v>576</v>
      </c>
      <c r="S1945" s="111" t="s">
        <v>676</v>
      </c>
      <c r="T1945" s="111" t="s">
        <v>676</v>
      </c>
      <c r="U1945" s="111" t="str">
        <f>+CONCATENATE(Tabla134[[#This Row],[D]],Tabla134[[#This Row],[P]],Tabla134[[#This Row],[DI]])</f>
        <v>SAN_MARTINLAMASLAMAS</v>
      </c>
      <c r="V1945" s="111" t="s">
        <v>6465</v>
      </c>
      <c r="W1945" s="111"/>
      <c r="X1945" s="111"/>
    </row>
    <row r="1946" spans="1:24" x14ac:dyDescent="0.3">
      <c r="A1946" s="108" t="s">
        <v>548</v>
      </c>
      <c r="B1946" s="109" t="s">
        <v>6468</v>
      </c>
      <c r="C1946" s="109" t="s">
        <v>2707</v>
      </c>
      <c r="D1946" s="109" t="s">
        <v>656</v>
      </c>
      <c r="E1946" s="109" t="s">
        <v>581</v>
      </c>
      <c r="F1946" s="109" t="s">
        <v>6415</v>
      </c>
      <c r="G1946" s="109" t="s">
        <v>6466</v>
      </c>
      <c r="H1946" s="109" t="s">
        <v>6469</v>
      </c>
      <c r="I1946" s="110">
        <v>19886</v>
      </c>
      <c r="J1946" s="110">
        <v>294.2</v>
      </c>
      <c r="K1946" s="110">
        <v>-6.35</v>
      </c>
      <c r="L1946" s="110">
        <v>-76.77</v>
      </c>
      <c r="M1946" s="111" t="s">
        <v>123</v>
      </c>
      <c r="N1946" s="111">
        <v>0</v>
      </c>
      <c r="O1946" s="111" t="s">
        <v>553</v>
      </c>
      <c r="P1946" s="111">
        <v>0</v>
      </c>
      <c r="Q1946" s="112"/>
      <c r="R1946" s="111" t="s">
        <v>576</v>
      </c>
      <c r="S1946" s="111" t="s">
        <v>676</v>
      </c>
      <c r="T1946" s="111" t="s">
        <v>1205</v>
      </c>
      <c r="U1946" s="111" t="str">
        <f>+CONCATENATE(Tabla134[[#This Row],[D]],Tabla134[[#This Row],[P]],Tabla134[[#This Row],[DI]])</f>
        <v>SAN_MARTINLAMASALONSO DE ALVARADO</v>
      </c>
      <c r="V1946" s="111" t="s">
        <v>6468</v>
      </c>
      <c r="W1946" s="111"/>
      <c r="X1946" s="111"/>
    </row>
    <row r="1947" spans="1:24" x14ac:dyDescent="0.3">
      <c r="A1947" s="108" t="s">
        <v>548</v>
      </c>
      <c r="B1947" s="109" t="s">
        <v>6470</v>
      </c>
      <c r="C1947" s="109" t="s">
        <v>2707</v>
      </c>
      <c r="D1947" s="109" t="s">
        <v>656</v>
      </c>
      <c r="E1947" s="109" t="s">
        <v>608</v>
      </c>
      <c r="F1947" s="109" t="s">
        <v>6415</v>
      </c>
      <c r="G1947" s="109" t="s">
        <v>6466</v>
      </c>
      <c r="H1947" s="109" t="s">
        <v>6471</v>
      </c>
      <c r="I1947" s="110">
        <v>5140</v>
      </c>
      <c r="J1947" s="110">
        <v>1065.1199999999999</v>
      </c>
      <c r="K1947" s="110">
        <v>-6.2516999999999996</v>
      </c>
      <c r="L1947" s="110">
        <v>-76.033100000000005</v>
      </c>
      <c r="M1947" s="111" t="s">
        <v>123</v>
      </c>
      <c r="N1947" s="111">
        <v>0</v>
      </c>
      <c r="O1947" s="111" t="s">
        <v>553</v>
      </c>
      <c r="P1947" s="111">
        <v>0</v>
      </c>
      <c r="Q1947" s="112"/>
      <c r="R1947" s="111" t="s">
        <v>576</v>
      </c>
      <c r="S1947" s="111" t="s">
        <v>676</v>
      </c>
      <c r="T1947" s="111" t="s">
        <v>1373</v>
      </c>
      <c r="U1947" s="111" t="str">
        <f>+CONCATENATE(Tabla134[[#This Row],[D]],Tabla134[[#This Row],[P]],Tabla134[[#This Row],[DI]])</f>
        <v>SAN_MARTINLAMASBARRANQUITA</v>
      </c>
      <c r="V1947" s="111" t="s">
        <v>6470</v>
      </c>
      <c r="W1947" s="111"/>
      <c r="X1947" s="111"/>
    </row>
    <row r="1948" spans="1:24" x14ac:dyDescent="0.3">
      <c r="A1948" s="108" t="s">
        <v>548</v>
      </c>
      <c r="B1948" s="109" t="s">
        <v>6472</v>
      </c>
      <c r="C1948" s="109" t="s">
        <v>2707</v>
      </c>
      <c r="D1948" s="109" t="s">
        <v>656</v>
      </c>
      <c r="E1948" s="109" t="s">
        <v>633</v>
      </c>
      <c r="F1948" s="109" t="s">
        <v>6415</v>
      </c>
      <c r="G1948" s="109" t="s">
        <v>6466</v>
      </c>
      <c r="H1948" s="109" t="s">
        <v>6473</v>
      </c>
      <c r="I1948" s="110">
        <v>8040</v>
      </c>
      <c r="J1948" s="110">
        <v>1678.69</v>
      </c>
      <c r="K1948" s="110">
        <v>-6.3305999999999996</v>
      </c>
      <c r="L1948" s="110">
        <v>-76.283600000000007</v>
      </c>
      <c r="M1948" s="111" t="s">
        <v>123</v>
      </c>
      <c r="N1948" s="111">
        <v>0</v>
      </c>
      <c r="O1948" s="111" t="s">
        <v>553</v>
      </c>
      <c r="P1948" s="111">
        <v>0</v>
      </c>
      <c r="Q1948" s="112"/>
      <c r="R1948" s="111" t="s">
        <v>576</v>
      </c>
      <c r="S1948" s="111" t="s">
        <v>676</v>
      </c>
      <c r="T1948" s="111" t="s">
        <v>1544</v>
      </c>
      <c r="U1948" s="111" t="str">
        <f>+CONCATENATE(Tabla134[[#This Row],[D]],Tabla134[[#This Row],[P]],Tabla134[[#This Row],[DI]])</f>
        <v>SAN_MARTINLAMASCAYNARACHI</v>
      </c>
      <c r="V1948" s="111" t="s">
        <v>6472</v>
      </c>
      <c r="W1948" s="111"/>
      <c r="X1948" s="111"/>
    </row>
    <row r="1949" spans="1:24" x14ac:dyDescent="0.3">
      <c r="A1949" s="108" t="s">
        <v>548</v>
      </c>
      <c r="B1949" s="109" t="s">
        <v>6474</v>
      </c>
      <c r="C1949" s="109" t="s">
        <v>2707</v>
      </c>
      <c r="D1949" s="109" t="s">
        <v>656</v>
      </c>
      <c r="E1949" s="109" t="s">
        <v>656</v>
      </c>
      <c r="F1949" s="109" t="s">
        <v>6415</v>
      </c>
      <c r="G1949" s="109" t="s">
        <v>6466</v>
      </c>
      <c r="H1949" s="109" t="s">
        <v>6475</v>
      </c>
      <c r="I1949" s="110">
        <v>4815</v>
      </c>
      <c r="J1949" s="110">
        <v>191.46</v>
      </c>
      <c r="K1949" s="110">
        <v>-6.5088999999999997</v>
      </c>
      <c r="L1949" s="110">
        <v>-76.4803</v>
      </c>
      <c r="M1949" s="111" t="s">
        <v>123</v>
      </c>
      <c r="N1949" s="111">
        <v>0</v>
      </c>
      <c r="O1949" s="111" t="s">
        <v>553</v>
      </c>
      <c r="P1949" s="111">
        <v>0</v>
      </c>
      <c r="Q1949" s="112"/>
      <c r="R1949" s="111" t="s">
        <v>576</v>
      </c>
      <c r="S1949" s="111" t="s">
        <v>676</v>
      </c>
      <c r="T1949" s="111" t="s">
        <v>1703</v>
      </c>
      <c r="U1949" s="111" t="str">
        <f>+CONCATENATE(Tabla134[[#This Row],[D]],Tabla134[[#This Row],[P]],Tabla134[[#This Row],[DI]])</f>
        <v>SAN_MARTINLAMASCUÑUMBUQUI</v>
      </c>
      <c r="V1949" s="111" t="s">
        <v>6474</v>
      </c>
      <c r="W1949" s="111"/>
      <c r="X1949" s="111"/>
    </row>
    <row r="1950" spans="1:24" x14ac:dyDescent="0.3">
      <c r="A1950" s="108" t="s">
        <v>548</v>
      </c>
      <c r="B1950" s="109" t="s">
        <v>6476</v>
      </c>
      <c r="C1950" s="109" t="s">
        <v>2707</v>
      </c>
      <c r="D1950" s="109" t="s">
        <v>656</v>
      </c>
      <c r="E1950" s="109" t="s">
        <v>680</v>
      </c>
      <c r="F1950" s="109" t="s">
        <v>6415</v>
      </c>
      <c r="G1950" s="109" t="s">
        <v>6466</v>
      </c>
      <c r="H1950" s="109" t="s">
        <v>6477</v>
      </c>
      <c r="I1950" s="110">
        <v>11115</v>
      </c>
      <c r="J1950" s="110">
        <v>524.07000000000005</v>
      </c>
      <c r="K1950" s="110">
        <v>-6.3794000000000004</v>
      </c>
      <c r="L1950" s="110">
        <v>-76.603300000000004</v>
      </c>
      <c r="M1950" s="111" t="s">
        <v>123</v>
      </c>
      <c r="N1950" s="111">
        <v>0</v>
      </c>
      <c r="O1950" s="111" t="s">
        <v>553</v>
      </c>
      <c r="P1950" s="111">
        <v>0</v>
      </c>
      <c r="Q1950" s="112"/>
      <c r="R1950" s="111" t="s">
        <v>576</v>
      </c>
      <c r="S1950" s="111" t="s">
        <v>676</v>
      </c>
      <c r="T1950" s="111" t="s">
        <v>1988</v>
      </c>
      <c r="U1950" s="111" t="str">
        <f>+CONCATENATE(Tabla134[[#This Row],[D]],Tabla134[[#This Row],[P]],Tabla134[[#This Row],[DI]])</f>
        <v>SAN_MARTINLAMASPINTO RECODO</v>
      </c>
      <c r="V1950" s="111" t="s">
        <v>6476</v>
      </c>
      <c r="W1950" s="111"/>
      <c r="X1950" s="111"/>
    </row>
    <row r="1951" spans="1:24" x14ac:dyDescent="0.3">
      <c r="A1951" s="108" t="s">
        <v>548</v>
      </c>
      <c r="B1951" s="109" t="s">
        <v>6478</v>
      </c>
      <c r="C1951" s="109" t="s">
        <v>2707</v>
      </c>
      <c r="D1951" s="109" t="s">
        <v>656</v>
      </c>
      <c r="E1951" s="109" t="s">
        <v>700</v>
      </c>
      <c r="F1951" s="109" t="s">
        <v>6415</v>
      </c>
      <c r="G1951" s="109" t="s">
        <v>6466</v>
      </c>
      <c r="H1951" s="109" t="s">
        <v>6479</v>
      </c>
      <c r="I1951" s="110">
        <v>2514</v>
      </c>
      <c r="J1951" s="110">
        <v>39.19</v>
      </c>
      <c r="K1951" s="110">
        <v>-6.4485999999999999</v>
      </c>
      <c r="L1951" s="110">
        <v>-76.472200000000001</v>
      </c>
      <c r="M1951" s="111" t="s">
        <v>123</v>
      </c>
      <c r="N1951" s="111">
        <v>0</v>
      </c>
      <c r="O1951" s="111" t="s">
        <v>553</v>
      </c>
      <c r="P1951" s="111">
        <v>0</v>
      </c>
      <c r="Q1951" s="112"/>
      <c r="R1951" s="111" t="s">
        <v>576</v>
      </c>
      <c r="S1951" s="111" t="s">
        <v>676</v>
      </c>
      <c r="T1951" s="111" t="s">
        <v>2099</v>
      </c>
      <c r="U1951" s="111" t="str">
        <f>+CONCATENATE(Tabla134[[#This Row],[D]],Tabla134[[#This Row],[P]],Tabla134[[#This Row],[DI]])</f>
        <v>SAN_MARTINLAMASRUMISAPA</v>
      </c>
      <c r="V1951" s="111" t="s">
        <v>6478</v>
      </c>
      <c r="W1951" s="111"/>
      <c r="X1951" s="111"/>
    </row>
    <row r="1952" spans="1:24" x14ac:dyDescent="0.3">
      <c r="A1952" s="108" t="s">
        <v>548</v>
      </c>
      <c r="B1952" s="109" t="s">
        <v>6480</v>
      </c>
      <c r="C1952" s="109" t="s">
        <v>2707</v>
      </c>
      <c r="D1952" s="109" t="s">
        <v>656</v>
      </c>
      <c r="E1952" s="109" t="s">
        <v>719</v>
      </c>
      <c r="F1952" s="109" t="s">
        <v>6415</v>
      </c>
      <c r="G1952" s="109" t="s">
        <v>6466</v>
      </c>
      <c r="H1952" s="109" t="s">
        <v>6481</v>
      </c>
      <c r="I1952" s="110">
        <v>1466</v>
      </c>
      <c r="J1952" s="110">
        <v>525.15</v>
      </c>
      <c r="K1952" s="110">
        <v>-6.3864000000000001</v>
      </c>
      <c r="L1952" s="110">
        <v>-76.441900000000004</v>
      </c>
      <c r="M1952" s="111" t="s">
        <v>123</v>
      </c>
      <c r="N1952" s="111">
        <v>0</v>
      </c>
      <c r="O1952" s="111" t="s">
        <v>553</v>
      </c>
      <c r="P1952" s="111">
        <v>0</v>
      </c>
      <c r="Q1952" s="112"/>
      <c r="R1952" s="111" t="s">
        <v>576</v>
      </c>
      <c r="S1952" s="111" t="s">
        <v>676</v>
      </c>
      <c r="T1952" s="111" t="s">
        <v>2195</v>
      </c>
      <c r="U1952" s="111" t="str">
        <f>+CONCATENATE(Tabla134[[#This Row],[D]],Tabla134[[#This Row],[P]],Tabla134[[#This Row],[DI]])</f>
        <v>SAN_MARTINLAMASSAN ROQUE DE CUMBAZA</v>
      </c>
      <c r="V1952" s="111" t="s">
        <v>6480</v>
      </c>
      <c r="W1952" s="111"/>
      <c r="X1952" s="111"/>
    </row>
    <row r="1953" spans="1:24" x14ac:dyDescent="0.3">
      <c r="A1953" s="108" t="s">
        <v>548</v>
      </c>
      <c r="B1953" s="109" t="s">
        <v>6482</v>
      </c>
      <c r="C1953" s="109" t="s">
        <v>2707</v>
      </c>
      <c r="D1953" s="109" t="s">
        <v>656</v>
      </c>
      <c r="E1953" s="109" t="s">
        <v>738</v>
      </c>
      <c r="F1953" s="109" t="s">
        <v>6415</v>
      </c>
      <c r="G1953" s="109" t="s">
        <v>6466</v>
      </c>
      <c r="H1953" s="109" t="s">
        <v>6483</v>
      </c>
      <c r="I1953" s="110">
        <v>3659</v>
      </c>
      <c r="J1953" s="110">
        <v>24.59</v>
      </c>
      <c r="K1953" s="110">
        <v>-6.41</v>
      </c>
      <c r="L1953" s="110">
        <v>-76.593900000000005</v>
      </c>
      <c r="M1953" s="111" t="s">
        <v>123</v>
      </c>
      <c r="N1953" s="111">
        <v>0</v>
      </c>
      <c r="O1953" s="111" t="s">
        <v>553</v>
      </c>
      <c r="P1953" s="111">
        <v>0</v>
      </c>
      <c r="Q1953" s="112"/>
      <c r="R1953" s="111" t="s">
        <v>576</v>
      </c>
      <c r="S1953" s="111" t="s">
        <v>676</v>
      </c>
      <c r="T1953" s="111" t="s">
        <v>2274</v>
      </c>
      <c r="U1953" s="111" t="str">
        <f>+CONCATENATE(Tabla134[[#This Row],[D]],Tabla134[[#This Row],[P]],Tabla134[[#This Row],[DI]])</f>
        <v>SAN_MARTINLAMASSHANAO</v>
      </c>
      <c r="V1953" s="111" t="s">
        <v>6482</v>
      </c>
      <c r="W1953" s="111"/>
      <c r="X1953" s="111"/>
    </row>
    <row r="1954" spans="1:24" x14ac:dyDescent="0.3">
      <c r="A1954" s="108" t="s">
        <v>548</v>
      </c>
      <c r="B1954" s="109" t="s">
        <v>6484</v>
      </c>
      <c r="C1954" s="109" t="s">
        <v>2707</v>
      </c>
      <c r="D1954" s="109" t="s">
        <v>656</v>
      </c>
      <c r="E1954" s="109" t="s">
        <v>753</v>
      </c>
      <c r="F1954" s="109" t="s">
        <v>6415</v>
      </c>
      <c r="G1954" s="109" t="s">
        <v>6466</v>
      </c>
      <c r="H1954" s="109" t="s">
        <v>6485</v>
      </c>
      <c r="I1954" s="110">
        <v>13492</v>
      </c>
      <c r="J1954" s="110">
        <v>485.25</v>
      </c>
      <c r="K1954" s="110">
        <v>-6.3856000000000002</v>
      </c>
      <c r="L1954" s="110">
        <v>-76.633300000000006</v>
      </c>
      <c r="M1954" s="111" t="s">
        <v>123</v>
      </c>
      <c r="N1954" s="111">
        <v>0</v>
      </c>
      <c r="O1954" s="111" t="s">
        <v>553</v>
      </c>
      <c r="P1954" s="111">
        <v>0</v>
      </c>
      <c r="Q1954" s="112"/>
      <c r="R1954" s="111" t="s">
        <v>576</v>
      </c>
      <c r="S1954" s="111" t="s">
        <v>676</v>
      </c>
      <c r="T1954" s="111" t="s">
        <v>2345</v>
      </c>
      <c r="U1954" s="111" t="str">
        <f>+CONCATENATE(Tabla134[[#This Row],[D]],Tabla134[[#This Row],[P]],Tabla134[[#This Row],[DI]])</f>
        <v>SAN_MARTINLAMASTABALOSOS</v>
      </c>
      <c r="V1954" s="111" t="s">
        <v>6484</v>
      </c>
      <c r="W1954" s="111"/>
      <c r="X1954" s="111"/>
    </row>
    <row r="1955" spans="1:24" x14ac:dyDescent="0.3">
      <c r="A1955" s="108" t="s">
        <v>548</v>
      </c>
      <c r="B1955" s="109" t="s">
        <v>6486</v>
      </c>
      <c r="C1955" s="109" t="s">
        <v>2707</v>
      </c>
      <c r="D1955" s="109" t="s">
        <v>656</v>
      </c>
      <c r="E1955" s="109" t="s">
        <v>765</v>
      </c>
      <c r="F1955" s="109" t="s">
        <v>6415</v>
      </c>
      <c r="G1955" s="109" t="s">
        <v>6466</v>
      </c>
      <c r="H1955" s="109" t="s">
        <v>6487</v>
      </c>
      <c r="I1955" s="110">
        <v>4823</v>
      </c>
      <c r="J1955" s="110">
        <v>175</v>
      </c>
      <c r="K1955" s="110">
        <v>-6.5308000000000002</v>
      </c>
      <c r="L1955" s="110">
        <v>-76.491100000000003</v>
      </c>
      <c r="M1955" s="111" t="s">
        <v>123</v>
      </c>
      <c r="N1955" s="111">
        <v>0</v>
      </c>
      <c r="O1955" s="111" t="s">
        <v>553</v>
      </c>
      <c r="P1955" s="111">
        <v>0</v>
      </c>
      <c r="Q1955" s="112"/>
      <c r="R1955" s="111" t="s">
        <v>576</v>
      </c>
      <c r="S1955" s="111" t="s">
        <v>676</v>
      </c>
      <c r="T1955" s="111" t="s">
        <v>2400</v>
      </c>
      <c r="U1955" s="111" t="str">
        <f>+CONCATENATE(Tabla134[[#This Row],[D]],Tabla134[[#This Row],[P]],Tabla134[[#This Row],[DI]])</f>
        <v>SAN_MARTINLAMASZAPATERO</v>
      </c>
      <c r="V1955" s="111" t="s">
        <v>6486</v>
      </c>
      <c r="W1955" s="111"/>
      <c r="X1955" s="111"/>
    </row>
    <row r="1956" spans="1:24" x14ac:dyDescent="0.3">
      <c r="A1956" s="108" t="s">
        <v>548</v>
      </c>
      <c r="B1956" s="109" t="s">
        <v>6488</v>
      </c>
      <c r="C1956" s="109" t="s">
        <v>2707</v>
      </c>
      <c r="D1956" s="109" t="s">
        <v>656</v>
      </c>
      <c r="E1956" s="109" t="s">
        <v>841</v>
      </c>
      <c r="F1956" s="109" t="s">
        <v>6415</v>
      </c>
      <c r="G1956" s="109" t="s">
        <v>6466</v>
      </c>
      <c r="H1956" s="109" t="s">
        <v>842</v>
      </c>
      <c r="I1956" s="110" t="s">
        <v>553</v>
      </c>
      <c r="J1956" s="110" t="s">
        <v>553</v>
      </c>
      <c r="K1956" s="110" t="s">
        <v>553</v>
      </c>
      <c r="L1956" s="110" t="s">
        <v>553</v>
      </c>
      <c r="M1956" s="111" t="s">
        <v>123</v>
      </c>
      <c r="N1956" s="111">
        <v>0</v>
      </c>
      <c r="O1956" s="111" t="s">
        <v>553</v>
      </c>
      <c r="P1956" s="111">
        <v>0</v>
      </c>
      <c r="Q1956" s="112"/>
      <c r="R1956" s="111" t="s">
        <v>576</v>
      </c>
      <c r="S1956" s="111" t="s">
        <v>676</v>
      </c>
      <c r="T1956" s="111" t="s">
        <v>843</v>
      </c>
      <c r="U1956" s="111" t="str">
        <f>+CONCATENATE(Tabla134[[#This Row],[D]],Tabla134[[#This Row],[P]],Tabla134[[#This Row],[DI]])</f>
        <v>SAN_MARTINLAMASMULTIDISTRITAL</v>
      </c>
      <c r="V1956" s="111" t="s">
        <v>6488</v>
      </c>
      <c r="W1956" s="111"/>
      <c r="X1956" s="111"/>
    </row>
    <row r="1957" spans="1:24" x14ac:dyDescent="0.3">
      <c r="A1957" s="108" t="s">
        <v>548</v>
      </c>
      <c r="B1957" s="109" t="s">
        <v>6489</v>
      </c>
      <c r="C1957" s="109" t="s">
        <v>2707</v>
      </c>
      <c r="D1957" s="109" t="s">
        <v>680</v>
      </c>
      <c r="E1957" s="109" t="s">
        <v>550</v>
      </c>
      <c r="F1957" s="109" t="s">
        <v>6415</v>
      </c>
      <c r="G1957" s="109" t="s">
        <v>6490</v>
      </c>
      <c r="H1957" s="109" t="s">
        <v>6491</v>
      </c>
      <c r="I1957" s="110">
        <v>26662</v>
      </c>
      <c r="J1957" s="110">
        <v>335.19</v>
      </c>
      <c r="K1957" s="110">
        <v>-7.1818999999999997</v>
      </c>
      <c r="L1957" s="110">
        <v>-76.731700000000004</v>
      </c>
      <c r="M1957" s="111" t="s">
        <v>123</v>
      </c>
      <c r="N1957" s="111">
        <v>0</v>
      </c>
      <c r="O1957" s="111" t="s">
        <v>553</v>
      </c>
      <c r="P1957" s="111">
        <v>0</v>
      </c>
      <c r="Q1957" s="112"/>
      <c r="R1957" s="111" t="s">
        <v>576</v>
      </c>
      <c r="S1957" s="111" t="s">
        <v>698</v>
      </c>
      <c r="T1957" s="111" t="s">
        <v>1545</v>
      </c>
      <c r="U1957" s="111" t="str">
        <f>+CONCATENATE(Tabla134[[#This Row],[D]],Tabla134[[#This Row],[P]],Tabla134[[#This Row],[DI]])</f>
        <v>SAN_MARTINMARISCAL_CACERESJUANJUI</v>
      </c>
      <c r="V1957" s="111" t="s">
        <v>6489</v>
      </c>
      <c r="W1957" s="111"/>
      <c r="X1957" s="111"/>
    </row>
    <row r="1958" spans="1:24" x14ac:dyDescent="0.3">
      <c r="A1958" s="108" t="s">
        <v>548</v>
      </c>
      <c r="B1958" s="109" t="s">
        <v>6492</v>
      </c>
      <c r="C1958" s="109" t="s">
        <v>2707</v>
      </c>
      <c r="D1958" s="109" t="s">
        <v>680</v>
      </c>
      <c r="E1958" s="109" t="s">
        <v>581</v>
      </c>
      <c r="F1958" s="109" t="s">
        <v>6415</v>
      </c>
      <c r="G1958" s="109" t="s">
        <v>6490</v>
      </c>
      <c r="H1958" s="109" t="s">
        <v>6493</v>
      </c>
      <c r="I1958" s="110">
        <v>7672</v>
      </c>
      <c r="J1958" s="110">
        <v>2249.83</v>
      </c>
      <c r="K1958" s="110">
        <v>-7.4813999999999998</v>
      </c>
      <c r="L1958" s="110">
        <v>-76.652799999999999</v>
      </c>
      <c r="M1958" s="111" t="s">
        <v>123</v>
      </c>
      <c r="N1958" s="111">
        <v>0</v>
      </c>
      <c r="O1958" s="111" t="s">
        <v>553</v>
      </c>
      <c r="P1958" s="111">
        <v>1</v>
      </c>
      <c r="Q1958" s="112"/>
      <c r="R1958" s="111" t="s">
        <v>576</v>
      </c>
      <c r="S1958" s="111" t="s">
        <v>698</v>
      </c>
      <c r="T1958" s="111" t="s">
        <v>1206</v>
      </c>
      <c r="U1958" s="111" t="str">
        <f>+CONCATENATE(Tabla134[[#This Row],[D]],Tabla134[[#This Row],[P]],Tabla134[[#This Row],[DI]])</f>
        <v>SAN_MARTINMARISCAL_CACERESCAMPANILLA</v>
      </c>
      <c r="V1958" s="111" t="s">
        <v>6492</v>
      </c>
      <c r="W1958" s="111"/>
      <c r="X1958" s="111"/>
    </row>
    <row r="1959" spans="1:24" x14ac:dyDescent="0.3">
      <c r="A1959" s="108" t="s">
        <v>548</v>
      </c>
      <c r="B1959" s="109" t="s">
        <v>6494</v>
      </c>
      <c r="C1959" s="109" t="s">
        <v>2707</v>
      </c>
      <c r="D1959" s="109" t="s">
        <v>680</v>
      </c>
      <c r="E1959" s="109" t="s">
        <v>608</v>
      </c>
      <c r="F1959" s="109" t="s">
        <v>6415</v>
      </c>
      <c r="G1959" s="109" t="s">
        <v>6490</v>
      </c>
      <c r="H1959" s="109" t="s">
        <v>6495</v>
      </c>
      <c r="I1959" s="110">
        <v>6630</v>
      </c>
      <c r="J1959" s="110">
        <v>9830.17</v>
      </c>
      <c r="K1959" s="110">
        <v>-7.3272000000000004</v>
      </c>
      <c r="L1959" s="110">
        <v>-76.778300000000002</v>
      </c>
      <c r="M1959" s="111" t="s">
        <v>123</v>
      </c>
      <c r="N1959" s="111">
        <v>0</v>
      </c>
      <c r="O1959" s="111" t="s">
        <v>553</v>
      </c>
      <c r="P1959" s="111">
        <v>0</v>
      </c>
      <c r="Q1959" s="112"/>
      <c r="R1959" s="111" t="s">
        <v>576</v>
      </c>
      <c r="S1959" s="111" t="s">
        <v>698</v>
      </c>
      <c r="T1959" s="111" t="s">
        <v>1374</v>
      </c>
      <c r="U1959" s="111" t="str">
        <f>+CONCATENATE(Tabla134[[#This Row],[D]],Tabla134[[#This Row],[P]],Tabla134[[#This Row],[DI]])</f>
        <v>SAN_MARTINMARISCAL_CACERESHUICUNGO</v>
      </c>
      <c r="V1959" s="111" t="s">
        <v>6494</v>
      </c>
      <c r="W1959" s="111"/>
      <c r="X1959" s="111"/>
    </row>
    <row r="1960" spans="1:24" x14ac:dyDescent="0.3">
      <c r="A1960" s="108" t="s">
        <v>548</v>
      </c>
      <c r="B1960" s="109" t="s">
        <v>6496</v>
      </c>
      <c r="C1960" s="109" t="s">
        <v>2707</v>
      </c>
      <c r="D1960" s="109" t="s">
        <v>680</v>
      </c>
      <c r="E1960" s="109" t="s">
        <v>633</v>
      </c>
      <c r="F1960" s="109" t="s">
        <v>6415</v>
      </c>
      <c r="G1960" s="109" t="s">
        <v>6490</v>
      </c>
      <c r="H1960" s="109" t="s">
        <v>6497</v>
      </c>
      <c r="I1960" s="110">
        <v>4205</v>
      </c>
      <c r="J1960" s="110">
        <v>1839.51</v>
      </c>
      <c r="K1960" s="110">
        <v>-7.2975000000000003</v>
      </c>
      <c r="L1960" s="110">
        <v>-76.773899999999998</v>
      </c>
      <c r="M1960" s="111" t="s">
        <v>123</v>
      </c>
      <c r="N1960" s="111">
        <v>0</v>
      </c>
      <c r="O1960" s="111" t="s">
        <v>553</v>
      </c>
      <c r="P1960" s="111">
        <v>0</v>
      </c>
      <c r="Q1960" s="112"/>
      <c r="R1960" s="111" t="s">
        <v>576</v>
      </c>
      <c r="S1960" s="111" t="s">
        <v>698</v>
      </c>
      <c r="T1960" s="111" t="s">
        <v>1704</v>
      </c>
      <c r="U1960" s="111" t="str">
        <f>+CONCATENATE(Tabla134[[#This Row],[D]],Tabla134[[#This Row],[P]],Tabla134[[#This Row],[DI]])</f>
        <v>SAN_MARTINMARISCAL_CACERESPACHIZA</v>
      </c>
      <c r="V1960" s="111" t="s">
        <v>6496</v>
      </c>
      <c r="W1960" s="111"/>
      <c r="X1960" s="111"/>
    </row>
    <row r="1961" spans="1:24" x14ac:dyDescent="0.3">
      <c r="A1961" s="108" t="s">
        <v>548</v>
      </c>
      <c r="B1961" s="109" t="s">
        <v>6498</v>
      </c>
      <c r="C1961" s="109" t="s">
        <v>2707</v>
      </c>
      <c r="D1961" s="109" t="s">
        <v>680</v>
      </c>
      <c r="E1961" s="109" t="s">
        <v>656</v>
      </c>
      <c r="F1961" s="109" t="s">
        <v>6415</v>
      </c>
      <c r="G1961" s="109" t="s">
        <v>6490</v>
      </c>
      <c r="H1961" s="109" t="s">
        <v>6499</v>
      </c>
      <c r="I1961" s="110">
        <v>6192</v>
      </c>
      <c r="J1961" s="110">
        <v>244.03</v>
      </c>
      <c r="K1961" s="110">
        <v>-7.1788999999999996</v>
      </c>
      <c r="L1961" s="110">
        <v>-76.688100000000006</v>
      </c>
      <c r="M1961" s="111" t="s">
        <v>123</v>
      </c>
      <c r="N1961" s="111">
        <v>0</v>
      </c>
      <c r="O1961" s="111" t="s">
        <v>553</v>
      </c>
      <c r="P1961" s="111">
        <v>0</v>
      </c>
      <c r="Q1961" s="112"/>
      <c r="R1961" s="111" t="s">
        <v>576</v>
      </c>
      <c r="S1961" s="111" t="s">
        <v>698</v>
      </c>
      <c r="T1961" s="111" t="s">
        <v>1854</v>
      </c>
      <c r="U1961" s="111" t="str">
        <f>+CONCATENATE(Tabla134[[#This Row],[D]],Tabla134[[#This Row],[P]],Tabla134[[#This Row],[DI]])</f>
        <v>SAN_MARTINMARISCAL_CACERESPAJARILLO</v>
      </c>
      <c r="V1961" s="111" t="s">
        <v>6498</v>
      </c>
      <c r="W1961" s="111"/>
      <c r="X1961" s="111"/>
    </row>
    <row r="1962" spans="1:24" x14ac:dyDescent="0.3">
      <c r="A1962" s="108" t="s">
        <v>548</v>
      </c>
      <c r="B1962" s="109" t="s">
        <v>6500</v>
      </c>
      <c r="C1962" s="109" t="s">
        <v>2707</v>
      </c>
      <c r="D1962" s="109" t="s">
        <v>680</v>
      </c>
      <c r="E1962" s="109" t="s">
        <v>841</v>
      </c>
      <c r="F1962" s="109" t="s">
        <v>6415</v>
      </c>
      <c r="G1962" s="109" t="s">
        <v>6490</v>
      </c>
      <c r="H1962" s="109" t="s">
        <v>842</v>
      </c>
      <c r="I1962" s="110" t="s">
        <v>553</v>
      </c>
      <c r="J1962" s="110" t="s">
        <v>553</v>
      </c>
      <c r="K1962" s="110" t="s">
        <v>553</v>
      </c>
      <c r="L1962" s="110" t="s">
        <v>553</v>
      </c>
      <c r="M1962" s="111" t="s">
        <v>123</v>
      </c>
      <c r="N1962" s="111">
        <v>0</v>
      </c>
      <c r="O1962" s="111" t="s">
        <v>553</v>
      </c>
      <c r="P1962" s="111">
        <v>0</v>
      </c>
      <c r="Q1962" s="112"/>
      <c r="R1962" s="111" t="s">
        <v>576</v>
      </c>
      <c r="S1962" s="111" t="s">
        <v>698</v>
      </c>
      <c r="T1962" s="111" t="s">
        <v>843</v>
      </c>
      <c r="U1962" s="111" t="str">
        <f>+CONCATENATE(Tabla134[[#This Row],[D]],Tabla134[[#This Row],[P]],Tabla134[[#This Row],[DI]])</f>
        <v>SAN_MARTINMARISCAL_CACERESMULTIDISTRITAL</v>
      </c>
      <c r="V1962" s="111" t="s">
        <v>6500</v>
      </c>
      <c r="W1962" s="111"/>
      <c r="X1962" s="111"/>
    </row>
    <row r="1963" spans="1:24" x14ac:dyDescent="0.3">
      <c r="A1963" s="108" t="s">
        <v>548</v>
      </c>
      <c r="B1963" s="109" t="s">
        <v>6501</v>
      </c>
      <c r="C1963" s="109" t="s">
        <v>2707</v>
      </c>
      <c r="D1963" s="109" t="s">
        <v>700</v>
      </c>
      <c r="E1963" s="109" t="s">
        <v>550</v>
      </c>
      <c r="F1963" s="109" t="s">
        <v>6415</v>
      </c>
      <c r="G1963" s="109" t="s">
        <v>6502</v>
      </c>
      <c r="H1963" s="109" t="s">
        <v>6503</v>
      </c>
      <c r="I1963" s="110">
        <v>8314</v>
      </c>
      <c r="J1963" s="110">
        <v>218.72</v>
      </c>
      <c r="K1963" s="110">
        <v>-6.9194000000000004</v>
      </c>
      <c r="L1963" s="110">
        <v>-76.331699999999998</v>
      </c>
      <c r="M1963" s="111" t="s">
        <v>123</v>
      </c>
      <c r="N1963" s="111">
        <v>0</v>
      </c>
      <c r="O1963" s="111" t="s">
        <v>553</v>
      </c>
      <c r="P1963" s="111">
        <v>0</v>
      </c>
      <c r="Q1963" s="112"/>
      <c r="R1963" s="111" t="s">
        <v>576</v>
      </c>
      <c r="S1963" s="111" t="s">
        <v>736</v>
      </c>
      <c r="T1963" s="111" t="s">
        <v>736</v>
      </c>
      <c r="U1963" s="111" t="str">
        <f>+CONCATENATE(Tabla134[[#This Row],[D]],Tabla134[[#This Row],[P]],Tabla134[[#This Row],[DI]])</f>
        <v>SAN_MARTINPICOTAPICOTA</v>
      </c>
      <c r="V1963" s="111" t="s">
        <v>6501</v>
      </c>
      <c r="W1963" s="111"/>
      <c r="X1963" s="111"/>
    </row>
    <row r="1964" spans="1:24" x14ac:dyDescent="0.3">
      <c r="A1964" s="108" t="s">
        <v>548</v>
      </c>
      <c r="B1964" s="109" t="s">
        <v>6504</v>
      </c>
      <c r="C1964" s="109" t="s">
        <v>2707</v>
      </c>
      <c r="D1964" s="109" t="s">
        <v>700</v>
      </c>
      <c r="E1964" s="109" t="s">
        <v>581</v>
      </c>
      <c r="F1964" s="109" t="s">
        <v>6415</v>
      </c>
      <c r="G1964" s="109" t="s">
        <v>6502</v>
      </c>
      <c r="H1964" s="109" t="s">
        <v>6090</v>
      </c>
      <c r="I1964" s="110">
        <v>3287</v>
      </c>
      <c r="J1964" s="110">
        <v>272.97000000000003</v>
      </c>
      <c r="K1964" s="110">
        <v>-6.7938999999999998</v>
      </c>
      <c r="L1964" s="110">
        <v>-76.326899999999995</v>
      </c>
      <c r="M1964" s="111" t="s">
        <v>123</v>
      </c>
      <c r="N1964" s="111">
        <v>0</v>
      </c>
      <c r="O1964" s="111" t="s">
        <v>553</v>
      </c>
      <c r="P1964" s="111">
        <v>0</v>
      </c>
      <c r="Q1964" s="112"/>
      <c r="R1964" s="111" t="s">
        <v>576</v>
      </c>
      <c r="S1964" s="111" t="s">
        <v>736</v>
      </c>
      <c r="T1964" s="111" t="s">
        <v>1185</v>
      </c>
      <c r="U1964" s="111" t="str">
        <f>+CONCATENATE(Tabla134[[#This Row],[D]],Tabla134[[#This Row],[P]],Tabla134[[#This Row],[DI]])</f>
        <v>SAN_MARTINPICOTABUENOS AIRES</v>
      </c>
      <c r="V1964" s="111" t="s">
        <v>6504</v>
      </c>
      <c r="W1964" s="111"/>
      <c r="X1964" s="111"/>
    </row>
    <row r="1965" spans="1:24" x14ac:dyDescent="0.3">
      <c r="A1965" s="108" t="s">
        <v>548</v>
      </c>
      <c r="B1965" s="109" t="s">
        <v>6505</v>
      </c>
      <c r="C1965" s="109" t="s">
        <v>2707</v>
      </c>
      <c r="D1965" s="109" t="s">
        <v>700</v>
      </c>
      <c r="E1965" s="109" t="s">
        <v>608</v>
      </c>
      <c r="F1965" s="109" t="s">
        <v>6415</v>
      </c>
      <c r="G1965" s="109" t="s">
        <v>6502</v>
      </c>
      <c r="H1965" s="109" t="s">
        <v>6506</v>
      </c>
      <c r="I1965" s="110">
        <v>2130</v>
      </c>
      <c r="J1965" s="110">
        <v>81.44</v>
      </c>
      <c r="K1965" s="110">
        <v>-6.9588999999999999</v>
      </c>
      <c r="L1965" s="110">
        <v>-76.418899999999994</v>
      </c>
      <c r="M1965" s="111" t="s">
        <v>123</v>
      </c>
      <c r="N1965" s="111">
        <v>0</v>
      </c>
      <c r="O1965" s="111" t="s">
        <v>553</v>
      </c>
      <c r="P1965" s="111">
        <v>0</v>
      </c>
      <c r="Q1965" s="112"/>
      <c r="R1965" s="111" t="s">
        <v>576</v>
      </c>
      <c r="S1965" s="111" t="s">
        <v>736</v>
      </c>
      <c r="T1965" s="111" t="s">
        <v>1376</v>
      </c>
      <c r="U1965" s="111" t="str">
        <f>+CONCATENATE(Tabla134[[#This Row],[D]],Tabla134[[#This Row],[P]],Tabla134[[#This Row],[DI]])</f>
        <v>SAN_MARTINPICOTACASPISAPA</v>
      </c>
      <c r="V1965" s="111" t="s">
        <v>6505</v>
      </c>
      <c r="W1965" s="111"/>
      <c r="X1965" s="111"/>
    </row>
    <row r="1966" spans="1:24" x14ac:dyDescent="0.3">
      <c r="A1966" s="108" t="s">
        <v>548</v>
      </c>
      <c r="B1966" s="109" t="s">
        <v>6507</v>
      </c>
      <c r="C1966" s="109" t="s">
        <v>2707</v>
      </c>
      <c r="D1966" s="109" t="s">
        <v>700</v>
      </c>
      <c r="E1966" s="109" t="s">
        <v>633</v>
      </c>
      <c r="F1966" s="109" t="s">
        <v>6415</v>
      </c>
      <c r="G1966" s="109" t="s">
        <v>6502</v>
      </c>
      <c r="H1966" s="109" t="s">
        <v>6508</v>
      </c>
      <c r="I1966" s="110">
        <v>683</v>
      </c>
      <c r="J1966" s="110">
        <v>239.27</v>
      </c>
      <c r="K1966" s="110">
        <v>-6.7781000000000002</v>
      </c>
      <c r="L1966" s="110">
        <v>-76.293099999999995</v>
      </c>
      <c r="M1966" s="111" t="s">
        <v>123</v>
      </c>
      <c r="N1966" s="111">
        <v>0</v>
      </c>
      <c r="O1966" s="111" t="s">
        <v>553</v>
      </c>
      <c r="P1966" s="111">
        <v>0</v>
      </c>
      <c r="Q1966" s="112"/>
      <c r="R1966" s="111" t="s">
        <v>576</v>
      </c>
      <c r="S1966" s="111" t="s">
        <v>736</v>
      </c>
      <c r="T1966" s="111" t="s">
        <v>1705</v>
      </c>
      <c r="U1966" s="111" t="str">
        <f>+CONCATENATE(Tabla134[[#This Row],[D]],Tabla134[[#This Row],[P]],Tabla134[[#This Row],[DI]])</f>
        <v>SAN_MARTINPICOTAPILLUANA</v>
      </c>
      <c r="V1966" s="111" t="s">
        <v>6507</v>
      </c>
      <c r="W1966" s="111"/>
      <c r="X1966" s="111"/>
    </row>
    <row r="1967" spans="1:24" x14ac:dyDescent="0.3">
      <c r="A1967" s="108" t="s">
        <v>548</v>
      </c>
      <c r="B1967" s="109" t="s">
        <v>6509</v>
      </c>
      <c r="C1967" s="109" t="s">
        <v>2707</v>
      </c>
      <c r="D1967" s="109" t="s">
        <v>700</v>
      </c>
      <c r="E1967" s="109" t="s">
        <v>656</v>
      </c>
      <c r="F1967" s="109" t="s">
        <v>6415</v>
      </c>
      <c r="G1967" s="109" t="s">
        <v>6502</v>
      </c>
      <c r="H1967" s="109" t="s">
        <v>6510</v>
      </c>
      <c r="I1967" s="110">
        <v>2431</v>
      </c>
      <c r="J1967" s="110">
        <v>230.72</v>
      </c>
      <c r="K1967" s="110">
        <v>-6.8506</v>
      </c>
      <c r="L1967" s="110">
        <v>-76.341700000000003</v>
      </c>
      <c r="M1967" s="111" t="s">
        <v>123</v>
      </c>
      <c r="N1967" s="111">
        <v>0</v>
      </c>
      <c r="O1967" s="111" t="s">
        <v>553</v>
      </c>
      <c r="P1967" s="111">
        <v>0</v>
      </c>
      <c r="Q1967" s="112"/>
      <c r="R1967" s="111" t="s">
        <v>576</v>
      </c>
      <c r="S1967" s="111" t="s">
        <v>736</v>
      </c>
      <c r="T1967" s="111" t="s">
        <v>1856</v>
      </c>
      <c r="U1967" s="111" t="str">
        <f>+CONCATENATE(Tabla134[[#This Row],[D]],Tabla134[[#This Row],[P]],Tabla134[[#This Row],[DI]])</f>
        <v>SAN_MARTINPICOTAPUCACACA</v>
      </c>
      <c r="V1967" s="111" t="s">
        <v>6509</v>
      </c>
      <c r="W1967" s="111"/>
      <c r="X1967" s="111"/>
    </row>
    <row r="1968" spans="1:24" x14ac:dyDescent="0.3">
      <c r="A1968" s="108" t="s">
        <v>548</v>
      </c>
      <c r="B1968" s="109" t="s">
        <v>6511</v>
      </c>
      <c r="C1968" s="109" t="s">
        <v>2707</v>
      </c>
      <c r="D1968" s="109" t="s">
        <v>700</v>
      </c>
      <c r="E1968" s="109" t="s">
        <v>680</v>
      </c>
      <c r="F1968" s="109" t="s">
        <v>6415</v>
      </c>
      <c r="G1968" s="109" t="s">
        <v>6502</v>
      </c>
      <c r="H1968" s="109" t="s">
        <v>6512</v>
      </c>
      <c r="I1968" s="110">
        <v>1427</v>
      </c>
      <c r="J1968" s="110">
        <v>29.63</v>
      </c>
      <c r="K1968" s="110">
        <v>-6.9924999999999997</v>
      </c>
      <c r="L1968" s="110">
        <v>-76.418599999999998</v>
      </c>
      <c r="M1968" s="111" t="s">
        <v>123</v>
      </c>
      <c r="N1968" s="111">
        <v>0</v>
      </c>
      <c r="O1968" s="111" t="s">
        <v>553</v>
      </c>
      <c r="P1968" s="111">
        <v>0</v>
      </c>
      <c r="Q1968" s="112"/>
      <c r="R1968" s="111" t="s">
        <v>576</v>
      </c>
      <c r="S1968" s="111" t="s">
        <v>736</v>
      </c>
      <c r="T1968" s="111" t="s">
        <v>1832</v>
      </c>
      <c r="U1968" s="111" t="str">
        <f>+CONCATENATE(Tabla134[[#This Row],[D]],Tabla134[[#This Row],[P]],Tabla134[[#This Row],[DI]])</f>
        <v>SAN_MARTINPICOTASAN CRISTOBAL</v>
      </c>
      <c r="V1968" s="111" t="s">
        <v>6511</v>
      </c>
      <c r="W1968" s="111"/>
      <c r="X1968" s="111"/>
    </row>
    <row r="1969" spans="1:24" x14ac:dyDescent="0.3">
      <c r="A1969" s="108" t="s">
        <v>548</v>
      </c>
      <c r="B1969" s="109" t="s">
        <v>6513</v>
      </c>
      <c r="C1969" s="109" t="s">
        <v>2707</v>
      </c>
      <c r="D1969" s="109" t="s">
        <v>700</v>
      </c>
      <c r="E1969" s="109" t="s">
        <v>700</v>
      </c>
      <c r="F1969" s="109" t="s">
        <v>6415</v>
      </c>
      <c r="G1969" s="109" t="s">
        <v>6502</v>
      </c>
      <c r="H1969" s="109" t="s">
        <v>6514</v>
      </c>
      <c r="I1969" s="110">
        <v>5756</v>
      </c>
      <c r="J1969" s="110">
        <v>96.55</v>
      </c>
      <c r="K1969" s="110">
        <v>-7.0022000000000002</v>
      </c>
      <c r="L1969" s="110">
        <v>-76.442800000000005</v>
      </c>
      <c r="M1969" s="111" t="s">
        <v>123</v>
      </c>
      <c r="N1969" s="111">
        <v>0</v>
      </c>
      <c r="O1969" s="111" t="s">
        <v>553</v>
      </c>
      <c r="P1969" s="111">
        <v>0</v>
      </c>
      <c r="Q1969" s="112"/>
      <c r="R1969" s="111" t="s">
        <v>576</v>
      </c>
      <c r="S1969" s="111" t="s">
        <v>736</v>
      </c>
      <c r="T1969" s="111" t="s">
        <v>2100</v>
      </c>
      <c r="U1969" s="111" t="str">
        <f>+CONCATENATE(Tabla134[[#This Row],[D]],Tabla134[[#This Row],[P]],Tabla134[[#This Row],[DI]])</f>
        <v>SAN_MARTINPICOTASAN HILARION</v>
      </c>
      <c r="V1969" s="111" t="s">
        <v>6513</v>
      </c>
      <c r="W1969" s="111"/>
      <c r="X1969" s="111"/>
    </row>
    <row r="1970" spans="1:24" x14ac:dyDescent="0.3">
      <c r="A1970" s="108" t="s">
        <v>548</v>
      </c>
      <c r="B1970" s="109" t="s">
        <v>6515</v>
      </c>
      <c r="C1970" s="109" t="s">
        <v>2707</v>
      </c>
      <c r="D1970" s="109" t="s">
        <v>700</v>
      </c>
      <c r="E1970" s="109" t="s">
        <v>719</v>
      </c>
      <c r="F1970" s="109" t="s">
        <v>6415</v>
      </c>
      <c r="G1970" s="109" t="s">
        <v>6502</v>
      </c>
      <c r="H1970" s="109" t="s">
        <v>6516</v>
      </c>
      <c r="I1970" s="110">
        <v>12188</v>
      </c>
      <c r="J1970" s="110">
        <v>415.58</v>
      </c>
      <c r="K1970" s="110">
        <v>-7.0425000000000004</v>
      </c>
      <c r="L1970" s="110">
        <v>-76.111900000000006</v>
      </c>
      <c r="M1970" s="111" t="s">
        <v>123</v>
      </c>
      <c r="N1970" s="111">
        <v>0</v>
      </c>
      <c r="O1970" s="111" t="s">
        <v>553</v>
      </c>
      <c r="P1970" s="111">
        <v>0</v>
      </c>
      <c r="Q1970" s="112"/>
      <c r="R1970" s="111" t="s">
        <v>576</v>
      </c>
      <c r="S1970" s="111" t="s">
        <v>736</v>
      </c>
      <c r="T1970" s="111" t="s">
        <v>2196</v>
      </c>
      <c r="U1970" s="111" t="str">
        <f>+CONCATENATE(Tabla134[[#This Row],[D]],Tabla134[[#This Row],[P]],Tabla134[[#This Row],[DI]])</f>
        <v>SAN_MARTINPICOTASHAMBOYACU</v>
      </c>
      <c r="V1970" s="111" t="s">
        <v>6515</v>
      </c>
      <c r="W1970" s="111"/>
      <c r="X1970" s="111"/>
    </row>
    <row r="1971" spans="1:24" x14ac:dyDescent="0.3">
      <c r="A1971" s="108" t="s">
        <v>548</v>
      </c>
      <c r="B1971" s="109" t="s">
        <v>6517</v>
      </c>
      <c r="C1971" s="109" t="s">
        <v>2707</v>
      </c>
      <c r="D1971" s="109" t="s">
        <v>700</v>
      </c>
      <c r="E1971" s="109" t="s">
        <v>738</v>
      </c>
      <c r="F1971" s="109" t="s">
        <v>6415</v>
      </c>
      <c r="G1971" s="109" t="s">
        <v>6502</v>
      </c>
      <c r="H1971" s="109" t="s">
        <v>6518</v>
      </c>
      <c r="I1971" s="110">
        <v>4889</v>
      </c>
      <c r="J1971" s="110">
        <v>340.01</v>
      </c>
      <c r="K1971" s="110">
        <v>-6.9356</v>
      </c>
      <c r="L1971" s="110">
        <v>-76.251099999999994</v>
      </c>
      <c r="M1971" s="111" t="s">
        <v>123</v>
      </c>
      <c r="N1971" s="111">
        <v>0</v>
      </c>
      <c r="O1971" s="111" t="s">
        <v>553</v>
      </c>
      <c r="P1971" s="111">
        <v>0</v>
      </c>
      <c r="Q1971" s="112"/>
      <c r="R1971" s="111" t="s">
        <v>576</v>
      </c>
      <c r="S1971" s="111" t="s">
        <v>736</v>
      </c>
      <c r="T1971" s="111" t="s">
        <v>2275</v>
      </c>
      <c r="U1971" s="111" t="str">
        <f>+CONCATENATE(Tabla134[[#This Row],[D]],Tabla134[[#This Row],[P]],Tabla134[[#This Row],[DI]])</f>
        <v>SAN_MARTINPICOTATINGO DE PONASA</v>
      </c>
      <c r="V1971" s="111" t="s">
        <v>6517</v>
      </c>
      <c r="W1971" s="111"/>
      <c r="X1971" s="111"/>
    </row>
    <row r="1972" spans="1:24" x14ac:dyDescent="0.3">
      <c r="A1972" s="108" t="s">
        <v>548</v>
      </c>
      <c r="B1972" s="109" t="s">
        <v>6519</v>
      </c>
      <c r="C1972" s="109" t="s">
        <v>2707</v>
      </c>
      <c r="D1972" s="109" t="s">
        <v>700</v>
      </c>
      <c r="E1972" s="109" t="s">
        <v>753</v>
      </c>
      <c r="F1972" s="109" t="s">
        <v>6415</v>
      </c>
      <c r="G1972" s="109" t="s">
        <v>6502</v>
      </c>
      <c r="H1972" s="109" t="s">
        <v>6520</v>
      </c>
      <c r="I1972" s="110">
        <v>5349</v>
      </c>
      <c r="J1972" s="110">
        <v>246.52</v>
      </c>
      <c r="K1972" s="110">
        <v>-6.8064</v>
      </c>
      <c r="L1972" s="110">
        <v>-76.231099999999998</v>
      </c>
      <c r="M1972" s="111" t="s">
        <v>123</v>
      </c>
      <c r="N1972" s="111">
        <v>0</v>
      </c>
      <c r="O1972" s="111" t="s">
        <v>553</v>
      </c>
      <c r="P1972" s="111">
        <v>0</v>
      </c>
      <c r="Q1972" s="112"/>
      <c r="R1972" s="111" t="s">
        <v>576</v>
      </c>
      <c r="S1972" s="111" t="s">
        <v>736</v>
      </c>
      <c r="T1972" s="111" t="s">
        <v>2346</v>
      </c>
      <c r="U1972" s="111" t="str">
        <f>+CONCATENATE(Tabla134[[#This Row],[D]],Tabla134[[#This Row],[P]],Tabla134[[#This Row],[DI]])</f>
        <v>SAN_MARTINPICOTATRES UNIDOS</v>
      </c>
      <c r="V1972" s="111" t="s">
        <v>6519</v>
      </c>
      <c r="W1972" s="111"/>
      <c r="X1972" s="111"/>
    </row>
    <row r="1973" spans="1:24" x14ac:dyDescent="0.3">
      <c r="A1973" s="108" t="s">
        <v>548</v>
      </c>
      <c r="B1973" s="109" t="s">
        <v>6521</v>
      </c>
      <c r="C1973" s="109" t="s">
        <v>2707</v>
      </c>
      <c r="D1973" s="109" t="s">
        <v>700</v>
      </c>
      <c r="E1973" s="109" t="s">
        <v>841</v>
      </c>
      <c r="F1973" s="109" t="s">
        <v>6415</v>
      </c>
      <c r="G1973" s="109" t="s">
        <v>6502</v>
      </c>
      <c r="H1973" s="109" t="s">
        <v>842</v>
      </c>
      <c r="I1973" s="110" t="s">
        <v>553</v>
      </c>
      <c r="J1973" s="110" t="s">
        <v>553</v>
      </c>
      <c r="K1973" s="110" t="s">
        <v>553</v>
      </c>
      <c r="L1973" s="110" t="s">
        <v>553</v>
      </c>
      <c r="M1973" s="111" t="s">
        <v>123</v>
      </c>
      <c r="N1973" s="111">
        <v>0</v>
      </c>
      <c r="O1973" s="111" t="s">
        <v>553</v>
      </c>
      <c r="P1973" s="111">
        <v>0</v>
      </c>
      <c r="Q1973" s="112"/>
      <c r="R1973" s="111" t="s">
        <v>576</v>
      </c>
      <c r="S1973" s="111" t="s">
        <v>736</v>
      </c>
      <c r="T1973" s="111" t="s">
        <v>843</v>
      </c>
      <c r="U1973" s="111" t="str">
        <f>+CONCATENATE(Tabla134[[#This Row],[D]],Tabla134[[#This Row],[P]],Tabla134[[#This Row],[DI]])</f>
        <v>SAN_MARTINPICOTAMULTIDISTRITAL</v>
      </c>
      <c r="V1973" s="111" t="s">
        <v>6521</v>
      </c>
      <c r="W1973" s="111"/>
      <c r="X1973" s="111"/>
    </row>
    <row r="1974" spans="1:24" x14ac:dyDescent="0.3">
      <c r="A1974" s="108" t="s">
        <v>548</v>
      </c>
      <c r="B1974" s="109" t="s">
        <v>6522</v>
      </c>
      <c r="C1974" s="109" t="s">
        <v>2707</v>
      </c>
      <c r="D1974" s="109" t="s">
        <v>719</v>
      </c>
      <c r="E1974" s="109" t="s">
        <v>550</v>
      </c>
      <c r="F1974" s="109" t="s">
        <v>6415</v>
      </c>
      <c r="G1974" s="109" t="s">
        <v>6523</v>
      </c>
      <c r="H1974" s="109" t="s">
        <v>6524</v>
      </c>
      <c r="I1974" s="110">
        <v>24222</v>
      </c>
      <c r="J1974" s="110">
        <v>185.69</v>
      </c>
      <c r="K1974" s="110">
        <v>-6.0589000000000004</v>
      </c>
      <c r="L1974" s="110">
        <v>-77.166899999999998</v>
      </c>
      <c r="M1974" s="111" t="s">
        <v>123</v>
      </c>
      <c r="N1974" s="111">
        <v>0</v>
      </c>
      <c r="O1974" s="111" t="s">
        <v>553</v>
      </c>
      <c r="P1974" s="111">
        <v>0</v>
      </c>
      <c r="Q1974" s="112"/>
      <c r="R1974" s="111" t="s">
        <v>576</v>
      </c>
      <c r="S1974" s="111" t="s">
        <v>751</v>
      </c>
      <c r="T1974" s="111" t="s">
        <v>751</v>
      </c>
      <c r="U1974" s="111" t="str">
        <f>+CONCATENATE(Tabla134[[#This Row],[D]],Tabla134[[#This Row],[P]],Tabla134[[#This Row],[DI]])</f>
        <v>SAN_MARTINRIOJARIOJA</v>
      </c>
      <c r="V1974" s="111" t="s">
        <v>6522</v>
      </c>
      <c r="W1974" s="111"/>
      <c r="X1974" s="111"/>
    </row>
    <row r="1975" spans="1:24" x14ac:dyDescent="0.3">
      <c r="A1975" s="108" t="s">
        <v>548</v>
      </c>
      <c r="B1975" s="109" t="s">
        <v>6525</v>
      </c>
      <c r="C1975" s="109" t="s">
        <v>2707</v>
      </c>
      <c r="D1975" s="109" t="s">
        <v>719</v>
      </c>
      <c r="E1975" s="109" t="s">
        <v>581</v>
      </c>
      <c r="F1975" s="109" t="s">
        <v>6415</v>
      </c>
      <c r="G1975" s="109" t="s">
        <v>6523</v>
      </c>
      <c r="H1975" s="109" t="s">
        <v>6526</v>
      </c>
      <c r="I1975" s="110">
        <v>12342</v>
      </c>
      <c r="J1975" s="110">
        <v>481.08</v>
      </c>
      <c r="K1975" s="110">
        <v>-5.8139000000000003</v>
      </c>
      <c r="L1975" s="110">
        <v>-77.382199999999997</v>
      </c>
      <c r="M1975" s="111" t="s">
        <v>123</v>
      </c>
      <c r="N1975" s="111">
        <v>0</v>
      </c>
      <c r="O1975" s="111" t="s">
        <v>553</v>
      </c>
      <c r="P1975" s="111">
        <v>0</v>
      </c>
      <c r="Q1975" s="112"/>
      <c r="R1975" s="111" t="s">
        <v>576</v>
      </c>
      <c r="S1975" s="111" t="s">
        <v>751</v>
      </c>
      <c r="T1975" s="111" t="s">
        <v>1208</v>
      </c>
      <c r="U1975" s="111" t="str">
        <f>+CONCATENATE(Tabla134[[#This Row],[D]],Tabla134[[#This Row],[P]],Tabla134[[#This Row],[DI]])</f>
        <v>SAN_MARTINRIOJAAWAJUN</v>
      </c>
      <c r="V1975" s="111" t="s">
        <v>6525</v>
      </c>
      <c r="W1975" s="111"/>
      <c r="X1975" s="111"/>
    </row>
    <row r="1976" spans="1:24" x14ac:dyDescent="0.3">
      <c r="A1976" s="108" t="s">
        <v>548</v>
      </c>
      <c r="B1976" s="109" t="s">
        <v>6527</v>
      </c>
      <c r="C1976" s="109" t="s">
        <v>2707</v>
      </c>
      <c r="D1976" s="109" t="s">
        <v>719</v>
      </c>
      <c r="E1976" s="109" t="s">
        <v>608</v>
      </c>
      <c r="F1976" s="109" t="s">
        <v>6415</v>
      </c>
      <c r="G1976" s="109" t="s">
        <v>6523</v>
      </c>
      <c r="H1976" s="109" t="s">
        <v>6528</v>
      </c>
      <c r="I1976" s="110">
        <v>13897</v>
      </c>
      <c r="J1976" s="110">
        <v>199.64</v>
      </c>
      <c r="K1976" s="110">
        <v>-5.9908000000000001</v>
      </c>
      <c r="L1976" s="110">
        <v>-77.278099999999995</v>
      </c>
      <c r="M1976" s="111" t="s">
        <v>123</v>
      </c>
      <c r="N1976" s="111">
        <v>0</v>
      </c>
      <c r="O1976" s="111" t="s">
        <v>553</v>
      </c>
      <c r="P1976" s="111">
        <v>0</v>
      </c>
      <c r="Q1976" s="112"/>
      <c r="R1976" s="111" t="s">
        <v>576</v>
      </c>
      <c r="S1976" s="111" t="s">
        <v>751</v>
      </c>
      <c r="T1976" s="111" t="s">
        <v>1377</v>
      </c>
      <c r="U1976" s="111" t="str">
        <f>+CONCATENATE(Tabla134[[#This Row],[D]],Tabla134[[#This Row],[P]],Tabla134[[#This Row],[DI]])</f>
        <v>SAN_MARTINRIOJAELIAS SOPLIN VARGAS</v>
      </c>
      <c r="V1976" s="111" t="s">
        <v>6527</v>
      </c>
      <c r="W1976" s="111"/>
      <c r="X1976" s="111"/>
    </row>
    <row r="1977" spans="1:24" x14ac:dyDescent="0.3">
      <c r="A1977" s="108" t="s">
        <v>548</v>
      </c>
      <c r="B1977" s="109" t="s">
        <v>6529</v>
      </c>
      <c r="C1977" s="109" t="s">
        <v>2707</v>
      </c>
      <c r="D1977" s="109" t="s">
        <v>719</v>
      </c>
      <c r="E1977" s="109" t="s">
        <v>633</v>
      </c>
      <c r="F1977" s="109" t="s">
        <v>6415</v>
      </c>
      <c r="G1977" s="109" t="s">
        <v>6523</v>
      </c>
      <c r="H1977" s="109" t="s">
        <v>6530</v>
      </c>
      <c r="I1977" s="110">
        <v>47637</v>
      </c>
      <c r="J1977" s="110">
        <v>330.31</v>
      </c>
      <c r="K1977" s="110">
        <v>-5.94</v>
      </c>
      <c r="L1977" s="110">
        <v>-77.308300000000003</v>
      </c>
      <c r="M1977" s="111" t="s">
        <v>123</v>
      </c>
      <c r="N1977" s="111">
        <v>0</v>
      </c>
      <c r="O1977" s="111" t="s">
        <v>553</v>
      </c>
      <c r="P1977" s="111">
        <v>0</v>
      </c>
      <c r="Q1977" s="112"/>
      <c r="R1977" s="111" t="s">
        <v>576</v>
      </c>
      <c r="S1977" s="111" t="s">
        <v>751</v>
      </c>
      <c r="T1977" s="111" t="s">
        <v>1547</v>
      </c>
      <c r="U1977" s="111" t="str">
        <f>+CONCATENATE(Tabla134[[#This Row],[D]],Tabla134[[#This Row],[P]],Tabla134[[#This Row],[DI]])</f>
        <v>SAN_MARTINRIOJANUEVA CAJAMARCA</v>
      </c>
      <c r="V1977" s="111" t="s">
        <v>6529</v>
      </c>
      <c r="W1977" s="111"/>
      <c r="X1977" s="111"/>
    </row>
    <row r="1978" spans="1:24" x14ac:dyDescent="0.3">
      <c r="A1978" s="108" t="s">
        <v>548</v>
      </c>
      <c r="B1978" s="109" t="s">
        <v>6531</v>
      </c>
      <c r="C1978" s="109" t="s">
        <v>2707</v>
      </c>
      <c r="D1978" s="109" t="s">
        <v>719</v>
      </c>
      <c r="E1978" s="109" t="s">
        <v>656</v>
      </c>
      <c r="F1978" s="109" t="s">
        <v>6415</v>
      </c>
      <c r="G1978" s="109" t="s">
        <v>6523</v>
      </c>
      <c r="H1978" s="109" t="s">
        <v>6532</v>
      </c>
      <c r="I1978" s="110">
        <v>23572</v>
      </c>
      <c r="J1978" s="110">
        <v>1131.8699999999999</v>
      </c>
      <c r="K1978" s="110">
        <v>-5.7381000000000002</v>
      </c>
      <c r="L1978" s="110">
        <v>-77.502499999999998</v>
      </c>
      <c r="M1978" s="111" t="s">
        <v>123</v>
      </c>
      <c r="N1978" s="111">
        <v>0</v>
      </c>
      <c r="O1978" s="111" t="s">
        <v>553</v>
      </c>
      <c r="P1978" s="111">
        <v>0</v>
      </c>
      <c r="Q1978" s="112"/>
      <c r="R1978" s="111" t="s">
        <v>576</v>
      </c>
      <c r="S1978" s="111" t="s">
        <v>751</v>
      </c>
      <c r="T1978" s="111" t="s">
        <v>1706</v>
      </c>
      <c r="U1978" s="111" t="str">
        <f>+CONCATENATE(Tabla134[[#This Row],[D]],Tabla134[[#This Row],[P]],Tabla134[[#This Row],[DI]])</f>
        <v>SAN_MARTINRIOJAPARDO MIGUEL</v>
      </c>
      <c r="V1978" s="111" t="s">
        <v>6531</v>
      </c>
      <c r="W1978" s="111"/>
      <c r="X1978" s="111"/>
    </row>
    <row r="1979" spans="1:24" x14ac:dyDescent="0.3">
      <c r="A1979" s="108" t="s">
        <v>548</v>
      </c>
      <c r="B1979" s="109" t="s">
        <v>6533</v>
      </c>
      <c r="C1979" s="109" t="s">
        <v>2707</v>
      </c>
      <c r="D1979" s="109" t="s">
        <v>719</v>
      </c>
      <c r="E1979" s="109" t="s">
        <v>680</v>
      </c>
      <c r="F1979" s="109" t="s">
        <v>6415</v>
      </c>
      <c r="G1979" s="109" t="s">
        <v>6523</v>
      </c>
      <c r="H1979" s="109" t="s">
        <v>6534</v>
      </c>
      <c r="I1979" s="110">
        <v>1706</v>
      </c>
      <c r="J1979" s="110">
        <v>54.65</v>
      </c>
      <c r="K1979" s="110">
        <v>-6.0138999999999996</v>
      </c>
      <c r="L1979" s="110">
        <v>-77.163600000000002</v>
      </c>
      <c r="M1979" s="111" t="s">
        <v>123</v>
      </c>
      <c r="N1979" s="111">
        <v>0</v>
      </c>
      <c r="O1979" s="111" t="s">
        <v>553</v>
      </c>
      <c r="P1979" s="111">
        <v>0</v>
      </c>
      <c r="Q1979" s="112"/>
      <c r="R1979" s="111" t="s">
        <v>576</v>
      </c>
      <c r="S1979" s="111" t="s">
        <v>751</v>
      </c>
      <c r="T1979" s="111" t="s">
        <v>1857</v>
      </c>
      <c r="U1979" s="111" t="str">
        <f>+CONCATENATE(Tabla134[[#This Row],[D]],Tabla134[[#This Row],[P]],Tabla134[[#This Row],[DI]])</f>
        <v>SAN_MARTINRIOJAPOSIC</v>
      </c>
      <c r="V1979" s="111" t="s">
        <v>6533</v>
      </c>
      <c r="W1979" s="111"/>
      <c r="X1979" s="111"/>
    </row>
    <row r="1980" spans="1:24" x14ac:dyDescent="0.3">
      <c r="A1980" s="108" t="s">
        <v>548</v>
      </c>
      <c r="B1980" s="109" t="s">
        <v>6535</v>
      </c>
      <c r="C1980" s="109" t="s">
        <v>2707</v>
      </c>
      <c r="D1980" s="109" t="s">
        <v>719</v>
      </c>
      <c r="E1980" s="109" t="s">
        <v>700</v>
      </c>
      <c r="F1980" s="109" t="s">
        <v>6415</v>
      </c>
      <c r="G1980" s="109" t="s">
        <v>6523</v>
      </c>
      <c r="H1980" s="109" t="s">
        <v>6536</v>
      </c>
      <c r="I1980" s="110">
        <v>3360</v>
      </c>
      <c r="J1980" s="110">
        <v>63.53</v>
      </c>
      <c r="K1980" s="110">
        <v>-5.9019000000000004</v>
      </c>
      <c r="L1980" s="110">
        <v>-77.27</v>
      </c>
      <c r="M1980" s="111" t="s">
        <v>123</v>
      </c>
      <c r="N1980" s="111">
        <v>0</v>
      </c>
      <c r="O1980" s="111" t="s">
        <v>553</v>
      </c>
      <c r="P1980" s="111">
        <v>0</v>
      </c>
      <c r="Q1980" s="112"/>
      <c r="R1980" s="111" t="s">
        <v>576</v>
      </c>
      <c r="S1980" s="111" t="s">
        <v>751</v>
      </c>
      <c r="T1980" s="111" t="s">
        <v>2101</v>
      </c>
      <c r="U1980" s="111" t="str">
        <f>+CONCATENATE(Tabla134[[#This Row],[D]],Tabla134[[#This Row],[P]],Tabla134[[#This Row],[DI]])</f>
        <v>SAN_MARTINRIOJASAN FERNANDO</v>
      </c>
      <c r="V1980" s="111" t="s">
        <v>6535</v>
      </c>
      <c r="W1980" s="111"/>
      <c r="X1980" s="111"/>
    </row>
    <row r="1981" spans="1:24" x14ac:dyDescent="0.3">
      <c r="A1981" s="108" t="s">
        <v>548</v>
      </c>
      <c r="B1981" s="109" t="s">
        <v>6537</v>
      </c>
      <c r="C1981" s="109" t="s">
        <v>2707</v>
      </c>
      <c r="D1981" s="109" t="s">
        <v>719</v>
      </c>
      <c r="E1981" s="109" t="s">
        <v>719</v>
      </c>
      <c r="F1981" s="109" t="s">
        <v>6415</v>
      </c>
      <c r="G1981" s="109" t="s">
        <v>6523</v>
      </c>
      <c r="H1981" s="109" t="s">
        <v>6538</v>
      </c>
      <c r="I1981" s="110">
        <v>3741</v>
      </c>
      <c r="J1981" s="110">
        <v>74.53</v>
      </c>
      <c r="K1981" s="110">
        <v>-6.1356000000000002</v>
      </c>
      <c r="L1981" s="110">
        <v>-77.1447</v>
      </c>
      <c r="M1981" s="111" t="s">
        <v>123</v>
      </c>
      <c r="N1981" s="111">
        <v>0</v>
      </c>
      <c r="O1981" s="111" t="s">
        <v>553</v>
      </c>
      <c r="P1981" s="111">
        <v>0</v>
      </c>
      <c r="Q1981" s="112"/>
      <c r="R1981" s="111" t="s">
        <v>576</v>
      </c>
      <c r="S1981" s="111" t="s">
        <v>751</v>
      </c>
      <c r="T1981" s="111" t="s">
        <v>2197</v>
      </c>
      <c r="U1981" s="111" t="str">
        <f>+CONCATENATE(Tabla134[[#This Row],[D]],Tabla134[[#This Row],[P]],Tabla134[[#This Row],[DI]])</f>
        <v>SAN_MARTINRIOJAYORONGOS</v>
      </c>
      <c r="V1981" s="111" t="s">
        <v>6537</v>
      </c>
      <c r="W1981" s="111"/>
      <c r="X1981" s="111"/>
    </row>
    <row r="1982" spans="1:24" x14ac:dyDescent="0.3">
      <c r="A1982" s="108" t="s">
        <v>548</v>
      </c>
      <c r="B1982" s="109" t="s">
        <v>6539</v>
      </c>
      <c r="C1982" s="109" t="s">
        <v>2707</v>
      </c>
      <c r="D1982" s="109" t="s">
        <v>719</v>
      </c>
      <c r="E1982" s="109" t="s">
        <v>738</v>
      </c>
      <c r="F1982" s="109" t="s">
        <v>6415</v>
      </c>
      <c r="G1982" s="109" t="s">
        <v>6523</v>
      </c>
      <c r="H1982" s="109" t="s">
        <v>6540</v>
      </c>
      <c r="I1982" s="110">
        <v>3914</v>
      </c>
      <c r="J1982" s="110">
        <v>13.74</v>
      </c>
      <c r="K1982" s="110">
        <v>-5.9278000000000004</v>
      </c>
      <c r="L1982" s="110">
        <v>-77.226900000000001</v>
      </c>
      <c r="M1982" s="111" t="s">
        <v>123</v>
      </c>
      <c r="N1982" s="111">
        <v>0</v>
      </c>
      <c r="O1982" s="111" t="s">
        <v>553</v>
      </c>
      <c r="P1982" s="111">
        <v>0</v>
      </c>
      <c r="Q1982" s="112"/>
      <c r="R1982" s="111" t="s">
        <v>576</v>
      </c>
      <c r="S1982" s="111" t="s">
        <v>751</v>
      </c>
      <c r="T1982" s="111" t="s">
        <v>2276</v>
      </c>
      <c r="U1982" s="111" t="str">
        <f>+CONCATENATE(Tabla134[[#This Row],[D]],Tabla134[[#This Row],[P]],Tabla134[[#This Row],[DI]])</f>
        <v>SAN_MARTINRIOJAYURACYACU</v>
      </c>
      <c r="V1982" s="111" t="s">
        <v>6539</v>
      </c>
      <c r="W1982" s="111"/>
      <c r="X1982" s="111"/>
    </row>
    <row r="1983" spans="1:24" x14ac:dyDescent="0.3">
      <c r="A1983" s="108" t="s">
        <v>548</v>
      </c>
      <c r="B1983" s="109" t="s">
        <v>6541</v>
      </c>
      <c r="C1983" s="109" t="s">
        <v>2707</v>
      </c>
      <c r="D1983" s="109" t="s">
        <v>719</v>
      </c>
      <c r="E1983" s="109" t="s">
        <v>841</v>
      </c>
      <c r="F1983" s="109" t="s">
        <v>6415</v>
      </c>
      <c r="G1983" s="109" t="s">
        <v>6523</v>
      </c>
      <c r="H1983" s="109" t="s">
        <v>842</v>
      </c>
      <c r="I1983" s="110" t="s">
        <v>553</v>
      </c>
      <c r="J1983" s="110" t="s">
        <v>553</v>
      </c>
      <c r="K1983" s="110" t="s">
        <v>553</v>
      </c>
      <c r="L1983" s="110" t="s">
        <v>553</v>
      </c>
      <c r="M1983" s="111" t="s">
        <v>123</v>
      </c>
      <c r="N1983" s="111">
        <v>0</v>
      </c>
      <c r="O1983" s="111" t="s">
        <v>553</v>
      </c>
      <c r="P1983" s="111">
        <v>0</v>
      </c>
      <c r="Q1983" s="112"/>
      <c r="R1983" s="111" t="s">
        <v>576</v>
      </c>
      <c r="S1983" s="111" t="s">
        <v>751</v>
      </c>
      <c r="T1983" s="111" t="s">
        <v>843</v>
      </c>
      <c r="U1983" s="111" t="str">
        <f>+CONCATENATE(Tabla134[[#This Row],[D]],Tabla134[[#This Row],[P]],Tabla134[[#This Row],[DI]])</f>
        <v>SAN_MARTINRIOJAMULTIDISTRITAL</v>
      </c>
      <c r="V1983" s="111" t="s">
        <v>6541</v>
      </c>
      <c r="W1983" s="111"/>
      <c r="X1983" s="111"/>
    </row>
    <row r="1984" spans="1:24" x14ac:dyDescent="0.3">
      <c r="A1984" s="108" t="s">
        <v>548</v>
      </c>
      <c r="B1984" s="109" t="s">
        <v>6542</v>
      </c>
      <c r="C1984" s="109" t="s">
        <v>2707</v>
      </c>
      <c r="D1984" s="109" t="s">
        <v>738</v>
      </c>
      <c r="E1984" s="109" t="s">
        <v>550</v>
      </c>
      <c r="F1984" s="109" t="s">
        <v>6415</v>
      </c>
      <c r="G1984" s="109" t="s">
        <v>6543</v>
      </c>
      <c r="H1984" s="109" t="s">
        <v>6544</v>
      </c>
      <c r="I1984" s="110">
        <v>75656</v>
      </c>
      <c r="J1984" s="110">
        <v>67.81</v>
      </c>
      <c r="K1984" s="110">
        <v>-6.4969000000000001</v>
      </c>
      <c r="L1984" s="110">
        <v>-76.366399999999999</v>
      </c>
      <c r="M1984" s="111" t="s">
        <v>123</v>
      </c>
      <c r="N1984" s="111">
        <v>0</v>
      </c>
      <c r="O1984" s="111" t="s">
        <v>553</v>
      </c>
      <c r="P1984" s="111">
        <v>0</v>
      </c>
      <c r="Q1984" s="112"/>
      <c r="R1984" s="111" t="s">
        <v>576</v>
      </c>
      <c r="S1984" s="111" t="s">
        <v>576</v>
      </c>
      <c r="T1984" s="111" t="s">
        <v>2501</v>
      </c>
      <c r="U1984" s="111" t="str">
        <f>+CONCATENATE(Tabla134[[#This Row],[D]],Tabla134[[#This Row],[P]],Tabla134[[#This Row],[DI]])</f>
        <v>SAN_MARTINSAN_MARTINTARAPOTO</v>
      </c>
      <c r="V1984" s="111" t="s">
        <v>6542</v>
      </c>
      <c r="W1984" s="111"/>
      <c r="X1984" s="111"/>
    </row>
    <row r="1985" spans="1:24" x14ac:dyDescent="0.3">
      <c r="A1985" s="108" t="s">
        <v>548</v>
      </c>
      <c r="B1985" s="109" t="s">
        <v>6545</v>
      </c>
      <c r="C1985" s="109" t="s">
        <v>2707</v>
      </c>
      <c r="D1985" s="109" t="s">
        <v>738</v>
      </c>
      <c r="E1985" s="109" t="s">
        <v>581</v>
      </c>
      <c r="F1985" s="109" t="s">
        <v>6415</v>
      </c>
      <c r="G1985" s="109" t="s">
        <v>6543</v>
      </c>
      <c r="H1985" s="109" t="s">
        <v>6546</v>
      </c>
      <c r="I1985" s="110">
        <v>645</v>
      </c>
      <c r="J1985" s="110">
        <v>268.39999999999998</v>
      </c>
      <c r="K1985" s="110">
        <v>-6.6632999999999996</v>
      </c>
      <c r="L1985" s="110">
        <v>-76.287800000000004</v>
      </c>
      <c r="M1985" s="111" t="s">
        <v>123</v>
      </c>
      <c r="N1985" s="111">
        <v>0</v>
      </c>
      <c r="O1985" s="111" t="s">
        <v>553</v>
      </c>
      <c r="P1985" s="111">
        <v>0</v>
      </c>
      <c r="Q1985" s="112"/>
      <c r="R1985" s="111" t="s">
        <v>576</v>
      </c>
      <c r="S1985" s="111" t="s">
        <v>576</v>
      </c>
      <c r="T1985" s="111" t="s">
        <v>1209</v>
      </c>
      <c r="U1985" s="111" t="str">
        <f>+CONCATENATE(Tabla134[[#This Row],[D]],Tabla134[[#This Row],[P]],Tabla134[[#This Row],[DI]])</f>
        <v>SAN_MARTINSAN_MARTINALBERTO LEVEAU</v>
      </c>
      <c r="V1985" s="111" t="s">
        <v>6545</v>
      </c>
      <c r="W1985" s="111"/>
      <c r="X1985" s="111"/>
    </row>
    <row r="1986" spans="1:24" x14ac:dyDescent="0.3">
      <c r="A1986" s="108" t="s">
        <v>548</v>
      </c>
      <c r="B1986" s="109" t="s">
        <v>6547</v>
      </c>
      <c r="C1986" s="109" t="s">
        <v>2707</v>
      </c>
      <c r="D1986" s="109" t="s">
        <v>738</v>
      </c>
      <c r="E1986" s="109" t="s">
        <v>608</v>
      </c>
      <c r="F1986" s="109" t="s">
        <v>6415</v>
      </c>
      <c r="G1986" s="109" t="s">
        <v>6543</v>
      </c>
      <c r="H1986" s="109" t="s">
        <v>6548</v>
      </c>
      <c r="I1986" s="110">
        <v>3466</v>
      </c>
      <c r="J1986" s="110">
        <v>75.36</v>
      </c>
      <c r="K1986" s="110">
        <v>-6.4619</v>
      </c>
      <c r="L1986" s="110">
        <v>-76.451400000000007</v>
      </c>
      <c r="M1986" s="111" t="s">
        <v>123</v>
      </c>
      <c r="N1986" s="111">
        <v>0</v>
      </c>
      <c r="O1986" s="111" t="s">
        <v>553</v>
      </c>
      <c r="P1986" s="111">
        <v>0</v>
      </c>
      <c r="Q1986" s="112"/>
      <c r="R1986" s="111" t="s">
        <v>576</v>
      </c>
      <c r="S1986" s="111" t="s">
        <v>576</v>
      </c>
      <c r="T1986" s="111" t="s">
        <v>1378</v>
      </c>
      <c r="U1986" s="111" t="str">
        <f>+CONCATENATE(Tabla134[[#This Row],[D]],Tabla134[[#This Row],[P]],Tabla134[[#This Row],[DI]])</f>
        <v>SAN_MARTINSAN_MARTINCACATACHI</v>
      </c>
      <c r="V1986" s="111" t="s">
        <v>6547</v>
      </c>
      <c r="W1986" s="111"/>
      <c r="X1986" s="111"/>
    </row>
    <row r="1987" spans="1:24" x14ac:dyDescent="0.3">
      <c r="A1987" s="108" t="s">
        <v>548</v>
      </c>
      <c r="B1987" s="109" t="s">
        <v>6549</v>
      </c>
      <c r="C1987" s="109" t="s">
        <v>2707</v>
      </c>
      <c r="D1987" s="109" t="s">
        <v>738</v>
      </c>
      <c r="E1987" s="109" t="s">
        <v>633</v>
      </c>
      <c r="F1987" s="109" t="s">
        <v>6415</v>
      </c>
      <c r="G1987" s="109" t="s">
        <v>6543</v>
      </c>
      <c r="H1987" s="109" t="s">
        <v>6550</v>
      </c>
      <c r="I1987" s="110">
        <v>8206</v>
      </c>
      <c r="J1987" s="110">
        <v>966.38</v>
      </c>
      <c r="K1987" s="110">
        <v>-6.5739000000000001</v>
      </c>
      <c r="L1987" s="110">
        <v>-76.093100000000007</v>
      </c>
      <c r="M1987" s="111" t="s">
        <v>123</v>
      </c>
      <c r="N1987" s="111">
        <v>0</v>
      </c>
      <c r="O1987" s="111" t="s">
        <v>553</v>
      </c>
      <c r="P1987" s="111">
        <v>0</v>
      </c>
      <c r="Q1987" s="112"/>
      <c r="R1987" s="111" t="s">
        <v>576</v>
      </c>
      <c r="S1987" s="111" t="s">
        <v>576</v>
      </c>
      <c r="T1987" s="111" t="s">
        <v>1548</v>
      </c>
      <c r="U1987" s="111" t="str">
        <f>+CONCATENATE(Tabla134[[#This Row],[D]],Tabla134[[#This Row],[P]],Tabla134[[#This Row],[DI]])</f>
        <v>SAN_MARTINSAN_MARTINCHAZUTA</v>
      </c>
      <c r="V1987" s="111" t="s">
        <v>6549</v>
      </c>
      <c r="W1987" s="111"/>
      <c r="X1987" s="111"/>
    </row>
    <row r="1988" spans="1:24" x14ac:dyDescent="0.3">
      <c r="A1988" s="108" t="s">
        <v>548</v>
      </c>
      <c r="B1988" s="109" t="s">
        <v>6551</v>
      </c>
      <c r="C1988" s="109" t="s">
        <v>2707</v>
      </c>
      <c r="D1988" s="109" t="s">
        <v>738</v>
      </c>
      <c r="E1988" s="109" t="s">
        <v>656</v>
      </c>
      <c r="F1988" s="109" t="s">
        <v>6415</v>
      </c>
      <c r="G1988" s="109" t="s">
        <v>6543</v>
      </c>
      <c r="H1988" s="109" t="s">
        <v>6552</v>
      </c>
      <c r="I1988" s="110">
        <v>1818</v>
      </c>
      <c r="J1988" s="110">
        <v>500.44</v>
      </c>
      <c r="K1988" s="110">
        <v>-6.3539000000000003</v>
      </c>
      <c r="L1988" s="110">
        <v>-75.741100000000003</v>
      </c>
      <c r="M1988" s="111" t="s">
        <v>123</v>
      </c>
      <c r="N1988" s="111">
        <v>0</v>
      </c>
      <c r="O1988" s="111" t="s">
        <v>553</v>
      </c>
      <c r="P1988" s="111">
        <v>0</v>
      </c>
      <c r="Q1988" s="112"/>
      <c r="R1988" s="111" t="s">
        <v>576</v>
      </c>
      <c r="S1988" s="111" t="s">
        <v>576</v>
      </c>
      <c r="T1988" s="111" t="s">
        <v>1707</v>
      </c>
      <c r="U1988" s="111" t="str">
        <f>+CONCATENATE(Tabla134[[#This Row],[D]],Tabla134[[#This Row],[P]],Tabla134[[#This Row],[DI]])</f>
        <v>SAN_MARTINSAN_MARTINCHIPURANA</v>
      </c>
      <c r="V1988" s="111" t="s">
        <v>6551</v>
      </c>
      <c r="W1988" s="111"/>
      <c r="X1988" s="111"/>
    </row>
    <row r="1989" spans="1:24" x14ac:dyDescent="0.3">
      <c r="A1989" s="108" t="s">
        <v>548</v>
      </c>
      <c r="B1989" s="109" t="s">
        <v>6553</v>
      </c>
      <c r="C1989" s="109" t="s">
        <v>2707</v>
      </c>
      <c r="D1989" s="109" t="s">
        <v>738</v>
      </c>
      <c r="E1989" s="109" t="s">
        <v>680</v>
      </c>
      <c r="F1989" s="109" t="s">
        <v>6415</v>
      </c>
      <c r="G1989" s="109" t="s">
        <v>6543</v>
      </c>
      <c r="H1989" s="109" t="s">
        <v>6554</v>
      </c>
      <c r="I1989" s="110">
        <v>2841</v>
      </c>
      <c r="J1989" s="110">
        <v>483.21</v>
      </c>
      <c r="K1989" s="110">
        <v>-6.2149999999999999</v>
      </c>
      <c r="L1989" s="110">
        <v>-75.786699999999996</v>
      </c>
      <c r="M1989" s="111" t="s">
        <v>123</v>
      </c>
      <c r="N1989" s="111">
        <v>0</v>
      </c>
      <c r="O1989" s="111" t="s">
        <v>553</v>
      </c>
      <c r="P1989" s="111">
        <v>0</v>
      </c>
      <c r="Q1989" s="112"/>
      <c r="R1989" s="111" t="s">
        <v>576</v>
      </c>
      <c r="S1989" s="111" t="s">
        <v>576</v>
      </c>
      <c r="T1989" s="111" t="s">
        <v>1155</v>
      </c>
      <c r="U1989" s="111" t="str">
        <f>+CONCATENATE(Tabla134[[#This Row],[D]],Tabla134[[#This Row],[P]],Tabla134[[#This Row],[DI]])</f>
        <v>SAN_MARTINSAN_MARTINEL PORVENIR</v>
      </c>
      <c r="V1989" s="111" t="s">
        <v>6553</v>
      </c>
      <c r="W1989" s="111"/>
      <c r="X1989" s="111"/>
    </row>
    <row r="1990" spans="1:24" x14ac:dyDescent="0.3">
      <c r="A1990" s="108" t="s">
        <v>548</v>
      </c>
      <c r="B1990" s="109" t="s">
        <v>6555</v>
      </c>
      <c r="C1990" s="109" t="s">
        <v>2707</v>
      </c>
      <c r="D1990" s="109" t="s">
        <v>738</v>
      </c>
      <c r="E1990" s="109" t="s">
        <v>700</v>
      </c>
      <c r="F1990" s="109" t="s">
        <v>6415</v>
      </c>
      <c r="G1990" s="109" t="s">
        <v>6543</v>
      </c>
      <c r="H1990" s="109" t="s">
        <v>6556</v>
      </c>
      <c r="I1990" s="110">
        <v>3262</v>
      </c>
      <c r="J1990" s="110">
        <v>1609.07</v>
      </c>
      <c r="K1990" s="110">
        <v>-6.4166999999999996</v>
      </c>
      <c r="L1990" s="110">
        <v>-75.765799999999999</v>
      </c>
      <c r="M1990" s="111" t="s">
        <v>123</v>
      </c>
      <c r="N1990" s="111">
        <v>0</v>
      </c>
      <c r="O1990" s="111" t="s">
        <v>553</v>
      </c>
      <c r="P1990" s="111">
        <v>0</v>
      </c>
      <c r="Q1990" s="112"/>
      <c r="R1990" s="111" t="s">
        <v>576</v>
      </c>
      <c r="S1990" s="111" t="s">
        <v>576</v>
      </c>
      <c r="T1990" s="111" t="s">
        <v>1990</v>
      </c>
      <c r="U1990" s="111" t="str">
        <f>+CONCATENATE(Tabla134[[#This Row],[D]],Tabla134[[#This Row],[P]],Tabla134[[#This Row],[DI]])</f>
        <v>SAN_MARTINSAN_MARTINHUIMBAYOC</v>
      </c>
      <c r="V1990" s="111" t="s">
        <v>6555</v>
      </c>
      <c r="W1990" s="111"/>
      <c r="X1990" s="111"/>
    </row>
    <row r="1991" spans="1:24" x14ac:dyDescent="0.3">
      <c r="A1991" s="108" t="s">
        <v>548</v>
      </c>
      <c r="B1991" s="109" t="s">
        <v>6557</v>
      </c>
      <c r="C1991" s="109" t="s">
        <v>2707</v>
      </c>
      <c r="D1991" s="109" t="s">
        <v>738</v>
      </c>
      <c r="E1991" s="109" t="s">
        <v>719</v>
      </c>
      <c r="F1991" s="109" t="s">
        <v>6415</v>
      </c>
      <c r="G1991" s="109" t="s">
        <v>6543</v>
      </c>
      <c r="H1991" s="109" t="s">
        <v>6558</v>
      </c>
      <c r="I1991" s="110">
        <v>3167</v>
      </c>
      <c r="J1991" s="110">
        <v>196.5</v>
      </c>
      <c r="K1991" s="110">
        <v>-6.5833000000000004</v>
      </c>
      <c r="L1991" s="110">
        <v>-76.333600000000004</v>
      </c>
      <c r="M1991" s="111" t="s">
        <v>123</v>
      </c>
      <c r="N1991" s="111">
        <v>0</v>
      </c>
      <c r="O1991" s="111" t="s">
        <v>553</v>
      </c>
      <c r="P1991" s="111">
        <v>0</v>
      </c>
      <c r="Q1991" s="112"/>
      <c r="R1991" s="111" t="s">
        <v>576</v>
      </c>
      <c r="S1991" s="111" t="s">
        <v>576</v>
      </c>
      <c r="T1991" s="111" t="s">
        <v>2102</v>
      </c>
      <c r="U1991" s="111" t="str">
        <f>+CONCATENATE(Tabla134[[#This Row],[D]],Tabla134[[#This Row],[P]],Tabla134[[#This Row],[DI]])</f>
        <v>SAN_MARTINSAN_MARTINJUAN GUERRA</v>
      </c>
      <c r="V1991" s="111" t="s">
        <v>6557</v>
      </c>
      <c r="W1991" s="111"/>
      <c r="X1991" s="111"/>
    </row>
    <row r="1992" spans="1:24" x14ac:dyDescent="0.3">
      <c r="A1992" s="108" t="s">
        <v>548</v>
      </c>
      <c r="B1992" s="109" t="s">
        <v>6559</v>
      </c>
      <c r="C1992" s="109" t="s">
        <v>2707</v>
      </c>
      <c r="D1992" s="109" t="s">
        <v>738</v>
      </c>
      <c r="E1992" s="109" t="s">
        <v>738</v>
      </c>
      <c r="F1992" s="109" t="s">
        <v>6415</v>
      </c>
      <c r="G1992" s="109" t="s">
        <v>6543</v>
      </c>
      <c r="H1992" s="109" t="s">
        <v>6560</v>
      </c>
      <c r="I1992" s="110">
        <v>43596</v>
      </c>
      <c r="J1992" s="110">
        <v>286.68</v>
      </c>
      <c r="K1992" s="110">
        <v>-6.5033000000000003</v>
      </c>
      <c r="L1992" s="110">
        <v>-76.351399999999998</v>
      </c>
      <c r="M1992" s="111" t="s">
        <v>123</v>
      </c>
      <c r="N1992" s="111">
        <v>0</v>
      </c>
      <c r="O1992" s="111" t="s">
        <v>553</v>
      </c>
      <c r="P1992" s="111">
        <v>0</v>
      </c>
      <c r="Q1992" s="112"/>
      <c r="R1992" s="111" t="s">
        <v>576</v>
      </c>
      <c r="S1992" s="111" t="s">
        <v>576</v>
      </c>
      <c r="T1992" s="111" t="s">
        <v>2198</v>
      </c>
      <c r="U1992" s="111" t="str">
        <f>+CONCATENATE(Tabla134[[#This Row],[D]],Tabla134[[#This Row],[P]],Tabla134[[#This Row],[DI]])</f>
        <v>SAN_MARTINSAN_MARTINLA BANDA DE SHILCAYO</v>
      </c>
      <c r="V1992" s="111" t="s">
        <v>6559</v>
      </c>
      <c r="W1992" s="111"/>
      <c r="X1992" s="111"/>
    </row>
    <row r="1993" spans="1:24" x14ac:dyDescent="0.3">
      <c r="A1993" s="108" t="s">
        <v>548</v>
      </c>
      <c r="B1993" s="109" t="s">
        <v>6561</v>
      </c>
      <c r="C1993" s="109" t="s">
        <v>2707</v>
      </c>
      <c r="D1993" s="109" t="s">
        <v>738</v>
      </c>
      <c r="E1993" s="109" t="s">
        <v>753</v>
      </c>
      <c r="F1993" s="109" t="s">
        <v>6415</v>
      </c>
      <c r="G1993" s="109" t="s">
        <v>6543</v>
      </c>
      <c r="H1993" s="109" t="s">
        <v>6562</v>
      </c>
      <c r="I1993" s="110">
        <v>30844</v>
      </c>
      <c r="J1993" s="110">
        <v>43.91</v>
      </c>
      <c r="K1993" s="110">
        <v>-6.4797000000000002</v>
      </c>
      <c r="L1993" s="110">
        <v>-76.382800000000003</v>
      </c>
      <c r="M1993" s="111" t="s">
        <v>123</v>
      </c>
      <c r="N1993" s="111">
        <v>0</v>
      </c>
      <c r="O1993" s="111" t="s">
        <v>553</v>
      </c>
      <c r="P1993" s="111">
        <v>0</v>
      </c>
      <c r="Q1993" s="112"/>
      <c r="R1993" s="111" t="s">
        <v>576</v>
      </c>
      <c r="S1993" s="111" t="s">
        <v>576</v>
      </c>
      <c r="T1993" s="111" t="s">
        <v>2277</v>
      </c>
      <c r="U1993" s="111" t="str">
        <f>+CONCATENATE(Tabla134[[#This Row],[D]],Tabla134[[#This Row],[P]],Tabla134[[#This Row],[DI]])</f>
        <v>SAN_MARTINSAN_MARTINMORALES</v>
      </c>
      <c r="V1993" s="111" t="s">
        <v>6561</v>
      </c>
      <c r="W1993" s="111"/>
      <c r="X1993" s="111"/>
    </row>
    <row r="1994" spans="1:24" x14ac:dyDescent="0.3">
      <c r="A1994" s="108" t="s">
        <v>548</v>
      </c>
      <c r="B1994" s="109" t="s">
        <v>6563</v>
      </c>
      <c r="C1994" s="109" t="s">
        <v>2707</v>
      </c>
      <c r="D1994" s="109" t="s">
        <v>738</v>
      </c>
      <c r="E1994" s="109" t="s">
        <v>765</v>
      </c>
      <c r="F1994" s="109" t="s">
        <v>6415</v>
      </c>
      <c r="G1994" s="109" t="s">
        <v>6543</v>
      </c>
      <c r="H1994" s="109" t="s">
        <v>6564</v>
      </c>
      <c r="I1994" s="110">
        <v>1975</v>
      </c>
      <c r="J1994" s="110">
        <v>686.19</v>
      </c>
      <c r="K1994" s="110">
        <v>-6.2450000000000001</v>
      </c>
      <c r="L1994" s="110">
        <v>-75.790300000000002</v>
      </c>
      <c r="M1994" s="111" t="s">
        <v>123</v>
      </c>
      <c r="N1994" s="111">
        <v>0</v>
      </c>
      <c r="O1994" s="111" t="s">
        <v>553</v>
      </c>
      <c r="P1994" s="111">
        <v>0</v>
      </c>
      <c r="Q1994" s="112"/>
      <c r="R1994" s="111" t="s">
        <v>576</v>
      </c>
      <c r="S1994" s="111" t="s">
        <v>576</v>
      </c>
      <c r="T1994" s="111" t="s">
        <v>2347</v>
      </c>
      <c r="U1994" s="111" t="str">
        <f>+CONCATENATE(Tabla134[[#This Row],[D]],Tabla134[[#This Row],[P]],Tabla134[[#This Row],[DI]])</f>
        <v>SAN_MARTINSAN_MARTINPAPAPLAYA</v>
      </c>
      <c r="V1994" s="111" t="s">
        <v>6563</v>
      </c>
      <c r="W1994" s="111"/>
      <c r="X1994" s="111"/>
    </row>
    <row r="1995" spans="1:24" x14ac:dyDescent="0.3">
      <c r="A1995" s="108" t="s">
        <v>548</v>
      </c>
      <c r="B1995" s="109" t="s">
        <v>6565</v>
      </c>
      <c r="C1995" s="109" t="s">
        <v>2707</v>
      </c>
      <c r="D1995" s="109" t="s">
        <v>738</v>
      </c>
      <c r="E1995" s="109" t="s">
        <v>778</v>
      </c>
      <c r="F1995" s="109" t="s">
        <v>6415</v>
      </c>
      <c r="G1995" s="109" t="s">
        <v>6543</v>
      </c>
      <c r="H1995" s="109" t="s">
        <v>6566</v>
      </c>
      <c r="I1995" s="110">
        <v>1345</v>
      </c>
      <c r="J1995" s="110">
        <v>93.03</v>
      </c>
      <c r="K1995" s="110">
        <v>-6.42</v>
      </c>
      <c r="L1995" s="110">
        <v>-76.404399999999995</v>
      </c>
      <c r="M1995" s="111" t="s">
        <v>123</v>
      </c>
      <c r="N1995" s="111">
        <v>0</v>
      </c>
      <c r="O1995" s="111" t="s">
        <v>553</v>
      </c>
      <c r="P1995" s="111">
        <v>0</v>
      </c>
      <c r="Q1995" s="112"/>
      <c r="R1995" s="111" t="s">
        <v>576</v>
      </c>
      <c r="S1995" s="111" t="s">
        <v>576</v>
      </c>
      <c r="T1995" s="111" t="s">
        <v>2294</v>
      </c>
      <c r="U1995" s="111" t="str">
        <f>+CONCATENATE(Tabla134[[#This Row],[D]],Tabla134[[#This Row],[P]],Tabla134[[#This Row],[DI]])</f>
        <v>SAN_MARTINSAN_MARTINSAN ANTONIO</v>
      </c>
      <c r="V1995" s="111" t="s">
        <v>6565</v>
      </c>
      <c r="W1995" s="111"/>
      <c r="X1995" s="111"/>
    </row>
    <row r="1996" spans="1:24" x14ac:dyDescent="0.3">
      <c r="A1996" s="108" t="s">
        <v>548</v>
      </c>
      <c r="B1996" s="109" t="s">
        <v>6567</v>
      </c>
      <c r="C1996" s="109" t="s">
        <v>2707</v>
      </c>
      <c r="D1996" s="109" t="s">
        <v>738</v>
      </c>
      <c r="E1996" s="109" t="s">
        <v>789</v>
      </c>
      <c r="F1996" s="109" t="s">
        <v>6415</v>
      </c>
      <c r="G1996" s="109" t="s">
        <v>6543</v>
      </c>
      <c r="H1996" s="109" t="s">
        <v>6568</v>
      </c>
      <c r="I1996" s="110">
        <v>16808</v>
      </c>
      <c r="J1996" s="110">
        <v>103</v>
      </c>
      <c r="K1996" s="110">
        <v>-6.6913999999999998</v>
      </c>
      <c r="L1996" s="110">
        <v>-76.218299999999999</v>
      </c>
      <c r="M1996" s="111" t="s">
        <v>123</v>
      </c>
      <c r="N1996" s="111">
        <v>0</v>
      </c>
      <c r="O1996" s="111" t="s">
        <v>553</v>
      </c>
      <c r="P1996" s="111">
        <v>0</v>
      </c>
      <c r="Q1996" s="112"/>
      <c r="R1996" s="111" t="s">
        <v>576</v>
      </c>
      <c r="S1996" s="111" t="s">
        <v>576</v>
      </c>
      <c r="T1996" s="111" t="s">
        <v>2442</v>
      </c>
      <c r="U1996" s="111" t="str">
        <f>+CONCATENATE(Tabla134[[#This Row],[D]],Tabla134[[#This Row],[P]],Tabla134[[#This Row],[DI]])</f>
        <v>SAN_MARTINSAN_MARTINSAUCE</v>
      </c>
      <c r="V1996" s="111" t="s">
        <v>6567</v>
      </c>
      <c r="W1996" s="111"/>
      <c r="X1996" s="111"/>
    </row>
    <row r="1997" spans="1:24" x14ac:dyDescent="0.3">
      <c r="A1997" s="108" t="s">
        <v>548</v>
      </c>
      <c r="B1997" s="109" t="s">
        <v>6569</v>
      </c>
      <c r="C1997" s="109" t="s">
        <v>2707</v>
      </c>
      <c r="D1997" s="109" t="s">
        <v>738</v>
      </c>
      <c r="E1997" s="109" t="s">
        <v>798</v>
      </c>
      <c r="F1997" s="109" t="s">
        <v>6415</v>
      </c>
      <c r="G1997" s="109" t="s">
        <v>6543</v>
      </c>
      <c r="H1997" s="109" t="s">
        <v>6570</v>
      </c>
      <c r="I1997" s="110">
        <v>1472</v>
      </c>
      <c r="J1997" s="110">
        <v>270.44</v>
      </c>
      <c r="K1997" s="110">
        <v>-6.58</v>
      </c>
      <c r="L1997" s="110">
        <v>-76.265299999999996</v>
      </c>
      <c r="M1997" s="111" t="s">
        <v>123</v>
      </c>
      <c r="N1997" s="111">
        <v>0</v>
      </c>
      <c r="O1997" s="111" t="s">
        <v>553</v>
      </c>
      <c r="P1997" s="111">
        <v>0</v>
      </c>
      <c r="Q1997" s="112"/>
      <c r="R1997" s="111" t="s">
        <v>576</v>
      </c>
      <c r="S1997" s="111" t="s">
        <v>576</v>
      </c>
      <c r="T1997" s="111" t="s">
        <v>2471</v>
      </c>
      <c r="U1997" s="111" t="str">
        <f>+CONCATENATE(Tabla134[[#This Row],[D]],Tabla134[[#This Row],[P]],Tabla134[[#This Row],[DI]])</f>
        <v>SAN_MARTINSAN_MARTINSHAPAJA</v>
      </c>
      <c r="V1997" s="111" t="s">
        <v>6569</v>
      </c>
      <c r="W1997" s="111"/>
      <c r="X1997" s="111"/>
    </row>
    <row r="1998" spans="1:24" x14ac:dyDescent="0.3">
      <c r="A1998" s="108" t="s">
        <v>548</v>
      </c>
      <c r="B1998" s="109" t="s">
        <v>6571</v>
      </c>
      <c r="C1998" s="109" t="s">
        <v>2707</v>
      </c>
      <c r="D1998" s="109" t="s">
        <v>738</v>
      </c>
      <c r="E1998" s="109" t="s">
        <v>841</v>
      </c>
      <c r="F1998" s="109" t="s">
        <v>6415</v>
      </c>
      <c r="G1998" s="109" t="s">
        <v>6543</v>
      </c>
      <c r="H1998" s="109" t="s">
        <v>842</v>
      </c>
      <c r="I1998" s="110" t="s">
        <v>553</v>
      </c>
      <c r="J1998" s="110" t="s">
        <v>553</v>
      </c>
      <c r="K1998" s="110" t="s">
        <v>553</v>
      </c>
      <c r="L1998" s="110" t="s">
        <v>553</v>
      </c>
      <c r="M1998" s="111" t="s">
        <v>123</v>
      </c>
      <c r="N1998" s="111">
        <v>0</v>
      </c>
      <c r="O1998" s="111" t="s">
        <v>553</v>
      </c>
      <c r="P1998" s="111">
        <v>0</v>
      </c>
      <c r="Q1998" s="112"/>
      <c r="R1998" s="111" t="s">
        <v>576</v>
      </c>
      <c r="S1998" s="111" t="s">
        <v>576</v>
      </c>
      <c r="T1998" s="111" t="s">
        <v>843</v>
      </c>
      <c r="U1998" s="111" t="str">
        <f>+CONCATENATE(Tabla134[[#This Row],[D]],Tabla134[[#This Row],[P]],Tabla134[[#This Row],[DI]])</f>
        <v>SAN_MARTINSAN_MARTINMULTIDISTRITAL</v>
      </c>
      <c r="V1998" s="111" t="s">
        <v>6571</v>
      </c>
      <c r="W1998" s="111"/>
      <c r="X1998" s="111"/>
    </row>
    <row r="1999" spans="1:24" x14ac:dyDescent="0.3">
      <c r="A1999" s="108" t="s">
        <v>548</v>
      </c>
      <c r="B1999" s="109" t="s">
        <v>6572</v>
      </c>
      <c r="C1999" s="109" t="s">
        <v>2707</v>
      </c>
      <c r="D1999" s="109" t="s">
        <v>753</v>
      </c>
      <c r="E1999" s="109" t="s">
        <v>550</v>
      </c>
      <c r="F1999" s="109" t="s">
        <v>6415</v>
      </c>
      <c r="G1999" s="109" t="s">
        <v>6573</v>
      </c>
      <c r="H1999" s="109" t="s">
        <v>6574</v>
      </c>
      <c r="I1999" s="110">
        <v>25393</v>
      </c>
      <c r="J1999" s="110">
        <v>1142.04</v>
      </c>
      <c r="K1999" s="110">
        <v>-8.1882999999999999</v>
      </c>
      <c r="L1999" s="110">
        <v>-76.515299999999996</v>
      </c>
      <c r="M1999" s="111" t="s">
        <v>123</v>
      </c>
      <c r="N1999" s="111">
        <v>0</v>
      </c>
      <c r="O1999" s="111" t="s">
        <v>553</v>
      </c>
      <c r="P1999" s="111">
        <v>1</v>
      </c>
      <c r="Q1999" s="112"/>
      <c r="R1999" s="111" t="s">
        <v>576</v>
      </c>
      <c r="S1999" s="111" t="s">
        <v>776</v>
      </c>
      <c r="T1999" s="111" t="s">
        <v>776</v>
      </c>
      <c r="U1999" s="111" t="str">
        <f>+CONCATENATE(Tabla134[[#This Row],[D]],Tabla134[[#This Row],[P]],Tabla134[[#This Row],[DI]])</f>
        <v>SAN_MARTINTOCACHETOCACHE</v>
      </c>
      <c r="V1999" s="111" t="s">
        <v>6572</v>
      </c>
      <c r="W1999" s="111"/>
      <c r="X1999" s="111"/>
    </row>
    <row r="2000" spans="1:24" x14ac:dyDescent="0.3">
      <c r="A2000" s="108" t="s">
        <v>548</v>
      </c>
      <c r="B2000" s="109" t="s">
        <v>6575</v>
      </c>
      <c r="C2000" s="109" t="s">
        <v>2707</v>
      </c>
      <c r="D2000" s="109" t="s">
        <v>753</v>
      </c>
      <c r="E2000" s="109" t="s">
        <v>581</v>
      </c>
      <c r="F2000" s="109" t="s">
        <v>6415</v>
      </c>
      <c r="G2000" s="109" t="s">
        <v>6573</v>
      </c>
      <c r="H2000" s="109" t="s">
        <v>6576</v>
      </c>
      <c r="I2000" s="110">
        <v>12370</v>
      </c>
      <c r="J2000" s="110">
        <v>860.98</v>
      </c>
      <c r="K2000" s="110">
        <v>-8.4499999999999993</v>
      </c>
      <c r="L2000" s="110">
        <v>-76.325299999999999</v>
      </c>
      <c r="M2000" s="111" t="s">
        <v>123</v>
      </c>
      <c r="N2000" s="111">
        <v>0</v>
      </c>
      <c r="O2000" s="111" t="s">
        <v>553</v>
      </c>
      <c r="P2000" s="111">
        <v>1</v>
      </c>
      <c r="Q2000" s="112"/>
      <c r="R2000" s="111" t="s">
        <v>576</v>
      </c>
      <c r="S2000" s="111" t="s">
        <v>776</v>
      </c>
      <c r="T2000" s="111" t="s">
        <v>1210</v>
      </c>
      <c r="U2000" s="111" t="str">
        <f>+CONCATENATE(Tabla134[[#This Row],[D]],Tabla134[[#This Row],[P]],Tabla134[[#This Row],[DI]])</f>
        <v>SAN_MARTINTOCACHENUEVO PROGRESO</v>
      </c>
      <c r="V2000" s="111" t="s">
        <v>6575</v>
      </c>
      <c r="W2000" s="111"/>
      <c r="X2000" s="111"/>
    </row>
    <row r="2001" spans="1:24" x14ac:dyDescent="0.3">
      <c r="A2001" s="108" t="s">
        <v>548</v>
      </c>
      <c r="B2001" s="109" t="s">
        <v>6577</v>
      </c>
      <c r="C2001" s="109" t="s">
        <v>2707</v>
      </c>
      <c r="D2001" s="109" t="s">
        <v>753</v>
      </c>
      <c r="E2001" s="109" t="s">
        <v>608</v>
      </c>
      <c r="F2001" s="109" t="s">
        <v>6415</v>
      </c>
      <c r="G2001" s="109" t="s">
        <v>6573</v>
      </c>
      <c r="H2001" s="109" t="s">
        <v>6578</v>
      </c>
      <c r="I2001" s="110">
        <v>14439</v>
      </c>
      <c r="J2001" s="110">
        <v>2174.48</v>
      </c>
      <c r="K2001" s="110">
        <v>-7.9074999999999998</v>
      </c>
      <c r="L2001" s="110">
        <v>-76.670599999999993</v>
      </c>
      <c r="M2001" s="111" t="s">
        <v>123</v>
      </c>
      <c r="N2001" s="111">
        <v>0</v>
      </c>
      <c r="O2001" s="111" t="s">
        <v>553</v>
      </c>
      <c r="P2001" s="111">
        <v>1</v>
      </c>
      <c r="Q2001" s="112"/>
      <c r="R2001" s="111" t="s">
        <v>576</v>
      </c>
      <c r="S2001" s="111" t="s">
        <v>776</v>
      </c>
      <c r="T2001" s="111" t="s">
        <v>1379</v>
      </c>
      <c r="U2001" s="111" t="str">
        <f>+CONCATENATE(Tabla134[[#This Row],[D]],Tabla134[[#This Row],[P]],Tabla134[[#This Row],[DI]])</f>
        <v>SAN_MARTINTOCACHEPOLVORA</v>
      </c>
      <c r="V2001" s="111" t="s">
        <v>6577</v>
      </c>
      <c r="W2001" s="111"/>
      <c r="X2001" s="111"/>
    </row>
    <row r="2002" spans="1:24" x14ac:dyDescent="0.3">
      <c r="A2002" s="108" t="s">
        <v>548</v>
      </c>
      <c r="B2002" s="109" t="s">
        <v>6579</v>
      </c>
      <c r="C2002" s="109" t="s">
        <v>2707</v>
      </c>
      <c r="D2002" s="109" t="s">
        <v>753</v>
      </c>
      <c r="E2002" s="109" t="s">
        <v>633</v>
      </c>
      <c r="F2002" s="109" t="s">
        <v>6415</v>
      </c>
      <c r="G2002" s="109" t="s">
        <v>6573</v>
      </c>
      <c r="H2002" s="109" t="s">
        <v>6580</v>
      </c>
      <c r="I2002" s="110">
        <v>983</v>
      </c>
      <c r="J2002" s="110">
        <v>964.21</v>
      </c>
      <c r="K2002" s="110">
        <v>-8.35</v>
      </c>
      <c r="L2002" s="110">
        <v>-76.723100000000002</v>
      </c>
      <c r="M2002" s="111" t="s">
        <v>123</v>
      </c>
      <c r="N2002" s="111">
        <v>0</v>
      </c>
      <c r="O2002" s="111" t="s">
        <v>553</v>
      </c>
      <c r="P2002" s="111">
        <v>1</v>
      </c>
      <c r="Q2002" s="112"/>
      <c r="R2002" s="111" t="s">
        <v>576</v>
      </c>
      <c r="S2002" s="111" t="s">
        <v>776</v>
      </c>
      <c r="T2002" s="111" t="s">
        <v>1549</v>
      </c>
      <c r="U2002" s="111" t="str">
        <f>+CONCATENATE(Tabla134[[#This Row],[D]],Tabla134[[#This Row],[P]],Tabla134[[#This Row],[DI]])</f>
        <v>SAN_MARTINTOCACHESHUNTE</v>
      </c>
      <c r="V2002" s="111" t="s">
        <v>6579</v>
      </c>
      <c r="W2002" s="111"/>
      <c r="X2002" s="111"/>
    </row>
    <row r="2003" spans="1:24" x14ac:dyDescent="0.3">
      <c r="A2003" s="108" t="s">
        <v>548</v>
      </c>
      <c r="B2003" s="109" t="s">
        <v>6581</v>
      </c>
      <c r="C2003" s="109" t="s">
        <v>2707</v>
      </c>
      <c r="D2003" s="109" t="s">
        <v>753</v>
      </c>
      <c r="E2003" s="109" t="s">
        <v>656</v>
      </c>
      <c r="F2003" s="109" t="s">
        <v>6415</v>
      </c>
      <c r="G2003" s="109" t="s">
        <v>6573</v>
      </c>
      <c r="H2003" s="109" t="s">
        <v>6582</v>
      </c>
      <c r="I2003" s="110">
        <v>20197</v>
      </c>
      <c r="J2003" s="110">
        <v>723.73</v>
      </c>
      <c r="K2003" s="110">
        <v>-8.4558</v>
      </c>
      <c r="L2003" s="110">
        <v>-76.459999999999994</v>
      </c>
      <c r="M2003" s="111" t="s">
        <v>123</v>
      </c>
      <c r="N2003" s="111">
        <v>0</v>
      </c>
      <c r="O2003" s="111" t="s">
        <v>553</v>
      </c>
      <c r="P2003" s="111">
        <v>1</v>
      </c>
      <c r="Q2003" s="112"/>
      <c r="R2003" s="111" t="s">
        <v>576</v>
      </c>
      <c r="S2003" s="111" t="s">
        <v>776</v>
      </c>
      <c r="T2003" s="111" t="s">
        <v>1858</v>
      </c>
      <c r="U2003" s="111" t="str">
        <f>+CONCATENATE(Tabla134[[#This Row],[D]],Tabla134[[#This Row],[P]],Tabla134[[#This Row],[DI]])</f>
        <v>SAN_MARTINTOCACHEUCHIZA</v>
      </c>
      <c r="V2003" s="111" t="s">
        <v>6581</v>
      </c>
      <c r="W2003" s="111"/>
      <c r="X2003" s="111"/>
    </row>
    <row r="2004" spans="1:24" x14ac:dyDescent="0.3">
      <c r="A2004" s="108" t="s">
        <v>548</v>
      </c>
      <c r="B2004" s="109" t="s">
        <v>6583</v>
      </c>
      <c r="C2004" s="109" t="s">
        <v>2707</v>
      </c>
      <c r="D2004" s="109" t="s">
        <v>753</v>
      </c>
      <c r="E2004" s="109" t="s">
        <v>841</v>
      </c>
      <c r="F2004" s="109" t="s">
        <v>6415</v>
      </c>
      <c r="G2004" s="109" t="s">
        <v>6573</v>
      </c>
      <c r="H2004" s="109" t="s">
        <v>842</v>
      </c>
      <c r="I2004" s="110" t="s">
        <v>553</v>
      </c>
      <c r="J2004" s="110" t="s">
        <v>553</v>
      </c>
      <c r="K2004" s="110" t="s">
        <v>553</v>
      </c>
      <c r="L2004" s="110" t="s">
        <v>553</v>
      </c>
      <c r="M2004" s="111" t="s">
        <v>123</v>
      </c>
      <c r="N2004" s="111">
        <v>0</v>
      </c>
      <c r="O2004" s="111" t="s">
        <v>553</v>
      </c>
      <c r="P2004" s="111">
        <v>0</v>
      </c>
      <c r="Q2004" s="112"/>
      <c r="R2004" s="111" t="s">
        <v>576</v>
      </c>
      <c r="S2004" s="111" t="s">
        <v>776</v>
      </c>
      <c r="T2004" s="111" t="s">
        <v>843</v>
      </c>
      <c r="U2004" s="111" t="str">
        <f>+CONCATENATE(Tabla134[[#This Row],[D]],Tabla134[[#This Row],[P]],Tabla134[[#This Row],[DI]])</f>
        <v>SAN_MARTINTOCACHEMULTIDISTRITAL</v>
      </c>
      <c r="V2004" s="111" t="s">
        <v>6583</v>
      </c>
      <c r="W2004" s="111"/>
      <c r="X2004" s="111"/>
    </row>
    <row r="2005" spans="1:24" x14ac:dyDescent="0.3">
      <c r="A2005" s="108" t="s">
        <v>548</v>
      </c>
      <c r="B2005" s="109" t="s">
        <v>6584</v>
      </c>
      <c r="C2005" s="109" t="s">
        <v>2711</v>
      </c>
      <c r="D2005" s="109" t="s">
        <v>550</v>
      </c>
      <c r="E2005" s="109" t="s">
        <v>550</v>
      </c>
      <c r="F2005" s="109" t="s">
        <v>6585</v>
      </c>
      <c r="G2005" s="109" t="s">
        <v>6586</v>
      </c>
      <c r="H2005" s="109" t="s">
        <v>6586</v>
      </c>
      <c r="I2005" s="110">
        <v>80845</v>
      </c>
      <c r="J2005" s="110">
        <v>1877.78</v>
      </c>
      <c r="K2005" s="110">
        <v>-18.010000000000002</v>
      </c>
      <c r="L2005" s="110">
        <v>-70.247799999999998</v>
      </c>
      <c r="M2005" s="111" t="s">
        <v>123</v>
      </c>
      <c r="N2005" s="111">
        <v>0</v>
      </c>
      <c r="O2005" s="111" t="s">
        <v>553</v>
      </c>
      <c r="P2005" s="111">
        <v>0</v>
      </c>
      <c r="Q2005" s="112"/>
      <c r="R2005" s="111" t="s">
        <v>577</v>
      </c>
      <c r="S2005" s="111" t="s">
        <v>577</v>
      </c>
      <c r="T2005" s="111" t="s">
        <v>577</v>
      </c>
      <c r="U2005" s="111" t="str">
        <f>+CONCATENATE(Tabla134[[#This Row],[D]],Tabla134[[#This Row],[P]],Tabla134[[#This Row],[DI]])</f>
        <v>TACNATACNATACNA</v>
      </c>
      <c r="V2005" s="111" t="s">
        <v>6584</v>
      </c>
      <c r="W2005" s="111"/>
      <c r="X2005" s="111"/>
    </row>
    <row r="2006" spans="1:24" x14ac:dyDescent="0.3">
      <c r="A2006" s="108" t="s">
        <v>548</v>
      </c>
      <c r="B2006" s="109" t="s">
        <v>6587</v>
      </c>
      <c r="C2006" s="109" t="s">
        <v>2711</v>
      </c>
      <c r="D2006" s="109" t="s">
        <v>550</v>
      </c>
      <c r="E2006" s="109" t="s">
        <v>581</v>
      </c>
      <c r="F2006" s="109" t="s">
        <v>6585</v>
      </c>
      <c r="G2006" s="109" t="s">
        <v>6586</v>
      </c>
      <c r="H2006" s="109" t="s">
        <v>6588</v>
      </c>
      <c r="I2006" s="110">
        <v>40652</v>
      </c>
      <c r="J2006" s="110">
        <v>371.4</v>
      </c>
      <c r="K2006" s="110">
        <v>-17.9908</v>
      </c>
      <c r="L2006" s="110">
        <v>-70.247500000000002</v>
      </c>
      <c r="M2006" s="111" t="s">
        <v>123</v>
      </c>
      <c r="N2006" s="111">
        <v>0</v>
      </c>
      <c r="O2006" s="111" t="s">
        <v>553</v>
      </c>
      <c r="P2006" s="111">
        <v>0</v>
      </c>
      <c r="Q2006" s="112"/>
      <c r="R2006" s="111" t="s">
        <v>577</v>
      </c>
      <c r="S2006" s="111" t="s">
        <v>577</v>
      </c>
      <c r="T2006" s="111" t="s">
        <v>1213</v>
      </c>
      <c r="U2006" s="111" t="str">
        <f>+CONCATENATE(Tabla134[[#This Row],[D]],Tabla134[[#This Row],[P]],Tabla134[[#This Row],[DI]])</f>
        <v>TACNATACNAALTO DE LA ALIANZA</v>
      </c>
      <c r="V2006" s="111" t="s">
        <v>6587</v>
      </c>
      <c r="W2006" s="111"/>
      <c r="X2006" s="111"/>
    </row>
    <row r="2007" spans="1:24" x14ac:dyDescent="0.3">
      <c r="A2007" s="108" t="s">
        <v>548</v>
      </c>
      <c r="B2007" s="109" t="s">
        <v>6589</v>
      </c>
      <c r="C2007" s="109" t="s">
        <v>2711</v>
      </c>
      <c r="D2007" s="109" t="s">
        <v>550</v>
      </c>
      <c r="E2007" s="109" t="s">
        <v>608</v>
      </c>
      <c r="F2007" s="109" t="s">
        <v>6585</v>
      </c>
      <c r="G2007" s="109" t="s">
        <v>6586</v>
      </c>
      <c r="H2007" s="109" t="s">
        <v>6590</v>
      </c>
      <c r="I2007" s="110">
        <v>3338</v>
      </c>
      <c r="J2007" s="110">
        <v>108.38</v>
      </c>
      <c r="K2007" s="110">
        <v>-17.9406</v>
      </c>
      <c r="L2007" s="110">
        <v>-70.182500000000005</v>
      </c>
      <c r="M2007" s="111" t="s">
        <v>123</v>
      </c>
      <c r="N2007" s="111">
        <v>0</v>
      </c>
      <c r="O2007" s="111" t="s">
        <v>553</v>
      </c>
      <c r="P2007" s="111">
        <v>0</v>
      </c>
      <c r="Q2007" s="112"/>
      <c r="R2007" s="111" t="s">
        <v>577</v>
      </c>
      <c r="S2007" s="111" t="s">
        <v>577</v>
      </c>
      <c r="T2007" s="111" t="s">
        <v>1382</v>
      </c>
      <c r="U2007" s="111" t="str">
        <f>+CONCATENATE(Tabla134[[#This Row],[D]],Tabla134[[#This Row],[P]],Tabla134[[#This Row],[DI]])</f>
        <v>TACNATACNACALANA</v>
      </c>
      <c r="V2007" s="111" t="s">
        <v>6589</v>
      </c>
      <c r="W2007" s="111"/>
      <c r="X2007" s="111"/>
    </row>
    <row r="2008" spans="1:24" x14ac:dyDescent="0.3">
      <c r="A2008" s="108" t="s">
        <v>548</v>
      </c>
      <c r="B2008" s="109" t="s">
        <v>6591</v>
      </c>
      <c r="C2008" s="109" t="s">
        <v>2711</v>
      </c>
      <c r="D2008" s="109" t="s">
        <v>550</v>
      </c>
      <c r="E2008" s="109" t="s">
        <v>633</v>
      </c>
      <c r="F2008" s="109" t="s">
        <v>6585</v>
      </c>
      <c r="G2008" s="109" t="s">
        <v>6586</v>
      </c>
      <c r="H2008" s="109" t="s">
        <v>6592</v>
      </c>
      <c r="I2008" s="110">
        <v>39060</v>
      </c>
      <c r="J2008" s="110">
        <v>173.42</v>
      </c>
      <c r="K2008" s="110">
        <v>-17.984999999999999</v>
      </c>
      <c r="L2008" s="110">
        <v>-70.237799999999993</v>
      </c>
      <c r="M2008" s="111" t="s">
        <v>123</v>
      </c>
      <c r="N2008" s="111">
        <v>0</v>
      </c>
      <c r="O2008" s="111" t="s">
        <v>553</v>
      </c>
      <c r="P2008" s="111">
        <v>0</v>
      </c>
      <c r="Q2008" s="112"/>
      <c r="R2008" s="111" t="s">
        <v>577</v>
      </c>
      <c r="S2008" s="111" t="s">
        <v>577</v>
      </c>
      <c r="T2008" s="111" t="s">
        <v>1551</v>
      </c>
      <c r="U2008" s="111" t="str">
        <f>+CONCATENATE(Tabla134[[#This Row],[D]],Tabla134[[#This Row],[P]],Tabla134[[#This Row],[DI]])</f>
        <v>TACNATACNACIUDAD NUEVA</v>
      </c>
      <c r="V2008" s="111" t="s">
        <v>6591</v>
      </c>
      <c r="W2008" s="111"/>
      <c r="X2008" s="111"/>
    </row>
    <row r="2009" spans="1:24" x14ac:dyDescent="0.3">
      <c r="A2009" s="108" t="s">
        <v>548</v>
      </c>
      <c r="B2009" s="109" t="s">
        <v>6593</v>
      </c>
      <c r="C2009" s="109" t="s">
        <v>2711</v>
      </c>
      <c r="D2009" s="109" t="s">
        <v>550</v>
      </c>
      <c r="E2009" s="109" t="s">
        <v>656</v>
      </c>
      <c r="F2009" s="109" t="s">
        <v>6585</v>
      </c>
      <c r="G2009" s="109" t="s">
        <v>6586</v>
      </c>
      <c r="H2009" s="109" t="s">
        <v>6594</v>
      </c>
      <c r="I2009" s="110">
        <v>8125</v>
      </c>
      <c r="J2009" s="110">
        <v>1414.82</v>
      </c>
      <c r="K2009" s="110">
        <v>-17.795000000000002</v>
      </c>
      <c r="L2009" s="110">
        <v>-70.491900000000001</v>
      </c>
      <c r="M2009" s="111" t="s">
        <v>123</v>
      </c>
      <c r="N2009" s="111">
        <v>0</v>
      </c>
      <c r="O2009" s="111" t="s">
        <v>553</v>
      </c>
      <c r="P2009" s="111">
        <v>0</v>
      </c>
      <c r="Q2009" s="112"/>
      <c r="R2009" s="111" t="s">
        <v>577</v>
      </c>
      <c r="S2009" s="111" t="s">
        <v>577</v>
      </c>
      <c r="T2009" s="111" t="s">
        <v>1860</v>
      </c>
      <c r="U2009" s="111" t="str">
        <f>+CONCATENATE(Tabla134[[#This Row],[D]],Tabla134[[#This Row],[P]],Tabla134[[#This Row],[DI]])</f>
        <v>TACNATACNAINCLAN</v>
      </c>
      <c r="V2009" s="111" t="s">
        <v>6593</v>
      </c>
      <c r="W2009" s="111"/>
      <c r="X2009" s="111"/>
    </row>
    <row r="2010" spans="1:24" x14ac:dyDescent="0.3">
      <c r="A2010" s="108" t="s">
        <v>548</v>
      </c>
      <c r="B2010" s="109" t="s">
        <v>6595</v>
      </c>
      <c r="C2010" s="109" t="s">
        <v>2711</v>
      </c>
      <c r="D2010" s="109" t="s">
        <v>550</v>
      </c>
      <c r="E2010" s="109" t="s">
        <v>680</v>
      </c>
      <c r="F2010" s="109" t="s">
        <v>6585</v>
      </c>
      <c r="G2010" s="109" t="s">
        <v>6586</v>
      </c>
      <c r="H2010" s="109" t="s">
        <v>6596</v>
      </c>
      <c r="I2010" s="110">
        <v>1971</v>
      </c>
      <c r="J2010" s="110">
        <v>603.67999999999995</v>
      </c>
      <c r="K2010" s="110">
        <v>-17.897200000000002</v>
      </c>
      <c r="L2010" s="110">
        <v>-70.152799999999999</v>
      </c>
      <c r="M2010" s="111" t="s">
        <v>123</v>
      </c>
      <c r="N2010" s="111">
        <v>0</v>
      </c>
      <c r="O2010" s="111" t="s">
        <v>553</v>
      </c>
      <c r="P2010" s="111">
        <v>0</v>
      </c>
      <c r="Q2010" s="112"/>
      <c r="R2010" s="111" t="s">
        <v>577</v>
      </c>
      <c r="S2010" s="111" t="s">
        <v>577</v>
      </c>
      <c r="T2010" s="111" t="s">
        <v>2103</v>
      </c>
      <c r="U2010" s="111" t="str">
        <f>+CONCATENATE(Tabla134[[#This Row],[D]],Tabla134[[#This Row],[P]],Tabla134[[#This Row],[DI]])</f>
        <v>TACNATACNAPACHIA</v>
      </c>
      <c r="V2010" s="111" t="s">
        <v>6595</v>
      </c>
      <c r="W2010" s="111"/>
      <c r="X2010" s="111"/>
    </row>
    <row r="2011" spans="1:24" x14ac:dyDescent="0.3">
      <c r="A2011" s="108" t="s">
        <v>548</v>
      </c>
      <c r="B2011" s="109" t="s">
        <v>6597</v>
      </c>
      <c r="C2011" s="109" t="s">
        <v>2711</v>
      </c>
      <c r="D2011" s="109" t="s">
        <v>550</v>
      </c>
      <c r="E2011" s="109" t="s">
        <v>700</v>
      </c>
      <c r="F2011" s="109" t="s">
        <v>6585</v>
      </c>
      <c r="G2011" s="109" t="s">
        <v>6586</v>
      </c>
      <c r="H2011" s="109" t="s">
        <v>6598</v>
      </c>
      <c r="I2011" s="110">
        <v>1728</v>
      </c>
      <c r="J2011" s="110">
        <v>1417.86</v>
      </c>
      <c r="K2011" s="110">
        <v>-17.773299999999999</v>
      </c>
      <c r="L2011" s="110">
        <v>-69.958299999999994</v>
      </c>
      <c r="M2011" s="111" t="s">
        <v>123</v>
      </c>
      <c r="N2011" s="111">
        <v>0</v>
      </c>
      <c r="O2011" s="111" t="s">
        <v>553</v>
      </c>
      <c r="P2011" s="111">
        <v>0</v>
      </c>
      <c r="Q2011" s="112"/>
      <c r="R2011" s="111" t="s">
        <v>577</v>
      </c>
      <c r="S2011" s="111" t="s">
        <v>577</v>
      </c>
      <c r="T2011" s="111" t="s">
        <v>1805</v>
      </c>
      <c r="U2011" s="111" t="str">
        <f>+CONCATENATE(Tabla134[[#This Row],[D]],Tabla134[[#This Row],[P]],Tabla134[[#This Row],[DI]])</f>
        <v>TACNATACNAPALCA</v>
      </c>
      <c r="V2011" s="111" t="s">
        <v>6597</v>
      </c>
      <c r="W2011" s="111"/>
      <c r="X2011" s="111"/>
    </row>
    <row r="2012" spans="1:24" x14ac:dyDescent="0.3">
      <c r="A2012" s="108" t="s">
        <v>548</v>
      </c>
      <c r="B2012" s="109" t="s">
        <v>6599</v>
      </c>
      <c r="C2012" s="109" t="s">
        <v>2711</v>
      </c>
      <c r="D2012" s="109" t="s">
        <v>550</v>
      </c>
      <c r="E2012" s="109" t="s">
        <v>719</v>
      </c>
      <c r="F2012" s="109" t="s">
        <v>6585</v>
      </c>
      <c r="G2012" s="109" t="s">
        <v>6586</v>
      </c>
      <c r="H2012" s="109" t="s">
        <v>6600</v>
      </c>
      <c r="I2012" s="110">
        <v>22319</v>
      </c>
      <c r="J2012" s="110">
        <v>265.64999999999998</v>
      </c>
      <c r="K2012" s="110">
        <v>-17.996400000000001</v>
      </c>
      <c r="L2012" s="110">
        <v>-70.219700000000003</v>
      </c>
      <c r="M2012" s="111" t="s">
        <v>123</v>
      </c>
      <c r="N2012" s="111">
        <v>0</v>
      </c>
      <c r="O2012" s="111" t="s">
        <v>553</v>
      </c>
      <c r="P2012" s="111">
        <v>0</v>
      </c>
      <c r="Q2012" s="112"/>
      <c r="R2012" s="111" t="s">
        <v>577</v>
      </c>
      <c r="S2012" s="111" t="s">
        <v>577</v>
      </c>
      <c r="T2012" s="111" t="s">
        <v>2278</v>
      </c>
      <c r="U2012" s="111" t="str">
        <f>+CONCATENATE(Tabla134[[#This Row],[D]],Tabla134[[#This Row],[P]],Tabla134[[#This Row],[DI]])</f>
        <v>TACNATACNAPOCOLLAY</v>
      </c>
      <c r="V2012" s="111" t="s">
        <v>6599</v>
      </c>
      <c r="W2012" s="111"/>
      <c r="X2012" s="111"/>
    </row>
    <row r="2013" spans="1:24" x14ac:dyDescent="0.3">
      <c r="A2013" s="108" t="s">
        <v>548</v>
      </c>
      <c r="B2013" s="109" t="s">
        <v>6601</v>
      </c>
      <c r="C2013" s="109" t="s">
        <v>2711</v>
      </c>
      <c r="D2013" s="109" t="s">
        <v>550</v>
      </c>
      <c r="E2013" s="109" t="s">
        <v>738</v>
      </c>
      <c r="F2013" s="109" t="s">
        <v>6585</v>
      </c>
      <c r="G2013" s="109" t="s">
        <v>6586</v>
      </c>
      <c r="H2013" s="109" t="s">
        <v>6602</v>
      </c>
      <c r="I2013" s="110">
        <v>2679</v>
      </c>
      <c r="J2013" s="110">
        <v>1115.98</v>
      </c>
      <c r="K2013" s="110">
        <v>-17.858599999999999</v>
      </c>
      <c r="L2013" s="110">
        <v>-70.573099999999997</v>
      </c>
      <c r="M2013" s="111" t="s">
        <v>123</v>
      </c>
      <c r="N2013" s="111">
        <v>0</v>
      </c>
      <c r="O2013" s="111" t="s">
        <v>553</v>
      </c>
      <c r="P2013" s="111">
        <v>0</v>
      </c>
      <c r="Q2013" s="112"/>
      <c r="R2013" s="111" t="s">
        <v>577</v>
      </c>
      <c r="S2013" s="111" t="s">
        <v>577</v>
      </c>
      <c r="T2013" s="111" t="s">
        <v>2348</v>
      </c>
      <c r="U2013" s="111" t="str">
        <f>+CONCATENATE(Tabla134[[#This Row],[D]],Tabla134[[#This Row],[P]],Tabla134[[#This Row],[DI]])</f>
        <v>TACNATACNASAMA</v>
      </c>
      <c r="V2013" s="111" t="s">
        <v>6601</v>
      </c>
      <c r="W2013" s="111"/>
      <c r="X2013" s="111"/>
    </row>
    <row r="2014" spans="1:24" x14ac:dyDescent="0.3">
      <c r="A2014" s="108" t="s">
        <v>548</v>
      </c>
      <c r="B2014" s="109" t="s">
        <v>6603</v>
      </c>
      <c r="C2014" s="109" t="s">
        <v>2711</v>
      </c>
      <c r="D2014" s="109" t="s">
        <v>550</v>
      </c>
      <c r="E2014" s="109" t="s">
        <v>753</v>
      </c>
      <c r="F2014" s="109" t="s">
        <v>6585</v>
      </c>
      <c r="G2014" s="109" t="s">
        <v>6586</v>
      </c>
      <c r="H2014" s="109" t="s">
        <v>6604</v>
      </c>
      <c r="I2014" s="110">
        <v>123662</v>
      </c>
      <c r="J2014" s="110">
        <v>187.74</v>
      </c>
      <c r="K2014" s="110">
        <v>-18.040800000000001</v>
      </c>
      <c r="L2014" s="110">
        <v>-70.254199999999997</v>
      </c>
      <c r="M2014" s="111" t="s">
        <v>123</v>
      </c>
      <c r="N2014" s="111">
        <v>0</v>
      </c>
      <c r="O2014" s="111" t="s">
        <v>553</v>
      </c>
      <c r="P2014" s="111">
        <v>0</v>
      </c>
      <c r="Q2014" s="112"/>
      <c r="R2014" s="111" t="s">
        <v>577</v>
      </c>
      <c r="S2014" s="111" t="s">
        <v>577</v>
      </c>
      <c r="T2014" s="111" t="s">
        <v>1709</v>
      </c>
      <c r="U2014" s="111" t="str">
        <f>+CONCATENATE(Tabla134[[#This Row],[D]],Tabla134[[#This Row],[P]],Tabla134[[#This Row],[DI]])</f>
        <v>TACNATACNACORONEL GREGORIO ALBARRACIN LANCHIPA</v>
      </c>
      <c r="V2014" s="111" t="s">
        <v>6603</v>
      </c>
      <c r="W2014" s="111"/>
      <c r="X2014" s="111"/>
    </row>
    <row r="2015" spans="1:24" x14ac:dyDescent="0.3">
      <c r="A2015" s="108" t="s">
        <v>548</v>
      </c>
      <c r="B2015" s="109" t="s">
        <v>6605</v>
      </c>
      <c r="C2015" s="109" t="s">
        <v>2711</v>
      </c>
      <c r="D2015" s="109" t="s">
        <v>550</v>
      </c>
      <c r="E2015" s="109" t="s">
        <v>765</v>
      </c>
      <c r="F2015" s="109" t="s">
        <v>6585</v>
      </c>
      <c r="G2015" s="109" t="s">
        <v>6586</v>
      </c>
      <c r="H2015" s="109" t="s">
        <v>6606</v>
      </c>
      <c r="I2015" s="110">
        <v>5043</v>
      </c>
      <c r="J2015" s="110">
        <v>529.4</v>
      </c>
      <c r="K2015" s="110">
        <v>-18.229199999999999</v>
      </c>
      <c r="L2015" s="110">
        <v>-70.476900000000001</v>
      </c>
      <c r="M2015" s="111" t="s">
        <v>123</v>
      </c>
      <c r="N2015" s="111">
        <v>0</v>
      </c>
      <c r="O2015" s="111" t="s">
        <v>553</v>
      </c>
      <c r="P2015" s="111">
        <v>0</v>
      </c>
      <c r="Q2015" s="112"/>
      <c r="R2015" s="111" t="s">
        <v>577</v>
      </c>
      <c r="S2015" s="111" t="s">
        <v>577</v>
      </c>
      <c r="T2015" s="111" t="s">
        <v>1992</v>
      </c>
      <c r="U2015" s="111" t="str">
        <f>+CONCATENATE(Tabla134[[#This Row],[D]],Tabla134[[#This Row],[P]],Tabla134[[#This Row],[DI]])</f>
        <v>TACNATACNALA YARADA LOS PALOS</v>
      </c>
      <c r="V2015" s="111" t="s">
        <v>6605</v>
      </c>
      <c r="W2015" s="111"/>
      <c r="X2015" s="111"/>
    </row>
    <row r="2016" spans="1:24" x14ac:dyDescent="0.3">
      <c r="A2016" s="108" t="s">
        <v>548</v>
      </c>
      <c r="B2016" s="109" t="s">
        <v>6607</v>
      </c>
      <c r="C2016" s="109" t="s">
        <v>2711</v>
      </c>
      <c r="D2016" s="109" t="s">
        <v>550</v>
      </c>
      <c r="E2016" s="109" t="s">
        <v>841</v>
      </c>
      <c r="F2016" s="109" t="s">
        <v>6585</v>
      </c>
      <c r="G2016" s="109" t="s">
        <v>6586</v>
      </c>
      <c r="H2016" s="109" t="s">
        <v>842</v>
      </c>
      <c r="I2016" s="110" t="s">
        <v>553</v>
      </c>
      <c r="J2016" s="110" t="s">
        <v>553</v>
      </c>
      <c r="K2016" s="110" t="s">
        <v>553</v>
      </c>
      <c r="L2016" s="110" t="s">
        <v>553</v>
      </c>
      <c r="M2016" s="111" t="s">
        <v>123</v>
      </c>
      <c r="N2016" s="111">
        <v>0</v>
      </c>
      <c r="O2016" s="111" t="s">
        <v>553</v>
      </c>
      <c r="P2016" s="111">
        <v>0</v>
      </c>
      <c r="Q2016" s="112"/>
      <c r="R2016" s="111" t="s">
        <v>577</v>
      </c>
      <c r="S2016" s="111" t="s">
        <v>577</v>
      </c>
      <c r="T2016" s="111" t="s">
        <v>843</v>
      </c>
      <c r="U2016" s="111" t="str">
        <f>+CONCATENATE(Tabla134[[#This Row],[D]],Tabla134[[#This Row],[P]],Tabla134[[#This Row],[DI]])</f>
        <v>TACNATACNAMULTIDISTRITAL</v>
      </c>
      <c r="V2016" s="111" t="s">
        <v>6607</v>
      </c>
      <c r="W2016" s="111"/>
      <c r="X2016" s="111"/>
    </row>
    <row r="2017" spans="1:24" x14ac:dyDescent="0.3">
      <c r="A2017" s="108" t="s">
        <v>548</v>
      </c>
      <c r="B2017" s="109" t="s">
        <v>6608</v>
      </c>
      <c r="C2017" s="109" t="s">
        <v>2711</v>
      </c>
      <c r="D2017" s="109" t="s">
        <v>581</v>
      </c>
      <c r="E2017" s="109" t="s">
        <v>550</v>
      </c>
      <c r="F2017" s="109" t="s">
        <v>6585</v>
      </c>
      <c r="G2017" s="109" t="s">
        <v>6609</v>
      </c>
      <c r="H2017" s="109" t="s">
        <v>6610</v>
      </c>
      <c r="I2017" s="110">
        <v>3008</v>
      </c>
      <c r="J2017" s="110">
        <v>1111.03</v>
      </c>
      <c r="K2017" s="110">
        <v>-17.2669</v>
      </c>
      <c r="L2017" s="110">
        <v>-70.249700000000004</v>
      </c>
      <c r="M2017" s="111" t="s">
        <v>123</v>
      </c>
      <c r="N2017" s="111">
        <v>0</v>
      </c>
      <c r="O2017" s="111" t="s">
        <v>553</v>
      </c>
      <c r="P2017" s="111">
        <v>0</v>
      </c>
      <c r="Q2017" s="112"/>
      <c r="R2017" s="111" t="s">
        <v>577</v>
      </c>
      <c r="S2017" s="111" t="s">
        <v>604</v>
      </c>
      <c r="T2017" s="111" t="s">
        <v>604</v>
      </c>
      <c r="U2017" s="111" t="str">
        <f>+CONCATENATE(Tabla134[[#This Row],[D]],Tabla134[[#This Row],[P]],Tabla134[[#This Row],[DI]])</f>
        <v>TACNACANDARAVECANDARAVE</v>
      </c>
      <c r="V2017" s="111" t="s">
        <v>6608</v>
      </c>
      <c r="W2017" s="111"/>
      <c r="X2017" s="111"/>
    </row>
    <row r="2018" spans="1:24" x14ac:dyDescent="0.3">
      <c r="A2018" s="108" t="s">
        <v>548</v>
      </c>
      <c r="B2018" s="109" t="s">
        <v>6611</v>
      </c>
      <c r="C2018" s="109" t="s">
        <v>2711</v>
      </c>
      <c r="D2018" s="109" t="s">
        <v>581</v>
      </c>
      <c r="E2018" s="109" t="s">
        <v>581</v>
      </c>
      <c r="F2018" s="109" t="s">
        <v>6585</v>
      </c>
      <c r="G2018" s="109" t="s">
        <v>6609</v>
      </c>
      <c r="H2018" s="109" t="s">
        <v>6612</v>
      </c>
      <c r="I2018" s="110">
        <v>1299</v>
      </c>
      <c r="J2018" s="110">
        <v>371.17</v>
      </c>
      <c r="K2018" s="110">
        <v>-17.286100000000001</v>
      </c>
      <c r="L2018" s="110">
        <v>-70.362799999999993</v>
      </c>
      <c r="M2018" s="111" t="s">
        <v>123</v>
      </c>
      <c r="N2018" s="111">
        <v>0</v>
      </c>
      <c r="O2018" s="111" t="s">
        <v>553</v>
      </c>
      <c r="P2018" s="111">
        <v>0</v>
      </c>
      <c r="Q2018" s="112"/>
      <c r="R2018" s="111" t="s">
        <v>577</v>
      </c>
      <c r="S2018" s="111" t="s">
        <v>604</v>
      </c>
      <c r="T2018" s="111" t="s">
        <v>1211</v>
      </c>
      <c r="U2018" s="111" t="str">
        <f>+CONCATENATE(Tabla134[[#This Row],[D]],Tabla134[[#This Row],[P]],Tabla134[[#This Row],[DI]])</f>
        <v>TACNACANDARAVECAIRANI</v>
      </c>
      <c r="V2018" s="111" t="s">
        <v>6611</v>
      </c>
      <c r="W2018" s="111"/>
      <c r="X2018" s="111"/>
    </row>
    <row r="2019" spans="1:24" x14ac:dyDescent="0.3">
      <c r="A2019" s="108" t="s">
        <v>548</v>
      </c>
      <c r="B2019" s="109" t="s">
        <v>6613</v>
      </c>
      <c r="C2019" s="109" t="s">
        <v>2711</v>
      </c>
      <c r="D2019" s="109" t="s">
        <v>581</v>
      </c>
      <c r="E2019" s="109" t="s">
        <v>608</v>
      </c>
      <c r="F2019" s="109" t="s">
        <v>6585</v>
      </c>
      <c r="G2019" s="109" t="s">
        <v>6609</v>
      </c>
      <c r="H2019" s="109" t="s">
        <v>6614</v>
      </c>
      <c r="I2019" s="110">
        <v>1468</v>
      </c>
      <c r="J2019" s="110">
        <v>518.65</v>
      </c>
      <c r="K2019" s="110">
        <v>-17.2669</v>
      </c>
      <c r="L2019" s="110">
        <v>-70.383300000000006</v>
      </c>
      <c r="M2019" s="111" t="s">
        <v>123</v>
      </c>
      <c r="N2019" s="111">
        <v>0</v>
      </c>
      <c r="O2019" s="111" t="s">
        <v>553</v>
      </c>
      <c r="P2019" s="111">
        <v>0</v>
      </c>
      <c r="Q2019" s="112"/>
      <c r="R2019" s="111" t="s">
        <v>577</v>
      </c>
      <c r="S2019" s="111" t="s">
        <v>604</v>
      </c>
      <c r="T2019" s="111" t="s">
        <v>1380</v>
      </c>
      <c r="U2019" s="111" t="str">
        <f>+CONCATENATE(Tabla134[[#This Row],[D]],Tabla134[[#This Row],[P]],Tabla134[[#This Row],[DI]])</f>
        <v>TACNACANDARAVECAMILACA</v>
      </c>
      <c r="V2019" s="111" t="s">
        <v>6613</v>
      </c>
      <c r="W2019" s="111"/>
      <c r="X2019" s="111"/>
    </row>
    <row r="2020" spans="1:24" x14ac:dyDescent="0.3">
      <c r="A2020" s="108" t="s">
        <v>548</v>
      </c>
      <c r="B2020" s="109" t="s">
        <v>6615</v>
      </c>
      <c r="C2020" s="109" t="s">
        <v>2711</v>
      </c>
      <c r="D2020" s="109" t="s">
        <v>581</v>
      </c>
      <c r="E2020" s="109" t="s">
        <v>633</v>
      </c>
      <c r="F2020" s="109" t="s">
        <v>6585</v>
      </c>
      <c r="G2020" s="109" t="s">
        <v>6609</v>
      </c>
      <c r="H2020" s="109" t="s">
        <v>6616</v>
      </c>
      <c r="I2020" s="110">
        <v>174</v>
      </c>
      <c r="J2020" s="110">
        <v>126.98</v>
      </c>
      <c r="K2020" s="110">
        <v>-17.382200000000001</v>
      </c>
      <c r="L2020" s="110">
        <v>-70.335300000000004</v>
      </c>
      <c r="M2020" s="111" t="s">
        <v>123</v>
      </c>
      <c r="N2020" s="111">
        <v>0</v>
      </c>
      <c r="O2020" s="111" t="s">
        <v>553</v>
      </c>
      <c r="P2020" s="111">
        <v>0</v>
      </c>
      <c r="Q2020" s="112"/>
      <c r="R2020" s="111" t="s">
        <v>577</v>
      </c>
      <c r="S2020" s="111" t="s">
        <v>604</v>
      </c>
      <c r="T2020" s="111" t="s">
        <v>1708</v>
      </c>
      <c r="U2020" s="111" t="str">
        <f>+CONCATENATE(Tabla134[[#This Row],[D]],Tabla134[[#This Row],[P]],Tabla134[[#This Row],[DI]])</f>
        <v>TACNACANDARAVECURIBAYA</v>
      </c>
      <c r="V2020" s="111" t="s">
        <v>6615</v>
      </c>
      <c r="W2020" s="111"/>
      <c r="X2020" s="111"/>
    </row>
    <row r="2021" spans="1:24" x14ac:dyDescent="0.3">
      <c r="A2021" s="108" t="s">
        <v>548</v>
      </c>
      <c r="B2021" s="109" t="s">
        <v>6617</v>
      </c>
      <c r="C2021" s="109" t="s">
        <v>2711</v>
      </c>
      <c r="D2021" s="109" t="s">
        <v>581</v>
      </c>
      <c r="E2021" s="109" t="s">
        <v>656</v>
      </c>
      <c r="F2021" s="109" t="s">
        <v>6585</v>
      </c>
      <c r="G2021" s="109" t="s">
        <v>6609</v>
      </c>
      <c r="H2021" s="109" t="s">
        <v>6618</v>
      </c>
      <c r="I2021" s="110">
        <v>909</v>
      </c>
      <c r="J2021" s="110">
        <v>95.61</v>
      </c>
      <c r="K2021" s="110">
        <v>-17.313300000000002</v>
      </c>
      <c r="L2021" s="110">
        <v>-70.321700000000007</v>
      </c>
      <c r="M2021" s="111" t="s">
        <v>123</v>
      </c>
      <c r="N2021" s="111">
        <v>0</v>
      </c>
      <c r="O2021" s="111" t="s">
        <v>553</v>
      </c>
      <c r="P2021" s="111">
        <v>0</v>
      </c>
      <c r="Q2021" s="112"/>
      <c r="R2021" s="111" t="s">
        <v>577</v>
      </c>
      <c r="S2021" s="111" t="s">
        <v>604</v>
      </c>
      <c r="T2021" s="111" t="s">
        <v>1859</v>
      </c>
      <c r="U2021" s="111" t="str">
        <f>+CONCATENATE(Tabla134[[#This Row],[D]],Tabla134[[#This Row],[P]],Tabla134[[#This Row],[DI]])</f>
        <v>TACNACANDARAVEHUANUARA</v>
      </c>
      <c r="V2021" s="111" t="s">
        <v>6617</v>
      </c>
      <c r="W2021" s="111"/>
      <c r="X2021" s="111"/>
    </row>
    <row r="2022" spans="1:24" x14ac:dyDescent="0.3">
      <c r="A2022" s="108" t="s">
        <v>548</v>
      </c>
      <c r="B2022" s="109" t="s">
        <v>6619</v>
      </c>
      <c r="C2022" s="109" t="s">
        <v>2711</v>
      </c>
      <c r="D2022" s="109" t="s">
        <v>581</v>
      </c>
      <c r="E2022" s="109" t="s">
        <v>680</v>
      </c>
      <c r="F2022" s="109" t="s">
        <v>6585</v>
      </c>
      <c r="G2022" s="109" t="s">
        <v>6609</v>
      </c>
      <c r="H2022" s="109" t="s">
        <v>6620</v>
      </c>
      <c r="I2022" s="110">
        <v>1229</v>
      </c>
      <c r="J2022" s="110">
        <v>37.659999999999997</v>
      </c>
      <c r="K2022" s="110">
        <v>-17.317499999999999</v>
      </c>
      <c r="L2022" s="110">
        <v>-70.258300000000006</v>
      </c>
      <c r="M2022" s="111" t="s">
        <v>123</v>
      </c>
      <c r="N2022" s="111">
        <v>0</v>
      </c>
      <c r="O2022" s="111" t="s">
        <v>553</v>
      </c>
      <c r="P2022" s="111">
        <v>0</v>
      </c>
      <c r="Q2022" s="112"/>
      <c r="R2022" s="111" t="s">
        <v>577</v>
      </c>
      <c r="S2022" s="111" t="s">
        <v>604</v>
      </c>
      <c r="T2022" s="111" t="s">
        <v>1991</v>
      </c>
      <c r="U2022" s="111" t="str">
        <f>+CONCATENATE(Tabla134[[#This Row],[D]],Tabla134[[#This Row],[P]],Tabla134[[#This Row],[DI]])</f>
        <v>TACNACANDARAVEQUILAHUANI</v>
      </c>
      <c r="V2022" s="111" t="s">
        <v>6619</v>
      </c>
      <c r="W2022" s="111"/>
      <c r="X2022" s="111"/>
    </row>
    <row r="2023" spans="1:24" x14ac:dyDescent="0.3">
      <c r="A2023" s="108" t="s">
        <v>548</v>
      </c>
      <c r="B2023" s="109" t="s">
        <v>6621</v>
      </c>
      <c r="C2023" s="109" t="s">
        <v>2711</v>
      </c>
      <c r="D2023" s="109" t="s">
        <v>581</v>
      </c>
      <c r="E2023" s="109" t="s">
        <v>841</v>
      </c>
      <c r="F2023" s="109" t="s">
        <v>6585</v>
      </c>
      <c r="G2023" s="109" t="s">
        <v>6609</v>
      </c>
      <c r="H2023" s="109" t="s">
        <v>842</v>
      </c>
      <c r="I2023" s="110" t="s">
        <v>553</v>
      </c>
      <c r="J2023" s="110" t="s">
        <v>553</v>
      </c>
      <c r="K2023" s="110" t="s">
        <v>553</v>
      </c>
      <c r="L2023" s="110" t="s">
        <v>553</v>
      </c>
      <c r="M2023" s="111" t="s">
        <v>123</v>
      </c>
      <c r="N2023" s="111">
        <v>0</v>
      </c>
      <c r="O2023" s="111" t="s">
        <v>553</v>
      </c>
      <c r="P2023" s="111">
        <v>0</v>
      </c>
      <c r="Q2023" s="112"/>
      <c r="R2023" s="111" t="s">
        <v>577</v>
      </c>
      <c r="S2023" s="111" t="s">
        <v>604</v>
      </c>
      <c r="T2023" s="111" t="s">
        <v>843</v>
      </c>
      <c r="U2023" s="111" t="str">
        <f>+CONCATENATE(Tabla134[[#This Row],[D]],Tabla134[[#This Row],[P]],Tabla134[[#This Row],[DI]])</f>
        <v>TACNACANDARAVEMULTIDISTRITAL</v>
      </c>
      <c r="V2023" s="111" t="s">
        <v>6621</v>
      </c>
      <c r="W2023" s="111"/>
      <c r="X2023" s="111"/>
    </row>
    <row r="2024" spans="1:24" x14ac:dyDescent="0.3">
      <c r="A2024" s="108" t="s">
        <v>548</v>
      </c>
      <c r="B2024" s="109" t="s">
        <v>6622</v>
      </c>
      <c r="C2024" s="109" t="s">
        <v>2711</v>
      </c>
      <c r="D2024" s="109" t="s">
        <v>608</v>
      </c>
      <c r="E2024" s="109" t="s">
        <v>550</v>
      </c>
      <c r="F2024" s="109" t="s">
        <v>6585</v>
      </c>
      <c r="G2024" s="109" t="s">
        <v>6623</v>
      </c>
      <c r="H2024" s="109" t="s">
        <v>6624</v>
      </c>
      <c r="I2024" s="110">
        <v>2641</v>
      </c>
      <c r="J2024" s="110">
        <v>968.99</v>
      </c>
      <c r="K2024" s="110">
        <v>-17.613299999999999</v>
      </c>
      <c r="L2024" s="110">
        <v>-70.761099999999999</v>
      </c>
      <c r="M2024" s="111" t="s">
        <v>123</v>
      </c>
      <c r="N2024" s="111">
        <v>0</v>
      </c>
      <c r="O2024" s="111" t="s">
        <v>553</v>
      </c>
      <c r="P2024" s="111">
        <v>0</v>
      </c>
      <c r="Q2024" s="112"/>
      <c r="R2024" s="111" t="s">
        <v>577</v>
      </c>
      <c r="S2024" s="111" t="s">
        <v>630</v>
      </c>
      <c r="T2024" s="111" t="s">
        <v>1550</v>
      </c>
      <c r="U2024" s="111" t="str">
        <f>+CONCATENATE(Tabla134[[#This Row],[D]],Tabla134[[#This Row],[P]],Tabla134[[#This Row],[DI]])</f>
        <v>TACNAJORGE_BASADRELOCUMBA</v>
      </c>
      <c r="V2024" s="111" t="s">
        <v>6622</v>
      </c>
      <c r="W2024" s="111"/>
      <c r="X2024" s="111"/>
    </row>
    <row r="2025" spans="1:24" x14ac:dyDescent="0.3">
      <c r="A2025" s="108" t="s">
        <v>548</v>
      </c>
      <c r="B2025" s="109" t="s">
        <v>6625</v>
      </c>
      <c r="C2025" s="109" t="s">
        <v>2711</v>
      </c>
      <c r="D2025" s="109" t="s">
        <v>608</v>
      </c>
      <c r="E2025" s="109" t="s">
        <v>581</v>
      </c>
      <c r="F2025" s="109" t="s">
        <v>6585</v>
      </c>
      <c r="G2025" s="109" t="s">
        <v>6623</v>
      </c>
      <c r="H2025" s="109" t="s">
        <v>6626</v>
      </c>
      <c r="I2025" s="110">
        <v>2806</v>
      </c>
      <c r="J2025" s="110">
        <v>1111.3900000000001</v>
      </c>
      <c r="K2025" s="110">
        <v>-17.421399999999998</v>
      </c>
      <c r="L2025" s="110">
        <v>-70.512200000000007</v>
      </c>
      <c r="M2025" s="111" t="s">
        <v>123</v>
      </c>
      <c r="N2025" s="111">
        <v>0</v>
      </c>
      <c r="O2025" s="111" t="s">
        <v>553</v>
      </c>
      <c r="P2025" s="111">
        <v>0</v>
      </c>
      <c r="Q2025" s="112"/>
      <c r="R2025" s="111" t="s">
        <v>577</v>
      </c>
      <c r="S2025" s="111" t="s">
        <v>630</v>
      </c>
      <c r="T2025" s="111" t="s">
        <v>1212</v>
      </c>
      <c r="U2025" s="111" t="str">
        <f>+CONCATENATE(Tabla134[[#This Row],[D]],Tabla134[[#This Row],[P]],Tabla134[[#This Row],[DI]])</f>
        <v>TACNAJORGE_BASADREILABAYA</v>
      </c>
      <c r="V2025" s="111" t="s">
        <v>6625</v>
      </c>
      <c r="W2025" s="111"/>
      <c r="X2025" s="111"/>
    </row>
    <row r="2026" spans="1:24" x14ac:dyDescent="0.3">
      <c r="A2026" s="108" t="s">
        <v>548</v>
      </c>
      <c r="B2026" s="109" t="s">
        <v>6627</v>
      </c>
      <c r="C2026" s="109" t="s">
        <v>2711</v>
      </c>
      <c r="D2026" s="109" t="s">
        <v>608</v>
      </c>
      <c r="E2026" s="109" t="s">
        <v>608</v>
      </c>
      <c r="F2026" s="109" t="s">
        <v>6585</v>
      </c>
      <c r="G2026" s="109" t="s">
        <v>6623</v>
      </c>
      <c r="H2026" s="109" t="s">
        <v>6628</v>
      </c>
      <c r="I2026" s="110">
        <v>3415</v>
      </c>
      <c r="J2026" s="110">
        <v>848.18</v>
      </c>
      <c r="K2026" s="110">
        <v>-17.861699999999999</v>
      </c>
      <c r="L2026" s="110">
        <v>-70.965000000000003</v>
      </c>
      <c r="M2026" s="111" t="s">
        <v>123</v>
      </c>
      <c r="N2026" s="111">
        <v>0</v>
      </c>
      <c r="O2026" s="111" t="s">
        <v>553</v>
      </c>
      <c r="P2026" s="111">
        <v>0</v>
      </c>
      <c r="Q2026" s="112"/>
      <c r="R2026" s="111" t="s">
        <v>577</v>
      </c>
      <c r="S2026" s="111" t="s">
        <v>630</v>
      </c>
      <c r="T2026" s="111" t="s">
        <v>1381</v>
      </c>
      <c r="U2026" s="111" t="str">
        <f>+CONCATENATE(Tabla134[[#This Row],[D]],Tabla134[[#This Row],[P]],Tabla134[[#This Row],[DI]])</f>
        <v>TACNAJORGE_BASADREITE</v>
      </c>
      <c r="V2026" s="111" t="s">
        <v>6627</v>
      </c>
      <c r="W2026" s="111"/>
      <c r="X2026" s="111"/>
    </row>
    <row r="2027" spans="1:24" x14ac:dyDescent="0.3">
      <c r="A2027" s="108" t="s">
        <v>548</v>
      </c>
      <c r="B2027" s="109" t="s">
        <v>6629</v>
      </c>
      <c r="C2027" s="109" t="s">
        <v>2711</v>
      </c>
      <c r="D2027" s="109" t="s">
        <v>608</v>
      </c>
      <c r="E2027" s="109" t="s">
        <v>841</v>
      </c>
      <c r="F2027" s="109" t="s">
        <v>6585</v>
      </c>
      <c r="G2027" s="109" t="s">
        <v>6623</v>
      </c>
      <c r="H2027" s="109" t="s">
        <v>842</v>
      </c>
      <c r="I2027" s="110" t="s">
        <v>553</v>
      </c>
      <c r="J2027" s="110" t="s">
        <v>553</v>
      </c>
      <c r="K2027" s="110" t="s">
        <v>553</v>
      </c>
      <c r="L2027" s="110" t="s">
        <v>553</v>
      </c>
      <c r="M2027" s="111" t="s">
        <v>123</v>
      </c>
      <c r="N2027" s="111">
        <v>0</v>
      </c>
      <c r="O2027" s="111" t="s">
        <v>553</v>
      </c>
      <c r="P2027" s="111">
        <v>0</v>
      </c>
      <c r="Q2027" s="112"/>
      <c r="R2027" s="111" t="s">
        <v>577</v>
      </c>
      <c r="S2027" s="111" t="s">
        <v>630</v>
      </c>
      <c r="T2027" s="111" t="s">
        <v>843</v>
      </c>
      <c r="U2027" s="111" t="str">
        <f>+CONCATENATE(Tabla134[[#This Row],[D]],Tabla134[[#This Row],[P]],Tabla134[[#This Row],[DI]])</f>
        <v>TACNAJORGE_BASADREMULTIDISTRITAL</v>
      </c>
      <c r="V2027" s="111" t="s">
        <v>6629</v>
      </c>
      <c r="W2027" s="111"/>
      <c r="X2027" s="111"/>
    </row>
    <row r="2028" spans="1:24" x14ac:dyDescent="0.3">
      <c r="A2028" s="108" t="s">
        <v>548</v>
      </c>
      <c r="B2028" s="109" t="s">
        <v>6630</v>
      </c>
      <c r="C2028" s="109" t="s">
        <v>2711</v>
      </c>
      <c r="D2028" s="109" t="s">
        <v>633</v>
      </c>
      <c r="E2028" s="109" t="s">
        <v>550</v>
      </c>
      <c r="F2028" s="109" t="s">
        <v>6585</v>
      </c>
      <c r="G2028" s="109" t="s">
        <v>6631</v>
      </c>
      <c r="H2028" s="109" t="s">
        <v>6632</v>
      </c>
      <c r="I2028" s="110">
        <v>3233</v>
      </c>
      <c r="J2028" s="110">
        <v>864.31</v>
      </c>
      <c r="K2028" s="110">
        <v>-17.4772</v>
      </c>
      <c r="L2028" s="110">
        <v>-70.030600000000007</v>
      </c>
      <c r="M2028" s="111" t="s">
        <v>123</v>
      </c>
      <c r="N2028" s="111">
        <v>0</v>
      </c>
      <c r="O2028" s="111" t="s">
        <v>553</v>
      </c>
      <c r="P2028" s="111">
        <v>0</v>
      </c>
      <c r="Q2028" s="112"/>
      <c r="R2028" s="111" t="s">
        <v>577</v>
      </c>
      <c r="S2028" s="111" t="s">
        <v>677</v>
      </c>
      <c r="T2028" s="111" t="s">
        <v>677</v>
      </c>
      <c r="U2028" s="111" t="str">
        <f>+CONCATENATE(Tabla134[[#This Row],[D]],Tabla134[[#This Row],[P]],Tabla134[[#This Row],[DI]])</f>
        <v>TACNATARATATARATA</v>
      </c>
      <c r="V2028" s="111" t="s">
        <v>6630</v>
      </c>
      <c r="W2028" s="111"/>
      <c r="X2028" s="111"/>
    </row>
    <row r="2029" spans="1:24" x14ac:dyDescent="0.3">
      <c r="A2029" s="108" t="s">
        <v>548</v>
      </c>
      <c r="B2029" s="109" t="s">
        <v>6633</v>
      </c>
      <c r="C2029" s="109" t="s">
        <v>2711</v>
      </c>
      <c r="D2029" s="109" t="s">
        <v>633</v>
      </c>
      <c r="E2029" s="109" t="s">
        <v>581</v>
      </c>
      <c r="F2029" s="109" t="s">
        <v>6585</v>
      </c>
      <c r="G2029" s="109" t="s">
        <v>6631</v>
      </c>
      <c r="H2029" s="109" t="s">
        <v>6634</v>
      </c>
      <c r="I2029" s="110">
        <v>676</v>
      </c>
      <c r="J2029" s="110">
        <v>372.41</v>
      </c>
      <c r="K2029" s="110">
        <v>-17.4817</v>
      </c>
      <c r="L2029" s="110">
        <v>-70.121099999999998</v>
      </c>
      <c r="M2029" s="111" t="s">
        <v>123</v>
      </c>
      <c r="N2029" s="111">
        <v>0</v>
      </c>
      <c r="O2029" s="111" t="s">
        <v>553</v>
      </c>
      <c r="P2029" s="111">
        <v>0</v>
      </c>
      <c r="Q2029" s="112"/>
      <c r="R2029" s="111" t="s">
        <v>577</v>
      </c>
      <c r="S2029" s="111" t="s">
        <v>677</v>
      </c>
      <c r="T2029" s="111" t="s">
        <v>1214</v>
      </c>
      <c r="U2029" s="111" t="str">
        <f>+CONCATENATE(Tabla134[[#This Row],[D]],Tabla134[[#This Row],[P]],Tabla134[[#This Row],[DI]])</f>
        <v>TACNATARATACHUCATAMANI</v>
      </c>
      <c r="V2029" s="111" t="s">
        <v>6633</v>
      </c>
      <c r="W2029" s="111"/>
      <c r="X2029" s="111"/>
    </row>
    <row r="2030" spans="1:24" x14ac:dyDescent="0.3">
      <c r="A2030" s="108" t="s">
        <v>548</v>
      </c>
      <c r="B2030" s="109" t="s">
        <v>6635</v>
      </c>
      <c r="C2030" s="109" t="s">
        <v>2711</v>
      </c>
      <c r="D2030" s="109" t="s">
        <v>633</v>
      </c>
      <c r="E2030" s="109" t="s">
        <v>608</v>
      </c>
      <c r="F2030" s="109" t="s">
        <v>6585</v>
      </c>
      <c r="G2030" s="109" t="s">
        <v>6631</v>
      </c>
      <c r="H2030" s="109" t="s">
        <v>6636</v>
      </c>
      <c r="I2030" s="110">
        <v>741</v>
      </c>
      <c r="J2030" s="110">
        <v>312.85000000000002</v>
      </c>
      <c r="K2030" s="110">
        <v>-17.5428</v>
      </c>
      <c r="L2030" s="110">
        <v>-70.020600000000002</v>
      </c>
      <c r="M2030" s="111" t="s">
        <v>123</v>
      </c>
      <c r="N2030" s="111">
        <v>0</v>
      </c>
      <c r="O2030" s="111" t="s">
        <v>553</v>
      </c>
      <c r="P2030" s="111">
        <v>0</v>
      </c>
      <c r="Q2030" s="112"/>
      <c r="R2030" s="111" t="s">
        <v>577</v>
      </c>
      <c r="S2030" s="111" t="s">
        <v>677</v>
      </c>
      <c r="T2030" s="111" t="s">
        <v>1383</v>
      </c>
      <c r="U2030" s="111" t="str">
        <f>+CONCATENATE(Tabla134[[#This Row],[D]],Tabla134[[#This Row],[P]],Tabla134[[#This Row],[DI]])</f>
        <v>TACNATARATAESTIQUE</v>
      </c>
      <c r="V2030" s="111" t="s">
        <v>6635</v>
      </c>
      <c r="W2030" s="111"/>
      <c r="X2030" s="111"/>
    </row>
    <row r="2031" spans="1:24" x14ac:dyDescent="0.3">
      <c r="A2031" s="108" t="s">
        <v>548</v>
      </c>
      <c r="B2031" s="109" t="s">
        <v>6637</v>
      </c>
      <c r="C2031" s="109" t="s">
        <v>2711</v>
      </c>
      <c r="D2031" s="109" t="s">
        <v>633</v>
      </c>
      <c r="E2031" s="109" t="s">
        <v>633</v>
      </c>
      <c r="F2031" s="109" t="s">
        <v>6585</v>
      </c>
      <c r="G2031" s="109" t="s">
        <v>6631</v>
      </c>
      <c r="H2031" s="109" t="s">
        <v>6638</v>
      </c>
      <c r="I2031" s="110">
        <v>703</v>
      </c>
      <c r="J2031" s="110">
        <v>185.61</v>
      </c>
      <c r="K2031" s="110">
        <v>-17.537199999999999</v>
      </c>
      <c r="L2031" s="110">
        <v>-70.034400000000005</v>
      </c>
      <c r="M2031" s="111" t="s">
        <v>123</v>
      </c>
      <c r="N2031" s="111">
        <v>0</v>
      </c>
      <c r="O2031" s="111" t="s">
        <v>553</v>
      </c>
      <c r="P2031" s="111">
        <v>0</v>
      </c>
      <c r="Q2031" s="112"/>
      <c r="R2031" s="111" t="s">
        <v>577</v>
      </c>
      <c r="S2031" s="111" t="s">
        <v>677</v>
      </c>
      <c r="T2031" s="111" t="s">
        <v>1552</v>
      </c>
      <c r="U2031" s="111" t="str">
        <f>+CONCATENATE(Tabla134[[#This Row],[D]],Tabla134[[#This Row],[P]],Tabla134[[#This Row],[DI]])</f>
        <v>TACNATARATAESTIQUE-PAMPA</v>
      </c>
      <c r="V2031" s="111" t="s">
        <v>6637</v>
      </c>
      <c r="W2031" s="111"/>
      <c r="X2031" s="111"/>
    </row>
    <row r="2032" spans="1:24" x14ac:dyDescent="0.3">
      <c r="A2032" s="108" t="s">
        <v>548</v>
      </c>
      <c r="B2032" s="109" t="s">
        <v>6639</v>
      </c>
      <c r="C2032" s="109" t="s">
        <v>2711</v>
      </c>
      <c r="D2032" s="109" t="s">
        <v>633</v>
      </c>
      <c r="E2032" s="109" t="s">
        <v>656</v>
      </c>
      <c r="F2032" s="109" t="s">
        <v>6585</v>
      </c>
      <c r="G2032" s="109" t="s">
        <v>6631</v>
      </c>
      <c r="H2032" s="109" t="s">
        <v>6640</v>
      </c>
      <c r="I2032" s="110">
        <v>728</v>
      </c>
      <c r="J2032" s="110">
        <v>251.24</v>
      </c>
      <c r="K2032" s="110">
        <v>-17.374700000000001</v>
      </c>
      <c r="L2032" s="110">
        <v>-70.134200000000007</v>
      </c>
      <c r="M2032" s="111" t="s">
        <v>123</v>
      </c>
      <c r="N2032" s="111">
        <v>0</v>
      </c>
      <c r="O2032" s="111" t="s">
        <v>553</v>
      </c>
      <c r="P2032" s="111">
        <v>0</v>
      </c>
      <c r="Q2032" s="112"/>
      <c r="R2032" s="111" t="s">
        <v>577</v>
      </c>
      <c r="S2032" s="111" t="s">
        <v>677</v>
      </c>
      <c r="T2032" s="111" t="s">
        <v>1710</v>
      </c>
      <c r="U2032" s="111" t="str">
        <f>+CONCATENATE(Tabla134[[#This Row],[D]],Tabla134[[#This Row],[P]],Tabla134[[#This Row],[DI]])</f>
        <v>TACNATARATASITAJARA</v>
      </c>
      <c r="V2032" s="111" t="s">
        <v>6639</v>
      </c>
      <c r="W2032" s="111"/>
      <c r="X2032" s="111"/>
    </row>
    <row r="2033" spans="1:24" x14ac:dyDescent="0.3">
      <c r="A2033" s="108" t="s">
        <v>548</v>
      </c>
      <c r="B2033" s="109" t="s">
        <v>6641</v>
      </c>
      <c r="C2033" s="109" t="s">
        <v>2711</v>
      </c>
      <c r="D2033" s="109" t="s">
        <v>633</v>
      </c>
      <c r="E2033" s="109" t="s">
        <v>680</v>
      </c>
      <c r="F2033" s="109" t="s">
        <v>6585</v>
      </c>
      <c r="G2033" s="109" t="s">
        <v>6631</v>
      </c>
      <c r="H2033" s="109" t="s">
        <v>6642</v>
      </c>
      <c r="I2033" s="110">
        <v>746</v>
      </c>
      <c r="J2033" s="110">
        <v>373.21</v>
      </c>
      <c r="K2033" s="110">
        <v>-17.352799999999998</v>
      </c>
      <c r="L2033" s="110">
        <v>-70.131100000000004</v>
      </c>
      <c r="M2033" s="111" t="s">
        <v>123</v>
      </c>
      <c r="N2033" s="111">
        <v>0</v>
      </c>
      <c r="O2033" s="111" t="s">
        <v>553</v>
      </c>
      <c r="P2033" s="111">
        <v>0</v>
      </c>
      <c r="Q2033" s="112"/>
      <c r="R2033" s="111" t="s">
        <v>577</v>
      </c>
      <c r="S2033" s="111" t="s">
        <v>677</v>
      </c>
      <c r="T2033" s="111" t="s">
        <v>1861</v>
      </c>
      <c r="U2033" s="111" t="str">
        <f>+CONCATENATE(Tabla134[[#This Row],[D]],Tabla134[[#This Row],[P]],Tabla134[[#This Row],[DI]])</f>
        <v>TACNATARATASUSAPAYA</v>
      </c>
      <c r="V2033" s="111" t="s">
        <v>6641</v>
      </c>
      <c r="W2033" s="111"/>
      <c r="X2033" s="111"/>
    </row>
    <row r="2034" spans="1:24" x14ac:dyDescent="0.3">
      <c r="A2034" s="108" t="s">
        <v>548</v>
      </c>
      <c r="B2034" s="109" t="s">
        <v>6643</v>
      </c>
      <c r="C2034" s="109" t="s">
        <v>2711</v>
      </c>
      <c r="D2034" s="109" t="s">
        <v>633</v>
      </c>
      <c r="E2034" s="109" t="s">
        <v>700</v>
      </c>
      <c r="F2034" s="109" t="s">
        <v>6585</v>
      </c>
      <c r="G2034" s="109" t="s">
        <v>6631</v>
      </c>
      <c r="H2034" s="109" t="s">
        <v>6644</v>
      </c>
      <c r="I2034" s="110">
        <v>412</v>
      </c>
      <c r="J2034" s="110">
        <v>113.27</v>
      </c>
      <c r="K2034" s="110">
        <v>-17.525300000000001</v>
      </c>
      <c r="L2034" s="110">
        <v>-70.029200000000003</v>
      </c>
      <c r="M2034" s="111" t="s">
        <v>123</v>
      </c>
      <c r="N2034" s="111">
        <v>0</v>
      </c>
      <c r="O2034" s="111" t="s">
        <v>553</v>
      </c>
      <c r="P2034" s="111">
        <v>0</v>
      </c>
      <c r="Q2034" s="112"/>
      <c r="R2034" s="111" t="s">
        <v>577</v>
      </c>
      <c r="S2034" s="111" t="s">
        <v>677</v>
      </c>
      <c r="T2034" s="111" t="s">
        <v>2104</v>
      </c>
      <c r="U2034" s="111" t="str">
        <f>+CONCATENATE(Tabla134[[#This Row],[D]],Tabla134[[#This Row],[P]],Tabla134[[#This Row],[DI]])</f>
        <v>TACNATARATATARUCACHI</v>
      </c>
      <c r="V2034" s="111" t="s">
        <v>6643</v>
      </c>
      <c r="W2034" s="111"/>
      <c r="X2034" s="111"/>
    </row>
    <row r="2035" spans="1:24" x14ac:dyDescent="0.3">
      <c r="A2035" s="108" t="s">
        <v>548</v>
      </c>
      <c r="B2035" s="109" t="s">
        <v>6645</v>
      </c>
      <c r="C2035" s="109" t="s">
        <v>2711</v>
      </c>
      <c r="D2035" s="109" t="s">
        <v>633</v>
      </c>
      <c r="E2035" s="109" t="s">
        <v>719</v>
      </c>
      <c r="F2035" s="109" t="s">
        <v>6585</v>
      </c>
      <c r="G2035" s="109" t="s">
        <v>6631</v>
      </c>
      <c r="H2035" s="109" t="s">
        <v>6646</v>
      </c>
      <c r="I2035" s="110">
        <v>547</v>
      </c>
      <c r="J2035" s="110">
        <v>347.06</v>
      </c>
      <c r="K2035" s="110">
        <v>-17.450600000000001</v>
      </c>
      <c r="L2035" s="110">
        <v>-70.045599999999993</v>
      </c>
      <c r="M2035" s="111" t="s">
        <v>123</v>
      </c>
      <c r="N2035" s="111">
        <v>0</v>
      </c>
      <c r="O2035" s="111" t="s">
        <v>553</v>
      </c>
      <c r="P2035" s="111">
        <v>0</v>
      </c>
      <c r="Q2035" s="112"/>
      <c r="R2035" s="111" t="s">
        <v>577</v>
      </c>
      <c r="S2035" s="111" t="s">
        <v>677</v>
      </c>
      <c r="T2035" s="111" t="s">
        <v>2199</v>
      </c>
      <c r="U2035" s="111" t="str">
        <f>+CONCATENATE(Tabla134[[#This Row],[D]],Tabla134[[#This Row],[P]],Tabla134[[#This Row],[DI]])</f>
        <v>TACNATARATATICACO</v>
      </c>
      <c r="V2035" s="111" t="s">
        <v>6645</v>
      </c>
      <c r="W2035" s="111"/>
      <c r="X2035" s="111"/>
    </row>
    <row r="2036" spans="1:24" x14ac:dyDescent="0.3">
      <c r="A2036" s="108" t="s">
        <v>548</v>
      </c>
      <c r="B2036" s="109" t="s">
        <v>6647</v>
      </c>
      <c r="C2036" s="109" t="s">
        <v>2711</v>
      </c>
      <c r="D2036" s="109" t="s">
        <v>633</v>
      </c>
      <c r="E2036" s="109" t="s">
        <v>841</v>
      </c>
      <c r="F2036" s="109" t="s">
        <v>6585</v>
      </c>
      <c r="G2036" s="109" t="s">
        <v>6631</v>
      </c>
      <c r="H2036" s="109" t="s">
        <v>842</v>
      </c>
      <c r="I2036" s="110" t="s">
        <v>553</v>
      </c>
      <c r="J2036" s="110" t="s">
        <v>553</v>
      </c>
      <c r="K2036" s="110" t="s">
        <v>553</v>
      </c>
      <c r="L2036" s="110" t="s">
        <v>553</v>
      </c>
      <c r="M2036" s="111" t="s">
        <v>123</v>
      </c>
      <c r="N2036" s="111">
        <v>0</v>
      </c>
      <c r="O2036" s="111" t="s">
        <v>553</v>
      </c>
      <c r="P2036" s="111">
        <v>0</v>
      </c>
      <c r="Q2036" s="112"/>
      <c r="R2036" s="111" t="s">
        <v>577</v>
      </c>
      <c r="S2036" s="111" t="s">
        <v>677</v>
      </c>
      <c r="T2036" s="111" t="s">
        <v>843</v>
      </c>
      <c r="U2036" s="111" t="str">
        <f>+CONCATENATE(Tabla134[[#This Row],[D]],Tabla134[[#This Row],[P]],Tabla134[[#This Row],[DI]])</f>
        <v>TACNATARATAMULTIDISTRITAL</v>
      </c>
      <c r="V2036" s="111" t="s">
        <v>6647</v>
      </c>
      <c r="W2036" s="111"/>
      <c r="X2036" s="111"/>
    </row>
    <row r="2037" spans="1:24" x14ac:dyDescent="0.3">
      <c r="A2037" s="108" t="s">
        <v>548</v>
      </c>
      <c r="B2037" s="109" t="s">
        <v>6648</v>
      </c>
      <c r="C2037" s="109" t="s">
        <v>3357</v>
      </c>
      <c r="D2037" s="109" t="s">
        <v>550</v>
      </c>
      <c r="E2037" s="109" t="s">
        <v>550</v>
      </c>
      <c r="F2037" s="109" t="s">
        <v>6649</v>
      </c>
      <c r="G2037" s="109" t="s">
        <v>6650</v>
      </c>
      <c r="H2037" s="109" t="s">
        <v>6650</v>
      </c>
      <c r="I2037" s="110">
        <v>115562</v>
      </c>
      <c r="J2037" s="110">
        <v>158.13999999999999</v>
      </c>
      <c r="K2037" s="110">
        <v>-3.5647000000000002</v>
      </c>
      <c r="L2037" s="110">
        <v>-80.453599999999994</v>
      </c>
      <c r="M2037" s="111" t="s">
        <v>123</v>
      </c>
      <c r="N2037" s="115">
        <v>1</v>
      </c>
      <c r="O2037" s="115" t="s">
        <v>6111</v>
      </c>
      <c r="P2037" s="115">
        <v>0</v>
      </c>
      <c r="Q2037" s="112"/>
      <c r="R2037" s="111" t="s">
        <v>578</v>
      </c>
      <c r="S2037" s="111" t="s">
        <v>578</v>
      </c>
      <c r="T2037" s="111" t="s">
        <v>578</v>
      </c>
      <c r="U2037" s="111" t="str">
        <f>+CONCATENATE(Tabla134[[#This Row],[D]],Tabla134[[#This Row],[P]],Tabla134[[#This Row],[DI]])</f>
        <v>TUMBESTUMBESTUMBES</v>
      </c>
      <c r="V2037" s="111" t="s">
        <v>6648</v>
      </c>
      <c r="W2037" s="111"/>
      <c r="X2037" s="111"/>
    </row>
    <row r="2038" spans="1:24" x14ac:dyDescent="0.3">
      <c r="A2038" s="108" t="s">
        <v>548</v>
      </c>
      <c r="B2038" s="109" t="s">
        <v>6651</v>
      </c>
      <c r="C2038" s="109" t="s">
        <v>3357</v>
      </c>
      <c r="D2038" s="109" t="s">
        <v>550</v>
      </c>
      <c r="E2038" s="109" t="s">
        <v>581</v>
      </c>
      <c r="F2038" s="109" t="s">
        <v>6649</v>
      </c>
      <c r="G2038" s="109" t="s">
        <v>6650</v>
      </c>
      <c r="H2038" s="109" t="s">
        <v>6652</v>
      </c>
      <c r="I2038" s="110">
        <v>24561</v>
      </c>
      <c r="J2038" s="110">
        <v>131.6</v>
      </c>
      <c r="K2038" s="110">
        <v>-3.6021999999999998</v>
      </c>
      <c r="L2038" s="110">
        <v>-80.479699999999994</v>
      </c>
      <c r="M2038" s="111" t="s">
        <v>123</v>
      </c>
      <c r="N2038" s="115">
        <v>1</v>
      </c>
      <c r="O2038" s="115" t="s">
        <v>6111</v>
      </c>
      <c r="P2038" s="115">
        <v>0</v>
      </c>
      <c r="Q2038" s="112"/>
      <c r="R2038" s="111" t="s">
        <v>578</v>
      </c>
      <c r="S2038" s="111" t="s">
        <v>578</v>
      </c>
      <c r="T2038" s="111" t="s">
        <v>1216</v>
      </c>
      <c r="U2038" s="111" t="str">
        <f>+CONCATENATE(Tabla134[[#This Row],[D]],Tabla134[[#This Row],[P]],Tabla134[[#This Row],[DI]])</f>
        <v>TUMBESTUMBESCORRALES</v>
      </c>
      <c r="V2038" s="111" t="s">
        <v>6651</v>
      </c>
      <c r="W2038" s="111"/>
      <c r="X2038" s="111"/>
    </row>
    <row r="2039" spans="1:24" x14ac:dyDescent="0.3">
      <c r="A2039" s="108" t="s">
        <v>548</v>
      </c>
      <c r="B2039" s="109" t="s">
        <v>6653</v>
      </c>
      <c r="C2039" s="109" t="s">
        <v>3357</v>
      </c>
      <c r="D2039" s="109" t="s">
        <v>550</v>
      </c>
      <c r="E2039" s="109" t="s">
        <v>608</v>
      </c>
      <c r="F2039" s="109" t="s">
        <v>6649</v>
      </c>
      <c r="G2039" s="109" t="s">
        <v>6650</v>
      </c>
      <c r="H2039" s="109" t="s">
        <v>6654</v>
      </c>
      <c r="I2039" s="110">
        <v>9444</v>
      </c>
      <c r="J2039" s="110">
        <v>65.23</v>
      </c>
      <c r="K2039" s="110">
        <v>-3.6377999999999999</v>
      </c>
      <c r="L2039" s="110">
        <v>-80.592500000000001</v>
      </c>
      <c r="M2039" s="111" t="s">
        <v>123</v>
      </c>
      <c r="N2039" s="115">
        <v>1</v>
      </c>
      <c r="O2039" s="115" t="s">
        <v>6111</v>
      </c>
      <c r="P2039" s="115">
        <v>0</v>
      </c>
      <c r="Q2039" s="112"/>
      <c r="R2039" s="111" t="s">
        <v>578</v>
      </c>
      <c r="S2039" s="111" t="s">
        <v>578</v>
      </c>
      <c r="T2039" s="111" t="s">
        <v>1385</v>
      </c>
      <c r="U2039" s="111" t="str">
        <f>+CONCATENATE(Tabla134[[#This Row],[D]],Tabla134[[#This Row],[P]],Tabla134[[#This Row],[DI]])</f>
        <v>TUMBESTUMBESLA CRUZ</v>
      </c>
      <c r="V2039" s="111" t="s">
        <v>6653</v>
      </c>
      <c r="W2039" s="111"/>
      <c r="X2039" s="111"/>
    </row>
    <row r="2040" spans="1:24" x14ac:dyDescent="0.3">
      <c r="A2040" s="108" t="s">
        <v>548</v>
      </c>
      <c r="B2040" s="109" t="s">
        <v>6655</v>
      </c>
      <c r="C2040" s="109" t="s">
        <v>3357</v>
      </c>
      <c r="D2040" s="109" t="s">
        <v>550</v>
      </c>
      <c r="E2040" s="109" t="s">
        <v>633</v>
      </c>
      <c r="F2040" s="109" t="s">
        <v>6649</v>
      </c>
      <c r="G2040" s="109" t="s">
        <v>6650</v>
      </c>
      <c r="H2040" s="109" t="s">
        <v>6656</v>
      </c>
      <c r="I2040" s="110">
        <v>7239</v>
      </c>
      <c r="J2040" s="110">
        <v>727.75</v>
      </c>
      <c r="K2040" s="110">
        <v>-3.6956000000000002</v>
      </c>
      <c r="L2040" s="110">
        <v>-80.4358</v>
      </c>
      <c r="M2040" s="111" t="s">
        <v>123</v>
      </c>
      <c r="N2040" s="111">
        <v>0</v>
      </c>
      <c r="O2040" s="111" t="s">
        <v>553</v>
      </c>
      <c r="P2040" s="111">
        <v>0</v>
      </c>
      <c r="Q2040" s="112"/>
      <c r="R2040" s="111" t="s">
        <v>578</v>
      </c>
      <c r="S2040" s="111" t="s">
        <v>578</v>
      </c>
      <c r="T2040" s="111" t="s">
        <v>1554</v>
      </c>
      <c r="U2040" s="111" t="str">
        <f>+CONCATENATE(Tabla134[[#This Row],[D]],Tabla134[[#This Row],[P]],Tabla134[[#This Row],[DI]])</f>
        <v>TUMBESTUMBESPAMPAS DE HOSPITAL</v>
      </c>
      <c r="V2040" s="111" t="s">
        <v>6655</v>
      </c>
      <c r="W2040" s="111"/>
      <c r="X2040" s="111"/>
    </row>
    <row r="2041" spans="1:24" x14ac:dyDescent="0.3">
      <c r="A2041" s="108" t="s">
        <v>548</v>
      </c>
      <c r="B2041" s="109" t="s">
        <v>6657</v>
      </c>
      <c r="C2041" s="109" t="s">
        <v>3357</v>
      </c>
      <c r="D2041" s="109" t="s">
        <v>550</v>
      </c>
      <c r="E2041" s="109" t="s">
        <v>656</v>
      </c>
      <c r="F2041" s="109" t="s">
        <v>6649</v>
      </c>
      <c r="G2041" s="109" t="s">
        <v>6650</v>
      </c>
      <c r="H2041" s="109" t="s">
        <v>6658</v>
      </c>
      <c r="I2041" s="110">
        <v>8704</v>
      </c>
      <c r="J2041" s="110">
        <v>598.72</v>
      </c>
      <c r="K2041" s="110">
        <v>-3.6431</v>
      </c>
      <c r="L2041" s="110">
        <v>-80.451099999999997</v>
      </c>
      <c r="M2041" s="111" t="s">
        <v>123</v>
      </c>
      <c r="N2041" s="111">
        <v>0</v>
      </c>
      <c r="O2041" s="111" t="s">
        <v>553</v>
      </c>
      <c r="P2041" s="111">
        <v>0</v>
      </c>
      <c r="Q2041" s="112"/>
      <c r="R2041" s="111" t="s">
        <v>578</v>
      </c>
      <c r="S2041" s="111" t="s">
        <v>578</v>
      </c>
      <c r="T2041" s="111" t="s">
        <v>1711</v>
      </c>
      <c r="U2041" s="111" t="str">
        <f>+CONCATENATE(Tabla134[[#This Row],[D]],Tabla134[[#This Row],[P]],Tabla134[[#This Row],[DI]])</f>
        <v>TUMBESTUMBESSAN JACINTO</v>
      </c>
      <c r="V2041" s="111" t="s">
        <v>6657</v>
      </c>
      <c r="W2041" s="111"/>
      <c r="X2041" s="111"/>
    </row>
    <row r="2042" spans="1:24" x14ac:dyDescent="0.3">
      <c r="A2042" s="108" t="s">
        <v>548</v>
      </c>
      <c r="B2042" s="109" t="s">
        <v>6659</v>
      </c>
      <c r="C2042" s="109" t="s">
        <v>3357</v>
      </c>
      <c r="D2042" s="109" t="s">
        <v>550</v>
      </c>
      <c r="E2042" s="109" t="s">
        <v>680</v>
      </c>
      <c r="F2042" s="109" t="s">
        <v>6649</v>
      </c>
      <c r="G2042" s="109" t="s">
        <v>6650</v>
      </c>
      <c r="H2042" s="109" t="s">
        <v>6660</v>
      </c>
      <c r="I2042" s="110">
        <v>4160</v>
      </c>
      <c r="J2042" s="110">
        <v>118.71</v>
      </c>
      <c r="K2042" s="110">
        <v>-3.6274999999999999</v>
      </c>
      <c r="L2042" s="110">
        <v>-80.433599999999998</v>
      </c>
      <c r="M2042" s="111" t="s">
        <v>123</v>
      </c>
      <c r="N2042" s="111">
        <v>0</v>
      </c>
      <c r="O2042" s="111" t="s">
        <v>553</v>
      </c>
      <c r="P2042" s="111">
        <v>0</v>
      </c>
      <c r="Q2042" s="112"/>
      <c r="R2042" s="111" t="s">
        <v>578</v>
      </c>
      <c r="S2042" s="111" t="s">
        <v>578</v>
      </c>
      <c r="T2042" s="111" t="s">
        <v>1862</v>
      </c>
      <c r="U2042" s="111" t="str">
        <f>+CONCATENATE(Tabla134[[#This Row],[D]],Tabla134[[#This Row],[P]],Tabla134[[#This Row],[DI]])</f>
        <v>TUMBESTUMBESSAN JUAN DE LA VIRGEN</v>
      </c>
      <c r="V2042" s="111" t="s">
        <v>6659</v>
      </c>
      <c r="W2042" s="111"/>
      <c r="X2042" s="111"/>
    </row>
    <row r="2043" spans="1:24" x14ac:dyDescent="0.3">
      <c r="A2043" s="108" t="s">
        <v>548</v>
      </c>
      <c r="B2043" s="109" t="s">
        <v>6661</v>
      </c>
      <c r="C2043" s="109" t="s">
        <v>3357</v>
      </c>
      <c r="D2043" s="109" t="s">
        <v>550</v>
      </c>
      <c r="E2043" s="109" t="s">
        <v>841</v>
      </c>
      <c r="F2043" s="109" t="s">
        <v>6649</v>
      </c>
      <c r="G2043" s="109" t="s">
        <v>6650</v>
      </c>
      <c r="H2043" s="109" t="s">
        <v>842</v>
      </c>
      <c r="I2043" s="110" t="s">
        <v>553</v>
      </c>
      <c r="J2043" s="110" t="s">
        <v>553</v>
      </c>
      <c r="K2043" s="110" t="s">
        <v>553</v>
      </c>
      <c r="L2043" s="110" t="s">
        <v>553</v>
      </c>
      <c r="M2043" s="111" t="s">
        <v>123</v>
      </c>
      <c r="N2043" s="111">
        <v>0</v>
      </c>
      <c r="O2043" s="111" t="s">
        <v>553</v>
      </c>
      <c r="P2043" s="111">
        <v>0</v>
      </c>
      <c r="Q2043" s="112"/>
      <c r="R2043" s="111" t="s">
        <v>578</v>
      </c>
      <c r="S2043" s="111" t="s">
        <v>578</v>
      </c>
      <c r="T2043" s="111" t="s">
        <v>843</v>
      </c>
      <c r="U2043" s="111" t="str">
        <f>+CONCATENATE(Tabla134[[#This Row],[D]],Tabla134[[#This Row],[P]],Tabla134[[#This Row],[DI]])</f>
        <v>TUMBESTUMBESMULTIDISTRITAL</v>
      </c>
      <c r="V2043" s="111" t="s">
        <v>6661</v>
      </c>
      <c r="W2043" s="111"/>
      <c r="X2043" s="111"/>
    </row>
    <row r="2044" spans="1:24" x14ac:dyDescent="0.3">
      <c r="A2044" s="108" t="s">
        <v>548</v>
      </c>
      <c r="B2044" s="109" t="s">
        <v>6662</v>
      </c>
      <c r="C2044" s="109" t="s">
        <v>3357</v>
      </c>
      <c r="D2044" s="109" t="s">
        <v>581</v>
      </c>
      <c r="E2044" s="109" t="s">
        <v>550</v>
      </c>
      <c r="F2044" s="109" t="s">
        <v>6649</v>
      </c>
      <c r="G2044" s="109" t="s">
        <v>6663</v>
      </c>
      <c r="H2044" s="109" t="s">
        <v>6664</v>
      </c>
      <c r="I2044" s="110">
        <v>12785</v>
      </c>
      <c r="J2044" s="110">
        <v>644.52</v>
      </c>
      <c r="K2044" s="110">
        <v>-3.6806000000000001</v>
      </c>
      <c r="L2044" s="110">
        <v>-80.678299999999993</v>
      </c>
      <c r="M2044" s="111" t="s">
        <v>123</v>
      </c>
      <c r="N2044" s="115">
        <v>1</v>
      </c>
      <c r="O2044" s="115" t="s">
        <v>6111</v>
      </c>
      <c r="P2044" s="115">
        <v>0</v>
      </c>
      <c r="Q2044" s="112"/>
      <c r="R2044" s="111" t="s">
        <v>578</v>
      </c>
      <c r="S2044" s="111" t="s">
        <v>605</v>
      </c>
      <c r="T2044" s="111" t="s">
        <v>1553</v>
      </c>
      <c r="U2044" s="111" t="str">
        <f>+CONCATENATE(Tabla134[[#This Row],[D]],Tabla134[[#This Row],[P]],Tabla134[[#This Row],[DI]])</f>
        <v>TUMBESCONTRALMIRANTE_VILLARZORRITOS</v>
      </c>
      <c r="V2044" s="111" t="s">
        <v>6662</v>
      </c>
      <c r="W2044" s="111"/>
      <c r="X2044" s="111"/>
    </row>
    <row r="2045" spans="1:24" x14ac:dyDescent="0.3">
      <c r="A2045" s="108" t="s">
        <v>548</v>
      </c>
      <c r="B2045" s="109" t="s">
        <v>6665</v>
      </c>
      <c r="C2045" s="109" t="s">
        <v>3357</v>
      </c>
      <c r="D2045" s="109" t="s">
        <v>581</v>
      </c>
      <c r="E2045" s="109" t="s">
        <v>581</v>
      </c>
      <c r="F2045" s="109" t="s">
        <v>6649</v>
      </c>
      <c r="G2045" s="109" t="s">
        <v>6663</v>
      </c>
      <c r="H2045" s="109" t="s">
        <v>6666</v>
      </c>
      <c r="I2045" s="110">
        <v>2088</v>
      </c>
      <c r="J2045" s="110">
        <v>855.36</v>
      </c>
      <c r="K2045" s="110">
        <v>-3.9405999999999999</v>
      </c>
      <c r="L2045" s="110">
        <v>-80.651899999999998</v>
      </c>
      <c r="M2045" s="111" t="s">
        <v>123</v>
      </c>
      <c r="N2045" s="111">
        <v>0</v>
      </c>
      <c r="O2045" s="111" t="s">
        <v>553</v>
      </c>
      <c r="P2045" s="111">
        <v>0</v>
      </c>
      <c r="Q2045" s="112"/>
      <c r="R2045" s="111" t="s">
        <v>578</v>
      </c>
      <c r="S2045" s="111" t="s">
        <v>605</v>
      </c>
      <c r="T2045" s="111" t="s">
        <v>1384</v>
      </c>
      <c r="U2045" s="111" t="str">
        <f>+CONCATENATE(Tabla134[[#This Row],[D]],Tabla134[[#This Row],[P]],Tabla134[[#This Row],[DI]])</f>
        <v>TUMBESCONTRALMIRANTE_VILLARCASITAS</v>
      </c>
      <c r="V2045" s="111" t="s">
        <v>6665</v>
      </c>
      <c r="W2045" s="111"/>
      <c r="X2045" s="111"/>
    </row>
    <row r="2046" spans="1:24" x14ac:dyDescent="0.3">
      <c r="A2046" s="108" t="s">
        <v>548</v>
      </c>
      <c r="B2046" s="109" t="s">
        <v>6667</v>
      </c>
      <c r="C2046" s="109" t="s">
        <v>3357</v>
      </c>
      <c r="D2046" s="109" t="s">
        <v>581</v>
      </c>
      <c r="E2046" s="109" t="s">
        <v>608</v>
      </c>
      <c r="F2046" s="109" t="s">
        <v>6649</v>
      </c>
      <c r="G2046" s="109" t="s">
        <v>6663</v>
      </c>
      <c r="H2046" s="109" t="s">
        <v>6668</v>
      </c>
      <c r="I2046" s="110">
        <v>5700</v>
      </c>
      <c r="J2046" s="110">
        <v>623.34</v>
      </c>
      <c r="K2046" s="110">
        <v>-3.9466999999999999</v>
      </c>
      <c r="L2046" s="110">
        <v>-80.942800000000005</v>
      </c>
      <c r="M2046" s="111" t="s">
        <v>123</v>
      </c>
      <c r="N2046" s="115">
        <v>1</v>
      </c>
      <c r="O2046" s="115" t="s">
        <v>6111</v>
      </c>
      <c r="P2046" s="115">
        <v>0</v>
      </c>
      <c r="Q2046" s="112"/>
      <c r="R2046" s="111" t="s">
        <v>578</v>
      </c>
      <c r="S2046" s="111" t="s">
        <v>605</v>
      </c>
      <c r="T2046" s="111" t="s">
        <v>1215</v>
      </c>
      <c r="U2046" s="111" t="str">
        <f>+CONCATENATE(Tabla134[[#This Row],[D]],Tabla134[[#This Row],[P]],Tabla134[[#This Row],[DI]])</f>
        <v>TUMBESCONTRALMIRANTE_VILLARCANOAS DE PUNTA SAL</v>
      </c>
      <c r="V2046" s="111" t="s">
        <v>6667</v>
      </c>
      <c r="W2046" s="111"/>
      <c r="X2046" s="111"/>
    </row>
    <row r="2047" spans="1:24" x14ac:dyDescent="0.3">
      <c r="A2047" s="108" t="s">
        <v>548</v>
      </c>
      <c r="B2047" s="109" t="s">
        <v>6669</v>
      </c>
      <c r="C2047" s="109" t="s">
        <v>3357</v>
      </c>
      <c r="D2047" s="109" t="s">
        <v>581</v>
      </c>
      <c r="E2047" s="109" t="s">
        <v>841</v>
      </c>
      <c r="F2047" s="109" t="s">
        <v>6649</v>
      </c>
      <c r="G2047" s="109" t="s">
        <v>6663</v>
      </c>
      <c r="H2047" s="109" t="s">
        <v>842</v>
      </c>
      <c r="I2047" s="110" t="s">
        <v>553</v>
      </c>
      <c r="J2047" s="110" t="s">
        <v>553</v>
      </c>
      <c r="K2047" s="110" t="s">
        <v>553</v>
      </c>
      <c r="L2047" s="110" t="s">
        <v>553</v>
      </c>
      <c r="M2047" s="111" t="s">
        <v>123</v>
      </c>
      <c r="N2047" s="111">
        <v>0</v>
      </c>
      <c r="O2047" s="111" t="s">
        <v>553</v>
      </c>
      <c r="P2047" s="111">
        <v>0</v>
      </c>
      <c r="Q2047" s="112"/>
      <c r="R2047" s="111" t="s">
        <v>578</v>
      </c>
      <c r="S2047" s="111" t="s">
        <v>605</v>
      </c>
      <c r="T2047" s="111" t="s">
        <v>843</v>
      </c>
      <c r="U2047" s="111" t="str">
        <f>+CONCATENATE(Tabla134[[#This Row],[D]],Tabla134[[#This Row],[P]],Tabla134[[#This Row],[DI]])</f>
        <v>TUMBESCONTRALMIRANTE_VILLARMULTIDISTRITAL</v>
      </c>
      <c r="V2047" s="111" t="s">
        <v>6669</v>
      </c>
      <c r="W2047" s="111"/>
      <c r="X2047" s="111"/>
    </row>
    <row r="2048" spans="1:24" x14ac:dyDescent="0.3">
      <c r="A2048" s="108" t="s">
        <v>548</v>
      </c>
      <c r="B2048" s="109" t="s">
        <v>6670</v>
      </c>
      <c r="C2048" s="109" t="s">
        <v>3357</v>
      </c>
      <c r="D2048" s="109" t="s">
        <v>608</v>
      </c>
      <c r="E2048" s="109" t="s">
        <v>550</v>
      </c>
      <c r="F2048" s="109" t="s">
        <v>6649</v>
      </c>
      <c r="G2048" s="109" t="s">
        <v>6671</v>
      </c>
      <c r="H2048" s="109" t="s">
        <v>6672</v>
      </c>
      <c r="I2048" s="110">
        <v>23148</v>
      </c>
      <c r="J2048" s="110">
        <v>113.25</v>
      </c>
      <c r="K2048" s="110">
        <v>-3.5011000000000001</v>
      </c>
      <c r="L2048" s="110">
        <v>-80.275000000000006</v>
      </c>
      <c r="M2048" s="111" t="s">
        <v>123</v>
      </c>
      <c r="N2048" s="115">
        <v>1</v>
      </c>
      <c r="O2048" s="115" t="s">
        <v>6111</v>
      </c>
      <c r="P2048" s="115">
        <v>0</v>
      </c>
      <c r="Q2048" s="112"/>
      <c r="R2048" s="111" t="s">
        <v>578</v>
      </c>
      <c r="S2048" s="111" t="s">
        <v>653</v>
      </c>
      <c r="T2048" s="111" t="s">
        <v>653</v>
      </c>
      <c r="U2048" s="111" t="str">
        <f>+CONCATENATE(Tabla134[[#This Row],[D]],Tabla134[[#This Row],[P]],Tabla134[[#This Row],[DI]])</f>
        <v>TUMBESZARUMILLAZARUMILLA</v>
      </c>
      <c r="V2048" s="111" t="s">
        <v>6670</v>
      </c>
      <c r="W2048" s="111"/>
      <c r="X2048" s="111"/>
    </row>
    <row r="2049" spans="1:24" x14ac:dyDescent="0.3">
      <c r="A2049" s="108" t="s">
        <v>548</v>
      </c>
      <c r="B2049" s="109" t="s">
        <v>6673</v>
      </c>
      <c r="C2049" s="109" t="s">
        <v>3357</v>
      </c>
      <c r="D2049" s="109" t="s">
        <v>608</v>
      </c>
      <c r="E2049" s="109" t="s">
        <v>581</v>
      </c>
      <c r="F2049" s="109" t="s">
        <v>6649</v>
      </c>
      <c r="G2049" s="109" t="s">
        <v>6671</v>
      </c>
      <c r="H2049" s="109" t="s">
        <v>6674</v>
      </c>
      <c r="I2049" s="110">
        <v>24781</v>
      </c>
      <c r="J2049" s="110">
        <v>46.06</v>
      </c>
      <c r="K2049" s="110">
        <v>-3.4813999999999998</v>
      </c>
      <c r="L2049" s="110">
        <v>-80.246099999999998</v>
      </c>
      <c r="M2049" s="111" t="s">
        <v>123</v>
      </c>
      <c r="N2049" s="111">
        <v>0</v>
      </c>
      <c r="O2049" s="111" t="s">
        <v>553</v>
      </c>
      <c r="P2049" s="111">
        <v>0</v>
      </c>
      <c r="Q2049" s="112"/>
      <c r="R2049" s="111" t="s">
        <v>578</v>
      </c>
      <c r="S2049" s="111" t="s">
        <v>653</v>
      </c>
      <c r="T2049" s="111" t="s">
        <v>1217</v>
      </c>
      <c r="U2049" s="111" t="str">
        <f>+CONCATENATE(Tabla134[[#This Row],[D]],Tabla134[[#This Row],[P]],Tabla134[[#This Row],[DI]])</f>
        <v>TUMBESZARUMILLAAGUAS VERDES</v>
      </c>
      <c r="V2049" s="111" t="s">
        <v>6673</v>
      </c>
      <c r="W2049" s="111"/>
      <c r="X2049" s="111"/>
    </row>
    <row r="2050" spans="1:24" x14ac:dyDescent="0.3">
      <c r="A2050" s="108" t="s">
        <v>548</v>
      </c>
      <c r="B2050" s="109" t="s">
        <v>6675</v>
      </c>
      <c r="C2050" s="109" t="s">
        <v>3357</v>
      </c>
      <c r="D2050" s="109" t="s">
        <v>608</v>
      </c>
      <c r="E2050" s="109" t="s">
        <v>608</v>
      </c>
      <c r="F2050" s="109" t="s">
        <v>6649</v>
      </c>
      <c r="G2050" s="109" t="s">
        <v>6671</v>
      </c>
      <c r="H2050" s="109" t="s">
        <v>6676</v>
      </c>
      <c r="I2050" s="110">
        <v>2529</v>
      </c>
      <c r="J2050" s="110">
        <v>392.29</v>
      </c>
      <c r="K2050" s="110">
        <v>-3.6839</v>
      </c>
      <c r="L2050" s="110">
        <v>-80.199700000000007</v>
      </c>
      <c r="M2050" s="111" t="s">
        <v>123</v>
      </c>
      <c r="N2050" s="111">
        <v>0</v>
      </c>
      <c r="O2050" s="111" t="s">
        <v>553</v>
      </c>
      <c r="P2050" s="111">
        <v>0</v>
      </c>
      <c r="Q2050" s="112"/>
      <c r="R2050" s="111" t="s">
        <v>578</v>
      </c>
      <c r="S2050" s="111" t="s">
        <v>653</v>
      </c>
      <c r="T2050" s="111" t="s">
        <v>1386</v>
      </c>
      <c r="U2050" s="111" t="str">
        <f>+CONCATENATE(Tabla134[[#This Row],[D]],Tabla134[[#This Row],[P]],Tabla134[[#This Row],[DI]])</f>
        <v>TUMBESZARUMILLAMATAPALO</v>
      </c>
      <c r="V2050" s="111" t="s">
        <v>6675</v>
      </c>
      <c r="W2050" s="111"/>
      <c r="X2050" s="111"/>
    </row>
    <row r="2051" spans="1:24" x14ac:dyDescent="0.3">
      <c r="A2051" s="108" t="s">
        <v>548</v>
      </c>
      <c r="B2051" s="109" t="s">
        <v>6677</v>
      </c>
      <c r="C2051" s="109" t="s">
        <v>3357</v>
      </c>
      <c r="D2051" s="109" t="s">
        <v>608</v>
      </c>
      <c r="E2051" s="109" t="s">
        <v>633</v>
      </c>
      <c r="F2051" s="109" t="s">
        <v>6649</v>
      </c>
      <c r="G2051" s="109" t="s">
        <v>6671</v>
      </c>
      <c r="H2051" s="109" t="s">
        <v>6678</v>
      </c>
      <c r="I2051" s="110">
        <v>5348</v>
      </c>
      <c r="J2051" s="110">
        <v>193.53</v>
      </c>
      <c r="K2051" s="110">
        <v>-3.5735999999999999</v>
      </c>
      <c r="L2051" s="110">
        <v>-80.2333</v>
      </c>
      <c r="M2051" s="111" t="s">
        <v>123</v>
      </c>
      <c r="N2051" s="115">
        <v>1</v>
      </c>
      <c r="O2051" s="115" t="s">
        <v>6111</v>
      </c>
      <c r="P2051" s="115">
        <v>0</v>
      </c>
      <c r="Q2051" s="112"/>
      <c r="R2051" s="111" t="s">
        <v>578</v>
      </c>
      <c r="S2051" s="111" t="s">
        <v>653</v>
      </c>
      <c r="T2051" s="111" t="s">
        <v>1555</v>
      </c>
      <c r="U2051" s="111" t="str">
        <f>+CONCATENATE(Tabla134[[#This Row],[D]],Tabla134[[#This Row],[P]],Tabla134[[#This Row],[DI]])</f>
        <v>TUMBESZARUMILLAPAPAYAL</v>
      </c>
      <c r="V2051" s="111" t="s">
        <v>6677</v>
      </c>
      <c r="W2051" s="111"/>
      <c r="X2051" s="111"/>
    </row>
    <row r="2052" spans="1:24" x14ac:dyDescent="0.3">
      <c r="A2052" s="108" t="s">
        <v>548</v>
      </c>
      <c r="B2052" s="109" t="s">
        <v>6679</v>
      </c>
      <c r="C2052" s="109" t="s">
        <v>3357</v>
      </c>
      <c r="D2052" s="109" t="s">
        <v>608</v>
      </c>
      <c r="E2052" s="109" t="s">
        <v>841</v>
      </c>
      <c r="F2052" s="109" t="s">
        <v>6649</v>
      </c>
      <c r="G2052" s="109" t="s">
        <v>6671</v>
      </c>
      <c r="H2052" s="109" t="s">
        <v>842</v>
      </c>
      <c r="I2052" s="110" t="s">
        <v>553</v>
      </c>
      <c r="J2052" s="110" t="s">
        <v>553</v>
      </c>
      <c r="K2052" s="110" t="s">
        <v>553</v>
      </c>
      <c r="L2052" s="110" t="s">
        <v>553</v>
      </c>
      <c r="M2052" s="111" t="s">
        <v>123</v>
      </c>
      <c r="N2052" s="111">
        <v>0</v>
      </c>
      <c r="O2052" s="111" t="s">
        <v>553</v>
      </c>
      <c r="P2052" s="111">
        <v>0</v>
      </c>
      <c r="Q2052" s="112"/>
      <c r="R2052" s="111" t="s">
        <v>578</v>
      </c>
      <c r="S2052" s="111" t="s">
        <v>653</v>
      </c>
      <c r="T2052" s="111" t="s">
        <v>843</v>
      </c>
      <c r="U2052" s="111" t="str">
        <f>+CONCATENATE(Tabla134[[#This Row],[D]],Tabla134[[#This Row],[P]],Tabla134[[#This Row],[DI]])</f>
        <v>TUMBESZARUMILLAMULTIDISTRITAL</v>
      </c>
      <c r="V2052" s="111" t="s">
        <v>6679</v>
      </c>
      <c r="W2052" s="111"/>
      <c r="X2052" s="111"/>
    </row>
    <row r="2053" spans="1:24" x14ac:dyDescent="0.3">
      <c r="A2053" s="108" t="s">
        <v>548</v>
      </c>
      <c r="B2053" s="109" t="s">
        <v>6680</v>
      </c>
      <c r="C2053" s="109" t="s">
        <v>3360</v>
      </c>
      <c r="D2053" s="109" t="s">
        <v>550</v>
      </c>
      <c r="E2053" s="109" t="s">
        <v>550</v>
      </c>
      <c r="F2053" s="109" t="s">
        <v>6681</v>
      </c>
      <c r="G2053" s="109" t="s">
        <v>6682</v>
      </c>
      <c r="H2053" s="109" t="s">
        <v>6683</v>
      </c>
      <c r="I2053" s="110">
        <v>159364</v>
      </c>
      <c r="J2053" s="110">
        <v>10485.41</v>
      </c>
      <c r="K2053" s="110">
        <v>-8.3827999999999996</v>
      </c>
      <c r="L2053" s="110">
        <v>-74.532200000000003</v>
      </c>
      <c r="M2053" s="111" t="s">
        <v>123</v>
      </c>
      <c r="N2053" s="111">
        <v>0</v>
      </c>
      <c r="O2053" s="111" t="s">
        <v>553</v>
      </c>
      <c r="P2053" s="111">
        <v>0</v>
      </c>
      <c r="Q2053" s="112"/>
      <c r="R2053" s="111" t="s">
        <v>579</v>
      </c>
      <c r="S2053" s="111" t="s">
        <v>631</v>
      </c>
      <c r="T2053" s="111" t="s">
        <v>1219</v>
      </c>
      <c r="U2053" s="111" t="str">
        <f>+CONCATENATE(Tabla134[[#This Row],[D]],Tabla134[[#This Row],[P]],Tabla134[[#This Row],[DI]])</f>
        <v>UCAYALICORONEL_PORTILLOCALLERIA</v>
      </c>
      <c r="V2053" s="111" t="s">
        <v>6680</v>
      </c>
      <c r="W2053" s="111"/>
      <c r="X2053" s="111"/>
    </row>
    <row r="2054" spans="1:24" x14ac:dyDescent="0.3">
      <c r="A2054" s="108" t="s">
        <v>548</v>
      </c>
      <c r="B2054" s="109" t="s">
        <v>6684</v>
      </c>
      <c r="C2054" s="109" t="s">
        <v>3360</v>
      </c>
      <c r="D2054" s="109" t="s">
        <v>550</v>
      </c>
      <c r="E2054" s="109" t="s">
        <v>581</v>
      </c>
      <c r="F2054" s="109" t="s">
        <v>6681</v>
      </c>
      <c r="G2054" s="109" t="s">
        <v>6682</v>
      </c>
      <c r="H2054" s="109" t="s">
        <v>6685</v>
      </c>
      <c r="I2054" s="110">
        <v>16324</v>
      </c>
      <c r="J2054" s="110">
        <v>1194.0999999999999</v>
      </c>
      <c r="K2054" s="110">
        <v>-8.4761000000000006</v>
      </c>
      <c r="L2054" s="110">
        <v>-74.807199999999995</v>
      </c>
      <c r="M2054" s="111" t="s">
        <v>123</v>
      </c>
      <c r="N2054" s="111">
        <v>0</v>
      </c>
      <c r="O2054" s="111" t="s">
        <v>553</v>
      </c>
      <c r="P2054" s="111">
        <v>1</v>
      </c>
      <c r="Q2054" s="112"/>
      <c r="R2054" s="111" t="s">
        <v>579</v>
      </c>
      <c r="S2054" s="111" t="s">
        <v>631</v>
      </c>
      <c r="T2054" s="111" t="s">
        <v>1388</v>
      </c>
      <c r="U2054" s="111" t="str">
        <f>+CONCATENATE(Tabla134[[#This Row],[D]],Tabla134[[#This Row],[P]],Tabla134[[#This Row],[DI]])</f>
        <v>UCAYALICORONEL_PORTILLOCAMPOVERDE</v>
      </c>
      <c r="V2054" s="111" t="s">
        <v>6684</v>
      </c>
      <c r="W2054" s="111"/>
      <c r="X2054" s="111"/>
    </row>
    <row r="2055" spans="1:24" x14ac:dyDescent="0.3">
      <c r="A2055" s="108" t="s">
        <v>548</v>
      </c>
      <c r="B2055" s="109" t="s">
        <v>6686</v>
      </c>
      <c r="C2055" s="109" t="s">
        <v>3360</v>
      </c>
      <c r="D2055" s="109" t="s">
        <v>550</v>
      </c>
      <c r="E2055" s="109" t="s">
        <v>608</v>
      </c>
      <c r="F2055" s="109" t="s">
        <v>6681</v>
      </c>
      <c r="G2055" s="109" t="s">
        <v>6682</v>
      </c>
      <c r="H2055" s="109" t="s">
        <v>6687</v>
      </c>
      <c r="I2055" s="110">
        <v>12193</v>
      </c>
      <c r="J2055" s="110">
        <v>8029.12</v>
      </c>
      <c r="K2055" s="110">
        <v>-9.3064</v>
      </c>
      <c r="L2055" s="110">
        <v>-74.437799999999996</v>
      </c>
      <c r="M2055" s="111" t="s">
        <v>123</v>
      </c>
      <c r="N2055" s="111">
        <v>0</v>
      </c>
      <c r="O2055" s="111" t="s">
        <v>553</v>
      </c>
      <c r="P2055" s="111">
        <v>0</v>
      </c>
      <c r="Q2055" s="112"/>
      <c r="R2055" s="111" t="s">
        <v>579</v>
      </c>
      <c r="S2055" s="111" t="s">
        <v>631</v>
      </c>
      <c r="T2055" s="111" t="s">
        <v>1557</v>
      </c>
      <c r="U2055" s="111" t="str">
        <f>+CONCATENATE(Tabla134[[#This Row],[D]],Tabla134[[#This Row],[P]],Tabla134[[#This Row],[DI]])</f>
        <v>UCAYALICORONEL_PORTILLOIPARIA</v>
      </c>
      <c r="V2055" s="111" t="s">
        <v>6686</v>
      </c>
      <c r="W2055" s="111"/>
      <c r="X2055" s="111"/>
    </row>
    <row r="2056" spans="1:24" x14ac:dyDescent="0.3">
      <c r="A2056" s="108" t="s">
        <v>548</v>
      </c>
      <c r="B2056" s="109" t="s">
        <v>6688</v>
      </c>
      <c r="C2056" s="109" t="s">
        <v>3360</v>
      </c>
      <c r="D2056" s="109" t="s">
        <v>550</v>
      </c>
      <c r="E2056" s="109" t="s">
        <v>633</v>
      </c>
      <c r="F2056" s="109" t="s">
        <v>6681</v>
      </c>
      <c r="G2056" s="109" t="s">
        <v>6682</v>
      </c>
      <c r="H2056" s="109" t="s">
        <v>6689</v>
      </c>
      <c r="I2056" s="110">
        <v>13150</v>
      </c>
      <c r="J2056" s="110">
        <v>14102.19</v>
      </c>
      <c r="K2056" s="110">
        <v>-8.6024999999999991</v>
      </c>
      <c r="L2056" s="110">
        <v>-74.309700000000007</v>
      </c>
      <c r="M2056" s="111" t="s">
        <v>123</v>
      </c>
      <c r="N2056" s="111">
        <v>0</v>
      </c>
      <c r="O2056" s="111" t="s">
        <v>553</v>
      </c>
      <c r="P2056" s="111">
        <v>0</v>
      </c>
      <c r="Q2056" s="112"/>
      <c r="R2056" s="111" t="s">
        <v>579</v>
      </c>
      <c r="S2056" s="111" t="s">
        <v>631</v>
      </c>
      <c r="T2056" s="111" t="s">
        <v>1863</v>
      </c>
      <c r="U2056" s="111" t="str">
        <f>+CONCATENATE(Tabla134[[#This Row],[D]],Tabla134[[#This Row],[P]],Tabla134[[#This Row],[DI]])</f>
        <v>UCAYALICORONEL_PORTILLOMASISEA</v>
      </c>
      <c r="V2056" s="111" t="s">
        <v>6688</v>
      </c>
      <c r="W2056" s="111"/>
      <c r="X2056" s="111"/>
    </row>
    <row r="2057" spans="1:24" x14ac:dyDescent="0.3">
      <c r="A2057" s="108" t="s">
        <v>548</v>
      </c>
      <c r="B2057" s="109" t="s">
        <v>6690</v>
      </c>
      <c r="C2057" s="109" t="s">
        <v>3360</v>
      </c>
      <c r="D2057" s="109" t="s">
        <v>550</v>
      </c>
      <c r="E2057" s="109" t="s">
        <v>656</v>
      </c>
      <c r="F2057" s="109" t="s">
        <v>6681</v>
      </c>
      <c r="G2057" s="109" t="s">
        <v>6682</v>
      </c>
      <c r="H2057" s="109" t="s">
        <v>6691</v>
      </c>
      <c r="I2057" s="110">
        <v>101126</v>
      </c>
      <c r="J2057" s="110">
        <v>596.20000000000005</v>
      </c>
      <c r="K2057" s="110">
        <v>-8.3550000000000004</v>
      </c>
      <c r="L2057" s="110">
        <v>-74.576899999999995</v>
      </c>
      <c r="M2057" s="111" t="s">
        <v>123</v>
      </c>
      <c r="N2057" s="111">
        <v>0</v>
      </c>
      <c r="O2057" s="111" t="s">
        <v>553</v>
      </c>
      <c r="P2057" s="111">
        <v>0</v>
      </c>
      <c r="Q2057" s="112"/>
      <c r="R2057" s="111" t="s">
        <v>579</v>
      </c>
      <c r="S2057" s="111" t="s">
        <v>631</v>
      </c>
      <c r="T2057" s="111" t="s">
        <v>2105</v>
      </c>
      <c r="U2057" s="111" t="str">
        <f>+CONCATENATE(Tabla134[[#This Row],[D]],Tabla134[[#This Row],[P]],Tabla134[[#This Row],[DI]])</f>
        <v>UCAYALICORONEL_PORTILLOYARINACOCHA</v>
      </c>
      <c r="V2057" s="111" t="s">
        <v>6690</v>
      </c>
      <c r="W2057" s="111"/>
      <c r="X2057" s="111"/>
    </row>
    <row r="2058" spans="1:24" x14ac:dyDescent="0.3">
      <c r="A2058" s="108" t="s">
        <v>548</v>
      </c>
      <c r="B2058" s="109" t="s">
        <v>6692</v>
      </c>
      <c r="C2058" s="109" t="s">
        <v>3360</v>
      </c>
      <c r="D2058" s="109" t="s">
        <v>550</v>
      </c>
      <c r="E2058" s="109" t="s">
        <v>680</v>
      </c>
      <c r="F2058" s="109" t="s">
        <v>6681</v>
      </c>
      <c r="G2058" s="109" t="s">
        <v>6682</v>
      </c>
      <c r="H2058" s="109" t="s">
        <v>6693</v>
      </c>
      <c r="I2058" s="110">
        <v>5699</v>
      </c>
      <c r="J2058" s="110">
        <v>1857.82</v>
      </c>
      <c r="K2058" s="110">
        <v>-8.3061000000000007</v>
      </c>
      <c r="L2058" s="110">
        <v>-74.865300000000005</v>
      </c>
      <c r="M2058" s="111" t="s">
        <v>123</v>
      </c>
      <c r="N2058" s="111">
        <v>0</v>
      </c>
      <c r="O2058" s="111" t="s">
        <v>553</v>
      </c>
      <c r="P2058" s="111">
        <v>1</v>
      </c>
      <c r="Q2058" s="112"/>
      <c r="R2058" s="111" t="s">
        <v>579</v>
      </c>
      <c r="S2058" s="111" t="s">
        <v>631</v>
      </c>
      <c r="T2058" s="111" t="s">
        <v>1993</v>
      </c>
      <c r="U2058" s="111" t="str">
        <f>+CONCATENATE(Tabla134[[#This Row],[D]],Tabla134[[#This Row],[P]],Tabla134[[#This Row],[DI]])</f>
        <v>UCAYALICORONEL_PORTILLONUEVA REQUENA</v>
      </c>
      <c r="V2058" s="111" t="s">
        <v>6692</v>
      </c>
      <c r="W2058" s="111"/>
      <c r="X2058" s="111"/>
    </row>
    <row r="2059" spans="1:24" x14ac:dyDescent="0.3">
      <c r="A2059" s="108" t="s">
        <v>548</v>
      </c>
      <c r="B2059" s="109" t="s">
        <v>6694</v>
      </c>
      <c r="C2059" s="109" t="s">
        <v>3360</v>
      </c>
      <c r="D2059" s="109" t="s">
        <v>550</v>
      </c>
      <c r="E2059" s="109" t="s">
        <v>700</v>
      </c>
      <c r="F2059" s="109" t="s">
        <v>6681</v>
      </c>
      <c r="G2059" s="109" t="s">
        <v>6682</v>
      </c>
      <c r="H2059" s="109" t="s">
        <v>6695</v>
      </c>
      <c r="I2059" s="110">
        <v>83040</v>
      </c>
      <c r="J2059" s="110">
        <v>579.91</v>
      </c>
      <c r="K2059" s="110">
        <v>-8.3980999999999995</v>
      </c>
      <c r="L2059" s="110">
        <v>-74.537800000000004</v>
      </c>
      <c r="M2059" s="111" t="s">
        <v>123</v>
      </c>
      <c r="N2059" s="111">
        <v>0</v>
      </c>
      <c r="O2059" s="111" t="s">
        <v>553</v>
      </c>
      <c r="P2059" s="111">
        <v>0</v>
      </c>
      <c r="Q2059" s="112"/>
      <c r="R2059" s="111" t="s">
        <v>579</v>
      </c>
      <c r="S2059" s="111" t="s">
        <v>631</v>
      </c>
      <c r="T2059" s="111" t="s">
        <v>1713</v>
      </c>
      <c r="U2059" s="111" t="str">
        <f>+CONCATENATE(Tabla134[[#This Row],[D]],Tabla134[[#This Row],[P]],Tabla134[[#This Row],[DI]])</f>
        <v>UCAYALICORONEL_PORTILLOMANANTAY</v>
      </c>
      <c r="V2059" s="111" t="s">
        <v>6694</v>
      </c>
      <c r="W2059" s="111"/>
      <c r="X2059" s="111"/>
    </row>
    <row r="2060" spans="1:24" x14ac:dyDescent="0.3">
      <c r="A2060" s="108" t="s">
        <v>548</v>
      </c>
      <c r="B2060" s="109" t="s">
        <v>6696</v>
      </c>
      <c r="C2060" s="109" t="s">
        <v>3360</v>
      </c>
      <c r="D2060" s="109" t="s">
        <v>550</v>
      </c>
      <c r="E2060" s="109" t="s">
        <v>841</v>
      </c>
      <c r="F2060" s="109" t="s">
        <v>6681</v>
      </c>
      <c r="G2060" s="109" t="s">
        <v>6682</v>
      </c>
      <c r="H2060" s="109" t="s">
        <v>842</v>
      </c>
      <c r="I2060" s="110" t="s">
        <v>553</v>
      </c>
      <c r="J2060" s="110" t="s">
        <v>553</v>
      </c>
      <c r="K2060" s="110" t="s">
        <v>553</v>
      </c>
      <c r="L2060" s="110" t="s">
        <v>553</v>
      </c>
      <c r="M2060" s="111" t="s">
        <v>123</v>
      </c>
      <c r="N2060" s="111">
        <v>0</v>
      </c>
      <c r="O2060" s="111" t="s">
        <v>553</v>
      </c>
      <c r="P2060" s="111">
        <v>0</v>
      </c>
      <c r="Q2060" s="112"/>
      <c r="R2060" s="111" t="s">
        <v>579</v>
      </c>
      <c r="S2060" s="111" t="s">
        <v>631</v>
      </c>
      <c r="T2060" s="111" t="s">
        <v>843</v>
      </c>
      <c r="U2060" s="111" t="str">
        <f>+CONCATENATE(Tabla134[[#This Row],[D]],Tabla134[[#This Row],[P]],Tabla134[[#This Row],[DI]])</f>
        <v>UCAYALICORONEL_PORTILLOMULTIDISTRITAL</v>
      </c>
      <c r="V2060" s="111" t="s">
        <v>6696</v>
      </c>
      <c r="W2060" s="111"/>
      <c r="X2060" s="111"/>
    </row>
    <row r="2061" spans="1:24" x14ac:dyDescent="0.3">
      <c r="A2061" s="108" t="s">
        <v>548</v>
      </c>
      <c r="B2061" s="109" t="s">
        <v>6697</v>
      </c>
      <c r="C2061" s="109" t="s">
        <v>3360</v>
      </c>
      <c r="D2061" s="109" t="s">
        <v>581</v>
      </c>
      <c r="E2061" s="109" t="s">
        <v>550</v>
      </c>
      <c r="F2061" s="109" t="s">
        <v>6681</v>
      </c>
      <c r="G2061" s="109" t="s">
        <v>6698</v>
      </c>
      <c r="H2061" s="109" t="s">
        <v>6699</v>
      </c>
      <c r="I2061" s="110">
        <v>35109</v>
      </c>
      <c r="J2061" s="110">
        <v>14504.99</v>
      </c>
      <c r="K2061" s="110">
        <v>-10.7278</v>
      </c>
      <c r="L2061" s="110">
        <v>-73.759200000000007</v>
      </c>
      <c r="M2061" s="111" t="s">
        <v>123</v>
      </c>
      <c r="N2061" s="111">
        <v>0</v>
      </c>
      <c r="O2061" s="111" t="s">
        <v>553</v>
      </c>
      <c r="P2061" s="111">
        <v>0</v>
      </c>
      <c r="Q2061" s="112"/>
      <c r="R2061" s="111" t="s">
        <v>579</v>
      </c>
      <c r="S2061" s="111" t="s">
        <v>606</v>
      </c>
      <c r="T2061" s="111" t="s">
        <v>1218</v>
      </c>
      <c r="U2061" s="111" t="str">
        <f>+CONCATENATE(Tabla134[[#This Row],[D]],Tabla134[[#This Row],[P]],Tabla134[[#This Row],[DI]])</f>
        <v>UCAYALIATALAYARAIMONDI</v>
      </c>
      <c r="V2061" s="111" t="s">
        <v>6697</v>
      </c>
      <c r="W2061" s="111"/>
      <c r="X2061" s="111"/>
    </row>
    <row r="2062" spans="1:24" x14ac:dyDescent="0.3">
      <c r="A2062" s="108" t="s">
        <v>548</v>
      </c>
      <c r="B2062" s="109" t="s">
        <v>6700</v>
      </c>
      <c r="C2062" s="109" t="s">
        <v>3360</v>
      </c>
      <c r="D2062" s="109" t="s">
        <v>581</v>
      </c>
      <c r="E2062" s="109" t="s">
        <v>581</v>
      </c>
      <c r="F2062" s="109" t="s">
        <v>6681</v>
      </c>
      <c r="G2062" s="109" t="s">
        <v>6698</v>
      </c>
      <c r="H2062" s="109" t="s">
        <v>6701</v>
      </c>
      <c r="I2062" s="110">
        <v>9193</v>
      </c>
      <c r="J2062" s="110">
        <v>8223.6299999999992</v>
      </c>
      <c r="K2062" s="110">
        <v>-11.1464</v>
      </c>
      <c r="L2062" s="110">
        <v>-73.047499999999999</v>
      </c>
      <c r="M2062" s="111" t="s">
        <v>123</v>
      </c>
      <c r="N2062" s="111">
        <v>0</v>
      </c>
      <c r="O2062" s="111" t="s">
        <v>553</v>
      </c>
      <c r="P2062" s="111">
        <v>0</v>
      </c>
      <c r="Q2062" s="112"/>
      <c r="R2062" s="111" t="s">
        <v>579</v>
      </c>
      <c r="S2062" s="111" t="s">
        <v>606</v>
      </c>
      <c r="T2062" s="111" t="s">
        <v>1387</v>
      </c>
      <c r="U2062" s="111" t="str">
        <f>+CONCATENATE(Tabla134[[#This Row],[D]],Tabla134[[#This Row],[P]],Tabla134[[#This Row],[DI]])</f>
        <v>UCAYALIATALAYASEPAHUA</v>
      </c>
      <c r="V2062" s="111" t="s">
        <v>6700</v>
      </c>
      <c r="W2062" s="111"/>
      <c r="X2062" s="111"/>
    </row>
    <row r="2063" spans="1:24" x14ac:dyDescent="0.3">
      <c r="A2063" s="108" t="s">
        <v>548</v>
      </c>
      <c r="B2063" s="109" t="s">
        <v>6702</v>
      </c>
      <c r="C2063" s="109" t="s">
        <v>3360</v>
      </c>
      <c r="D2063" s="109" t="s">
        <v>581</v>
      </c>
      <c r="E2063" s="109" t="s">
        <v>608</v>
      </c>
      <c r="F2063" s="109" t="s">
        <v>6681</v>
      </c>
      <c r="G2063" s="109" t="s">
        <v>6698</v>
      </c>
      <c r="H2063" s="109" t="s">
        <v>6703</v>
      </c>
      <c r="I2063" s="110">
        <v>8284</v>
      </c>
      <c r="J2063" s="110">
        <v>7010.09</v>
      </c>
      <c r="K2063" s="110">
        <v>-10.103300000000001</v>
      </c>
      <c r="L2063" s="110">
        <v>-73.980800000000002</v>
      </c>
      <c r="M2063" s="111" t="s">
        <v>123</v>
      </c>
      <c r="N2063" s="111">
        <v>0</v>
      </c>
      <c r="O2063" s="111" t="s">
        <v>553</v>
      </c>
      <c r="P2063" s="111">
        <v>0</v>
      </c>
      <c r="Q2063" s="112"/>
      <c r="R2063" s="111" t="s">
        <v>579</v>
      </c>
      <c r="S2063" s="111" t="s">
        <v>606</v>
      </c>
      <c r="T2063" s="111" t="s">
        <v>1556</v>
      </c>
      <c r="U2063" s="111" t="str">
        <f>+CONCATENATE(Tabla134[[#This Row],[D]],Tabla134[[#This Row],[P]],Tabla134[[#This Row],[DI]])</f>
        <v>UCAYALIATALAYATAHUANIA</v>
      </c>
      <c r="V2063" s="111" t="s">
        <v>6702</v>
      </c>
      <c r="W2063" s="111"/>
      <c r="X2063" s="111"/>
    </row>
    <row r="2064" spans="1:24" x14ac:dyDescent="0.3">
      <c r="A2064" s="108" t="s">
        <v>548</v>
      </c>
      <c r="B2064" s="109" t="s">
        <v>6704</v>
      </c>
      <c r="C2064" s="109" t="s">
        <v>3360</v>
      </c>
      <c r="D2064" s="109" t="s">
        <v>581</v>
      </c>
      <c r="E2064" s="109" t="s">
        <v>633</v>
      </c>
      <c r="F2064" s="109" t="s">
        <v>6681</v>
      </c>
      <c r="G2064" s="109" t="s">
        <v>6698</v>
      </c>
      <c r="H2064" s="109" t="s">
        <v>6705</v>
      </c>
      <c r="I2064" s="110">
        <v>2716</v>
      </c>
      <c r="J2064" s="110">
        <v>9175.58</v>
      </c>
      <c r="K2064" s="110">
        <v>-9.5281000000000002</v>
      </c>
      <c r="L2064" s="110">
        <v>-72.762200000000007</v>
      </c>
      <c r="M2064" s="111" t="s">
        <v>123</v>
      </c>
      <c r="N2064" s="111">
        <v>0</v>
      </c>
      <c r="O2064" s="111" t="s">
        <v>553</v>
      </c>
      <c r="P2064" s="111">
        <v>0</v>
      </c>
      <c r="Q2064" s="112"/>
      <c r="R2064" s="111" t="s">
        <v>579</v>
      </c>
      <c r="S2064" s="111" t="s">
        <v>606</v>
      </c>
      <c r="T2064" s="111" t="s">
        <v>1712</v>
      </c>
      <c r="U2064" s="111" t="str">
        <f>+CONCATENATE(Tabla134[[#This Row],[D]],Tabla134[[#This Row],[P]],Tabla134[[#This Row],[DI]])</f>
        <v>UCAYALIATALAYAYURUA</v>
      </c>
      <c r="V2064" s="111" t="s">
        <v>6704</v>
      </c>
      <c r="W2064" s="111"/>
      <c r="X2064" s="111"/>
    </row>
    <row r="2065" spans="1:24" x14ac:dyDescent="0.3">
      <c r="A2065" s="108" t="s">
        <v>548</v>
      </c>
      <c r="B2065" s="109" t="s">
        <v>6706</v>
      </c>
      <c r="C2065" s="109" t="s">
        <v>3360</v>
      </c>
      <c r="D2065" s="109" t="s">
        <v>581</v>
      </c>
      <c r="E2065" s="109" t="s">
        <v>841</v>
      </c>
      <c r="F2065" s="109" t="s">
        <v>6681</v>
      </c>
      <c r="G2065" s="109" t="s">
        <v>6698</v>
      </c>
      <c r="H2065" s="109" t="s">
        <v>842</v>
      </c>
      <c r="I2065" s="110" t="s">
        <v>553</v>
      </c>
      <c r="J2065" s="110" t="s">
        <v>553</v>
      </c>
      <c r="K2065" s="110" t="s">
        <v>553</v>
      </c>
      <c r="L2065" s="110" t="s">
        <v>553</v>
      </c>
      <c r="M2065" s="111" t="s">
        <v>123</v>
      </c>
      <c r="N2065" s="111">
        <v>0</v>
      </c>
      <c r="O2065" s="111" t="s">
        <v>553</v>
      </c>
      <c r="P2065" s="111">
        <v>0</v>
      </c>
      <c r="Q2065" s="112"/>
      <c r="R2065" s="111" t="s">
        <v>579</v>
      </c>
      <c r="S2065" s="111" t="s">
        <v>606</v>
      </c>
      <c r="T2065" s="111" t="s">
        <v>843</v>
      </c>
      <c r="U2065" s="111" t="str">
        <f>+CONCATENATE(Tabla134[[#This Row],[D]],Tabla134[[#This Row],[P]],Tabla134[[#This Row],[DI]])</f>
        <v>UCAYALIATALAYAMULTIDISTRITAL</v>
      </c>
      <c r="V2065" s="111" t="s">
        <v>6706</v>
      </c>
      <c r="W2065" s="111"/>
      <c r="X2065" s="111"/>
    </row>
    <row r="2066" spans="1:24" x14ac:dyDescent="0.3">
      <c r="A2066" s="108" t="s">
        <v>548</v>
      </c>
      <c r="B2066" s="109" t="s">
        <v>6707</v>
      </c>
      <c r="C2066" s="109" t="s">
        <v>3360</v>
      </c>
      <c r="D2066" s="109" t="s">
        <v>608</v>
      </c>
      <c r="E2066" s="109" t="s">
        <v>550</v>
      </c>
      <c r="F2066" s="109" t="s">
        <v>6681</v>
      </c>
      <c r="G2066" s="109" t="s">
        <v>6708</v>
      </c>
      <c r="H2066" s="109" t="s">
        <v>6709</v>
      </c>
      <c r="I2066" s="110">
        <v>26614</v>
      </c>
      <c r="J2066" s="110">
        <v>4689.2</v>
      </c>
      <c r="K2066" s="110">
        <v>-9.0374999999999996</v>
      </c>
      <c r="L2066" s="110">
        <v>-75.512799999999999</v>
      </c>
      <c r="M2066" s="111" t="s">
        <v>123</v>
      </c>
      <c r="N2066" s="111">
        <v>0</v>
      </c>
      <c r="O2066" s="111" t="s">
        <v>553</v>
      </c>
      <c r="P2066" s="111">
        <v>1</v>
      </c>
      <c r="Q2066" s="112"/>
      <c r="R2066" s="111" t="s">
        <v>579</v>
      </c>
      <c r="S2066" s="111" t="s">
        <v>654</v>
      </c>
      <c r="T2066" s="111" t="s">
        <v>1864</v>
      </c>
      <c r="U2066" s="111" t="str">
        <f>+CONCATENATE(Tabla134[[#This Row],[D]],Tabla134[[#This Row],[P]],Tabla134[[#This Row],[DI]])</f>
        <v>UCAYALIPADRE_ABADPADRE ABAD</v>
      </c>
      <c r="V2066" s="111" t="s">
        <v>6707</v>
      </c>
      <c r="W2066" s="111"/>
      <c r="X2066" s="111"/>
    </row>
    <row r="2067" spans="1:24" x14ac:dyDescent="0.3">
      <c r="A2067" s="108" t="s">
        <v>548</v>
      </c>
      <c r="B2067" s="109" t="s">
        <v>6710</v>
      </c>
      <c r="C2067" s="109" t="s">
        <v>3360</v>
      </c>
      <c r="D2067" s="109" t="s">
        <v>608</v>
      </c>
      <c r="E2067" s="109" t="s">
        <v>581</v>
      </c>
      <c r="F2067" s="109" t="s">
        <v>6681</v>
      </c>
      <c r="G2067" s="109" t="s">
        <v>6708</v>
      </c>
      <c r="H2067" s="109" t="s">
        <v>6711</v>
      </c>
      <c r="I2067" s="110">
        <v>10830</v>
      </c>
      <c r="J2067" s="110">
        <v>998.93</v>
      </c>
      <c r="K2067" s="110">
        <v>-8.8289000000000009</v>
      </c>
      <c r="L2067" s="110">
        <v>-75.213899999999995</v>
      </c>
      <c r="M2067" s="111" t="s">
        <v>123</v>
      </c>
      <c r="N2067" s="111">
        <v>0</v>
      </c>
      <c r="O2067" s="111" t="s">
        <v>553</v>
      </c>
      <c r="P2067" s="111">
        <v>1</v>
      </c>
      <c r="Q2067" s="112"/>
      <c r="R2067" s="111" t="s">
        <v>579</v>
      </c>
      <c r="S2067" s="111" t="s">
        <v>654</v>
      </c>
      <c r="T2067" s="111" t="s">
        <v>1558</v>
      </c>
      <c r="U2067" s="111" t="str">
        <f>+CONCATENATE(Tabla134[[#This Row],[D]],Tabla134[[#This Row],[P]],Tabla134[[#This Row],[DI]])</f>
        <v>UCAYALIPADRE_ABADIRAZOLA</v>
      </c>
      <c r="V2067" s="111" t="s">
        <v>6710</v>
      </c>
      <c r="W2067" s="111"/>
      <c r="X2067" s="111"/>
    </row>
    <row r="2068" spans="1:24" x14ac:dyDescent="0.3">
      <c r="A2068" s="108" t="s">
        <v>548</v>
      </c>
      <c r="B2068" s="109" t="s">
        <v>6712</v>
      </c>
      <c r="C2068" s="109" t="s">
        <v>3360</v>
      </c>
      <c r="D2068" s="109" t="s">
        <v>608</v>
      </c>
      <c r="E2068" s="109" t="s">
        <v>608</v>
      </c>
      <c r="F2068" s="109" t="s">
        <v>6681</v>
      </c>
      <c r="G2068" s="109" t="s">
        <v>6708</v>
      </c>
      <c r="H2068" s="109" t="s">
        <v>6713</v>
      </c>
      <c r="I2068" s="110">
        <v>8956</v>
      </c>
      <c r="J2068" s="110">
        <v>2134.04</v>
      </c>
      <c r="K2068" s="110">
        <v>-8.4352999999999998</v>
      </c>
      <c r="L2068" s="110">
        <v>-75.159700000000001</v>
      </c>
      <c r="M2068" s="111" t="s">
        <v>123</v>
      </c>
      <c r="N2068" s="111">
        <v>0</v>
      </c>
      <c r="O2068" s="111" t="s">
        <v>553</v>
      </c>
      <c r="P2068" s="111">
        <v>1</v>
      </c>
      <c r="Q2068" s="112"/>
      <c r="R2068" s="111" t="s">
        <v>579</v>
      </c>
      <c r="S2068" s="111" t="s">
        <v>654</v>
      </c>
      <c r="T2068" s="111" t="s">
        <v>1389</v>
      </c>
      <c r="U2068" s="111" t="str">
        <f>+CONCATENATE(Tabla134[[#This Row],[D]],Tabla134[[#This Row],[P]],Tabla134[[#This Row],[DI]])</f>
        <v>UCAYALIPADRE_ABADCURIMANA</v>
      </c>
      <c r="V2068" s="111" t="s">
        <v>6712</v>
      </c>
      <c r="W2068" s="111"/>
      <c r="X2068" s="111"/>
    </row>
    <row r="2069" spans="1:24" x14ac:dyDescent="0.3">
      <c r="A2069" s="108" t="s">
        <v>548</v>
      </c>
      <c r="B2069" s="109" t="s">
        <v>6714</v>
      </c>
      <c r="C2069" s="109" t="s">
        <v>3360</v>
      </c>
      <c r="D2069" s="109" t="s">
        <v>608</v>
      </c>
      <c r="E2069" s="109" t="s">
        <v>633</v>
      </c>
      <c r="F2069" s="109" t="s">
        <v>6681</v>
      </c>
      <c r="G2069" s="109" t="s">
        <v>6708</v>
      </c>
      <c r="H2069" s="109" t="s">
        <v>6715</v>
      </c>
      <c r="I2069" s="110">
        <v>8445</v>
      </c>
      <c r="J2069" s="110">
        <v>579.51</v>
      </c>
      <c r="K2069" s="110">
        <v>-8.6392000000000007</v>
      </c>
      <c r="L2069" s="110">
        <v>-74.964399999999998</v>
      </c>
      <c r="M2069" s="111" t="s">
        <v>123</v>
      </c>
      <c r="N2069" s="111">
        <v>0</v>
      </c>
      <c r="O2069" s="111" t="s">
        <v>553</v>
      </c>
      <c r="P2069" s="111">
        <v>0</v>
      </c>
      <c r="Q2069" s="112"/>
      <c r="R2069" s="111" t="s">
        <v>579</v>
      </c>
      <c r="S2069" s="111" t="s">
        <v>654</v>
      </c>
      <c r="T2069" s="111" t="s">
        <v>1714</v>
      </c>
      <c r="U2069" s="111" t="str">
        <f>+CONCATENATE(Tabla134[[#This Row],[D]],Tabla134[[#This Row],[P]],Tabla134[[#This Row],[DI]])</f>
        <v>UCAYALIPADRE_ABADNESHUYA</v>
      </c>
      <c r="V2069" s="111" t="s">
        <v>6714</v>
      </c>
      <c r="W2069" s="111"/>
      <c r="X2069" s="111"/>
    </row>
    <row r="2070" spans="1:24" x14ac:dyDescent="0.3">
      <c r="A2070" s="108" t="s">
        <v>548</v>
      </c>
      <c r="B2070" s="109" t="s">
        <v>6716</v>
      </c>
      <c r="C2070" s="109" t="s">
        <v>3360</v>
      </c>
      <c r="D2070" s="109" t="s">
        <v>608</v>
      </c>
      <c r="E2070" s="109" t="s">
        <v>656</v>
      </c>
      <c r="F2070" s="109" t="s">
        <v>6681</v>
      </c>
      <c r="G2070" s="109" t="s">
        <v>6708</v>
      </c>
      <c r="H2070" s="109" t="s">
        <v>6717</v>
      </c>
      <c r="I2070" s="110">
        <v>6678</v>
      </c>
      <c r="J2070" s="110">
        <v>190.8</v>
      </c>
      <c r="K2070" s="110">
        <v>-8.8263999999999996</v>
      </c>
      <c r="L2070" s="110">
        <v>-75.052199999999999</v>
      </c>
      <c r="M2070" s="111" t="s">
        <v>123</v>
      </c>
      <c r="N2070" s="111">
        <v>0</v>
      </c>
      <c r="O2070" s="111" t="s">
        <v>553</v>
      </c>
      <c r="P2070" s="111">
        <v>0</v>
      </c>
      <c r="Q2070" s="112"/>
      <c r="R2070" s="111" t="s">
        <v>579</v>
      </c>
      <c r="S2070" s="111" t="s">
        <v>654</v>
      </c>
      <c r="T2070" s="111" t="s">
        <v>1220</v>
      </c>
      <c r="U2070" s="111" t="str">
        <f>+CONCATENATE(Tabla134[[#This Row],[D]],Tabla134[[#This Row],[P]],Tabla134[[#This Row],[DI]])</f>
        <v>UCAYALIPADRE_ABADALEXANDER VON HUMBOLDT</v>
      </c>
      <c r="V2070" s="111" t="s">
        <v>6716</v>
      </c>
      <c r="W2070" s="111"/>
      <c r="X2070" s="111"/>
    </row>
    <row r="2071" spans="1:24" x14ac:dyDescent="0.3">
      <c r="A2071" s="108" t="s">
        <v>548</v>
      </c>
      <c r="B2071" s="109" t="s">
        <v>6718</v>
      </c>
      <c r="C2071" s="109" t="s">
        <v>3360</v>
      </c>
      <c r="D2071" s="109" t="s">
        <v>608</v>
      </c>
      <c r="E2071" s="109" t="s">
        <v>841</v>
      </c>
      <c r="F2071" s="109" t="s">
        <v>6681</v>
      </c>
      <c r="G2071" s="109" t="s">
        <v>6708</v>
      </c>
      <c r="H2071" s="109" t="s">
        <v>842</v>
      </c>
      <c r="I2071" s="110" t="s">
        <v>553</v>
      </c>
      <c r="J2071" s="110" t="s">
        <v>553</v>
      </c>
      <c r="K2071" s="110" t="s">
        <v>553</v>
      </c>
      <c r="L2071" s="110" t="s">
        <v>553</v>
      </c>
      <c r="M2071" s="111" t="s">
        <v>123</v>
      </c>
      <c r="N2071" s="111">
        <v>0</v>
      </c>
      <c r="O2071" s="111" t="s">
        <v>553</v>
      </c>
      <c r="P2071" s="111">
        <v>0</v>
      </c>
      <c r="Q2071" s="112"/>
      <c r="R2071" s="111" t="s">
        <v>579</v>
      </c>
      <c r="S2071" s="111" t="s">
        <v>654</v>
      </c>
      <c r="T2071" s="111" t="s">
        <v>843</v>
      </c>
      <c r="U2071" s="111" t="str">
        <f>+CONCATENATE(Tabla134[[#This Row],[D]],Tabla134[[#This Row],[P]],Tabla134[[#This Row],[DI]])</f>
        <v>UCAYALIPADRE_ABADMULTIDISTRITAL</v>
      </c>
      <c r="V2071" s="111" t="s">
        <v>6718</v>
      </c>
      <c r="W2071" s="111"/>
      <c r="X2071" s="111"/>
    </row>
    <row r="2072" spans="1:24" x14ac:dyDescent="0.3">
      <c r="A2072" s="108" t="s">
        <v>548</v>
      </c>
      <c r="B2072" s="109" t="s">
        <v>6719</v>
      </c>
      <c r="C2072" s="109" t="s">
        <v>3360</v>
      </c>
      <c r="D2072" s="109" t="s">
        <v>633</v>
      </c>
      <c r="E2072" s="109" t="s">
        <v>550</v>
      </c>
      <c r="F2072" s="109" t="s">
        <v>6681</v>
      </c>
      <c r="G2072" s="109" t="s">
        <v>6720</v>
      </c>
      <c r="H2072" s="109" t="s">
        <v>6721</v>
      </c>
      <c r="I2072" s="110">
        <v>4657</v>
      </c>
      <c r="J2072" s="110">
        <v>17847.759999999998</v>
      </c>
      <c r="K2072" s="110">
        <v>-9.7703000000000007</v>
      </c>
      <c r="L2072" s="110">
        <v>-70.712199999999996</v>
      </c>
      <c r="M2072" s="111" t="s">
        <v>123</v>
      </c>
      <c r="N2072" s="111">
        <v>0</v>
      </c>
      <c r="O2072" s="111" t="s">
        <v>553</v>
      </c>
      <c r="P2072" s="111">
        <v>0</v>
      </c>
      <c r="Q2072" s="112"/>
      <c r="R2072" s="111" t="s">
        <v>579</v>
      </c>
      <c r="S2072" s="111" t="s">
        <v>678</v>
      </c>
      <c r="T2072" s="111" t="s">
        <v>678</v>
      </c>
      <c r="U2072" s="111" t="str">
        <f>+CONCATENATE(Tabla134[[#This Row],[D]],Tabla134[[#This Row],[P]],Tabla134[[#This Row],[DI]])</f>
        <v>UCAYALIPURUSPURUS</v>
      </c>
      <c r="V2072" s="111" t="s">
        <v>6719</v>
      </c>
      <c r="W2072" s="111"/>
      <c r="X2072" s="111"/>
    </row>
    <row r="2073" spans="1:24" x14ac:dyDescent="0.3">
      <c r="A2073" s="108" t="s">
        <v>548</v>
      </c>
      <c r="B2073" s="109" t="s">
        <v>6722</v>
      </c>
      <c r="C2073" s="109" t="s">
        <v>3360</v>
      </c>
      <c r="D2073" s="109" t="s">
        <v>633</v>
      </c>
      <c r="E2073" s="109" t="s">
        <v>841</v>
      </c>
      <c r="F2073" s="109" t="s">
        <v>6681</v>
      </c>
      <c r="G2073" s="109" t="s">
        <v>6720</v>
      </c>
      <c r="H2073" s="109" t="s">
        <v>842</v>
      </c>
      <c r="I2073" s="110" t="s">
        <v>553</v>
      </c>
      <c r="J2073" s="110" t="s">
        <v>553</v>
      </c>
      <c r="K2073" s="110" t="s">
        <v>553</v>
      </c>
      <c r="L2073" s="110" t="s">
        <v>553</v>
      </c>
      <c r="M2073" s="111" t="s">
        <v>123</v>
      </c>
      <c r="N2073" s="111">
        <v>0</v>
      </c>
      <c r="O2073" s="111" t="s">
        <v>553</v>
      </c>
      <c r="P2073" s="111">
        <v>0</v>
      </c>
      <c r="Q2073" s="112"/>
      <c r="R2073" s="111" t="s">
        <v>579</v>
      </c>
      <c r="S2073" s="111" t="s">
        <v>678</v>
      </c>
      <c r="T2073" s="111" t="s">
        <v>843</v>
      </c>
      <c r="U2073" s="111" t="str">
        <f>+CONCATENATE(Tabla134[[#This Row],[D]],Tabla134[[#This Row],[P]],Tabla134[[#This Row],[DI]])</f>
        <v>UCAYALIPURUSMULTIDISTRITAL</v>
      </c>
      <c r="V2073" s="111" t="s">
        <v>6722</v>
      </c>
      <c r="W2073" s="111"/>
      <c r="X2073" s="111"/>
    </row>
    <row r="2074" spans="1:24" x14ac:dyDescent="0.3">
      <c r="A2074" s="108" t="s">
        <v>548</v>
      </c>
      <c r="B2074" s="109" t="s">
        <v>6723</v>
      </c>
      <c r="C2074" s="109" t="s">
        <v>6724</v>
      </c>
      <c r="D2074" s="109" t="s">
        <v>550</v>
      </c>
      <c r="E2074" s="109" t="s">
        <v>550</v>
      </c>
      <c r="F2074" s="109" t="s">
        <v>6725</v>
      </c>
      <c r="G2074" s="109" t="s">
        <v>6726</v>
      </c>
      <c r="H2074" s="109" t="s">
        <v>6726</v>
      </c>
      <c r="I2074" s="110" t="s">
        <v>553</v>
      </c>
      <c r="J2074" s="110" t="s">
        <v>553</v>
      </c>
      <c r="K2074" s="110" t="s">
        <v>553</v>
      </c>
      <c r="L2074" s="110" t="s">
        <v>553</v>
      </c>
      <c r="M2074" s="111" t="s">
        <v>123</v>
      </c>
      <c r="N2074" s="111">
        <v>0</v>
      </c>
      <c r="O2074" s="111" t="s">
        <v>553</v>
      </c>
      <c r="P2074" s="111">
        <v>0</v>
      </c>
      <c r="Q2074" s="112"/>
      <c r="R2074" s="111" t="s">
        <v>1121</v>
      </c>
      <c r="S2074" s="111" t="s">
        <v>1121</v>
      </c>
      <c r="T2074" s="111" t="s">
        <v>1121</v>
      </c>
      <c r="U2074" s="111" t="str">
        <f>+CONCATENATE(Tabla134[[#This Row],[D]],Tabla134[[#This Row],[P]],Tabla134[[#This Row],[DI]])</f>
        <v>EXTERIOREXTERIOREXTERIOR</v>
      </c>
      <c r="V2074" s="111" t="s">
        <v>6723</v>
      </c>
      <c r="W2074" s="111"/>
      <c r="X2074" s="111"/>
    </row>
  </sheetData>
  <dataValidations count="3">
    <dataValidation type="list" allowBlank="1" showInputMessage="1" showErrorMessage="1" sqref="Y5" xr:uid="{E36C79A2-D0E0-4716-9216-55D15ACAC9BA}">
      <formula1>$AA$2:$AY$2</formula1>
    </dataValidation>
    <dataValidation type="list" allowBlank="1" showInputMessage="1" showErrorMessage="1" sqref="Y6" xr:uid="{0BCE5574-C8E8-4460-981A-05A0C5016DD4}">
      <formula1>INDIRECT($Y$5)</formula1>
    </dataValidation>
    <dataValidation type="list" allowBlank="1" showInputMessage="1" showErrorMessage="1" sqref="Y7" xr:uid="{47719BE0-50DD-4C97-93F9-09862BF4911F}">
      <formula1>INDIRECT($Y$5&amp;$Y$6)</formula1>
    </dataValidation>
  </dataValidations>
  <pageMargins left="0.75" right="0.75" top="1" bottom="1" header="0.5" footer="0.5"/>
  <pageSetup orientation="portrait" horizontalDpi="300" verticalDpi="300"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C91"/>
  <sheetViews>
    <sheetView topLeftCell="F1" workbookViewId="0">
      <selection activeCell="O12" sqref="O12"/>
    </sheetView>
  </sheetViews>
  <sheetFormatPr baseColWidth="10" defaultRowHeight="14.4" x14ac:dyDescent="0.3"/>
  <cols>
    <col min="1" max="1" width="3" customWidth="1"/>
    <col min="2" max="2" width="11.109375" customWidth="1"/>
    <col min="3" max="3" width="28.5546875" bestFit="1" customWidth="1"/>
    <col min="4" max="4" width="36.5546875" bestFit="1" customWidth="1"/>
    <col min="5" max="5" width="13.33203125" bestFit="1" customWidth="1"/>
    <col min="6" max="6" width="23.44140625" bestFit="1" customWidth="1"/>
    <col min="7" max="7" width="20" bestFit="1" customWidth="1"/>
    <col min="8" max="8" width="8.33203125" customWidth="1"/>
    <col min="9" max="9" width="17.33203125" bestFit="1" customWidth="1"/>
    <col min="12" max="12" width="38" bestFit="1" customWidth="1"/>
    <col min="13" max="13" width="39" bestFit="1" customWidth="1"/>
    <col min="17" max="17" width="30.44140625" bestFit="1" customWidth="1"/>
    <col min="18" max="18" width="25.44140625" bestFit="1" customWidth="1"/>
    <col min="19" max="21" width="25.44140625" customWidth="1"/>
    <col min="23" max="23" width="9.33203125" bestFit="1" customWidth="1"/>
    <col min="24" max="24" width="25.6640625" bestFit="1" customWidth="1"/>
    <col min="25" max="25" width="24.6640625" bestFit="1" customWidth="1"/>
    <col min="26" max="26" width="37.33203125" bestFit="1" customWidth="1"/>
    <col min="27" max="27" width="31.6640625" bestFit="1" customWidth="1"/>
    <col min="28" max="28" width="23.5546875" bestFit="1" customWidth="1"/>
    <col min="29" max="29" width="39.44140625" bestFit="1" customWidth="1"/>
  </cols>
  <sheetData>
    <row r="1" spans="2:29" x14ac:dyDescent="0.3">
      <c r="B1" s="1" t="s">
        <v>440</v>
      </c>
      <c r="W1" s="1" t="s">
        <v>412</v>
      </c>
    </row>
    <row r="2" spans="2:29" x14ac:dyDescent="0.3">
      <c r="B2" s="1" t="s">
        <v>2</v>
      </c>
      <c r="C2" s="1" t="s">
        <v>5</v>
      </c>
      <c r="D2" s="1" t="s">
        <v>8</v>
      </c>
      <c r="E2" s="1" t="s">
        <v>37</v>
      </c>
      <c r="F2" s="1" t="s">
        <v>74</v>
      </c>
      <c r="G2" s="1" t="s">
        <v>117</v>
      </c>
      <c r="H2" s="1" t="s">
        <v>83</v>
      </c>
      <c r="I2" s="1" t="s">
        <v>6911</v>
      </c>
      <c r="J2" s="1" t="s">
        <v>439</v>
      </c>
      <c r="K2" s="1" t="s">
        <v>465</v>
      </c>
      <c r="L2" s="1" t="s">
        <v>6747</v>
      </c>
      <c r="M2" s="1" t="s">
        <v>6746</v>
      </c>
      <c r="N2" s="1" t="s">
        <v>6750</v>
      </c>
      <c r="O2" s="1" t="s">
        <v>6750</v>
      </c>
      <c r="Q2" s="1" t="s">
        <v>6931</v>
      </c>
      <c r="R2" s="1" t="s">
        <v>6934</v>
      </c>
      <c r="S2" s="1" t="s">
        <v>6992</v>
      </c>
      <c r="T2" s="1" t="s">
        <v>6993</v>
      </c>
      <c r="U2" s="1" t="s">
        <v>6994</v>
      </c>
      <c r="V2" s="1" t="s">
        <v>380</v>
      </c>
      <c r="W2" s="30" t="s">
        <v>377</v>
      </c>
      <c r="X2" s="30" t="s">
        <v>378</v>
      </c>
      <c r="Y2" s="30" t="s">
        <v>397</v>
      </c>
      <c r="Z2" s="30" t="s">
        <v>409</v>
      </c>
      <c r="AA2" s="30" t="s">
        <v>411</v>
      </c>
      <c r="AB2" s="30" t="s">
        <v>381</v>
      </c>
      <c r="AC2" s="30" t="s">
        <v>379</v>
      </c>
    </row>
    <row r="3" spans="2:29" x14ac:dyDescent="0.3">
      <c r="B3" t="s">
        <v>3</v>
      </c>
      <c r="C3" t="s">
        <v>6</v>
      </c>
      <c r="D3" s="1" t="s">
        <v>18</v>
      </c>
      <c r="E3" t="s">
        <v>38</v>
      </c>
      <c r="F3" t="s">
        <v>75</v>
      </c>
      <c r="G3" s="5" t="s">
        <v>108</v>
      </c>
      <c r="H3" t="s">
        <v>128</v>
      </c>
      <c r="I3" t="s">
        <v>410</v>
      </c>
      <c r="J3" t="s">
        <v>475</v>
      </c>
      <c r="K3" t="s">
        <v>475</v>
      </c>
      <c r="L3" s="355"/>
      <c r="M3" s="352"/>
      <c r="N3" t="s">
        <v>6751</v>
      </c>
      <c r="O3" t="s">
        <v>6754</v>
      </c>
      <c r="Q3" t="s">
        <v>6923</v>
      </c>
      <c r="R3" t="s">
        <v>6935</v>
      </c>
      <c r="S3" t="s">
        <v>6996</v>
      </c>
      <c r="T3" t="s">
        <v>6985</v>
      </c>
      <c r="U3" t="s">
        <v>6977</v>
      </c>
      <c r="V3" t="s">
        <v>7000</v>
      </c>
      <c r="W3" s="28" t="s">
        <v>128</v>
      </c>
      <c r="X3" s="28" t="s">
        <v>386</v>
      </c>
      <c r="Y3" s="28" t="s">
        <v>399</v>
      </c>
      <c r="Z3" s="28" t="s">
        <v>410</v>
      </c>
      <c r="AA3" s="28" t="s">
        <v>410</v>
      </c>
      <c r="AB3" s="28" t="s">
        <v>382</v>
      </c>
      <c r="AC3" s="28" t="s">
        <v>389</v>
      </c>
    </row>
    <row r="4" spans="2:29" x14ac:dyDescent="0.3">
      <c r="B4" t="s">
        <v>4</v>
      </c>
      <c r="C4" t="s">
        <v>7</v>
      </c>
      <c r="D4" s="2" t="s">
        <v>9</v>
      </c>
      <c r="E4" t="s">
        <v>39</v>
      </c>
      <c r="F4" t="s">
        <v>76</v>
      </c>
      <c r="G4" s="5" t="s">
        <v>109</v>
      </c>
      <c r="H4" t="s">
        <v>129</v>
      </c>
      <c r="I4" t="s">
        <v>133</v>
      </c>
      <c r="J4" t="s">
        <v>476</v>
      </c>
      <c r="K4" t="s">
        <v>476</v>
      </c>
      <c r="L4" s="356"/>
      <c r="M4" s="353"/>
      <c r="N4" t="s">
        <v>6752</v>
      </c>
      <c r="O4" t="s">
        <v>6752</v>
      </c>
      <c r="Q4" t="s">
        <v>6924</v>
      </c>
      <c r="R4" t="s">
        <v>6936</v>
      </c>
      <c r="S4" t="s">
        <v>6997</v>
      </c>
      <c r="T4" t="s">
        <v>6987</v>
      </c>
      <c r="U4" t="s">
        <v>6989</v>
      </c>
      <c r="V4" t="s">
        <v>6998</v>
      </c>
      <c r="W4" s="28" t="s">
        <v>129</v>
      </c>
      <c r="X4" s="28" t="s">
        <v>387</v>
      </c>
      <c r="Y4" s="28" t="s">
        <v>400</v>
      </c>
      <c r="Z4" s="28" t="s">
        <v>133</v>
      </c>
      <c r="AA4" s="28" t="s">
        <v>133</v>
      </c>
      <c r="AB4" s="28" t="s">
        <v>383</v>
      </c>
      <c r="AC4" s="28" t="s">
        <v>391</v>
      </c>
    </row>
    <row r="5" spans="2:29" x14ac:dyDescent="0.3">
      <c r="B5" t="s">
        <v>6795</v>
      </c>
      <c r="D5" s="2" t="s">
        <v>10</v>
      </c>
      <c r="E5" t="s">
        <v>40</v>
      </c>
      <c r="G5" s="5" t="s">
        <v>106</v>
      </c>
      <c r="J5" t="s">
        <v>477</v>
      </c>
      <c r="K5" t="s">
        <v>477</v>
      </c>
      <c r="L5" s="356"/>
      <c r="M5" s="353"/>
      <c r="N5" t="s">
        <v>6753</v>
      </c>
      <c r="Q5" t="s">
        <v>6925</v>
      </c>
      <c r="R5" t="s">
        <v>6937</v>
      </c>
      <c r="S5" t="s">
        <v>6991</v>
      </c>
      <c r="T5" t="s">
        <v>6986</v>
      </c>
      <c r="U5" t="s">
        <v>6988</v>
      </c>
      <c r="V5" t="s">
        <v>6999</v>
      </c>
      <c r="W5" s="28"/>
      <c r="X5" s="28" t="s">
        <v>388</v>
      </c>
      <c r="Y5" s="28" t="s">
        <v>401</v>
      </c>
      <c r="Z5" s="28"/>
      <c r="AA5" s="28"/>
      <c r="AB5" s="28" t="s">
        <v>384</v>
      </c>
      <c r="AC5" s="28" t="s">
        <v>393</v>
      </c>
    </row>
    <row r="6" spans="2:29" x14ac:dyDescent="0.3">
      <c r="D6" s="2" t="s">
        <v>11</v>
      </c>
      <c r="E6" t="s">
        <v>41</v>
      </c>
      <c r="J6" t="s">
        <v>478</v>
      </c>
      <c r="K6" t="s">
        <v>478</v>
      </c>
      <c r="L6" s="357"/>
      <c r="M6" s="353"/>
      <c r="Q6" t="s">
        <v>6926</v>
      </c>
      <c r="R6" t="s">
        <v>6938</v>
      </c>
      <c r="U6" t="s">
        <v>6990</v>
      </c>
      <c r="V6" t="s">
        <v>380</v>
      </c>
      <c r="W6" s="28"/>
      <c r="X6" s="28" t="s">
        <v>390</v>
      </c>
      <c r="Y6" s="28" t="s">
        <v>402</v>
      </c>
      <c r="Z6" s="28"/>
      <c r="AA6" s="28"/>
      <c r="AB6" s="28" t="s">
        <v>385</v>
      </c>
      <c r="AC6" s="28" t="s">
        <v>395</v>
      </c>
    </row>
    <row r="7" spans="2:29" x14ac:dyDescent="0.3">
      <c r="D7" s="2" t="s">
        <v>13</v>
      </c>
      <c r="E7" t="s">
        <v>42</v>
      </c>
      <c r="K7" t="s">
        <v>479</v>
      </c>
      <c r="M7" s="353"/>
      <c r="Q7" t="s">
        <v>6927</v>
      </c>
      <c r="R7" t="s">
        <v>6939</v>
      </c>
      <c r="W7" s="28"/>
      <c r="X7" s="28" t="s">
        <v>392</v>
      </c>
      <c r="Y7" s="28" t="s">
        <v>403</v>
      </c>
      <c r="Z7" s="28"/>
      <c r="AA7" s="28"/>
      <c r="AB7" s="28"/>
      <c r="AC7" s="28" t="s">
        <v>396</v>
      </c>
    </row>
    <row r="8" spans="2:29" x14ac:dyDescent="0.3">
      <c r="D8" s="2" t="s">
        <v>14</v>
      </c>
      <c r="E8" t="s">
        <v>43</v>
      </c>
      <c r="M8" s="353"/>
      <c r="Q8" t="s">
        <v>6928</v>
      </c>
      <c r="R8" t="s">
        <v>6940</v>
      </c>
      <c r="W8" s="28"/>
      <c r="X8" s="28" t="s">
        <v>394</v>
      </c>
      <c r="Y8" s="28" t="s">
        <v>404</v>
      </c>
      <c r="Z8" s="28"/>
      <c r="AA8" s="28"/>
      <c r="AC8" s="28" t="s">
        <v>398</v>
      </c>
    </row>
    <row r="9" spans="2:29" x14ac:dyDescent="0.3">
      <c r="D9" s="2" t="s">
        <v>15</v>
      </c>
      <c r="E9" t="s">
        <v>44</v>
      </c>
      <c r="M9" s="353"/>
      <c r="Q9" t="s">
        <v>6929</v>
      </c>
      <c r="R9" t="s">
        <v>6941</v>
      </c>
      <c r="W9" s="28"/>
      <c r="X9" s="28"/>
      <c r="Y9" s="28" t="s">
        <v>405</v>
      </c>
      <c r="Z9" s="28"/>
      <c r="AA9" s="28"/>
    </row>
    <row r="10" spans="2:29" x14ac:dyDescent="0.3">
      <c r="D10" s="2" t="s">
        <v>16</v>
      </c>
      <c r="E10" t="s">
        <v>45</v>
      </c>
      <c r="M10" s="353"/>
      <c r="Q10" t="s">
        <v>6930</v>
      </c>
      <c r="R10" t="s">
        <v>6942</v>
      </c>
      <c r="W10" s="28"/>
      <c r="X10" s="28"/>
      <c r="Y10" s="28" t="s">
        <v>406</v>
      </c>
      <c r="Z10" s="28"/>
      <c r="AA10" s="28"/>
    </row>
    <row r="11" spans="2:29" x14ac:dyDescent="0.3">
      <c r="D11" s="2" t="s">
        <v>17</v>
      </c>
      <c r="E11" t="s">
        <v>46</v>
      </c>
      <c r="M11" s="353"/>
      <c r="Q11" t="s">
        <v>380</v>
      </c>
      <c r="R11" t="s">
        <v>6943</v>
      </c>
      <c r="W11" s="28"/>
      <c r="X11" s="28"/>
      <c r="Y11" s="28" t="s">
        <v>407</v>
      </c>
      <c r="Z11" s="28"/>
      <c r="AA11" s="28"/>
    </row>
    <row r="12" spans="2:29" x14ac:dyDescent="0.3">
      <c r="D12" s="1" t="s">
        <v>19</v>
      </c>
      <c r="E12" t="s">
        <v>47</v>
      </c>
      <c r="M12" s="353"/>
      <c r="R12" t="s">
        <v>6945</v>
      </c>
      <c r="W12" s="28"/>
      <c r="X12" s="28"/>
      <c r="Y12" s="28" t="s">
        <v>408</v>
      </c>
      <c r="Z12" s="28"/>
      <c r="AA12" s="28"/>
    </row>
    <row r="13" spans="2:29" x14ac:dyDescent="0.3">
      <c r="D13" s="2" t="s">
        <v>12</v>
      </c>
      <c r="E13" t="s">
        <v>48</v>
      </c>
      <c r="M13" s="354"/>
      <c r="R13" t="s">
        <v>6944</v>
      </c>
      <c r="W13" s="28"/>
      <c r="X13" s="28"/>
      <c r="Y13" s="28"/>
      <c r="Z13" s="28"/>
      <c r="AA13" s="28"/>
    </row>
    <row r="14" spans="2:29" x14ac:dyDescent="0.3">
      <c r="D14" s="2" t="s">
        <v>20</v>
      </c>
      <c r="E14" t="s">
        <v>49</v>
      </c>
      <c r="R14" t="s">
        <v>380</v>
      </c>
      <c r="W14" s="28"/>
      <c r="X14" s="28"/>
      <c r="Y14" s="28"/>
      <c r="Z14" s="28"/>
      <c r="AA14" s="28"/>
    </row>
    <row r="15" spans="2:29" x14ac:dyDescent="0.3">
      <c r="D15" s="2" t="s">
        <v>21</v>
      </c>
      <c r="E15" t="s">
        <v>50</v>
      </c>
    </row>
    <row r="16" spans="2:29" x14ac:dyDescent="0.3">
      <c r="D16" s="2" t="s">
        <v>22</v>
      </c>
      <c r="E16" t="s">
        <v>51</v>
      </c>
    </row>
    <row r="17" spans="4:5" x14ac:dyDescent="0.3">
      <c r="D17" s="2" t="s">
        <v>23</v>
      </c>
      <c r="E17" t="s">
        <v>52</v>
      </c>
    </row>
    <row r="18" spans="4:5" x14ac:dyDescent="0.3">
      <c r="D18" s="1" t="s">
        <v>7</v>
      </c>
      <c r="E18" t="s">
        <v>53</v>
      </c>
    </row>
    <row r="19" spans="4:5" x14ac:dyDescent="0.3">
      <c r="D19" s="2" t="s">
        <v>24</v>
      </c>
      <c r="E19" t="s">
        <v>54</v>
      </c>
    </row>
    <row r="20" spans="4:5" x14ac:dyDescent="0.3">
      <c r="D20" s="2" t="s">
        <v>25</v>
      </c>
      <c r="E20" t="s">
        <v>55</v>
      </c>
    </row>
    <row r="21" spans="4:5" x14ac:dyDescent="0.3">
      <c r="D21" s="2" t="s">
        <v>26</v>
      </c>
      <c r="E21" t="s">
        <v>56</v>
      </c>
    </row>
    <row r="22" spans="4:5" x14ac:dyDescent="0.3">
      <c r="D22" s="2" t="s">
        <v>27</v>
      </c>
      <c r="E22" t="s">
        <v>57</v>
      </c>
    </row>
    <row r="23" spans="4:5" x14ac:dyDescent="0.3">
      <c r="D23" s="1" t="s">
        <v>6795</v>
      </c>
      <c r="E23" t="s">
        <v>58</v>
      </c>
    </row>
    <row r="24" spans="4:5" x14ac:dyDescent="0.3">
      <c r="D24" s="2" t="s">
        <v>6796</v>
      </c>
      <c r="E24" t="s">
        <v>59</v>
      </c>
    </row>
    <row r="25" spans="4:5" x14ac:dyDescent="0.3">
      <c r="D25" s="2" t="s">
        <v>6797</v>
      </c>
      <c r="E25" t="s">
        <v>60</v>
      </c>
    </row>
    <row r="26" spans="4:5" x14ac:dyDescent="0.3">
      <c r="E26" t="s">
        <v>61</v>
      </c>
    </row>
    <row r="36" spans="2:6" x14ac:dyDescent="0.3">
      <c r="B36" s="313" t="s">
        <v>6798</v>
      </c>
      <c r="C36" s="313" t="s">
        <v>6799</v>
      </c>
      <c r="D36" s="313" t="s">
        <v>34</v>
      </c>
      <c r="E36" s="313" t="s">
        <v>80</v>
      </c>
      <c r="F36" s="313" t="s">
        <v>426</v>
      </c>
    </row>
    <row r="37" spans="2:6" x14ac:dyDescent="0.3">
      <c r="B37" s="748" t="s">
        <v>6800</v>
      </c>
      <c r="C37" s="749" t="s">
        <v>43</v>
      </c>
      <c r="D37" s="311" t="s">
        <v>6801</v>
      </c>
      <c r="E37" s="312">
        <v>1</v>
      </c>
      <c r="F37" s="311" t="s">
        <v>6802</v>
      </c>
    </row>
    <row r="38" spans="2:6" x14ac:dyDescent="0.3">
      <c r="B38" s="748"/>
      <c r="C38" s="749"/>
      <c r="D38" s="311" t="s">
        <v>6803</v>
      </c>
      <c r="E38" s="312">
        <v>2</v>
      </c>
      <c r="F38" s="311" t="s">
        <v>6804</v>
      </c>
    </row>
    <row r="39" spans="2:6" x14ac:dyDescent="0.3">
      <c r="B39" s="748"/>
      <c r="C39" s="749"/>
      <c r="D39" s="311" t="s">
        <v>6805</v>
      </c>
      <c r="E39" s="312">
        <v>3</v>
      </c>
      <c r="F39" s="311" t="s">
        <v>6806</v>
      </c>
    </row>
    <row r="40" spans="2:6" x14ac:dyDescent="0.3">
      <c r="B40" s="748"/>
      <c r="C40" s="749"/>
      <c r="D40" s="311" t="s">
        <v>6807</v>
      </c>
      <c r="E40" s="312">
        <v>4</v>
      </c>
      <c r="F40" s="311" t="s">
        <v>6808</v>
      </c>
    </row>
    <row r="41" spans="2:6" x14ac:dyDescent="0.3">
      <c r="B41" s="748"/>
      <c r="C41" s="749"/>
      <c r="D41" s="311" t="s">
        <v>43</v>
      </c>
      <c r="E41" s="312">
        <v>5</v>
      </c>
      <c r="F41" s="311" t="s">
        <v>6809</v>
      </c>
    </row>
    <row r="42" spans="2:6" x14ac:dyDescent="0.3">
      <c r="B42" s="748"/>
      <c r="C42" s="749" t="s">
        <v>56</v>
      </c>
      <c r="D42" s="311" t="s">
        <v>6810</v>
      </c>
      <c r="E42" s="312">
        <v>6</v>
      </c>
      <c r="F42" s="311" t="s">
        <v>6811</v>
      </c>
    </row>
    <row r="43" spans="2:6" x14ac:dyDescent="0.3">
      <c r="B43" s="748"/>
      <c r="C43" s="749"/>
      <c r="D43" s="311" t="s">
        <v>56</v>
      </c>
      <c r="E43" s="312">
        <v>7</v>
      </c>
      <c r="F43" s="311" t="s">
        <v>6812</v>
      </c>
    </row>
    <row r="44" spans="2:6" x14ac:dyDescent="0.3">
      <c r="B44" s="748"/>
      <c r="C44" s="749"/>
      <c r="D44" s="311" t="s">
        <v>6813</v>
      </c>
      <c r="E44" s="312">
        <v>8</v>
      </c>
      <c r="F44" s="311" t="s">
        <v>6814</v>
      </c>
    </row>
    <row r="45" spans="2:6" x14ac:dyDescent="0.3">
      <c r="B45" s="748"/>
      <c r="C45" s="749"/>
      <c r="D45" s="311" t="s">
        <v>6815</v>
      </c>
      <c r="E45" s="312">
        <v>9</v>
      </c>
      <c r="F45" s="311" t="s">
        <v>6816</v>
      </c>
    </row>
    <row r="46" spans="2:6" x14ac:dyDescent="0.3">
      <c r="B46" s="748"/>
      <c r="C46" s="749"/>
      <c r="D46" s="311" t="s">
        <v>6817</v>
      </c>
      <c r="E46" s="312">
        <v>10</v>
      </c>
      <c r="F46" s="311" t="s">
        <v>6818</v>
      </c>
    </row>
    <row r="47" spans="2:6" x14ac:dyDescent="0.3">
      <c r="B47" s="748"/>
      <c r="C47" s="749" t="s">
        <v>49</v>
      </c>
      <c r="D47" s="311" t="s">
        <v>6819</v>
      </c>
      <c r="E47" s="312">
        <v>11</v>
      </c>
      <c r="F47" s="311" t="s">
        <v>6820</v>
      </c>
    </row>
    <row r="48" spans="2:6" x14ac:dyDescent="0.3">
      <c r="B48" s="748"/>
      <c r="C48" s="749"/>
      <c r="D48" s="311" t="s">
        <v>6821</v>
      </c>
      <c r="E48" s="312">
        <v>12</v>
      </c>
      <c r="F48" s="311" t="s">
        <v>6822</v>
      </c>
    </row>
    <row r="49" spans="2:6" x14ac:dyDescent="0.3">
      <c r="B49" s="748"/>
      <c r="C49" s="749"/>
      <c r="D49" s="311" t="s">
        <v>6823</v>
      </c>
      <c r="E49" s="312">
        <v>13</v>
      </c>
      <c r="F49" s="311" t="s">
        <v>6824</v>
      </c>
    </row>
    <row r="50" spans="2:6" x14ac:dyDescent="0.3">
      <c r="B50" s="748"/>
      <c r="C50" s="749"/>
      <c r="D50" s="311" t="s">
        <v>6825</v>
      </c>
      <c r="E50" s="312">
        <v>14</v>
      </c>
      <c r="F50" s="311" t="s">
        <v>6826</v>
      </c>
    </row>
    <row r="51" spans="2:6" x14ac:dyDescent="0.3">
      <c r="B51" s="748"/>
      <c r="C51" s="749"/>
      <c r="D51" s="311" t="s">
        <v>6827</v>
      </c>
      <c r="E51" s="312">
        <v>15</v>
      </c>
      <c r="F51" s="311" t="s">
        <v>6828</v>
      </c>
    </row>
    <row r="52" spans="2:6" x14ac:dyDescent="0.3">
      <c r="B52" s="748" t="s">
        <v>6829</v>
      </c>
      <c r="C52" s="749" t="s">
        <v>6830</v>
      </c>
      <c r="D52" s="311" t="s">
        <v>6831</v>
      </c>
      <c r="E52" s="312">
        <v>16</v>
      </c>
      <c r="F52" s="311" t="s">
        <v>6832</v>
      </c>
    </row>
    <row r="53" spans="2:6" x14ac:dyDescent="0.3">
      <c r="B53" s="748"/>
      <c r="C53" s="749"/>
      <c r="D53" s="311" t="s">
        <v>6833</v>
      </c>
      <c r="E53" s="312">
        <v>17</v>
      </c>
      <c r="F53" s="311" t="s">
        <v>6834</v>
      </c>
    </row>
    <row r="54" spans="2:6" x14ac:dyDescent="0.3">
      <c r="B54" s="748"/>
      <c r="C54" s="749"/>
      <c r="D54" s="311" t="s">
        <v>6835</v>
      </c>
      <c r="E54" s="312">
        <v>18</v>
      </c>
      <c r="F54" s="311" t="s">
        <v>6836</v>
      </c>
    </row>
    <row r="55" spans="2:6" x14ac:dyDescent="0.3">
      <c r="B55" s="748"/>
      <c r="C55" s="749"/>
      <c r="D55" s="311" t="s">
        <v>6837</v>
      </c>
      <c r="E55" s="312">
        <v>19</v>
      </c>
      <c r="F55" s="311" t="s">
        <v>6838</v>
      </c>
    </row>
    <row r="56" spans="2:6" x14ac:dyDescent="0.3">
      <c r="B56" s="748"/>
      <c r="C56" s="749"/>
      <c r="D56" s="311" t="s">
        <v>6830</v>
      </c>
      <c r="E56" s="312">
        <v>20</v>
      </c>
      <c r="F56" s="311" t="s">
        <v>6839</v>
      </c>
    </row>
    <row r="57" spans="2:6" x14ac:dyDescent="0.3">
      <c r="B57" s="748"/>
      <c r="C57" s="749" t="s">
        <v>38</v>
      </c>
      <c r="D57" s="311" t="s">
        <v>6840</v>
      </c>
      <c r="E57" s="312">
        <v>21</v>
      </c>
      <c r="F57" s="311" t="s">
        <v>6841</v>
      </c>
    </row>
    <row r="58" spans="2:6" x14ac:dyDescent="0.3">
      <c r="B58" s="748"/>
      <c r="C58" s="749"/>
      <c r="D58" s="311" t="s">
        <v>6842</v>
      </c>
      <c r="E58" s="312">
        <v>22</v>
      </c>
      <c r="F58" s="311" t="s">
        <v>6843</v>
      </c>
    </row>
    <row r="59" spans="2:6" x14ac:dyDescent="0.3">
      <c r="B59" s="748"/>
      <c r="C59" s="749"/>
      <c r="D59" s="311" t="s">
        <v>6844</v>
      </c>
      <c r="E59" s="312">
        <v>23</v>
      </c>
      <c r="F59" s="311" t="s">
        <v>6845</v>
      </c>
    </row>
    <row r="60" spans="2:6" x14ac:dyDescent="0.3">
      <c r="B60" s="748"/>
      <c r="C60" s="749"/>
      <c r="D60" s="311" t="s">
        <v>6846</v>
      </c>
      <c r="E60" s="312">
        <v>24</v>
      </c>
      <c r="F60" s="311" t="s">
        <v>6847</v>
      </c>
    </row>
    <row r="61" spans="2:6" x14ac:dyDescent="0.3">
      <c r="B61" s="748"/>
      <c r="C61" s="749"/>
      <c r="D61" s="311" t="s">
        <v>6848</v>
      </c>
      <c r="E61" s="312">
        <v>25</v>
      </c>
      <c r="F61" s="311" t="s">
        <v>6849</v>
      </c>
    </row>
    <row r="62" spans="2:6" x14ac:dyDescent="0.3">
      <c r="B62" s="748" t="s">
        <v>6850</v>
      </c>
      <c r="C62" s="749" t="s">
        <v>48</v>
      </c>
      <c r="D62" s="311" t="s">
        <v>6851</v>
      </c>
      <c r="E62" s="312">
        <v>26</v>
      </c>
      <c r="F62" s="311" t="s">
        <v>6852</v>
      </c>
    </row>
    <row r="63" spans="2:6" x14ac:dyDescent="0.3">
      <c r="B63" s="748"/>
      <c r="C63" s="749"/>
      <c r="D63" s="311" t="s">
        <v>6853</v>
      </c>
      <c r="E63" s="312">
        <v>27</v>
      </c>
      <c r="F63" s="311" t="s">
        <v>6854</v>
      </c>
    </row>
    <row r="64" spans="2:6" x14ac:dyDescent="0.3">
      <c r="B64" s="748"/>
      <c r="C64" s="749"/>
      <c r="D64" s="311" t="s">
        <v>6855</v>
      </c>
      <c r="E64" s="312">
        <v>28</v>
      </c>
      <c r="F64" s="311" t="s">
        <v>6856</v>
      </c>
    </row>
    <row r="65" spans="2:6" x14ac:dyDescent="0.3">
      <c r="B65" s="748"/>
      <c r="C65" s="749"/>
      <c r="D65" s="311" t="s">
        <v>48</v>
      </c>
      <c r="E65" s="312">
        <v>29</v>
      </c>
      <c r="F65" s="311" t="s">
        <v>6857</v>
      </c>
    </row>
    <row r="66" spans="2:6" x14ac:dyDescent="0.3">
      <c r="B66" s="748"/>
      <c r="C66" s="749"/>
      <c r="D66" s="311" t="s">
        <v>6858</v>
      </c>
      <c r="E66" s="312">
        <v>30</v>
      </c>
      <c r="F66" s="311" t="s">
        <v>6859</v>
      </c>
    </row>
    <row r="67" spans="2:6" x14ac:dyDescent="0.3">
      <c r="B67" s="748"/>
      <c r="C67" s="749" t="s">
        <v>45</v>
      </c>
      <c r="D67" s="311" t="s">
        <v>6860</v>
      </c>
      <c r="E67" s="312">
        <v>31</v>
      </c>
      <c r="F67" s="311" t="s">
        <v>6861</v>
      </c>
    </row>
    <row r="68" spans="2:6" x14ac:dyDescent="0.3">
      <c r="B68" s="748"/>
      <c r="C68" s="749"/>
      <c r="D68" s="311" t="s">
        <v>6862</v>
      </c>
      <c r="E68" s="312">
        <v>32</v>
      </c>
      <c r="F68" s="311" t="s">
        <v>6863</v>
      </c>
    </row>
    <row r="69" spans="2:6" x14ac:dyDescent="0.3">
      <c r="B69" s="748"/>
      <c r="C69" s="749"/>
      <c r="D69" s="311" t="s">
        <v>6864</v>
      </c>
      <c r="E69" s="312">
        <v>33</v>
      </c>
      <c r="F69" s="311" t="s">
        <v>6865</v>
      </c>
    </row>
    <row r="70" spans="2:6" x14ac:dyDescent="0.3">
      <c r="B70" s="748"/>
      <c r="C70" s="749"/>
      <c r="D70" s="311" t="s">
        <v>6866</v>
      </c>
      <c r="E70" s="312">
        <v>34</v>
      </c>
      <c r="F70" s="311" t="s">
        <v>6867</v>
      </c>
    </row>
    <row r="71" spans="2:6" x14ac:dyDescent="0.3">
      <c r="B71" s="748"/>
      <c r="C71" s="749"/>
      <c r="D71" s="311" t="s">
        <v>6868</v>
      </c>
      <c r="E71" s="312">
        <v>35</v>
      </c>
      <c r="F71" s="311" t="s">
        <v>6869</v>
      </c>
    </row>
    <row r="72" spans="2:6" x14ac:dyDescent="0.3">
      <c r="B72" s="748"/>
      <c r="C72" s="749" t="s">
        <v>42</v>
      </c>
      <c r="D72" s="311" t="s">
        <v>6870</v>
      </c>
      <c r="E72" s="312">
        <v>36</v>
      </c>
      <c r="F72" s="311" t="s">
        <v>6871</v>
      </c>
    </row>
    <row r="73" spans="2:6" x14ac:dyDescent="0.3">
      <c r="B73" s="748"/>
      <c r="C73" s="749"/>
      <c r="D73" s="311" t="s">
        <v>6872</v>
      </c>
      <c r="E73" s="312">
        <v>37</v>
      </c>
      <c r="F73" s="311" t="s">
        <v>6873</v>
      </c>
    </row>
    <row r="74" spans="2:6" x14ac:dyDescent="0.3">
      <c r="B74" s="748"/>
      <c r="C74" s="749"/>
      <c r="D74" s="311" t="s">
        <v>6874</v>
      </c>
      <c r="E74" s="312">
        <v>38</v>
      </c>
      <c r="F74" s="311" t="s">
        <v>6875</v>
      </c>
    </row>
    <row r="75" spans="2:6" x14ac:dyDescent="0.3">
      <c r="B75" s="748"/>
      <c r="C75" s="749"/>
      <c r="D75" s="311" t="s">
        <v>6876</v>
      </c>
      <c r="E75" s="312">
        <v>39</v>
      </c>
      <c r="F75" s="311" t="s">
        <v>6877</v>
      </c>
    </row>
    <row r="76" spans="2:6" x14ac:dyDescent="0.3">
      <c r="B76" s="748"/>
      <c r="C76" s="749"/>
      <c r="D76" s="311" t="s">
        <v>6878</v>
      </c>
      <c r="E76" s="312">
        <v>40</v>
      </c>
      <c r="F76" s="311" t="s">
        <v>6879</v>
      </c>
    </row>
    <row r="77" spans="2:6" x14ac:dyDescent="0.3">
      <c r="B77" s="748" t="s">
        <v>6880</v>
      </c>
      <c r="C77" s="749" t="s">
        <v>44</v>
      </c>
      <c r="D77" s="311" t="s">
        <v>6881</v>
      </c>
      <c r="E77" s="312">
        <v>41</v>
      </c>
      <c r="F77" s="311" t="s">
        <v>6882</v>
      </c>
    </row>
    <row r="78" spans="2:6" x14ac:dyDescent="0.3">
      <c r="B78" s="748"/>
      <c r="C78" s="749"/>
      <c r="D78" s="311" t="s">
        <v>6883</v>
      </c>
      <c r="E78" s="312">
        <v>42</v>
      </c>
      <c r="F78" s="311" t="s">
        <v>6884</v>
      </c>
    </row>
    <row r="79" spans="2:6" x14ac:dyDescent="0.3">
      <c r="B79" s="748"/>
      <c r="C79" s="749"/>
      <c r="D79" s="311" t="s">
        <v>6885</v>
      </c>
      <c r="E79" s="312">
        <v>43</v>
      </c>
      <c r="F79" s="311" t="s">
        <v>6886</v>
      </c>
    </row>
    <row r="80" spans="2:6" x14ac:dyDescent="0.3">
      <c r="B80" s="748"/>
      <c r="C80" s="749"/>
      <c r="D80" s="311" t="s">
        <v>6887</v>
      </c>
      <c r="E80" s="312">
        <v>44</v>
      </c>
      <c r="F80" s="311" t="s">
        <v>6888</v>
      </c>
    </row>
    <row r="81" spans="2:6" x14ac:dyDescent="0.3">
      <c r="B81" s="748"/>
      <c r="C81" s="749"/>
      <c r="D81" s="311" t="s">
        <v>6889</v>
      </c>
      <c r="E81" s="312">
        <v>45</v>
      </c>
      <c r="F81" s="311" t="s">
        <v>6890</v>
      </c>
    </row>
    <row r="82" spans="2:6" x14ac:dyDescent="0.3">
      <c r="B82" s="748"/>
      <c r="C82" s="749" t="s">
        <v>40</v>
      </c>
      <c r="D82" s="311" t="s">
        <v>6891</v>
      </c>
      <c r="E82" s="312">
        <v>46</v>
      </c>
      <c r="F82" s="311" t="s">
        <v>6892</v>
      </c>
    </row>
    <row r="83" spans="2:6" x14ac:dyDescent="0.3">
      <c r="B83" s="748"/>
      <c r="C83" s="749"/>
      <c r="D83" s="311" t="s">
        <v>6893</v>
      </c>
      <c r="E83" s="312">
        <v>47</v>
      </c>
      <c r="F83" s="311" t="s">
        <v>6894</v>
      </c>
    </row>
    <row r="84" spans="2:6" x14ac:dyDescent="0.3">
      <c r="B84" s="748"/>
      <c r="C84" s="749"/>
      <c r="D84" s="311" t="s">
        <v>6895</v>
      </c>
      <c r="E84" s="312">
        <v>48</v>
      </c>
      <c r="F84" s="311" t="s">
        <v>6896</v>
      </c>
    </row>
    <row r="85" spans="2:6" x14ac:dyDescent="0.3">
      <c r="B85" s="748"/>
      <c r="C85" s="749"/>
      <c r="D85" s="311" t="s">
        <v>6897</v>
      </c>
      <c r="E85" s="312">
        <v>49</v>
      </c>
      <c r="F85" s="311" t="s">
        <v>6898</v>
      </c>
    </row>
    <row r="86" spans="2:6" x14ac:dyDescent="0.3">
      <c r="B86" s="748"/>
      <c r="C86" s="749"/>
      <c r="D86" s="311" t="s">
        <v>6899</v>
      </c>
      <c r="E86" s="312">
        <v>50</v>
      </c>
      <c r="F86" s="311" t="s">
        <v>6900</v>
      </c>
    </row>
    <row r="87" spans="2:6" x14ac:dyDescent="0.3">
      <c r="B87" s="748"/>
      <c r="C87" s="749" t="s">
        <v>41</v>
      </c>
      <c r="D87" s="311" t="s">
        <v>6901</v>
      </c>
      <c r="E87" s="312">
        <v>51</v>
      </c>
      <c r="F87" s="311" t="s">
        <v>6902</v>
      </c>
    </row>
    <row r="88" spans="2:6" x14ac:dyDescent="0.3">
      <c r="B88" s="748"/>
      <c r="C88" s="749"/>
      <c r="D88" s="311" t="s">
        <v>6903</v>
      </c>
      <c r="E88" s="312">
        <v>52</v>
      </c>
      <c r="F88" s="311" t="s">
        <v>6904</v>
      </c>
    </row>
    <row r="89" spans="2:6" x14ac:dyDescent="0.3">
      <c r="B89" s="748"/>
      <c r="C89" s="749"/>
      <c r="D89" s="311" t="s">
        <v>6905</v>
      </c>
      <c r="E89" s="312">
        <v>53</v>
      </c>
      <c r="F89" s="311" t="s">
        <v>6906</v>
      </c>
    </row>
    <row r="90" spans="2:6" x14ac:dyDescent="0.3">
      <c r="B90" s="748"/>
      <c r="C90" s="749"/>
      <c r="D90" s="311" t="s">
        <v>6907</v>
      </c>
      <c r="E90" s="312">
        <v>54</v>
      </c>
      <c r="F90" s="311" t="s">
        <v>6908</v>
      </c>
    </row>
    <row r="91" spans="2:6" x14ac:dyDescent="0.3">
      <c r="B91" s="748"/>
      <c r="C91" s="749"/>
      <c r="D91" s="311" t="s">
        <v>41</v>
      </c>
      <c r="E91" s="312">
        <v>55</v>
      </c>
      <c r="F91" s="311" t="s">
        <v>6909</v>
      </c>
    </row>
  </sheetData>
  <mergeCells count="15">
    <mergeCell ref="B37:B51"/>
    <mergeCell ref="C37:C41"/>
    <mergeCell ref="C42:C46"/>
    <mergeCell ref="C47:C51"/>
    <mergeCell ref="B52:B61"/>
    <mergeCell ref="C52:C56"/>
    <mergeCell ref="C57:C61"/>
    <mergeCell ref="B62:B76"/>
    <mergeCell ref="C62:C66"/>
    <mergeCell ref="C67:C71"/>
    <mergeCell ref="C72:C76"/>
    <mergeCell ref="B77:B91"/>
    <mergeCell ref="C77:C81"/>
    <mergeCell ref="C82:C86"/>
    <mergeCell ref="C87:C91"/>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91031-A4F8-4DCD-B763-4E71FCA15F0F}">
  <sheetPr>
    <tabColor rgb="FFFFFF00"/>
  </sheetPr>
  <dimension ref="A1:N104"/>
  <sheetViews>
    <sheetView view="pageBreakPreview" zoomScale="60" zoomScaleNormal="100" workbookViewId="0">
      <selection activeCell="K24" sqref="K24"/>
    </sheetView>
  </sheetViews>
  <sheetFormatPr baseColWidth="10" defaultColWidth="11.5546875" defaultRowHeight="14.4" x14ac:dyDescent="0.3"/>
  <cols>
    <col min="1" max="1" width="2.6640625" style="3" customWidth="1"/>
    <col min="2" max="2" width="20.6640625" style="3" customWidth="1"/>
    <col min="3" max="4" width="10.109375" style="3" customWidth="1"/>
    <col min="5" max="5" width="12.6640625" style="3" customWidth="1"/>
    <col min="6" max="6" width="8.44140625" style="3" customWidth="1"/>
    <col min="7" max="9" width="9.44140625" style="3" customWidth="1"/>
    <col min="10" max="10" width="6.6640625" style="3" customWidth="1"/>
    <col min="11" max="12" width="11.33203125" style="3" customWidth="1"/>
    <col min="13" max="13" width="9.6640625" style="3" customWidth="1"/>
    <col min="14" max="14" width="3.109375" style="3" customWidth="1"/>
    <col min="15" max="77" width="3.33203125" style="3" customWidth="1"/>
    <col min="78" max="16384" width="11.5546875" style="3"/>
  </cols>
  <sheetData>
    <row r="1" spans="1:14" x14ac:dyDescent="0.3">
      <c r="A1" s="116"/>
      <c r="B1" s="116"/>
      <c r="C1" s="116"/>
      <c r="D1" s="116"/>
      <c r="E1" s="116"/>
      <c r="F1" s="116"/>
      <c r="G1" s="116"/>
      <c r="H1" s="116"/>
      <c r="I1" s="116"/>
      <c r="J1" s="116"/>
      <c r="K1" s="116"/>
      <c r="L1" s="116"/>
      <c r="M1" s="116"/>
      <c r="N1" s="116"/>
    </row>
    <row r="2" spans="1:14" ht="15.6" customHeight="1" x14ac:dyDescent="0.3">
      <c r="A2" s="116"/>
      <c r="B2" s="750" t="s">
        <v>6984</v>
      </c>
      <c r="C2" s="750"/>
      <c r="D2" s="750"/>
      <c r="E2" s="750"/>
      <c r="F2" s="750"/>
      <c r="G2" s="750"/>
      <c r="H2" s="750"/>
      <c r="I2" s="750"/>
      <c r="J2" s="750"/>
      <c r="K2" s="750"/>
      <c r="L2" s="750"/>
      <c r="M2" s="750"/>
      <c r="N2" s="750"/>
    </row>
    <row r="3" spans="1:14" x14ac:dyDescent="0.3">
      <c r="A3" s="116"/>
      <c r="B3" s="116"/>
      <c r="C3" s="116"/>
      <c r="D3" s="116"/>
      <c r="E3" s="116"/>
      <c r="F3" s="116"/>
      <c r="G3" s="116"/>
      <c r="H3" s="116"/>
      <c r="I3" s="116"/>
      <c r="J3" s="116"/>
      <c r="K3" s="116"/>
      <c r="L3" s="116"/>
      <c r="M3" s="116"/>
      <c r="N3" s="116"/>
    </row>
    <row r="4" spans="1:14" x14ac:dyDescent="0.3">
      <c r="A4" s="116"/>
      <c r="B4" s="133" t="s">
        <v>7124</v>
      </c>
      <c r="C4" s="116"/>
      <c r="D4" s="116"/>
      <c r="E4" s="116"/>
      <c r="F4" s="116"/>
      <c r="G4" s="116"/>
      <c r="H4" s="116"/>
      <c r="I4" s="116"/>
      <c r="J4" s="116"/>
      <c r="K4" s="116"/>
      <c r="L4" s="116"/>
      <c r="M4" s="116"/>
      <c r="N4" s="116"/>
    </row>
    <row r="5" spans="1:14" x14ac:dyDescent="0.3">
      <c r="A5" s="116"/>
      <c r="B5" s="116"/>
      <c r="C5" s="116"/>
      <c r="D5" s="116"/>
      <c r="E5" s="116"/>
      <c r="F5" s="116"/>
      <c r="G5" s="116"/>
      <c r="H5" s="116"/>
      <c r="I5" s="116"/>
      <c r="J5" s="116"/>
      <c r="K5" s="116"/>
      <c r="L5" s="116"/>
      <c r="M5" s="116"/>
      <c r="N5" s="116"/>
    </row>
    <row r="6" spans="1:14" x14ac:dyDescent="0.3">
      <c r="A6" s="116"/>
      <c r="B6" s="116" t="s">
        <v>7005</v>
      </c>
      <c r="C6" s="753"/>
      <c r="D6" s="753"/>
      <c r="E6" s="753"/>
      <c r="F6" s="116"/>
      <c r="G6" s="116"/>
      <c r="H6" s="116"/>
      <c r="I6" s="116"/>
      <c r="J6" s="116"/>
      <c r="K6" s="116"/>
      <c r="L6" s="116"/>
      <c r="M6" s="116"/>
      <c r="N6" s="116"/>
    </row>
    <row r="7" spans="1:14" x14ac:dyDescent="0.3">
      <c r="A7" s="116"/>
      <c r="B7" s="116"/>
      <c r="C7" s="116"/>
      <c r="D7" s="116"/>
      <c r="E7" s="116"/>
      <c r="F7" s="116"/>
      <c r="G7" s="116"/>
      <c r="H7" s="116"/>
      <c r="I7" s="116"/>
      <c r="J7" s="116"/>
      <c r="K7" s="116"/>
      <c r="L7" s="116"/>
      <c r="M7" s="116"/>
      <c r="N7" s="116"/>
    </row>
    <row r="8" spans="1:14" x14ac:dyDescent="0.3">
      <c r="A8" s="116"/>
      <c r="B8" s="116" t="s">
        <v>6968</v>
      </c>
      <c r="C8" s="753"/>
      <c r="D8" s="753"/>
      <c r="E8" s="753"/>
      <c r="F8" s="116"/>
      <c r="G8" s="116"/>
      <c r="H8" s="116"/>
      <c r="I8" s="116"/>
      <c r="J8" s="116"/>
      <c r="K8" s="116"/>
      <c r="L8" s="116"/>
      <c r="M8" s="116"/>
      <c r="N8" s="116"/>
    </row>
    <row r="9" spans="1:14" x14ac:dyDescent="0.3">
      <c r="A9" s="116"/>
      <c r="B9" s="116"/>
      <c r="C9" s="116"/>
      <c r="D9" s="116"/>
      <c r="E9" s="116"/>
      <c r="F9" s="116"/>
      <c r="G9" s="116"/>
      <c r="H9" s="116"/>
      <c r="I9" s="116"/>
      <c r="J9" s="116"/>
      <c r="K9" s="116"/>
      <c r="L9" s="116"/>
      <c r="M9" s="116"/>
      <c r="N9" s="116"/>
    </row>
    <row r="10" spans="1:14" x14ac:dyDescent="0.3">
      <c r="A10" s="116"/>
      <c r="B10" s="116" t="s">
        <v>6969</v>
      </c>
      <c r="C10" s="753"/>
      <c r="D10" s="753"/>
      <c r="E10" s="753"/>
      <c r="F10" s="116"/>
      <c r="G10" s="116"/>
      <c r="H10" s="116"/>
      <c r="I10" s="116"/>
      <c r="J10" s="116"/>
      <c r="K10" s="116"/>
      <c r="L10" s="116"/>
      <c r="M10" s="116"/>
      <c r="N10" s="116"/>
    </row>
    <row r="11" spans="1:14" x14ac:dyDescent="0.3">
      <c r="A11" s="116"/>
      <c r="B11" s="116"/>
      <c r="C11" s="116"/>
      <c r="D11" s="116"/>
      <c r="E11" s="116"/>
      <c r="F11" s="116"/>
      <c r="G11" s="116"/>
      <c r="H11" s="116"/>
      <c r="I11" s="116"/>
      <c r="J11" s="116"/>
      <c r="K11" s="116"/>
      <c r="L11" s="116"/>
      <c r="M11" s="116"/>
      <c r="N11" s="116"/>
    </row>
    <row r="12" spans="1:14" x14ac:dyDescent="0.3">
      <c r="A12" s="116"/>
      <c r="B12" s="116" t="s">
        <v>6973</v>
      </c>
      <c r="C12" s="753"/>
      <c r="D12" s="753"/>
      <c r="E12" s="753"/>
      <c r="F12" s="116"/>
      <c r="G12" s="116"/>
      <c r="H12" s="116"/>
      <c r="I12" s="116"/>
      <c r="J12" s="116"/>
      <c r="K12" s="116"/>
      <c r="L12" s="116"/>
      <c r="M12" s="116"/>
      <c r="N12" s="116"/>
    </row>
    <row r="13" spans="1:14" x14ac:dyDescent="0.3">
      <c r="A13" s="116"/>
      <c r="B13" s="116"/>
      <c r="C13" s="116"/>
      <c r="D13" s="116"/>
      <c r="E13" s="116"/>
      <c r="F13" s="116"/>
      <c r="G13" s="116"/>
      <c r="H13" s="116"/>
      <c r="I13" s="116"/>
      <c r="J13" s="116"/>
      <c r="K13" s="116"/>
      <c r="L13" s="116"/>
      <c r="M13" s="116"/>
      <c r="N13" s="116"/>
    </row>
    <row r="14" spans="1:14" x14ac:dyDescent="0.3">
      <c r="A14" s="116"/>
      <c r="B14" s="116" t="s">
        <v>6974</v>
      </c>
      <c r="C14" s="753"/>
      <c r="D14" s="753"/>
      <c r="E14" s="753"/>
      <c r="F14" s="116"/>
      <c r="G14" s="116"/>
      <c r="H14" s="116"/>
      <c r="I14" s="116"/>
      <c r="J14" s="116"/>
      <c r="K14" s="116"/>
      <c r="L14" s="116"/>
      <c r="M14" s="116"/>
      <c r="N14" s="116"/>
    </row>
    <row r="15" spans="1:14" x14ac:dyDescent="0.3">
      <c r="A15" s="116"/>
      <c r="B15" s="116"/>
      <c r="C15" s="116"/>
      <c r="D15" s="116"/>
      <c r="E15" s="116"/>
      <c r="F15" s="116"/>
      <c r="G15" s="116"/>
      <c r="H15" s="116"/>
      <c r="I15" s="116"/>
      <c r="J15" s="116"/>
      <c r="K15" s="116"/>
      <c r="L15" s="116"/>
      <c r="M15" s="116"/>
      <c r="N15" s="116"/>
    </row>
    <row r="16" spans="1:14" x14ac:dyDescent="0.3">
      <c r="A16" s="116"/>
      <c r="B16" s="116" t="s">
        <v>6971</v>
      </c>
      <c r="C16" s="753"/>
      <c r="D16" s="753"/>
      <c r="E16" s="753"/>
      <c r="F16" s="116"/>
      <c r="G16" s="116"/>
      <c r="H16" s="116"/>
      <c r="I16" s="116"/>
      <c r="J16" s="116"/>
      <c r="K16" s="116"/>
      <c r="L16" s="116"/>
      <c r="M16" s="116"/>
      <c r="N16" s="116"/>
    </row>
    <row r="17" spans="1:14" x14ac:dyDescent="0.3">
      <c r="A17" s="116"/>
      <c r="B17" s="116"/>
      <c r="C17" s="116"/>
      <c r="D17" s="116"/>
      <c r="E17" s="116"/>
      <c r="F17" s="116"/>
      <c r="G17" s="116"/>
      <c r="H17" s="116"/>
      <c r="I17" s="116"/>
      <c r="J17" s="116"/>
      <c r="K17" s="116"/>
      <c r="L17" s="116"/>
      <c r="M17" s="116"/>
      <c r="N17" s="116"/>
    </row>
    <row r="18" spans="1:14" x14ac:dyDescent="0.3">
      <c r="A18" s="116"/>
      <c r="B18" s="116" t="s">
        <v>6970</v>
      </c>
      <c r="C18" s="757"/>
      <c r="D18" s="758"/>
      <c r="E18" s="758"/>
      <c r="F18" s="758"/>
      <c r="G18" s="758"/>
      <c r="H18" s="758"/>
      <c r="I18" s="759"/>
      <c r="J18" s="116"/>
      <c r="K18" s="116"/>
      <c r="L18" s="116"/>
      <c r="M18" s="116"/>
      <c r="N18" s="116"/>
    </row>
    <row r="19" spans="1:14" x14ac:dyDescent="0.3">
      <c r="A19" s="116"/>
      <c r="B19" s="116"/>
      <c r="C19" s="116"/>
      <c r="D19" s="116"/>
      <c r="E19" s="116"/>
      <c r="F19" s="116"/>
      <c r="G19" s="116"/>
      <c r="H19" s="116"/>
      <c r="I19" s="116"/>
      <c r="J19" s="116"/>
      <c r="K19" s="116"/>
      <c r="L19" s="116"/>
      <c r="M19" s="116"/>
      <c r="N19" s="116"/>
    </row>
    <row r="20" spans="1:14" x14ac:dyDescent="0.3">
      <c r="A20" s="116"/>
      <c r="B20" s="116" t="s">
        <v>6972</v>
      </c>
      <c r="C20" s="753"/>
      <c r="D20" s="753"/>
      <c r="E20" s="753"/>
      <c r="F20" s="753"/>
      <c r="G20" s="116"/>
      <c r="H20" s="116"/>
      <c r="I20" s="116"/>
      <c r="J20" s="116"/>
      <c r="K20" s="116"/>
      <c r="L20" s="116"/>
      <c r="M20" s="116"/>
      <c r="N20" s="116"/>
    </row>
    <row r="21" spans="1:14" x14ac:dyDescent="0.3">
      <c r="A21" s="116"/>
      <c r="B21" s="116"/>
      <c r="C21" s="116"/>
      <c r="D21" s="116"/>
      <c r="E21" s="116"/>
      <c r="F21" s="116"/>
      <c r="G21" s="116"/>
      <c r="H21" s="116"/>
      <c r="I21" s="116"/>
      <c r="J21" s="116"/>
      <c r="K21" s="116"/>
      <c r="L21" s="116"/>
      <c r="M21" s="116"/>
      <c r="N21" s="116"/>
    </row>
    <row r="22" spans="1:14" x14ac:dyDescent="0.3">
      <c r="A22" s="116"/>
      <c r="B22" s="133" t="s">
        <v>7125</v>
      </c>
      <c r="C22" s="116"/>
      <c r="D22" s="116"/>
      <c r="E22" s="116"/>
      <c r="F22" s="116"/>
      <c r="G22" s="116"/>
      <c r="H22" s="116"/>
      <c r="I22" s="116"/>
      <c r="J22" s="116"/>
      <c r="K22" s="116"/>
      <c r="L22" s="116"/>
      <c r="M22" s="116"/>
      <c r="N22" s="116"/>
    </row>
    <row r="23" spans="1:14" x14ac:dyDescent="0.3">
      <c r="A23" s="116"/>
      <c r="B23" s="116"/>
      <c r="C23" s="116"/>
      <c r="D23" s="116"/>
      <c r="E23" s="116"/>
      <c r="F23" s="116"/>
      <c r="G23" s="116"/>
      <c r="H23" s="116"/>
      <c r="I23" s="116"/>
      <c r="J23" s="116"/>
      <c r="K23" s="116"/>
      <c r="L23" s="116"/>
      <c r="M23" s="116"/>
      <c r="N23" s="116"/>
    </row>
    <row r="24" spans="1:14" x14ac:dyDescent="0.3">
      <c r="A24" s="116"/>
      <c r="B24" s="156" t="s">
        <v>6995</v>
      </c>
      <c r="C24" s="156" t="s">
        <v>6975</v>
      </c>
      <c r="D24" s="156"/>
      <c r="E24" s="156"/>
      <c r="F24" s="116"/>
      <c r="G24" s="307" t="s">
        <v>6976</v>
      </c>
      <c r="H24" s="116"/>
      <c r="I24" s="116"/>
      <c r="J24" s="116"/>
      <c r="K24" s="156" t="s">
        <v>6977</v>
      </c>
      <c r="L24" s="156"/>
      <c r="M24" s="116"/>
      <c r="N24" s="116"/>
    </row>
    <row r="25" spans="1:14" x14ac:dyDescent="0.3">
      <c r="A25" s="116"/>
      <c r="B25" s="116"/>
      <c r="C25" s="116"/>
      <c r="D25" s="116"/>
      <c r="E25" s="116"/>
      <c r="F25" s="116"/>
      <c r="G25" s="116"/>
      <c r="H25" s="116"/>
      <c r="I25" s="116"/>
      <c r="J25" s="116"/>
      <c r="K25" s="116"/>
      <c r="L25" s="116"/>
      <c r="M25" s="116"/>
      <c r="N25" s="116"/>
    </row>
    <row r="26" spans="1:14" x14ac:dyDescent="0.3">
      <c r="A26" s="116"/>
      <c r="B26" s="116" t="s">
        <v>7001</v>
      </c>
      <c r="C26" s="757"/>
      <c r="D26" s="758"/>
      <c r="E26" s="759"/>
      <c r="F26" s="116"/>
      <c r="G26" s="757"/>
      <c r="H26" s="758"/>
      <c r="I26" s="759"/>
      <c r="J26" s="116"/>
      <c r="K26" s="757"/>
      <c r="L26" s="758"/>
      <c r="M26" s="759"/>
      <c r="N26" s="116"/>
    </row>
    <row r="27" spans="1:14" x14ac:dyDescent="0.3">
      <c r="A27" s="116"/>
      <c r="B27" s="116"/>
      <c r="C27" s="116"/>
      <c r="D27" s="116"/>
      <c r="E27" s="116"/>
      <c r="F27" s="116"/>
      <c r="G27" s="116"/>
      <c r="H27" s="116"/>
      <c r="I27" s="116"/>
      <c r="J27" s="116"/>
      <c r="K27" s="116"/>
      <c r="L27" s="116"/>
      <c r="M27" s="116"/>
      <c r="N27" s="116"/>
    </row>
    <row r="28" spans="1:14" x14ac:dyDescent="0.3">
      <c r="A28" s="116"/>
      <c r="B28" s="116" t="s">
        <v>7002</v>
      </c>
      <c r="C28" s="757"/>
      <c r="D28" s="758"/>
      <c r="E28" s="759"/>
      <c r="F28" s="116"/>
      <c r="G28" s="757"/>
      <c r="H28" s="758"/>
      <c r="I28" s="759"/>
      <c r="J28" s="116"/>
      <c r="K28" s="757"/>
      <c r="L28" s="758"/>
      <c r="M28" s="759"/>
      <c r="N28" s="116"/>
    </row>
    <row r="29" spans="1:14" x14ac:dyDescent="0.3">
      <c r="A29" s="116"/>
      <c r="B29" s="116"/>
      <c r="C29" s="116"/>
      <c r="D29" s="116"/>
      <c r="E29" s="116"/>
      <c r="F29" s="116"/>
      <c r="G29" s="116"/>
      <c r="H29" s="116"/>
      <c r="I29" s="116"/>
      <c r="J29" s="116"/>
      <c r="K29" s="116"/>
      <c r="L29" s="116"/>
      <c r="M29" s="116"/>
      <c r="N29" s="116"/>
    </row>
    <row r="30" spans="1:14" x14ac:dyDescent="0.3">
      <c r="A30" s="116"/>
      <c r="B30" s="116" t="s">
        <v>7003</v>
      </c>
      <c r="C30" s="757"/>
      <c r="D30" s="758"/>
      <c r="E30" s="759"/>
      <c r="F30" s="116"/>
      <c r="G30" s="757"/>
      <c r="H30" s="758"/>
      <c r="I30" s="759"/>
      <c r="J30" s="116"/>
      <c r="K30" s="757"/>
      <c r="L30" s="758"/>
      <c r="M30" s="759"/>
      <c r="N30" s="116"/>
    </row>
    <row r="31" spans="1:14" x14ac:dyDescent="0.3">
      <c r="A31" s="116"/>
      <c r="B31" s="116"/>
      <c r="C31" s="116"/>
      <c r="D31" s="116"/>
      <c r="E31" s="116"/>
      <c r="F31" s="116"/>
      <c r="G31" s="116"/>
      <c r="H31" s="116"/>
      <c r="I31" s="116"/>
      <c r="J31" s="116"/>
      <c r="K31" s="116"/>
      <c r="L31" s="116"/>
      <c r="M31" s="116"/>
      <c r="N31" s="116"/>
    </row>
    <row r="32" spans="1:14" x14ac:dyDescent="0.3">
      <c r="A32" s="116"/>
      <c r="B32" s="116" t="s">
        <v>7004</v>
      </c>
      <c r="C32" s="757"/>
      <c r="D32" s="758"/>
      <c r="E32" s="759"/>
      <c r="F32" s="116"/>
      <c r="G32" s="757"/>
      <c r="H32" s="758"/>
      <c r="I32" s="759"/>
      <c r="J32" s="116"/>
      <c r="K32" s="757"/>
      <c r="L32" s="758"/>
      <c r="M32" s="759"/>
      <c r="N32" s="116"/>
    </row>
    <row r="33" spans="1:14" ht="14.4" customHeight="1" x14ac:dyDescent="0.3">
      <c r="A33" s="116"/>
      <c r="B33" s="116" t="s">
        <v>7004</v>
      </c>
      <c r="C33" s="757"/>
      <c r="D33" s="758"/>
      <c r="E33" s="759"/>
      <c r="F33" s="116"/>
      <c r="G33" s="757"/>
      <c r="H33" s="758"/>
      <c r="I33" s="759"/>
      <c r="J33" s="116"/>
      <c r="K33" s="757"/>
      <c r="L33" s="758"/>
      <c r="M33" s="759"/>
      <c r="N33" s="116"/>
    </row>
    <row r="34" spans="1:14" ht="14.4" customHeight="1" x14ac:dyDescent="0.3">
      <c r="A34" s="116"/>
      <c r="B34" s="116" t="s">
        <v>7004</v>
      </c>
      <c r="C34" s="757"/>
      <c r="D34" s="758"/>
      <c r="E34" s="759"/>
      <c r="F34" s="116"/>
      <c r="G34" s="757"/>
      <c r="H34" s="758"/>
      <c r="I34" s="759"/>
      <c r="J34" s="116"/>
      <c r="K34" s="757"/>
      <c r="L34" s="758"/>
      <c r="M34" s="759"/>
      <c r="N34" s="116"/>
    </row>
    <row r="35" spans="1:14" ht="14.4" customHeight="1" x14ac:dyDescent="0.3">
      <c r="A35" s="116"/>
      <c r="B35" s="116" t="s">
        <v>7004</v>
      </c>
      <c r="C35" s="757"/>
      <c r="D35" s="758"/>
      <c r="E35" s="759"/>
      <c r="F35" s="116"/>
      <c r="G35" s="757"/>
      <c r="H35" s="758"/>
      <c r="I35" s="759"/>
      <c r="J35" s="116"/>
      <c r="K35" s="757"/>
      <c r="L35" s="758"/>
      <c r="M35" s="759"/>
      <c r="N35" s="116"/>
    </row>
    <row r="36" spans="1:14" ht="14.4" customHeight="1" x14ac:dyDescent="0.3">
      <c r="A36" s="116"/>
      <c r="B36" s="116" t="s">
        <v>7004</v>
      </c>
      <c r="C36" s="757"/>
      <c r="D36" s="758"/>
      <c r="E36" s="759"/>
      <c r="F36" s="116"/>
      <c r="G36" s="757"/>
      <c r="H36" s="758"/>
      <c r="I36" s="759"/>
      <c r="J36" s="116"/>
      <c r="K36" s="757"/>
      <c r="L36" s="758"/>
      <c r="M36" s="759"/>
      <c r="N36" s="116"/>
    </row>
    <row r="37" spans="1:14" ht="14.4" customHeight="1" x14ac:dyDescent="0.3">
      <c r="A37" s="116"/>
      <c r="B37" s="116" t="s">
        <v>7004</v>
      </c>
      <c r="C37" s="757"/>
      <c r="D37" s="758"/>
      <c r="E37" s="759"/>
      <c r="F37" s="116"/>
      <c r="G37" s="757"/>
      <c r="H37" s="758"/>
      <c r="I37" s="759"/>
      <c r="J37" s="116"/>
      <c r="K37" s="757"/>
      <c r="L37" s="758"/>
      <c r="M37" s="759"/>
      <c r="N37" s="116"/>
    </row>
    <row r="38" spans="1:14" ht="14.4" customHeight="1" x14ac:dyDescent="0.3">
      <c r="A38" s="116"/>
      <c r="B38" s="116" t="s">
        <v>7004</v>
      </c>
      <c r="C38" s="757"/>
      <c r="D38" s="758"/>
      <c r="E38" s="759"/>
      <c r="F38" s="116"/>
      <c r="G38" s="757"/>
      <c r="H38" s="758"/>
      <c r="I38" s="759"/>
      <c r="J38" s="116"/>
      <c r="K38" s="757"/>
      <c r="L38" s="758"/>
      <c r="M38" s="759"/>
      <c r="N38" s="116"/>
    </row>
    <row r="39" spans="1:14" ht="14.4" customHeight="1" x14ac:dyDescent="0.3">
      <c r="A39" s="116"/>
      <c r="B39" s="116" t="s">
        <v>7004</v>
      </c>
      <c r="C39" s="757"/>
      <c r="D39" s="758"/>
      <c r="E39" s="759"/>
      <c r="F39" s="116"/>
      <c r="G39" s="757"/>
      <c r="H39" s="758"/>
      <c r="I39" s="759"/>
      <c r="J39" s="116"/>
      <c r="K39" s="757"/>
      <c r="L39" s="758"/>
      <c r="M39" s="759"/>
      <c r="N39" s="116"/>
    </row>
    <row r="40" spans="1:14" ht="14.4" customHeight="1" x14ac:dyDescent="0.3">
      <c r="A40" s="116"/>
      <c r="B40" s="116" t="s">
        <v>7004</v>
      </c>
      <c r="C40" s="757"/>
      <c r="D40" s="758"/>
      <c r="E40" s="759"/>
      <c r="F40" s="116"/>
      <c r="G40" s="757"/>
      <c r="H40" s="758"/>
      <c r="I40" s="759"/>
      <c r="J40" s="116"/>
      <c r="K40" s="757"/>
      <c r="L40" s="758"/>
      <c r="M40" s="759"/>
      <c r="N40" s="116"/>
    </row>
    <row r="41" spans="1:14" ht="14.4" customHeight="1" x14ac:dyDescent="0.3">
      <c r="A41" s="116"/>
      <c r="B41" s="116" t="s">
        <v>7004</v>
      </c>
      <c r="C41" s="757"/>
      <c r="D41" s="758"/>
      <c r="E41" s="759"/>
      <c r="F41" s="116"/>
      <c r="G41" s="757"/>
      <c r="H41" s="758"/>
      <c r="I41" s="759"/>
      <c r="J41" s="116"/>
      <c r="K41" s="757"/>
      <c r="L41" s="758"/>
      <c r="M41" s="759"/>
      <c r="N41" s="116"/>
    </row>
    <row r="42" spans="1:14" x14ac:dyDescent="0.3">
      <c r="A42" s="116"/>
      <c r="B42" s="116"/>
      <c r="C42" s="116"/>
      <c r="D42" s="116"/>
      <c r="E42" s="116"/>
      <c r="F42" s="116"/>
      <c r="G42" s="116"/>
      <c r="H42" s="116"/>
      <c r="I42" s="116"/>
      <c r="J42" s="116"/>
      <c r="K42" s="116"/>
      <c r="L42" s="116"/>
      <c r="M42" s="116"/>
      <c r="N42" s="116"/>
    </row>
    <row r="43" spans="1:14" x14ac:dyDescent="0.3">
      <c r="A43" s="116"/>
      <c r="B43" s="133" t="s">
        <v>7274</v>
      </c>
      <c r="C43" s="116"/>
      <c r="D43" s="116"/>
      <c r="E43" s="116"/>
      <c r="F43" s="116"/>
      <c r="G43" s="116"/>
      <c r="H43" s="116"/>
      <c r="I43" s="116"/>
      <c r="J43" s="116"/>
      <c r="K43" s="116"/>
      <c r="L43" s="116"/>
      <c r="M43" s="116"/>
      <c r="N43" s="116"/>
    </row>
    <row r="44" spans="1:14" x14ac:dyDescent="0.3">
      <c r="A44" s="116"/>
      <c r="B44" s="116"/>
      <c r="C44" s="116"/>
      <c r="D44" s="116"/>
      <c r="E44" s="116"/>
      <c r="F44" s="116"/>
      <c r="G44" s="116"/>
      <c r="H44" s="116"/>
      <c r="I44" s="116"/>
      <c r="J44" s="116"/>
      <c r="K44" s="116"/>
      <c r="L44" s="116"/>
      <c r="M44" s="116"/>
      <c r="N44" s="116"/>
    </row>
    <row r="45" spans="1:14" ht="14.4" customHeight="1" x14ac:dyDescent="0.3">
      <c r="A45" s="116"/>
      <c r="B45" s="763" t="s">
        <v>7275</v>
      </c>
      <c r="C45" s="763"/>
      <c r="D45" s="763"/>
      <c r="E45" s="763"/>
      <c r="F45" s="763"/>
      <c r="G45" s="763"/>
      <c r="H45" s="763"/>
      <c r="I45" s="763"/>
      <c r="J45" s="763"/>
      <c r="K45" s="763"/>
      <c r="L45" s="763"/>
      <c r="M45" s="763"/>
      <c r="N45" s="116"/>
    </row>
    <row r="46" spans="1:14" x14ac:dyDescent="0.3">
      <c r="A46" s="116"/>
      <c r="B46" s="763"/>
      <c r="C46" s="763"/>
      <c r="D46" s="763"/>
      <c r="E46" s="763"/>
      <c r="F46" s="763"/>
      <c r="G46" s="763"/>
      <c r="H46" s="763"/>
      <c r="I46" s="763"/>
      <c r="J46" s="763"/>
      <c r="K46" s="763"/>
      <c r="L46" s="763"/>
      <c r="M46" s="763"/>
      <c r="N46" s="116"/>
    </row>
    <row r="47" spans="1:14" x14ac:dyDescent="0.3">
      <c r="A47" s="116"/>
      <c r="B47" s="763"/>
      <c r="C47" s="763"/>
      <c r="D47" s="763"/>
      <c r="E47" s="763"/>
      <c r="F47" s="763"/>
      <c r="G47" s="763"/>
      <c r="H47" s="763"/>
      <c r="I47" s="763"/>
      <c r="J47" s="763"/>
      <c r="K47" s="763"/>
      <c r="L47" s="763"/>
      <c r="M47" s="763"/>
      <c r="N47" s="116"/>
    </row>
    <row r="48" spans="1:14" x14ac:dyDescent="0.3">
      <c r="A48" s="116"/>
      <c r="B48" s="116"/>
      <c r="C48" s="116"/>
      <c r="D48" s="116"/>
      <c r="E48" s="116"/>
      <c r="F48" s="116"/>
      <c r="G48" s="116"/>
      <c r="H48" s="116"/>
      <c r="I48" s="116"/>
      <c r="J48" s="116"/>
      <c r="K48" s="116"/>
      <c r="L48" s="116"/>
      <c r="M48" s="116"/>
      <c r="N48" s="116"/>
    </row>
    <row r="49" spans="1:14" x14ac:dyDescent="0.3">
      <c r="A49" s="116"/>
      <c r="B49" s="116"/>
      <c r="C49" s="116"/>
      <c r="D49" s="116"/>
      <c r="E49" s="116"/>
      <c r="F49" s="116"/>
      <c r="G49" s="116"/>
      <c r="H49" s="116"/>
      <c r="I49" s="116"/>
      <c r="J49" s="116"/>
      <c r="K49" s="116"/>
      <c r="L49" s="116"/>
      <c r="M49" s="116"/>
      <c r="N49" s="116"/>
    </row>
    <row r="50" spans="1:14" s="6" customFormat="1" ht="28.95" customHeight="1" x14ac:dyDescent="0.3">
      <c r="A50" s="126"/>
      <c r="B50" s="756" t="s">
        <v>6979</v>
      </c>
      <c r="C50" s="756"/>
      <c r="D50" s="760" t="s">
        <v>7006</v>
      </c>
      <c r="E50" s="762"/>
      <c r="F50" s="760" t="s">
        <v>7012</v>
      </c>
      <c r="G50" s="761"/>
      <c r="H50" s="762"/>
      <c r="I50" s="760" t="s">
        <v>7009</v>
      </c>
      <c r="J50" s="762"/>
      <c r="K50" s="656" t="s">
        <v>6980</v>
      </c>
      <c r="L50" s="656" t="s">
        <v>7007</v>
      </c>
      <c r="M50" s="656" t="s">
        <v>7008</v>
      </c>
      <c r="N50" s="126"/>
    </row>
    <row r="51" spans="1:14" x14ac:dyDescent="0.3">
      <c r="A51" s="116">
        <v>1</v>
      </c>
      <c r="B51" s="755"/>
      <c r="C51" s="755"/>
      <c r="D51" s="751"/>
      <c r="E51" s="752"/>
      <c r="F51" s="751"/>
      <c r="G51" s="754"/>
      <c r="H51" s="752"/>
      <c r="I51" s="751"/>
      <c r="J51" s="752"/>
      <c r="K51" s="363"/>
      <c r="L51" s="363"/>
      <c r="M51" s="655">
        <f>((L51-K51)/30.5)/12</f>
        <v>0</v>
      </c>
      <c r="N51" s="116"/>
    </row>
    <row r="52" spans="1:14" x14ac:dyDescent="0.3">
      <c r="A52" s="116">
        <v>2</v>
      </c>
      <c r="B52" s="755"/>
      <c r="C52" s="755"/>
      <c r="D52" s="751"/>
      <c r="E52" s="752"/>
      <c r="F52" s="751"/>
      <c r="G52" s="754"/>
      <c r="H52" s="752"/>
      <c r="I52" s="751"/>
      <c r="J52" s="752"/>
      <c r="K52" s="359"/>
      <c r="L52" s="359"/>
      <c r="M52" s="655">
        <f t="shared" ref="M52:M70" si="0">((L52-K52)/30.5)/12</f>
        <v>0</v>
      </c>
      <c r="N52" s="116"/>
    </row>
    <row r="53" spans="1:14" x14ac:dyDescent="0.3">
      <c r="A53" s="116">
        <v>3</v>
      </c>
      <c r="B53" s="755"/>
      <c r="C53" s="755"/>
      <c r="D53" s="751"/>
      <c r="E53" s="752"/>
      <c r="F53" s="751"/>
      <c r="G53" s="754"/>
      <c r="H53" s="752"/>
      <c r="I53" s="751"/>
      <c r="J53" s="752"/>
      <c r="K53" s="359"/>
      <c r="L53" s="359"/>
      <c r="M53" s="655">
        <f t="shared" si="0"/>
        <v>0</v>
      </c>
      <c r="N53" s="116"/>
    </row>
    <row r="54" spans="1:14" x14ac:dyDescent="0.3">
      <c r="A54" s="116">
        <v>4</v>
      </c>
      <c r="B54" s="755"/>
      <c r="C54" s="755"/>
      <c r="D54" s="751"/>
      <c r="E54" s="752"/>
      <c r="F54" s="751"/>
      <c r="G54" s="754"/>
      <c r="H54" s="752"/>
      <c r="I54" s="751"/>
      <c r="J54" s="752"/>
      <c r="K54" s="359"/>
      <c r="L54" s="359"/>
      <c r="M54" s="655">
        <f t="shared" si="0"/>
        <v>0</v>
      </c>
      <c r="N54" s="116"/>
    </row>
    <row r="55" spans="1:14" x14ac:dyDescent="0.3">
      <c r="A55" s="116">
        <v>5</v>
      </c>
      <c r="B55" s="755"/>
      <c r="C55" s="755"/>
      <c r="D55" s="751"/>
      <c r="E55" s="752"/>
      <c r="F55" s="751"/>
      <c r="G55" s="754"/>
      <c r="H55" s="752"/>
      <c r="I55" s="751"/>
      <c r="J55" s="752"/>
      <c r="K55" s="359"/>
      <c r="L55" s="359"/>
      <c r="M55" s="655">
        <f t="shared" si="0"/>
        <v>0</v>
      </c>
      <c r="N55" s="116"/>
    </row>
    <row r="56" spans="1:14" x14ac:dyDescent="0.3">
      <c r="A56" s="116">
        <v>6</v>
      </c>
      <c r="B56" s="755"/>
      <c r="C56" s="755"/>
      <c r="D56" s="751"/>
      <c r="E56" s="752"/>
      <c r="F56" s="751"/>
      <c r="G56" s="754"/>
      <c r="H56" s="752"/>
      <c r="I56" s="751"/>
      <c r="J56" s="752"/>
      <c r="K56" s="359"/>
      <c r="L56" s="359"/>
      <c r="M56" s="655">
        <f t="shared" si="0"/>
        <v>0</v>
      </c>
      <c r="N56" s="116"/>
    </row>
    <row r="57" spans="1:14" x14ac:dyDescent="0.3">
      <c r="A57" s="116">
        <v>7</v>
      </c>
      <c r="B57" s="755"/>
      <c r="C57" s="755"/>
      <c r="D57" s="751"/>
      <c r="E57" s="752"/>
      <c r="F57" s="751"/>
      <c r="G57" s="754"/>
      <c r="H57" s="752"/>
      <c r="I57" s="751"/>
      <c r="J57" s="752"/>
      <c r="K57" s="359"/>
      <c r="L57" s="359"/>
      <c r="M57" s="655">
        <f t="shared" si="0"/>
        <v>0</v>
      </c>
      <c r="N57" s="116"/>
    </row>
    <row r="58" spans="1:14" x14ac:dyDescent="0.3">
      <c r="A58" s="116">
        <v>8</v>
      </c>
      <c r="B58" s="755"/>
      <c r="C58" s="755"/>
      <c r="D58" s="751"/>
      <c r="E58" s="752"/>
      <c r="F58" s="751"/>
      <c r="G58" s="754"/>
      <c r="H58" s="752"/>
      <c r="I58" s="751"/>
      <c r="J58" s="752"/>
      <c r="K58" s="359"/>
      <c r="L58" s="359"/>
      <c r="M58" s="655">
        <f t="shared" si="0"/>
        <v>0</v>
      </c>
      <c r="N58" s="116"/>
    </row>
    <row r="59" spans="1:14" x14ac:dyDescent="0.3">
      <c r="A59" s="116">
        <v>9</v>
      </c>
      <c r="B59" s="755"/>
      <c r="C59" s="755"/>
      <c r="D59" s="751"/>
      <c r="E59" s="752"/>
      <c r="F59" s="751"/>
      <c r="G59" s="754"/>
      <c r="H59" s="752"/>
      <c r="I59" s="751"/>
      <c r="J59" s="752"/>
      <c r="K59" s="359"/>
      <c r="L59" s="359"/>
      <c r="M59" s="655">
        <f t="shared" si="0"/>
        <v>0</v>
      </c>
      <c r="N59" s="116"/>
    </row>
    <row r="60" spans="1:14" x14ac:dyDescent="0.3">
      <c r="A60" s="116">
        <v>10</v>
      </c>
      <c r="B60" s="755"/>
      <c r="C60" s="755"/>
      <c r="D60" s="751"/>
      <c r="E60" s="752"/>
      <c r="F60" s="751"/>
      <c r="G60" s="754"/>
      <c r="H60" s="752"/>
      <c r="I60" s="751"/>
      <c r="J60" s="752"/>
      <c r="K60" s="359"/>
      <c r="L60" s="359"/>
      <c r="M60" s="655">
        <f t="shared" si="0"/>
        <v>0</v>
      </c>
      <c r="N60" s="116"/>
    </row>
    <row r="61" spans="1:14" x14ac:dyDescent="0.3">
      <c r="A61" s="116">
        <v>11</v>
      </c>
      <c r="B61" s="755"/>
      <c r="C61" s="755"/>
      <c r="D61" s="751"/>
      <c r="E61" s="752"/>
      <c r="F61" s="751"/>
      <c r="G61" s="754"/>
      <c r="H61" s="752"/>
      <c r="I61" s="751"/>
      <c r="J61" s="752"/>
      <c r="K61" s="359"/>
      <c r="L61" s="359"/>
      <c r="M61" s="655">
        <f t="shared" si="0"/>
        <v>0</v>
      </c>
      <c r="N61" s="116"/>
    </row>
    <row r="62" spans="1:14" x14ac:dyDescent="0.3">
      <c r="A62" s="116">
        <v>12</v>
      </c>
      <c r="B62" s="755"/>
      <c r="C62" s="755"/>
      <c r="D62" s="751"/>
      <c r="E62" s="752"/>
      <c r="F62" s="751"/>
      <c r="G62" s="754"/>
      <c r="H62" s="752"/>
      <c r="I62" s="751"/>
      <c r="J62" s="752"/>
      <c r="K62" s="359"/>
      <c r="L62" s="359"/>
      <c r="M62" s="655">
        <f t="shared" si="0"/>
        <v>0</v>
      </c>
      <c r="N62" s="116"/>
    </row>
    <row r="63" spans="1:14" x14ac:dyDescent="0.3">
      <c r="A63" s="116">
        <v>13</v>
      </c>
      <c r="B63" s="755"/>
      <c r="C63" s="755"/>
      <c r="D63" s="751"/>
      <c r="E63" s="752"/>
      <c r="F63" s="751"/>
      <c r="G63" s="754"/>
      <c r="H63" s="752"/>
      <c r="I63" s="751"/>
      <c r="J63" s="752"/>
      <c r="K63" s="359"/>
      <c r="L63" s="359"/>
      <c r="M63" s="655">
        <f t="shared" si="0"/>
        <v>0</v>
      </c>
      <c r="N63" s="116"/>
    </row>
    <row r="64" spans="1:14" x14ac:dyDescent="0.3">
      <c r="A64" s="116">
        <v>14</v>
      </c>
      <c r="B64" s="755"/>
      <c r="C64" s="755"/>
      <c r="D64" s="751"/>
      <c r="E64" s="752"/>
      <c r="F64" s="751"/>
      <c r="G64" s="754"/>
      <c r="H64" s="752"/>
      <c r="I64" s="751"/>
      <c r="J64" s="752"/>
      <c r="K64" s="359"/>
      <c r="L64" s="359"/>
      <c r="M64" s="655">
        <f t="shared" si="0"/>
        <v>0</v>
      </c>
      <c r="N64" s="116"/>
    </row>
    <row r="65" spans="1:14" x14ac:dyDescent="0.3">
      <c r="A65" s="116">
        <v>15</v>
      </c>
      <c r="B65" s="755"/>
      <c r="C65" s="755"/>
      <c r="D65" s="751"/>
      <c r="E65" s="752"/>
      <c r="F65" s="751"/>
      <c r="G65" s="754"/>
      <c r="H65" s="752"/>
      <c r="I65" s="751"/>
      <c r="J65" s="752"/>
      <c r="K65" s="359"/>
      <c r="L65" s="359"/>
      <c r="M65" s="655">
        <f t="shared" si="0"/>
        <v>0</v>
      </c>
      <c r="N65" s="116"/>
    </row>
    <row r="66" spans="1:14" x14ac:dyDescent="0.3">
      <c r="A66" s="116">
        <v>16</v>
      </c>
      <c r="B66" s="755"/>
      <c r="C66" s="755"/>
      <c r="D66" s="751"/>
      <c r="E66" s="752"/>
      <c r="F66" s="751"/>
      <c r="G66" s="754"/>
      <c r="H66" s="752"/>
      <c r="I66" s="751"/>
      <c r="J66" s="752"/>
      <c r="K66" s="359"/>
      <c r="L66" s="359"/>
      <c r="M66" s="655">
        <f t="shared" si="0"/>
        <v>0</v>
      </c>
      <c r="N66" s="116"/>
    </row>
    <row r="67" spans="1:14" x14ac:dyDescent="0.3">
      <c r="A67" s="116">
        <v>17</v>
      </c>
      <c r="B67" s="755"/>
      <c r="C67" s="755"/>
      <c r="D67" s="751"/>
      <c r="E67" s="752"/>
      <c r="F67" s="751"/>
      <c r="G67" s="754"/>
      <c r="H67" s="752"/>
      <c r="I67" s="751"/>
      <c r="J67" s="752"/>
      <c r="K67" s="359"/>
      <c r="L67" s="359"/>
      <c r="M67" s="655">
        <f t="shared" si="0"/>
        <v>0</v>
      </c>
      <c r="N67" s="116"/>
    </row>
    <row r="68" spans="1:14" x14ac:dyDescent="0.3">
      <c r="A68" s="116">
        <v>18</v>
      </c>
      <c r="B68" s="755"/>
      <c r="C68" s="755"/>
      <c r="D68" s="751"/>
      <c r="E68" s="752"/>
      <c r="F68" s="751"/>
      <c r="G68" s="754"/>
      <c r="H68" s="752"/>
      <c r="I68" s="751"/>
      <c r="J68" s="752"/>
      <c r="K68" s="359"/>
      <c r="L68" s="359"/>
      <c r="M68" s="655">
        <f t="shared" si="0"/>
        <v>0</v>
      </c>
      <c r="N68" s="116"/>
    </row>
    <row r="69" spans="1:14" x14ac:dyDescent="0.3">
      <c r="A69" s="116">
        <v>19</v>
      </c>
      <c r="B69" s="755"/>
      <c r="C69" s="755"/>
      <c r="D69" s="751"/>
      <c r="E69" s="752"/>
      <c r="F69" s="751"/>
      <c r="G69" s="754"/>
      <c r="H69" s="752"/>
      <c r="I69" s="751"/>
      <c r="J69" s="752"/>
      <c r="K69" s="359"/>
      <c r="L69" s="359"/>
      <c r="M69" s="655">
        <f t="shared" si="0"/>
        <v>0</v>
      </c>
      <c r="N69" s="116"/>
    </row>
    <row r="70" spans="1:14" x14ac:dyDescent="0.3">
      <c r="A70" s="116">
        <v>20</v>
      </c>
      <c r="B70" s="755"/>
      <c r="C70" s="755"/>
      <c r="D70" s="751"/>
      <c r="E70" s="752"/>
      <c r="F70" s="751"/>
      <c r="G70" s="754"/>
      <c r="H70" s="752"/>
      <c r="I70" s="751"/>
      <c r="J70" s="752"/>
      <c r="K70" s="359"/>
      <c r="L70" s="359"/>
      <c r="M70" s="655">
        <f t="shared" si="0"/>
        <v>0</v>
      </c>
      <c r="N70" s="116"/>
    </row>
    <row r="71" spans="1:14" x14ac:dyDescent="0.3">
      <c r="A71" s="116"/>
      <c r="B71" s="116"/>
      <c r="C71" s="116"/>
      <c r="D71" s="116"/>
      <c r="E71" s="116"/>
      <c r="F71" s="116"/>
      <c r="G71" s="116"/>
      <c r="H71" s="116"/>
      <c r="I71" s="121"/>
      <c r="J71" s="121"/>
      <c r="K71" s="116"/>
      <c r="L71" s="119" t="s">
        <v>7011</v>
      </c>
      <c r="M71" s="655">
        <f>SUM(M51:M70)</f>
        <v>0</v>
      </c>
      <c r="N71" s="116"/>
    </row>
    <row r="72" spans="1:14" x14ac:dyDescent="0.3">
      <c r="A72" s="116"/>
      <c r="B72" s="133" t="s">
        <v>6978</v>
      </c>
      <c r="C72" s="116"/>
      <c r="D72" s="116"/>
      <c r="E72" s="116"/>
      <c r="F72" s="116"/>
      <c r="G72" s="116"/>
      <c r="H72" s="116"/>
      <c r="I72" s="116"/>
      <c r="J72" s="116"/>
      <c r="K72" s="116"/>
      <c r="L72" s="116"/>
      <c r="M72" s="116"/>
      <c r="N72" s="116"/>
    </row>
    <row r="73" spans="1:14" x14ac:dyDescent="0.3">
      <c r="A73" s="116"/>
      <c r="B73" s="116"/>
      <c r="C73" s="116"/>
      <c r="D73" s="116"/>
      <c r="E73" s="116"/>
      <c r="F73" s="116"/>
      <c r="G73" s="116"/>
      <c r="H73" s="116"/>
      <c r="I73" s="116"/>
      <c r="J73" s="116"/>
      <c r="K73" s="116"/>
      <c r="L73" s="116"/>
      <c r="M73" s="116"/>
      <c r="N73" s="116"/>
    </row>
    <row r="74" spans="1:14" ht="14.4" customHeight="1" x14ac:dyDescent="0.3">
      <c r="A74" s="116"/>
      <c r="B74" s="763" t="s">
        <v>7010</v>
      </c>
      <c r="C74" s="763"/>
      <c r="D74" s="763"/>
      <c r="E74" s="763"/>
      <c r="F74" s="763"/>
      <c r="G74" s="763"/>
      <c r="H74" s="763"/>
      <c r="I74" s="763"/>
      <c r="J74" s="763"/>
      <c r="K74" s="763"/>
      <c r="L74" s="763"/>
      <c r="M74" s="763"/>
      <c r="N74" s="116"/>
    </row>
    <row r="75" spans="1:14" x14ac:dyDescent="0.3">
      <c r="A75" s="116"/>
      <c r="B75" s="763"/>
      <c r="C75" s="763"/>
      <c r="D75" s="763"/>
      <c r="E75" s="763"/>
      <c r="F75" s="763"/>
      <c r="G75" s="763"/>
      <c r="H75" s="763"/>
      <c r="I75" s="763"/>
      <c r="J75" s="763"/>
      <c r="K75" s="763"/>
      <c r="L75" s="763"/>
      <c r="M75" s="763"/>
      <c r="N75" s="116"/>
    </row>
    <row r="76" spans="1:14" x14ac:dyDescent="0.3">
      <c r="A76" s="116"/>
      <c r="B76" s="763"/>
      <c r="C76" s="763"/>
      <c r="D76" s="763"/>
      <c r="E76" s="763"/>
      <c r="F76" s="763"/>
      <c r="G76" s="763"/>
      <c r="H76" s="763"/>
      <c r="I76" s="763"/>
      <c r="J76" s="763"/>
      <c r="K76" s="763"/>
      <c r="L76" s="763"/>
      <c r="M76" s="763"/>
      <c r="N76" s="116"/>
    </row>
    <row r="77" spans="1:14" x14ac:dyDescent="0.3">
      <c r="A77" s="116"/>
      <c r="B77" s="116"/>
      <c r="C77" s="116"/>
      <c r="D77" s="116"/>
      <c r="E77" s="116"/>
      <c r="F77" s="116"/>
      <c r="G77" s="116"/>
      <c r="H77" s="116"/>
      <c r="I77" s="116"/>
      <c r="J77" s="116"/>
      <c r="K77" s="116"/>
      <c r="L77" s="116"/>
      <c r="M77" s="116"/>
      <c r="N77" s="116"/>
    </row>
    <row r="78" spans="1:14" x14ac:dyDescent="0.3">
      <c r="A78" s="116"/>
      <c r="B78" s="116"/>
      <c r="C78" s="116"/>
      <c r="D78" s="116"/>
      <c r="E78" s="116"/>
      <c r="F78" s="116"/>
      <c r="G78" s="116"/>
      <c r="H78" s="116"/>
      <c r="I78" s="116"/>
      <c r="J78" s="116"/>
      <c r="K78" s="116"/>
      <c r="L78" s="116"/>
      <c r="M78" s="116"/>
      <c r="N78" s="116"/>
    </row>
    <row r="79" spans="1:14" s="6" customFormat="1" ht="28.95" customHeight="1" x14ac:dyDescent="0.3">
      <c r="A79" s="126"/>
      <c r="B79" s="756" t="s">
        <v>6979</v>
      </c>
      <c r="C79" s="756"/>
      <c r="D79" s="760" t="s">
        <v>7006</v>
      </c>
      <c r="E79" s="762"/>
      <c r="F79" s="760" t="s">
        <v>7012</v>
      </c>
      <c r="G79" s="761"/>
      <c r="H79" s="762"/>
      <c r="I79" s="760" t="s">
        <v>7009</v>
      </c>
      <c r="J79" s="762"/>
      <c r="K79" s="309" t="s">
        <v>6980</v>
      </c>
      <c r="L79" s="309" t="s">
        <v>7007</v>
      </c>
      <c r="M79" s="309" t="s">
        <v>7008</v>
      </c>
      <c r="N79" s="126"/>
    </row>
    <row r="80" spans="1:14" x14ac:dyDescent="0.3">
      <c r="A80" s="116">
        <v>1</v>
      </c>
      <c r="B80" s="755"/>
      <c r="C80" s="755"/>
      <c r="D80" s="751"/>
      <c r="E80" s="752"/>
      <c r="F80" s="751"/>
      <c r="G80" s="754"/>
      <c r="H80" s="752"/>
      <c r="I80" s="751"/>
      <c r="J80" s="752"/>
      <c r="K80" s="363"/>
      <c r="L80" s="363"/>
      <c r="M80" s="122">
        <f>((L80-K80)/30.5)/12</f>
        <v>0</v>
      </c>
      <c r="N80" s="116"/>
    </row>
    <row r="81" spans="1:14" x14ac:dyDescent="0.3">
      <c r="A81" s="116">
        <v>2</v>
      </c>
      <c r="B81" s="755"/>
      <c r="C81" s="755"/>
      <c r="D81" s="751"/>
      <c r="E81" s="752"/>
      <c r="F81" s="751"/>
      <c r="G81" s="754"/>
      <c r="H81" s="752"/>
      <c r="I81" s="751"/>
      <c r="J81" s="752"/>
      <c r="K81" s="359"/>
      <c r="L81" s="359"/>
      <c r="M81" s="122">
        <f t="shared" ref="M81:M99" si="1">((L81-K81)/30.5)/12</f>
        <v>0</v>
      </c>
      <c r="N81" s="116"/>
    </row>
    <row r="82" spans="1:14" x14ac:dyDescent="0.3">
      <c r="A82" s="116">
        <v>3</v>
      </c>
      <c r="B82" s="755"/>
      <c r="C82" s="755"/>
      <c r="D82" s="751"/>
      <c r="E82" s="752"/>
      <c r="F82" s="751"/>
      <c r="G82" s="754"/>
      <c r="H82" s="752"/>
      <c r="I82" s="751"/>
      <c r="J82" s="752"/>
      <c r="K82" s="359"/>
      <c r="L82" s="359"/>
      <c r="M82" s="122">
        <f t="shared" si="1"/>
        <v>0</v>
      </c>
      <c r="N82" s="116"/>
    </row>
    <row r="83" spans="1:14" x14ac:dyDescent="0.3">
      <c r="A83" s="116">
        <v>4</v>
      </c>
      <c r="B83" s="755"/>
      <c r="C83" s="755"/>
      <c r="D83" s="751"/>
      <c r="E83" s="752"/>
      <c r="F83" s="751"/>
      <c r="G83" s="754"/>
      <c r="H83" s="752"/>
      <c r="I83" s="751"/>
      <c r="J83" s="752"/>
      <c r="K83" s="359"/>
      <c r="L83" s="359"/>
      <c r="M83" s="122">
        <f t="shared" si="1"/>
        <v>0</v>
      </c>
      <c r="N83" s="116"/>
    </row>
    <row r="84" spans="1:14" x14ac:dyDescent="0.3">
      <c r="A84" s="116">
        <v>5</v>
      </c>
      <c r="B84" s="755"/>
      <c r="C84" s="755"/>
      <c r="D84" s="751"/>
      <c r="E84" s="752"/>
      <c r="F84" s="751"/>
      <c r="G84" s="754"/>
      <c r="H84" s="752"/>
      <c r="I84" s="751"/>
      <c r="J84" s="752"/>
      <c r="K84" s="359"/>
      <c r="L84" s="359"/>
      <c r="M84" s="122">
        <f t="shared" si="1"/>
        <v>0</v>
      </c>
      <c r="N84" s="116"/>
    </row>
    <row r="85" spans="1:14" x14ac:dyDescent="0.3">
      <c r="A85" s="116">
        <v>6</v>
      </c>
      <c r="B85" s="755"/>
      <c r="C85" s="755"/>
      <c r="D85" s="751"/>
      <c r="E85" s="752"/>
      <c r="F85" s="751"/>
      <c r="G85" s="754"/>
      <c r="H85" s="752"/>
      <c r="I85" s="751"/>
      <c r="J85" s="752"/>
      <c r="K85" s="359"/>
      <c r="L85" s="359"/>
      <c r="M85" s="122">
        <f t="shared" si="1"/>
        <v>0</v>
      </c>
      <c r="N85" s="116"/>
    </row>
    <row r="86" spans="1:14" x14ac:dyDescent="0.3">
      <c r="A86" s="116">
        <v>7</v>
      </c>
      <c r="B86" s="755"/>
      <c r="C86" s="755"/>
      <c r="D86" s="751"/>
      <c r="E86" s="752"/>
      <c r="F86" s="751"/>
      <c r="G86" s="754"/>
      <c r="H86" s="752"/>
      <c r="I86" s="751"/>
      <c r="J86" s="752"/>
      <c r="K86" s="359"/>
      <c r="L86" s="359"/>
      <c r="M86" s="122">
        <f t="shared" si="1"/>
        <v>0</v>
      </c>
      <c r="N86" s="116"/>
    </row>
    <row r="87" spans="1:14" x14ac:dyDescent="0.3">
      <c r="A87" s="116">
        <v>8</v>
      </c>
      <c r="B87" s="755"/>
      <c r="C87" s="755"/>
      <c r="D87" s="751"/>
      <c r="E87" s="752"/>
      <c r="F87" s="751"/>
      <c r="G87" s="754"/>
      <c r="H87" s="752"/>
      <c r="I87" s="751"/>
      <c r="J87" s="752"/>
      <c r="K87" s="359"/>
      <c r="L87" s="359"/>
      <c r="M87" s="122">
        <f t="shared" si="1"/>
        <v>0</v>
      </c>
      <c r="N87" s="116"/>
    </row>
    <row r="88" spans="1:14" x14ac:dyDescent="0.3">
      <c r="A88" s="116">
        <v>9</v>
      </c>
      <c r="B88" s="755"/>
      <c r="C88" s="755"/>
      <c r="D88" s="751"/>
      <c r="E88" s="752"/>
      <c r="F88" s="751"/>
      <c r="G88" s="754"/>
      <c r="H88" s="752"/>
      <c r="I88" s="751"/>
      <c r="J88" s="752"/>
      <c r="K88" s="359"/>
      <c r="L88" s="359"/>
      <c r="M88" s="122">
        <f t="shared" si="1"/>
        <v>0</v>
      </c>
      <c r="N88" s="116"/>
    </row>
    <row r="89" spans="1:14" x14ac:dyDescent="0.3">
      <c r="A89" s="116">
        <v>10</v>
      </c>
      <c r="B89" s="755"/>
      <c r="C89" s="755"/>
      <c r="D89" s="751"/>
      <c r="E89" s="752"/>
      <c r="F89" s="751"/>
      <c r="G89" s="754"/>
      <c r="H89" s="752"/>
      <c r="I89" s="751"/>
      <c r="J89" s="752"/>
      <c r="K89" s="359"/>
      <c r="L89" s="359"/>
      <c r="M89" s="122">
        <f t="shared" si="1"/>
        <v>0</v>
      </c>
      <c r="N89" s="116"/>
    </row>
    <row r="90" spans="1:14" x14ac:dyDescent="0.3">
      <c r="A90" s="116">
        <v>11</v>
      </c>
      <c r="B90" s="755"/>
      <c r="C90" s="755"/>
      <c r="D90" s="751"/>
      <c r="E90" s="752"/>
      <c r="F90" s="751"/>
      <c r="G90" s="754"/>
      <c r="H90" s="752"/>
      <c r="I90" s="751"/>
      <c r="J90" s="752"/>
      <c r="K90" s="359"/>
      <c r="L90" s="359"/>
      <c r="M90" s="122">
        <f t="shared" si="1"/>
        <v>0</v>
      </c>
      <c r="N90" s="116"/>
    </row>
    <row r="91" spans="1:14" x14ac:dyDescent="0.3">
      <c r="A91" s="116">
        <v>12</v>
      </c>
      <c r="B91" s="755"/>
      <c r="C91" s="755"/>
      <c r="D91" s="751"/>
      <c r="E91" s="752"/>
      <c r="F91" s="751"/>
      <c r="G91" s="754"/>
      <c r="H91" s="752"/>
      <c r="I91" s="751"/>
      <c r="J91" s="752"/>
      <c r="K91" s="359"/>
      <c r="L91" s="359"/>
      <c r="M91" s="122">
        <f t="shared" si="1"/>
        <v>0</v>
      </c>
      <c r="N91" s="116"/>
    </row>
    <row r="92" spans="1:14" x14ac:dyDescent="0.3">
      <c r="A92" s="116">
        <v>13</v>
      </c>
      <c r="B92" s="755"/>
      <c r="C92" s="755"/>
      <c r="D92" s="751"/>
      <c r="E92" s="752"/>
      <c r="F92" s="751"/>
      <c r="G92" s="754"/>
      <c r="H92" s="752"/>
      <c r="I92" s="751"/>
      <c r="J92" s="752"/>
      <c r="K92" s="359"/>
      <c r="L92" s="359"/>
      <c r="M92" s="122">
        <f t="shared" si="1"/>
        <v>0</v>
      </c>
      <c r="N92" s="116"/>
    </row>
    <row r="93" spans="1:14" x14ac:dyDescent="0.3">
      <c r="A93" s="116">
        <v>14</v>
      </c>
      <c r="B93" s="755"/>
      <c r="C93" s="755"/>
      <c r="D93" s="751"/>
      <c r="E93" s="752"/>
      <c r="F93" s="751"/>
      <c r="G93" s="754"/>
      <c r="H93" s="752"/>
      <c r="I93" s="751"/>
      <c r="J93" s="752"/>
      <c r="K93" s="359"/>
      <c r="L93" s="359"/>
      <c r="M93" s="122">
        <f t="shared" si="1"/>
        <v>0</v>
      </c>
      <c r="N93" s="116"/>
    </row>
    <row r="94" spans="1:14" x14ac:dyDescent="0.3">
      <c r="A94" s="116">
        <v>15</v>
      </c>
      <c r="B94" s="755"/>
      <c r="C94" s="755"/>
      <c r="D94" s="751"/>
      <c r="E94" s="752"/>
      <c r="F94" s="751"/>
      <c r="G94" s="754"/>
      <c r="H94" s="752"/>
      <c r="I94" s="751"/>
      <c r="J94" s="752"/>
      <c r="K94" s="359"/>
      <c r="L94" s="359"/>
      <c r="M94" s="122">
        <f t="shared" si="1"/>
        <v>0</v>
      </c>
      <c r="N94" s="116"/>
    </row>
    <row r="95" spans="1:14" x14ac:dyDescent="0.3">
      <c r="A95" s="116">
        <v>16</v>
      </c>
      <c r="B95" s="755"/>
      <c r="C95" s="755"/>
      <c r="D95" s="751"/>
      <c r="E95" s="752"/>
      <c r="F95" s="751"/>
      <c r="G95" s="754"/>
      <c r="H95" s="752"/>
      <c r="I95" s="751"/>
      <c r="J95" s="752"/>
      <c r="K95" s="359"/>
      <c r="L95" s="359"/>
      <c r="M95" s="122">
        <f t="shared" si="1"/>
        <v>0</v>
      </c>
      <c r="N95" s="116"/>
    </row>
    <row r="96" spans="1:14" x14ac:dyDescent="0.3">
      <c r="A96" s="116">
        <v>17</v>
      </c>
      <c r="B96" s="755"/>
      <c r="C96" s="755"/>
      <c r="D96" s="751"/>
      <c r="E96" s="752"/>
      <c r="F96" s="751"/>
      <c r="G96" s="754"/>
      <c r="H96" s="752"/>
      <c r="I96" s="751"/>
      <c r="J96" s="752"/>
      <c r="K96" s="359"/>
      <c r="L96" s="359"/>
      <c r="M96" s="122">
        <f t="shared" si="1"/>
        <v>0</v>
      </c>
      <c r="N96" s="116"/>
    </row>
    <row r="97" spans="1:14" x14ac:dyDescent="0.3">
      <c r="A97" s="116">
        <v>18</v>
      </c>
      <c r="B97" s="755"/>
      <c r="C97" s="755"/>
      <c r="D97" s="751"/>
      <c r="E97" s="752"/>
      <c r="F97" s="751"/>
      <c r="G97" s="754"/>
      <c r="H97" s="752"/>
      <c r="I97" s="751"/>
      <c r="J97" s="752"/>
      <c r="K97" s="359"/>
      <c r="L97" s="359"/>
      <c r="M97" s="122">
        <f t="shared" si="1"/>
        <v>0</v>
      </c>
      <c r="N97" s="116"/>
    </row>
    <row r="98" spans="1:14" x14ac:dyDescent="0.3">
      <c r="A98" s="116">
        <v>19</v>
      </c>
      <c r="B98" s="755"/>
      <c r="C98" s="755"/>
      <c r="D98" s="751"/>
      <c r="E98" s="752"/>
      <c r="F98" s="751"/>
      <c r="G98" s="754"/>
      <c r="H98" s="752"/>
      <c r="I98" s="751"/>
      <c r="J98" s="752"/>
      <c r="K98" s="359"/>
      <c r="L98" s="359"/>
      <c r="M98" s="122">
        <f t="shared" si="1"/>
        <v>0</v>
      </c>
      <c r="N98" s="116"/>
    </row>
    <row r="99" spans="1:14" x14ac:dyDescent="0.3">
      <c r="A99" s="116">
        <v>20</v>
      </c>
      <c r="B99" s="755"/>
      <c r="C99" s="755"/>
      <c r="D99" s="751"/>
      <c r="E99" s="752"/>
      <c r="F99" s="751"/>
      <c r="G99" s="754"/>
      <c r="H99" s="752"/>
      <c r="I99" s="751"/>
      <c r="J99" s="752"/>
      <c r="K99" s="359"/>
      <c r="L99" s="359"/>
      <c r="M99" s="122">
        <f t="shared" si="1"/>
        <v>0</v>
      </c>
      <c r="N99" s="116"/>
    </row>
    <row r="100" spans="1:14" x14ac:dyDescent="0.3">
      <c r="A100" s="116"/>
      <c r="B100" s="116"/>
      <c r="C100" s="116"/>
      <c r="D100" s="116"/>
      <c r="E100" s="116"/>
      <c r="F100" s="116"/>
      <c r="G100" s="116"/>
      <c r="H100" s="116"/>
      <c r="I100" s="121"/>
      <c r="J100" s="121"/>
      <c r="K100" s="116"/>
      <c r="L100" s="119" t="s">
        <v>7011</v>
      </c>
      <c r="M100" s="122">
        <f>SUM(M80:M99)</f>
        <v>0</v>
      </c>
      <c r="N100" s="116"/>
    </row>
    <row r="101" spans="1:14" x14ac:dyDescent="0.3">
      <c r="A101" s="116"/>
      <c r="B101" s="116"/>
      <c r="C101" s="116"/>
      <c r="D101" s="116"/>
      <c r="E101" s="116"/>
      <c r="F101" s="116"/>
      <c r="G101" s="116"/>
      <c r="H101" s="116"/>
      <c r="I101" s="116"/>
      <c r="J101" s="116"/>
      <c r="K101" s="116"/>
      <c r="L101" s="116"/>
      <c r="M101" s="116"/>
      <c r="N101" s="116"/>
    </row>
    <row r="102" spans="1:14" x14ac:dyDescent="0.3">
      <c r="A102" s="116"/>
      <c r="B102" s="116"/>
      <c r="C102" s="116"/>
      <c r="D102" s="116"/>
      <c r="E102" s="116"/>
      <c r="F102" s="116"/>
      <c r="G102" s="116"/>
      <c r="H102" s="116"/>
      <c r="I102" s="116"/>
      <c r="J102" s="116"/>
      <c r="K102" s="116"/>
      <c r="L102" s="116"/>
      <c r="M102" s="116"/>
      <c r="N102" s="116"/>
    </row>
    <row r="103" spans="1:14" x14ac:dyDescent="0.3">
      <c r="A103" s="116"/>
      <c r="B103" s="116"/>
      <c r="C103" s="116"/>
      <c r="D103" s="116"/>
      <c r="E103" s="116"/>
      <c r="F103" s="116"/>
      <c r="G103" s="116"/>
      <c r="H103" s="116"/>
      <c r="I103" s="116"/>
      <c r="J103" s="116"/>
      <c r="K103" s="116"/>
      <c r="L103" s="116"/>
      <c r="M103" s="116"/>
      <c r="N103" s="116"/>
    </row>
    <row r="104" spans="1:14" x14ac:dyDescent="0.3">
      <c r="A104" s="116"/>
      <c r="B104" s="116"/>
      <c r="C104" s="116"/>
      <c r="D104" s="116"/>
      <c r="E104" s="116"/>
      <c r="F104" s="116"/>
      <c r="G104" s="116"/>
      <c r="H104" s="116"/>
      <c r="I104" s="116"/>
      <c r="J104" s="116"/>
      <c r="K104" s="116"/>
      <c r="L104" s="116"/>
      <c r="M104" s="116"/>
      <c r="N104" s="116"/>
    </row>
  </sheetData>
  <sheetProtection algorithmName="SHA-512" hashValue="xd0sg+kS3D+rJ10UwggUjv5fOyniuE/H0MwhmvL28WPJxXn14KNm3NW/d/w0HDmRNdB0uDW+PMnd+lczsUs3FQ==" saltValue="moSHblH8xtFAvxbZSOvg1A==" spinCount="100000" sheet="1" objects="1" scenarios="1"/>
  <mergeCells count="218">
    <mergeCell ref="B69:C69"/>
    <mergeCell ref="D69:E69"/>
    <mergeCell ref="F69:H69"/>
    <mergeCell ref="I69:J69"/>
    <mergeCell ref="B70:C70"/>
    <mergeCell ref="D70:E70"/>
    <mergeCell ref="F70:H70"/>
    <mergeCell ref="I70:J70"/>
    <mergeCell ref="B66:C66"/>
    <mergeCell ref="D66:E66"/>
    <mergeCell ref="F66:H66"/>
    <mergeCell ref="I66:J66"/>
    <mergeCell ref="B67:C67"/>
    <mergeCell ref="D67:E67"/>
    <mergeCell ref="F67:H67"/>
    <mergeCell ref="I67:J67"/>
    <mergeCell ref="B68:C68"/>
    <mergeCell ref="D68:E68"/>
    <mergeCell ref="F68:H68"/>
    <mergeCell ref="I68:J68"/>
    <mergeCell ref="B63:C63"/>
    <mergeCell ref="D63:E63"/>
    <mergeCell ref="F63:H63"/>
    <mergeCell ref="I63:J63"/>
    <mergeCell ref="B64:C64"/>
    <mergeCell ref="D64:E64"/>
    <mergeCell ref="F64:H64"/>
    <mergeCell ref="I64:J64"/>
    <mergeCell ref="B65:C65"/>
    <mergeCell ref="D65:E65"/>
    <mergeCell ref="F65:H65"/>
    <mergeCell ref="I65:J65"/>
    <mergeCell ref="B60:C60"/>
    <mergeCell ref="D60:E60"/>
    <mergeCell ref="F60:H60"/>
    <mergeCell ref="I60:J60"/>
    <mergeCell ref="B61:C61"/>
    <mergeCell ref="D61:E61"/>
    <mergeCell ref="F61:H61"/>
    <mergeCell ref="I61:J61"/>
    <mergeCell ref="B62:C62"/>
    <mergeCell ref="D62:E62"/>
    <mergeCell ref="F62:H62"/>
    <mergeCell ref="I62:J62"/>
    <mergeCell ref="B57:C57"/>
    <mergeCell ref="D57:E57"/>
    <mergeCell ref="F57:H57"/>
    <mergeCell ref="I57:J57"/>
    <mergeCell ref="B58:C58"/>
    <mergeCell ref="D58:E58"/>
    <mergeCell ref="F58:H58"/>
    <mergeCell ref="I58:J58"/>
    <mergeCell ref="B59:C59"/>
    <mergeCell ref="D59:E59"/>
    <mergeCell ref="F59:H59"/>
    <mergeCell ref="I59:J59"/>
    <mergeCell ref="B54:C54"/>
    <mergeCell ref="D54:E54"/>
    <mergeCell ref="F54:H54"/>
    <mergeCell ref="I54:J54"/>
    <mergeCell ref="B55:C55"/>
    <mergeCell ref="D55:E55"/>
    <mergeCell ref="F55:H55"/>
    <mergeCell ref="I55:J55"/>
    <mergeCell ref="B56:C56"/>
    <mergeCell ref="D56:E56"/>
    <mergeCell ref="F56:H56"/>
    <mergeCell ref="I56:J56"/>
    <mergeCell ref="I51:J51"/>
    <mergeCell ref="B52:C52"/>
    <mergeCell ref="D52:E52"/>
    <mergeCell ref="F52:H52"/>
    <mergeCell ref="I52:J52"/>
    <mergeCell ref="B53:C53"/>
    <mergeCell ref="D53:E53"/>
    <mergeCell ref="F53:H53"/>
    <mergeCell ref="I53:J53"/>
    <mergeCell ref="G26:I26"/>
    <mergeCell ref="G28:I28"/>
    <mergeCell ref="C6:E6"/>
    <mergeCell ref="C8:E8"/>
    <mergeCell ref="C10:E10"/>
    <mergeCell ref="B95:C95"/>
    <mergeCell ref="D91:E91"/>
    <mergeCell ref="F91:H91"/>
    <mergeCell ref="C40:E40"/>
    <mergeCell ref="C41:E41"/>
    <mergeCell ref="C36:E36"/>
    <mergeCell ref="C37:E37"/>
    <mergeCell ref="C38:E38"/>
    <mergeCell ref="C39:E39"/>
    <mergeCell ref="C18:I18"/>
    <mergeCell ref="G41:I41"/>
    <mergeCell ref="B74:M76"/>
    <mergeCell ref="I79:J79"/>
    <mergeCell ref="D80:E80"/>
    <mergeCell ref="K26:M26"/>
    <mergeCell ref="C26:E26"/>
    <mergeCell ref="C28:E28"/>
    <mergeCell ref="C30:E30"/>
    <mergeCell ref="C32:E32"/>
    <mergeCell ref="C33:E33"/>
    <mergeCell ref="C34:E34"/>
    <mergeCell ref="C35:E35"/>
    <mergeCell ref="G37:I37"/>
    <mergeCell ref="G38:I38"/>
    <mergeCell ref="F79:H79"/>
    <mergeCell ref="K36:M36"/>
    <mergeCell ref="K37:M37"/>
    <mergeCell ref="K38:M38"/>
    <mergeCell ref="K39:M39"/>
    <mergeCell ref="K40:M40"/>
    <mergeCell ref="K41:M41"/>
    <mergeCell ref="G36:I36"/>
    <mergeCell ref="G39:I39"/>
    <mergeCell ref="G40:I40"/>
    <mergeCell ref="D79:E79"/>
    <mergeCell ref="B45:M47"/>
    <mergeCell ref="B50:C50"/>
    <mergeCell ref="D50:E50"/>
    <mergeCell ref="F50:H50"/>
    <mergeCell ref="I50:J50"/>
    <mergeCell ref="B51:C51"/>
    <mergeCell ref="D51:E51"/>
    <mergeCell ref="F51:H51"/>
    <mergeCell ref="K28:M28"/>
    <mergeCell ref="K30:M30"/>
    <mergeCell ref="K32:M32"/>
    <mergeCell ref="K33:M33"/>
    <mergeCell ref="K34:M34"/>
    <mergeCell ref="K35:M35"/>
    <mergeCell ref="G30:I30"/>
    <mergeCell ref="G32:I32"/>
    <mergeCell ref="G33:I33"/>
    <mergeCell ref="G34:I34"/>
    <mergeCell ref="G35:I35"/>
    <mergeCell ref="B87:C87"/>
    <mergeCell ref="B88:C88"/>
    <mergeCell ref="B85:C85"/>
    <mergeCell ref="B86:C86"/>
    <mergeCell ref="B83:C83"/>
    <mergeCell ref="B84:C84"/>
    <mergeCell ref="B81:C81"/>
    <mergeCell ref="B82:C82"/>
    <mergeCell ref="B79:C79"/>
    <mergeCell ref="B80:C80"/>
    <mergeCell ref="B98:C98"/>
    <mergeCell ref="B99:C99"/>
    <mergeCell ref="B96:C96"/>
    <mergeCell ref="B97:C97"/>
    <mergeCell ref="B93:C93"/>
    <mergeCell ref="B94:C94"/>
    <mergeCell ref="B91:C91"/>
    <mergeCell ref="B92:C92"/>
    <mergeCell ref="B89:C89"/>
    <mergeCell ref="B90:C90"/>
    <mergeCell ref="D97:E97"/>
    <mergeCell ref="D98:E98"/>
    <mergeCell ref="D99:E99"/>
    <mergeCell ref="D87:E87"/>
    <mergeCell ref="D88:E88"/>
    <mergeCell ref="D89:E89"/>
    <mergeCell ref="D90:E90"/>
    <mergeCell ref="D92:E92"/>
    <mergeCell ref="D93:E93"/>
    <mergeCell ref="F80:H80"/>
    <mergeCell ref="F81:H81"/>
    <mergeCell ref="F82:H82"/>
    <mergeCell ref="F83:H83"/>
    <mergeCell ref="F84:H84"/>
    <mergeCell ref="F85:H85"/>
    <mergeCell ref="D94:E94"/>
    <mergeCell ref="D95:E95"/>
    <mergeCell ref="D96:E96"/>
    <mergeCell ref="D81:E81"/>
    <mergeCell ref="D82:E82"/>
    <mergeCell ref="D83:E83"/>
    <mergeCell ref="D84:E84"/>
    <mergeCell ref="D85:E85"/>
    <mergeCell ref="D86:E86"/>
    <mergeCell ref="I87:J87"/>
    <mergeCell ref="I88:J88"/>
    <mergeCell ref="F93:H93"/>
    <mergeCell ref="F94:H94"/>
    <mergeCell ref="F95:H95"/>
    <mergeCell ref="F96:H96"/>
    <mergeCell ref="F97:H97"/>
    <mergeCell ref="F98:H98"/>
    <mergeCell ref="F86:H86"/>
    <mergeCell ref="F87:H87"/>
    <mergeCell ref="F88:H88"/>
    <mergeCell ref="F89:H89"/>
    <mergeCell ref="F90:H90"/>
    <mergeCell ref="F92:H92"/>
    <mergeCell ref="B2:N2"/>
    <mergeCell ref="I95:J95"/>
    <mergeCell ref="I96:J96"/>
    <mergeCell ref="I97:J97"/>
    <mergeCell ref="I98:J98"/>
    <mergeCell ref="I99:J99"/>
    <mergeCell ref="C12:E12"/>
    <mergeCell ref="C14:E14"/>
    <mergeCell ref="C16:E16"/>
    <mergeCell ref="C20:F20"/>
    <mergeCell ref="I89:J89"/>
    <mergeCell ref="I90:J90"/>
    <mergeCell ref="I91:J91"/>
    <mergeCell ref="I92:J92"/>
    <mergeCell ref="I93:J93"/>
    <mergeCell ref="I94:J94"/>
    <mergeCell ref="F99:H99"/>
    <mergeCell ref="I80:J80"/>
    <mergeCell ref="I81:J81"/>
    <mergeCell ref="I82:J82"/>
    <mergeCell ref="I83:J83"/>
    <mergeCell ref="I84:J84"/>
    <mergeCell ref="I85:J85"/>
    <mergeCell ref="I86:J86"/>
  </mergeCells>
  <pageMargins left="0.37" right="0.33" top="0.46" bottom="0.38" header="0.31496062992125984" footer="0.31496062992125984"/>
  <pageSetup paperSize="9" scale="70" orientation="portrait" horizontalDpi="360" verticalDpi="360" r:id="rId1"/>
  <rowBreaks count="1" manualBreakCount="1">
    <brk id="71" max="16383" man="1"/>
  </row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558F97FC-0C13-4BCE-B4A4-6DA08345E5ED}">
          <x14:formula1>
            <xm:f>Tablas!$T$3:$T$5</xm:f>
          </x14:formula1>
          <xm:sqref>C28</xm:sqref>
        </x14:dataValidation>
        <x14:dataValidation type="list" allowBlank="1" showInputMessage="1" showErrorMessage="1" xr:uid="{4A5ED74E-F036-466E-8513-9FE3443527B9}">
          <x14:formula1>
            <xm:f>Tablas!$S$3:$S$5</xm:f>
          </x14:formula1>
          <xm:sqref>C26</xm:sqref>
        </x14:dataValidation>
        <x14:dataValidation type="list" allowBlank="1" showInputMessage="1" showErrorMessage="1" xr:uid="{C040CE85-4C7D-40EB-9D8C-7B8DD16C53E1}">
          <x14:formula1>
            <xm:f>Tablas!$U$3:$U$6</xm:f>
          </x14:formula1>
          <xm:sqref>C30</xm:sqref>
        </x14:dataValidation>
        <x14:dataValidation type="list" allowBlank="1" showInputMessage="1" showErrorMessage="1" xr:uid="{B429F97C-E109-4E5A-BEDA-EE60BAF73387}">
          <x14:formula1>
            <xm:f>Tablas!$V$3:$V$6</xm:f>
          </x14:formula1>
          <xm:sqref>C32:C41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L151"/>
  <sheetViews>
    <sheetView zoomScale="90" zoomScaleNormal="90" zoomScaleSheetLayoutView="40" workbookViewId="0">
      <selection activeCell="I12" sqref="I12"/>
    </sheetView>
  </sheetViews>
  <sheetFormatPr baseColWidth="10" defaultColWidth="11.5546875" defaultRowHeight="14.4" x14ac:dyDescent="0.3"/>
  <cols>
    <col min="1" max="1" width="0.6640625" style="3" customWidth="1"/>
    <col min="2" max="2" width="12.77734375" style="3" customWidth="1"/>
    <col min="3" max="3" width="12.44140625" style="3" customWidth="1"/>
    <col min="4" max="4" width="16.44140625" style="3" customWidth="1"/>
    <col min="5" max="5" width="25" style="3" customWidth="1"/>
    <col min="6" max="6" width="14" style="4" customWidth="1"/>
    <col min="7" max="7" width="11.5546875" style="4" customWidth="1"/>
    <col min="8" max="8" width="14.109375" style="4" customWidth="1"/>
    <col min="9" max="9" width="17.33203125" style="35" customWidth="1"/>
    <col min="10" max="10" width="11.33203125" style="31" customWidth="1"/>
    <col min="11" max="16384" width="11.5546875" style="3"/>
  </cols>
  <sheetData>
    <row r="1" spans="1:12" x14ac:dyDescent="0.3">
      <c r="A1" s="116"/>
      <c r="B1" s="394"/>
      <c r="C1" s="394"/>
      <c r="D1" s="394"/>
      <c r="E1" s="394"/>
      <c r="F1" s="395"/>
      <c r="G1" s="395"/>
      <c r="H1" s="395"/>
      <c r="I1" s="396"/>
      <c r="J1" s="393"/>
    </row>
    <row r="2" spans="1:12" x14ac:dyDescent="0.3">
      <c r="A2" s="116"/>
      <c r="B2" s="394"/>
      <c r="C2" s="394"/>
      <c r="D2" s="394"/>
      <c r="E2" s="394"/>
      <c r="F2" s="395"/>
      <c r="G2" s="395"/>
      <c r="H2" s="395"/>
      <c r="I2" s="396"/>
      <c r="J2" s="393"/>
    </row>
    <row r="3" spans="1:12" ht="21" x14ac:dyDescent="0.3">
      <c r="A3" s="116"/>
      <c r="B3" s="780"/>
      <c r="C3" s="780"/>
      <c r="D3" s="780"/>
      <c r="E3" s="780"/>
      <c r="F3" s="780"/>
      <c r="G3" s="780"/>
      <c r="H3" s="780"/>
      <c r="I3" s="396"/>
      <c r="J3" s="393"/>
    </row>
    <row r="4" spans="1:12" ht="21" x14ac:dyDescent="0.3">
      <c r="A4" s="116"/>
      <c r="B4" s="782" t="s">
        <v>111</v>
      </c>
      <c r="C4" s="782"/>
      <c r="D4" s="782"/>
      <c r="E4" s="782"/>
      <c r="F4" s="782"/>
      <c r="G4" s="782"/>
      <c r="H4" s="782"/>
      <c r="I4" s="782"/>
      <c r="J4" s="393"/>
      <c r="L4" s="340"/>
    </row>
    <row r="5" spans="1:12" x14ac:dyDescent="0.3">
      <c r="A5" s="116"/>
      <c r="B5" s="394"/>
      <c r="C5" s="394"/>
      <c r="D5" s="394"/>
      <c r="E5" s="394"/>
      <c r="F5" s="395"/>
      <c r="G5" s="395"/>
      <c r="H5" s="395"/>
      <c r="I5" s="396"/>
      <c r="J5" s="393"/>
      <c r="L5" s="340"/>
    </row>
    <row r="6" spans="1:12" ht="28.2" x14ac:dyDescent="0.3">
      <c r="A6" s="116"/>
      <c r="B6" s="783" t="s">
        <v>112</v>
      </c>
      <c r="C6" s="783"/>
      <c r="D6" s="783"/>
      <c r="E6" s="783"/>
      <c r="F6" s="783"/>
      <c r="G6" s="783"/>
      <c r="H6" s="783"/>
      <c r="I6" s="783"/>
      <c r="J6" s="560"/>
      <c r="L6" s="340"/>
    </row>
    <row r="7" spans="1:12" ht="9.6" customHeight="1" x14ac:dyDescent="0.3">
      <c r="A7" s="116"/>
      <c r="B7" s="779"/>
      <c r="C7" s="779"/>
      <c r="D7" s="779"/>
      <c r="E7" s="779"/>
      <c r="F7" s="779"/>
      <c r="G7" s="779"/>
      <c r="H7" s="779"/>
      <c r="I7" s="396"/>
      <c r="J7" s="393"/>
      <c r="L7" s="340"/>
    </row>
    <row r="8" spans="1:12" ht="23.4" x14ac:dyDescent="0.3">
      <c r="A8" s="116"/>
      <c r="B8" s="784" t="s">
        <v>443</v>
      </c>
      <c r="C8" s="784"/>
      <c r="D8" s="784"/>
      <c r="E8" s="784"/>
      <c r="F8" s="784"/>
      <c r="G8" s="784"/>
      <c r="H8" s="784"/>
      <c r="I8" s="784"/>
      <c r="J8" s="393"/>
      <c r="L8" s="340"/>
    </row>
    <row r="9" spans="1:12" x14ac:dyDescent="0.3">
      <c r="A9" s="116"/>
      <c r="B9" s="394"/>
      <c r="C9" s="394"/>
      <c r="D9" s="394"/>
      <c r="E9" s="394"/>
      <c r="F9" s="395"/>
      <c r="G9" s="395"/>
      <c r="H9" s="395"/>
      <c r="I9" s="396"/>
      <c r="J9" s="393"/>
      <c r="L9" s="340"/>
    </row>
    <row r="10" spans="1:12" x14ac:dyDescent="0.3">
      <c r="A10" s="116"/>
      <c r="B10" s="781" t="s">
        <v>6728</v>
      </c>
      <c r="C10" s="781"/>
      <c r="D10" s="781"/>
      <c r="E10" s="781"/>
      <c r="F10" s="781"/>
      <c r="G10" s="781"/>
      <c r="H10" s="781"/>
      <c r="I10" s="396"/>
      <c r="J10" s="393"/>
      <c r="L10" s="340"/>
    </row>
    <row r="11" spans="1:12" x14ac:dyDescent="0.3">
      <c r="A11" s="116"/>
      <c r="B11" s="394"/>
      <c r="C11" s="394"/>
      <c r="D11" s="394"/>
      <c r="E11" s="394"/>
      <c r="F11" s="395"/>
      <c r="G11" s="395"/>
      <c r="H11" s="395"/>
      <c r="I11" s="396"/>
      <c r="J11" s="393"/>
      <c r="L11" s="340"/>
    </row>
    <row r="12" spans="1:12" ht="75" customHeight="1" x14ac:dyDescent="0.3">
      <c r="A12" s="116"/>
      <c r="B12" s="399" t="s">
        <v>6729</v>
      </c>
      <c r="C12" s="399"/>
      <c r="D12" s="393"/>
      <c r="E12" s="778"/>
      <c r="F12" s="778"/>
      <c r="G12" s="778"/>
      <c r="H12" s="778"/>
      <c r="I12" s="396"/>
      <c r="J12" s="393"/>
      <c r="L12" s="340"/>
    </row>
    <row r="13" spans="1:12" x14ac:dyDescent="0.3">
      <c r="A13" s="116"/>
      <c r="B13" s="394"/>
      <c r="C13" s="394"/>
      <c r="D13" s="394"/>
      <c r="E13" s="397"/>
      <c r="F13" s="397"/>
      <c r="G13" s="397"/>
      <c r="H13" s="397"/>
      <c r="I13" s="396"/>
      <c r="J13" s="393"/>
      <c r="L13" s="340"/>
    </row>
    <row r="14" spans="1:12" x14ac:dyDescent="0.3">
      <c r="A14" s="116"/>
      <c r="B14" s="399" t="s">
        <v>0</v>
      </c>
      <c r="C14" s="399"/>
      <c r="D14" s="399"/>
      <c r="E14" s="778"/>
      <c r="F14" s="778"/>
      <c r="G14" s="778"/>
      <c r="H14" s="778"/>
      <c r="I14" s="396"/>
      <c r="J14" s="393"/>
      <c r="L14" s="340"/>
    </row>
    <row r="15" spans="1:12" x14ac:dyDescent="0.3">
      <c r="A15" s="116"/>
      <c r="B15" s="399"/>
      <c r="C15" s="399"/>
      <c r="D15" s="399"/>
      <c r="E15" s="394"/>
      <c r="F15" s="395"/>
      <c r="G15" s="395"/>
      <c r="H15" s="395"/>
      <c r="I15" s="396"/>
      <c r="J15" s="393"/>
      <c r="L15" s="340"/>
    </row>
    <row r="16" spans="1:12" x14ac:dyDescent="0.3">
      <c r="A16" s="116"/>
      <c r="B16" s="399" t="s">
        <v>1</v>
      </c>
      <c r="C16" s="399"/>
      <c r="D16" s="399"/>
      <c r="E16" s="554"/>
      <c r="F16" s="395"/>
      <c r="G16" s="395"/>
      <c r="H16" s="395"/>
      <c r="I16" s="396"/>
      <c r="J16" s="393"/>
      <c r="L16" s="340"/>
    </row>
    <row r="17" spans="1:12" x14ac:dyDescent="0.3">
      <c r="A17" s="116"/>
      <c r="B17" s="399"/>
      <c r="C17" s="399"/>
      <c r="D17" s="399"/>
      <c r="E17" s="394"/>
      <c r="F17" s="395"/>
      <c r="G17" s="395"/>
      <c r="H17" s="395"/>
      <c r="I17" s="396"/>
      <c r="J17" s="393"/>
      <c r="L17" s="340"/>
    </row>
    <row r="18" spans="1:12" ht="27.6" customHeight="1" x14ac:dyDescent="0.3">
      <c r="A18" s="116"/>
      <c r="B18" s="399" t="s">
        <v>28</v>
      </c>
      <c r="C18" s="399"/>
      <c r="D18" s="399"/>
      <c r="E18" s="399"/>
      <c r="F18" s="786"/>
      <c r="G18" s="786"/>
      <c r="H18" s="786"/>
      <c r="I18" s="396"/>
      <c r="J18" s="393"/>
      <c r="L18" s="340"/>
    </row>
    <row r="19" spans="1:12" x14ac:dyDescent="0.3">
      <c r="A19" s="116"/>
      <c r="B19" s="394"/>
      <c r="C19" s="394"/>
      <c r="D19" s="394"/>
      <c r="E19" s="394"/>
      <c r="F19" s="395"/>
      <c r="G19" s="395"/>
      <c r="H19" s="395"/>
      <c r="I19" s="396"/>
      <c r="J19" s="393"/>
      <c r="L19" s="340"/>
    </row>
    <row r="20" spans="1:12" x14ac:dyDescent="0.3">
      <c r="A20" s="116"/>
      <c r="B20" s="399" t="s">
        <v>29</v>
      </c>
      <c r="C20" s="399"/>
      <c r="D20" s="399"/>
      <c r="E20" s="554"/>
      <c r="F20" s="395"/>
      <c r="G20" s="395"/>
      <c r="H20" s="395"/>
      <c r="I20" s="396"/>
      <c r="J20" s="393"/>
      <c r="L20" s="340"/>
    </row>
    <row r="21" spans="1:12" x14ac:dyDescent="0.3">
      <c r="A21" s="116"/>
      <c r="B21" s="399"/>
      <c r="C21" s="399"/>
      <c r="D21" s="399"/>
      <c r="E21" s="394"/>
      <c r="F21" s="395"/>
      <c r="G21" s="395"/>
      <c r="H21" s="395"/>
      <c r="I21" s="396"/>
      <c r="J21" s="393"/>
    </row>
    <row r="22" spans="1:12" x14ac:dyDescent="0.3">
      <c r="A22" s="116"/>
      <c r="B22" s="399" t="s">
        <v>30</v>
      </c>
      <c r="C22" s="399"/>
      <c r="D22" s="399"/>
      <c r="E22" s="787"/>
      <c r="F22" s="787"/>
      <c r="G22" s="787"/>
      <c r="H22" s="395"/>
      <c r="I22" s="396"/>
      <c r="J22" s="393"/>
    </row>
    <row r="23" spans="1:12" x14ac:dyDescent="0.3">
      <c r="A23" s="116"/>
      <c r="B23" s="399"/>
      <c r="C23" s="399"/>
      <c r="D23" s="399"/>
      <c r="E23" s="394"/>
      <c r="F23" s="395"/>
      <c r="G23" s="395"/>
      <c r="H23" s="395"/>
      <c r="I23" s="396"/>
      <c r="J23" s="393"/>
    </row>
    <row r="24" spans="1:12" ht="43.95" customHeight="1" x14ac:dyDescent="0.3">
      <c r="A24" s="116"/>
      <c r="B24" s="399" t="s">
        <v>31</v>
      </c>
      <c r="C24" s="399"/>
      <c r="D24" s="399"/>
      <c r="E24" s="394"/>
      <c r="F24" s="786"/>
      <c r="G24" s="786"/>
      <c r="H24" s="786"/>
      <c r="I24" s="396"/>
      <c r="J24" s="393"/>
    </row>
    <row r="25" spans="1:12" x14ac:dyDescent="0.3">
      <c r="A25" s="116"/>
      <c r="B25" s="399"/>
      <c r="C25" s="399"/>
      <c r="D25" s="399"/>
      <c r="E25" s="399"/>
      <c r="F25" s="400"/>
      <c r="G25" s="400"/>
      <c r="H25" s="400"/>
      <c r="I25" s="401"/>
      <c r="J25" s="399"/>
    </row>
    <row r="26" spans="1:12" x14ac:dyDescent="0.25">
      <c r="A26" s="116"/>
      <c r="B26" s="399" t="s">
        <v>32</v>
      </c>
      <c r="C26" s="399"/>
      <c r="D26" s="399"/>
      <c r="E26" s="420" t="s">
        <v>33</v>
      </c>
      <c r="F26" s="555"/>
      <c r="G26" s="400"/>
      <c r="H26" s="400"/>
      <c r="I26" s="401"/>
      <c r="J26" s="399"/>
    </row>
    <row r="27" spans="1:12" x14ac:dyDescent="0.25">
      <c r="A27" s="116"/>
      <c r="B27" s="399"/>
      <c r="C27" s="399"/>
      <c r="D27" s="399"/>
      <c r="E27" s="420" t="s">
        <v>34</v>
      </c>
      <c r="F27" s="556"/>
      <c r="G27" s="400"/>
      <c r="H27" s="400"/>
      <c r="I27" s="401"/>
      <c r="J27" s="399"/>
    </row>
    <row r="28" spans="1:12" x14ac:dyDescent="0.25">
      <c r="A28" s="116"/>
      <c r="B28" s="399"/>
      <c r="C28" s="399"/>
      <c r="D28" s="399"/>
      <c r="E28" s="420" t="s">
        <v>35</v>
      </c>
      <c r="F28" s="556"/>
      <c r="G28" s="400"/>
      <c r="H28" s="400"/>
      <c r="I28" s="401"/>
      <c r="J28" s="399"/>
    </row>
    <row r="29" spans="1:12" x14ac:dyDescent="0.3">
      <c r="A29" s="116"/>
      <c r="B29" s="399"/>
      <c r="C29" s="399"/>
      <c r="D29" s="399"/>
      <c r="E29" s="420" t="s">
        <v>36</v>
      </c>
      <c r="F29" s="768"/>
      <c r="G29" s="768"/>
      <c r="H29" s="768"/>
      <c r="I29" s="401"/>
      <c r="J29" s="399"/>
    </row>
    <row r="30" spans="1:12" x14ac:dyDescent="0.3">
      <c r="A30" s="116"/>
      <c r="B30" s="399"/>
      <c r="C30" s="399"/>
      <c r="D30" s="399"/>
      <c r="E30" s="399"/>
      <c r="F30" s="400"/>
      <c r="G30" s="400"/>
      <c r="H30" s="400"/>
      <c r="I30" s="401"/>
      <c r="J30" s="399"/>
    </row>
    <row r="31" spans="1:12" x14ac:dyDescent="0.3">
      <c r="A31" s="116"/>
      <c r="B31" s="399" t="s">
        <v>62</v>
      </c>
      <c r="C31" s="399"/>
      <c r="D31" s="399"/>
      <c r="E31" s="420" t="s">
        <v>7130</v>
      </c>
      <c r="F31" s="785"/>
      <c r="G31" s="785"/>
      <c r="H31" s="785"/>
      <c r="I31" s="401"/>
      <c r="J31" s="399"/>
    </row>
    <row r="32" spans="1:12" x14ac:dyDescent="0.3">
      <c r="A32" s="116"/>
      <c r="B32" s="399"/>
      <c r="C32" s="399"/>
      <c r="D32" s="399"/>
      <c r="E32" s="420" t="s">
        <v>7131</v>
      </c>
      <c r="F32" s="788"/>
      <c r="G32" s="789"/>
      <c r="H32" s="789"/>
      <c r="I32" s="401"/>
      <c r="J32" s="399"/>
    </row>
    <row r="33" spans="1:10" x14ac:dyDescent="0.3">
      <c r="A33" s="116"/>
      <c r="B33" s="399"/>
      <c r="C33" s="399"/>
      <c r="D33" s="399"/>
      <c r="E33" s="420" t="s">
        <v>7132</v>
      </c>
      <c r="F33" s="788"/>
      <c r="G33" s="789"/>
      <c r="H33" s="789"/>
      <c r="I33" s="401"/>
      <c r="J33" s="399"/>
    </row>
    <row r="34" spans="1:10" x14ac:dyDescent="0.3">
      <c r="A34" s="116"/>
      <c r="B34" s="399"/>
      <c r="C34" s="399"/>
      <c r="D34" s="399"/>
      <c r="E34" s="399"/>
      <c r="F34" s="400"/>
      <c r="G34" s="400"/>
      <c r="H34" s="400"/>
      <c r="I34" s="401"/>
      <c r="J34" s="399"/>
    </row>
    <row r="35" spans="1:10" x14ac:dyDescent="0.3">
      <c r="A35" s="116"/>
      <c r="B35" s="399" t="s">
        <v>63</v>
      </c>
      <c r="C35" s="399"/>
      <c r="D35" s="399"/>
      <c r="E35" s="420" t="s">
        <v>64</v>
      </c>
      <c r="F35" s="557"/>
      <c r="G35" s="400"/>
      <c r="H35" s="400"/>
      <c r="I35" s="401"/>
      <c r="J35" s="399"/>
    </row>
    <row r="36" spans="1:10" x14ac:dyDescent="0.3">
      <c r="A36" s="116"/>
      <c r="B36" s="399"/>
      <c r="C36" s="399"/>
      <c r="D36" s="399"/>
      <c r="E36" s="420" t="s">
        <v>65</v>
      </c>
      <c r="F36" s="558"/>
      <c r="G36" s="400"/>
      <c r="H36" s="400"/>
      <c r="I36" s="401"/>
      <c r="J36" s="399"/>
    </row>
    <row r="37" spans="1:10" x14ac:dyDescent="0.3">
      <c r="A37" s="116"/>
      <c r="B37" s="399"/>
      <c r="C37" s="399"/>
      <c r="D37" s="399"/>
      <c r="E37" s="399"/>
      <c r="F37" s="400"/>
      <c r="G37" s="400"/>
      <c r="H37" s="400"/>
      <c r="I37" s="401"/>
      <c r="J37" s="399"/>
    </row>
    <row r="38" spans="1:10" x14ac:dyDescent="0.3">
      <c r="A38" s="116"/>
      <c r="B38" s="399" t="s">
        <v>66</v>
      </c>
      <c r="C38" s="399"/>
      <c r="D38" s="399"/>
      <c r="E38" s="646">
        <f>F36-F35</f>
        <v>0</v>
      </c>
      <c r="F38" s="400"/>
      <c r="G38" s="400"/>
      <c r="H38" s="400"/>
      <c r="I38" s="401"/>
      <c r="J38" s="399"/>
    </row>
    <row r="39" spans="1:10" x14ac:dyDescent="0.3">
      <c r="A39" s="116"/>
      <c r="B39" s="399"/>
      <c r="C39" s="399"/>
      <c r="D39" s="399"/>
      <c r="E39" s="399"/>
      <c r="F39" s="400"/>
      <c r="G39" s="400"/>
      <c r="H39" s="400"/>
      <c r="I39" s="401"/>
      <c r="J39" s="399"/>
    </row>
    <row r="40" spans="1:10" x14ac:dyDescent="0.3">
      <c r="A40" s="116"/>
      <c r="B40" s="774" t="s">
        <v>67</v>
      </c>
      <c r="C40" s="774"/>
      <c r="D40" s="774"/>
      <c r="E40" s="774"/>
      <c r="F40" s="774"/>
      <c r="G40" s="774"/>
      <c r="H40" s="774"/>
      <c r="I40" s="401"/>
      <c r="J40" s="399"/>
    </row>
    <row r="41" spans="1:10" x14ac:dyDescent="0.3">
      <c r="A41" s="116"/>
      <c r="B41" s="399"/>
      <c r="C41" s="399"/>
      <c r="D41" s="399"/>
      <c r="E41" s="399"/>
      <c r="F41" s="400"/>
      <c r="G41" s="400"/>
      <c r="H41" s="400"/>
      <c r="I41" s="401"/>
      <c r="J41" s="399"/>
    </row>
    <row r="42" spans="1:10" x14ac:dyDescent="0.3">
      <c r="A42" s="116"/>
      <c r="B42" s="399" t="s">
        <v>68</v>
      </c>
      <c r="C42" s="399"/>
      <c r="D42" s="399"/>
      <c r="E42" s="399"/>
      <c r="F42" s="402" t="s">
        <v>72</v>
      </c>
      <c r="G42" s="400"/>
      <c r="H42" s="400"/>
      <c r="I42" s="401"/>
      <c r="J42" s="399"/>
    </row>
    <row r="43" spans="1:10" x14ac:dyDescent="0.3">
      <c r="A43" s="116"/>
      <c r="B43" s="764"/>
      <c r="C43" s="764"/>
      <c r="D43" s="764"/>
      <c r="E43" s="399"/>
      <c r="F43" s="776"/>
      <c r="G43" s="764"/>
      <c r="H43" s="764"/>
      <c r="I43" s="401"/>
      <c r="J43" s="399"/>
    </row>
    <row r="44" spans="1:10" x14ac:dyDescent="0.3">
      <c r="A44" s="116"/>
      <c r="B44" s="399" t="s">
        <v>69</v>
      </c>
      <c r="C44" s="399"/>
      <c r="D44" s="399"/>
      <c r="E44" s="399"/>
      <c r="F44" s="402" t="s">
        <v>73</v>
      </c>
      <c r="G44" s="400"/>
      <c r="H44" s="400"/>
      <c r="I44" s="401"/>
      <c r="J44" s="399"/>
    </row>
    <row r="45" spans="1:10" x14ac:dyDescent="0.3">
      <c r="A45" s="116"/>
      <c r="B45" s="764"/>
      <c r="C45" s="764"/>
      <c r="D45" s="764"/>
      <c r="E45" s="399"/>
      <c r="F45" s="764"/>
      <c r="G45" s="764"/>
      <c r="H45" s="764"/>
      <c r="I45" s="401"/>
      <c r="J45" s="399"/>
    </row>
    <row r="46" spans="1:10" x14ac:dyDescent="0.3">
      <c r="A46" s="116"/>
      <c r="B46" s="399" t="s">
        <v>70</v>
      </c>
      <c r="C46" s="399"/>
      <c r="D46" s="399"/>
      <c r="E46" s="399"/>
      <c r="F46" s="402" t="s">
        <v>505</v>
      </c>
      <c r="G46" s="400"/>
      <c r="H46" s="400"/>
      <c r="I46" s="401"/>
      <c r="J46" s="399"/>
    </row>
    <row r="47" spans="1:10" x14ac:dyDescent="0.3">
      <c r="A47" s="116"/>
      <c r="B47" s="764"/>
      <c r="C47" s="764"/>
      <c r="D47" s="764"/>
      <c r="E47" s="399"/>
      <c r="F47" s="768"/>
      <c r="G47" s="768"/>
      <c r="H47" s="768"/>
      <c r="I47" s="401"/>
      <c r="J47" s="399"/>
    </row>
    <row r="48" spans="1:10" x14ac:dyDescent="0.3">
      <c r="A48" s="118"/>
      <c r="B48" s="400" t="s">
        <v>71</v>
      </c>
      <c r="C48" s="399"/>
      <c r="D48" s="399"/>
      <c r="E48" s="399"/>
      <c r="F48" s="399"/>
      <c r="G48" s="399"/>
      <c r="H48" s="399"/>
      <c r="I48" s="399"/>
      <c r="J48" s="399"/>
    </row>
    <row r="49" spans="1:10" x14ac:dyDescent="0.3">
      <c r="A49" s="118"/>
      <c r="B49" s="648"/>
      <c r="C49" s="399"/>
      <c r="D49" s="399"/>
      <c r="E49" s="399"/>
      <c r="F49" s="399"/>
      <c r="G49" s="399"/>
      <c r="H49" s="399"/>
      <c r="I49" s="399"/>
      <c r="J49" s="399"/>
    </row>
    <row r="50" spans="1:10" x14ac:dyDescent="0.3">
      <c r="A50" s="116"/>
      <c r="B50" s="399"/>
      <c r="C50" s="399"/>
      <c r="D50" s="399"/>
      <c r="E50" s="399"/>
      <c r="F50" s="399"/>
      <c r="G50" s="399"/>
      <c r="H50" s="399"/>
      <c r="I50" s="399"/>
      <c r="J50" s="399"/>
    </row>
    <row r="51" spans="1:10" x14ac:dyDescent="0.3">
      <c r="A51" s="116"/>
      <c r="B51" s="774" t="s">
        <v>6794</v>
      </c>
      <c r="C51" s="774"/>
      <c r="D51" s="774"/>
      <c r="E51" s="774"/>
      <c r="F51" s="774"/>
      <c r="G51" s="774"/>
      <c r="H51" s="774"/>
      <c r="I51" s="401"/>
      <c r="J51" s="399"/>
    </row>
    <row r="52" spans="1:10" x14ac:dyDescent="0.3">
      <c r="A52" s="116"/>
      <c r="B52" s="399"/>
      <c r="C52" s="399"/>
      <c r="D52" s="399"/>
      <c r="E52" s="399"/>
      <c r="F52" s="400"/>
      <c r="G52" s="400"/>
      <c r="H52" s="400"/>
      <c r="I52" s="401"/>
      <c r="J52" s="399"/>
    </row>
    <row r="53" spans="1:10" x14ac:dyDescent="0.3">
      <c r="A53" s="116"/>
      <c r="B53" s="399" t="s">
        <v>6920</v>
      </c>
      <c r="C53" s="399"/>
      <c r="D53" s="399"/>
      <c r="E53" s="399"/>
      <c r="F53" s="402" t="s">
        <v>6915</v>
      </c>
      <c r="G53" s="402"/>
      <c r="H53" s="402" t="s">
        <v>6916</v>
      </c>
      <c r="I53" s="401"/>
      <c r="J53" s="399"/>
    </row>
    <row r="54" spans="1:10" x14ac:dyDescent="0.3">
      <c r="A54" s="116"/>
      <c r="B54" s="768"/>
      <c r="C54" s="768"/>
      <c r="D54" s="399"/>
      <c r="E54" s="399"/>
      <c r="F54" s="645"/>
      <c r="G54" s="402"/>
      <c r="H54" s="648"/>
      <c r="I54" s="401"/>
      <c r="J54" s="399"/>
    </row>
    <row r="55" spans="1:10" x14ac:dyDescent="0.3">
      <c r="A55" s="116"/>
      <c r="B55" s="399" t="s">
        <v>6921</v>
      </c>
      <c r="C55" s="399"/>
      <c r="D55" s="399"/>
      <c r="E55" s="399"/>
      <c r="F55" s="402" t="s">
        <v>6917</v>
      </c>
      <c r="G55" s="402"/>
      <c r="H55" s="402"/>
      <c r="I55" s="401"/>
      <c r="J55" s="399"/>
    </row>
    <row r="56" spans="1:10" x14ac:dyDescent="0.3">
      <c r="A56" s="116"/>
      <c r="B56" s="777"/>
      <c r="C56" s="777"/>
      <c r="D56" s="777"/>
      <c r="E56" s="399"/>
      <c r="F56" s="776"/>
      <c r="G56" s="764"/>
      <c r="H56" s="764"/>
      <c r="I56" s="401"/>
      <c r="J56" s="399"/>
    </row>
    <row r="57" spans="1:10" x14ac:dyDescent="0.3">
      <c r="A57" s="116"/>
      <c r="B57" s="399" t="s">
        <v>6922</v>
      </c>
      <c r="C57" s="399"/>
      <c r="D57" s="399"/>
      <c r="E57" s="399"/>
      <c r="F57" s="402" t="s">
        <v>6918</v>
      </c>
      <c r="G57" s="402"/>
      <c r="H57" s="402"/>
      <c r="I57" s="401"/>
      <c r="J57" s="399"/>
    </row>
    <row r="58" spans="1:10" x14ac:dyDescent="0.3">
      <c r="A58" s="116"/>
      <c r="B58" s="775"/>
      <c r="C58" s="775"/>
      <c r="D58" s="775"/>
      <c r="E58" s="399"/>
      <c r="F58" s="764"/>
      <c r="G58" s="764"/>
      <c r="H58" s="764"/>
      <c r="I58" s="401"/>
      <c r="J58" s="399"/>
    </row>
    <row r="59" spans="1:10" x14ac:dyDescent="0.3">
      <c r="A59" s="116"/>
      <c r="B59" s="399" t="s">
        <v>6913</v>
      </c>
      <c r="C59" s="399"/>
      <c r="D59" s="399" t="s">
        <v>6914</v>
      </c>
      <c r="E59" s="399"/>
      <c r="F59" s="402" t="s">
        <v>6932</v>
      </c>
      <c r="G59" s="402"/>
      <c r="H59" s="402"/>
      <c r="I59" s="401"/>
      <c r="J59" s="399"/>
    </row>
    <row r="60" spans="1:10" x14ac:dyDescent="0.3">
      <c r="A60" s="116"/>
      <c r="B60" s="648"/>
      <c r="C60" s="399"/>
      <c r="D60" s="648"/>
      <c r="E60" s="399"/>
      <c r="F60" s="764"/>
      <c r="G60" s="764"/>
      <c r="H60" s="764"/>
      <c r="I60" s="401"/>
      <c r="J60" s="399"/>
    </row>
    <row r="61" spans="1:10" x14ac:dyDescent="0.3">
      <c r="A61" s="116"/>
      <c r="B61" s="399" t="s">
        <v>6919</v>
      </c>
      <c r="C61" s="399"/>
      <c r="D61" s="399"/>
      <c r="E61" s="399"/>
      <c r="F61" s="402" t="s">
        <v>6933</v>
      </c>
      <c r="G61" s="402"/>
      <c r="H61" s="402"/>
      <c r="I61" s="401"/>
      <c r="J61" s="399"/>
    </row>
    <row r="62" spans="1:10" ht="31.5" customHeight="1" x14ac:dyDescent="0.3">
      <c r="A62" s="116"/>
      <c r="B62" s="764"/>
      <c r="C62" s="764"/>
      <c r="D62" s="764"/>
      <c r="E62" s="399"/>
      <c r="F62" s="764"/>
      <c r="G62" s="764"/>
      <c r="H62" s="764"/>
      <c r="I62" s="401"/>
      <c r="J62" s="399"/>
    </row>
    <row r="63" spans="1:10" x14ac:dyDescent="0.3">
      <c r="A63" s="116"/>
      <c r="B63" s="399"/>
      <c r="C63" s="399"/>
      <c r="D63" s="399"/>
      <c r="E63" s="399"/>
      <c r="F63" s="400"/>
      <c r="G63" s="400"/>
      <c r="H63" s="400"/>
      <c r="I63" s="401"/>
      <c r="J63" s="399"/>
    </row>
    <row r="64" spans="1:10" x14ac:dyDescent="0.3">
      <c r="A64" s="116"/>
      <c r="B64" s="774" t="s">
        <v>7133</v>
      </c>
      <c r="C64" s="774"/>
      <c r="D64" s="774"/>
      <c r="E64" s="774"/>
      <c r="F64" s="774"/>
      <c r="G64" s="774"/>
      <c r="H64" s="774"/>
      <c r="I64" s="401"/>
      <c r="J64" s="399"/>
    </row>
    <row r="65" spans="1:10" x14ac:dyDescent="0.3">
      <c r="A65" s="116"/>
      <c r="B65" s="399" t="s">
        <v>7134</v>
      </c>
      <c r="C65" s="399"/>
      <c r="D65" s="399"/>
      <c r="E65" s="399" t="s">
        <v>7136</v>
      </c>
      <c r="F65" s="400"/>
      <c r="G65" s="400"/>
      <c r="H65" s="399" t="s">
        <v>7135</v>
      </c>
      <c r="I65" s="401"/>
      <c r="J65" s="399"/>
    </row>
    <row r="66" spans="1:10" x14ac:dyDescent="0.3">
      <c r="A66" s="116"/>
      <c r="B66" s="399" t="s">
        <v>77</v>
      </c>
      <c r="C66" s="399"/>
      <c r="D66" s="399"/>
      <c r="E66" s="399" t="s">
        <v>77</v>
      </c>
      <c r="F66" s="399"/>
      <c r="G66" s="399"/>
      <c r="H66" s="399" t="s">
        <v>77</v>
      </c>
      <c r="I66" s="399"/>
      <c r="J66" s="399"/>
    </row>
    <row r="67" spans="1:10" ht="47.25" customHeight="1" x14ac:dyDescent="0.3">
      <c r="A67" s="116"/>
      <c r="B67" s="764"/>
      <c r="C67" s="764"/>
      <c r="D67" s="765"/>
      <c r="E67" s="764"/>
      <c r="F67" s="764"/>
      <c r="G67" s="764"/>
      <c r="H67" s="766"/>
      <c r="I67" s="764"/>
      <c r="J67" s="764"/>
    </row>
    <row r="68" spans="1:10" x14ac:dyDescent="0.3">
      <c r="A68" s="116"/>
      <c r="B68" s="399" t="s">
        <v>6948</v>
      </c>
      <c r="C68" s="399"/>
      <c r="D68" s="399"/>
      <c r="E68" s="399" t="s">
        <v>6948</v>
      </c>
      <c r="F68" s="399"/>
      <c r="G68" s="399"/>
      <c r="H68" s="399" t="s">
        <v>6948</v>
      </c>
      <c r="I68" s="399"/>
      <c r="J68" s="399"/>
    </row>
    <row r="69" spans="1:10" x14ac:dyDescent="0.3">
      <c r="A69" s="116"/>
      <c r="B69" s="768"/>
      <c r="C69" s="768"/>
      <c r="D69" s="768"/>
      <c r="E69" s="767"/>
      <c r="F69" s="768"/>
      <c r="G69" s="768"/>
      <c r="H69" s="767"/>
      <c r="I69" s="768"/>
      <c r="J69" s="768"/>
    </row>
    <row r="70" spans="1:10" x14ac:dyDescent="0.3">
      <c r="A70" s="116"/>
      <c r="B70" s="399" t="s">
        <v>6949</v>
      </c>
      <c r="C70" s="399"/>
      <c r="D70" s="399"/>
      <c r="E70" s="399" t="s">
        <v>6949</v>
      </c>
      <c r="F70" s="399"/>
      <c r="G70" s="399"/>
      <c r="H70" s="399" t="s">
        <v>6949</v>
      </c>
      <c r="I70" s="399"/>
      <c r="J70" s="399"/>
    </row>
    <row r="71" spans="1:10" x14ac:dyDescent="0.3">
      <c r="A71" s="116"/>
      <c r="B71" s="769"/>
      <c r="C71" s="769"/>
      <c r="D71" s="399"/>
      <c r="E71" s="769"/>
      <c r="F71" s="769"/>
      <c r="G71" s="399"/>
      <c r="H71" s="769"/>
      <c r="I71" s="769"/>
      <c r="J71" s="399"/>
    </row>
    <row r="72" spans="1:10" x14ac:dyDescent="0.3">
      <c r="A72" s="116"/>
      <c r="B72" s="399" t="s">
        <v>78</v>
      </c>
      <c r="C72" s="399" t="s">
        <v>6950</v>
      </c>
      <c r="D72" s="399"/>
      <c r="E72" s="399" t="s">
        <v>78</v>
      </c>
      <c r="F72" s="399" t="s">
        <v>6950</v>
      </c>
      <c r="G72" s="399"/>
      <c r="H72" s="399" t="s">
        <v>78</v>
      </c>
      <c r="I72" s="399" t="s">
        <v>6950</v>
      </c>
      <c r="J72" s="399"/>
    </row>
    <row r="73" spans="1:10" x14ac:dyDescent="0.3">
      <c r="A73" s="116"/>
      <c r="B73" s="648"/>
      <c r="C73" s="650"/>
      <c r="D73" s="399"/>
      <c r="E73" s="648"/>
      <c r="F73" s="650"/>
      <c r="G73" s="399"/>
      <c r="H73" s="648"/>
      <c r="I73" s="650"/>
      <c r="J73" s="399"/>
    </row>
    <row r="74" spans="1:10" x14ac:dyDescent="0.3">
      <c r="A74" s="116"/>
      <c r="B74" s="399" t="s">
        <v>6951</v>
      </c>
      <c r="C74" s="400"/>
      <c r="D74" s="400"/>
      <c r="E74" s="399" t="s">
        <v>6951</v>
      </c>
      <c r="F74" s="400"/>
      <c r="G74" s="400"/>
      <c r="H74" s="399" t="s">
        <v>6951</v>
      </c>
      <c r="I74" s="400"/>
      <c r="J74" s="400"/>
    </row>
    <row r="75" spans="1:10" x14ac:dyDescent="0.3">
      <c r="A75" s="116"/>
      <c r="B75" s="764"/>
      <c r="C75" s="764"/>
      <c r="D75" s="765"/>
      <c r="E75" s="764"/>
      <c r="F75" s="764"/>
      <c r="G75" s="764"/>
      <c r="H75" s="764"/>
      <c r="I75" s="764"/>
      <c r="J75" s="764"/>
    </row>
    <row r="76" spans="1:10" x14ac:dyDescent="0.3">
      <c r="A76" s="116"/>
      <c r="B76" s="402" t="s">
        <v>6952</v>
      </c>
      <c r="C76" s="400"/>
      <c r="D76" s="400"/>
      <c r="E76" s="402" t="s">
        <v>6952</v>
      </c>
      <c r="F76" s="400"/>
      <c r="G76" s="400"/>
      <c r="H76" s="402" t="s">
        <v>6952</v>
      </c>
      <c r="I76" s="400"/>
      <c r="J76" s="400"/>
    </row>
    <row r="77" spans="1:10" x14ac:dyDescent="0.3">
      <c r="A77" s="116"/>
      <c r="B77" s="764"/>
      <c r="C77" s="764"/>
      <c r="D77" s="765"/>
      <c r="E77" s="766"/>
      <c r="F77" s="764"/>
      <c r="G77" s="765"/>
      <c r="H77" s="764"/>
      <c r="I77" s="764"/>
      <c r="J77" s="764"/>
    </row>
    <row r="78" spans="1:10" x14ac:dyDescent="0.3">
      <c r="A78" s="116"/>
      <c r="B78" s="402" t="s">
        <v>6953</v>
      </c>
      <c r="C78" s="400"/>
      <c r="D78" s="400"/>
      <c r="E78" s="402" t="s">
        <v>6953</v>
      </c>
      <c r="F78" s="400"/>
      <c r="G78" s="400"/>
      <c r="H78" s="402" t="s">
        <v>6953</v>
      </c>
      <c r="I78" s="400"/>
      <c r="J78" s="400"/>
    </row>
    <row r="79" spans="1:10" x14ac:dyDescent="0.3">
      <c r="A79" s="116"/>
      <c r="B79" s="764"/>
      <c r="C79" s="764"/>
      <c r="D79" s="765"/>
      <c r="E79" s="764"/>
      <c r="F79" s="764"/>
      <c r="G79" s="765"/>
      <c r="H79" s="764"/>
      <c r="I79" s="764"/>
      <c r="J79" s="764"/>
    </row>
    <row r="80" spans="1:10" x14ac:dyDescent="0.3">
      <c r="A80" s="116"/>
      <c r="B80" s="399"/>
      <c r="C80" s="399"/>
      <c r="D80" s="399"/>
      <c r="E80" s="399"/>
      <c r="F80" s="400"/>
      <c r="G80" s="400"/>
      <c r="H80" s="400"/>
      <c r="I80" s="401"/>
      <c r="J80" s="399"/>
    </row>
    <row r="81" spans="1:10" x14ac:dyDescent="0.3">
      <c r="A81" s="116"/>
      <c r="B81" s="399" t="s">
        <v>79</v>
      </c>
      <c r="C81" s="399"/>
      <c r="D81" s="399"/>
      <c r="E81" s="399"/>
      <c r="F81" s="400"/>
      <c r="G81" s="400"/>
      <c r="H81" s="400"/>
      <c r="I81" s="403"/>
      <c r="J81" s="399"/>
    </row>
    <row r="82" spans="1:10" s="6" customFormat="1" ht="39.6" x14ac:dyDescent="0.3">
      <c r="A82" s="126"/>
      <c r="B82" s="404" t="s">
        <v>80</v>
      </c>
      <c r="C82" s="772" t="s">
        <v>127</v>
      </c>
      <c r="D82" s="773"/>
      <c r="E82" s="404" t="s">
        <v>81</v>
      </c>
      <c r="F82" s="404" t="s">
        <v>126</v>
      </c>
      <c r="G82" s="404" t="s">
        <v>82</v>
      </c>
      <c r="H82" s="404" t="s">
        <v>83</v>
      </c>
      <c r="I82" s="404" t="s">
        <v>6910</v>
      </c>
      <c r="J82" s="405"/>
    </row>
    <row r="83" spans="1:10" ht="14.4" customHeight="1" x14ac:dyDescent="0.3">
      <c r="A83" s="116"/>
      <c r="B83" s="406">
        <v>1</v>
      </c>
      <c r="C83" s="770"/>
      <c r="D83" s="771"/>
      <c r="E83" s="654"/>
      <c r="F83" s="647"/>
      <c r="G83" s="559"/>
      <c r="H83" s="559"/>
      <c r="I83" s="559"/>
      <c r="J83" s="403">
        <f t="shared" ref="J83:J114" si="0">H83</f>
        <v>0</v>
      </c>
    </row>
    <row r="84" spans="1:10" x14ac:dyDescent="0.3">
      <c r="A84" s="116"/>
      <c r="B84" s="406">
        <v>2</v>
      </c>
      <c r="C84" s="770"/>
      <c r="D84" s="771"/>
      <c r="E84" s="654"/>
      <c r="F84" s="647"/>
      <c r="G84" s="559"/>
      <c r="H84" s="559"/>
      <c r="I84" s="559"/>
      <c r="J84" s="403">
        <f t="shared" si="0"/>
        <v>0</v>
      </c>
    </row>
    <row r="85" spans="1:10" x14ac:dyDescent="0.3">
      <c r="A85" s="116"/>
      <c r="B85" s="406">
        <v>3</v>
      </c>
      <c r="C85" s="770"/>
      <c r="D85" s="771"/>
      <c r="E85" s="654"/>
      <c r="F85" s="647"/>
      <c r="G85" s="559"/>
      <c r="H85" s="559"/>
      <c r="I85" s="559"/>
      <c r="J85" s="403">
        <f t="shared" si="0"/>
        <v>0</v>
      </c>
    </row>
    <row r="86" spans="1:10" x14ac:dyDescent="0.3">
      <c r="A86" s="116"/>
      <c r="B86" s="406">
        <v>4</v>
      </c>
      <c r="C86" s="770"/>
      <c r="D86" s="771"/>
      <c r="E86" s="654"/>
      <c r="F86" s="647"/>
      <c r="G86" s="559"/>
      <c r="H86" s="559"/>
      <c r="I86" s="559"/>
      <c r="J86" s="403">
        <f t="shared" si="0"/>
        <v>0</v>
      </c>
    </row>
    <row r="87" spans="1:10" x14ac:dyDescent="0.3">
      <c r="A87" s="116"/>
      <c r="B87" s="406">
        <v>5</v>
      </c>
      <c r="C87" s="770"/>
      <c r="D87" s="771"/>
      <c r="E87" s="654"/>
      <c r="F87" s="647"/>
      <c r="G87" s="559"/>
      <c r="H87" s="559"/>
      <c r="I87" s="559"/>
      <c r="J87" s="403">
        <f t="shared" si="0"/>
        <v>0</v>
      </c>
    </row>
    <row r="88" spans="1:10" x14ac:dyDescent="0.3">
      <c r="A88" s="116"/>
      <c r="B88" s="406">
        <v>6</v>
      </c>
      <c r="C88" s="770"/>
      <c r="D88" s="771"/>
      <c r="E88" s="654"/>
      <c r="F88" s="647"/>
      <c r="G88" s="559"/>
      <c r="H88" s="559"/>
      <c r="I88" s="559"/>
      <c r="J88" s="403">
        <f t="shared" si="0"/>
        <v>0</v>
      </c>
    </row>
    <row r="89" spans="1:10" x14ac:dyDescent="0.3">
      <c r="A89" s="116"/>
      <c r="B89" s="406">
        <v>7</v>
      </c>
      <c r="C89" s="770"/>
      <c r="D89" s="771"/>
      <c r="E89" s="654"/>
      <c r="F89" s="647"/>
      <c r="G89" s="559"/>
      <c r="H89" s="559"/>
      <c r="I89" s="559"/>
      <c r="J89" s="403">
        <f t="shared" si="0"/>
        <v>0</v>
      </c>
    </row>
    <row r="90" spans="1:10" x14ac:dyDescent="0.3">
      <c r="A90" s="116"/>
      <c r="B90" s="406">
        <v>8</v>
      </c>
      <c r="C90" s="770"/>
      <c r="D90" s="771"/>
      <c r="E90" s="654"/>
      <c r="F90" s="647"/>
      <c r="G90" s="559"/>
      <c r="H90" s="559"/>
      <c r="I90" s="559"/>
      <c r="J90" s="403">
        <f t="shared" si="0"/>
        <v>0</v>
      </c>
    </row>
    <row r="91" spans="1:10" x14ac:dyDescent="0.3">
      <c r="A91" s="116"/>
      <c r="B91" s="406">
        <v>9</v>
      </c>
      <c r="C91" s="770"/>
      <c r="D91" s="771"/>
      <c r="E91" s="654"/>
      <c r="F91" s="647"/>
      <c r="G91" s="559"/>
      <c r="H91" s="559"/>
      <c r="I91" s="559"/>
      <c r="J91" s="403">
        <f t="shared" si="0"/>
        <v>0</v>
      </c>
    </row>
    <row r="92" spans="1:10" x14ac:dyDescent="0.3">
      <c r="A92" s="116"/>
      <c r="B92" s="406">
        <v>10</v>
      </c>
      <c r="C92" s="770"/>
      <c r="D92" s="771"/>
      <c r="E92" s="654"/>
      <c r="F92" s="647"/>
      <c r="G92" s="559"/>
      <c r="H92" s="559"/>
      <c r="I92" s="559"/>
      <c r="J92" s="403">
        <f t="shared" si="0"/>
        <v>0</v>
      </c>
    </row>
    <row r="93" spans="1:10" x14ac:dyDescent="0.3">
      <c r="A93" s="116"/>
      <c r="B93" s="406">
        <v>11</v>
      </c>
      <c r="C93" s="770"/>
      <c r="D93" s="771"/>
      <c r="E93" s="654"/>
      <c r="F93" s="647"/>
      <c r="G93" s="559"/>
      <c r="H93" s="559"/>
      <c r="I93" s="559"/>
      <c r="J93" s="403">
        <f t="shared" si="0"/>
        <v>0</v>
      </c>
    </row>
    <row r="94" spans="1:10" x14ac:dyDescent="0.3">
      <c r="A94" s="116"/>
      <c r="B94" s="406">
        <v>12</v>
      </c>
      <c r="C94" s="770"/>
      <c r="D94" s="771"/>
      <c r="E94" s="654"/>
      <c r="F94" s="647"/>
      <c r="G94" s="559"/>
      <c r="H94" s="559"/>
      <c r="I94" s="559"/>
      <c r="J94" s="403">
        <f t="shared" si="0"/>
        <v>0</v>
      </c>
    </row>
    <row r="95" spans="1:10" x14ac:dyDescent="0.3">
      <c r="A95" s="116"/>
      <c r="B95" s="406">
        <v>13</v>
      </c>
      <c r="C95" s="770"/>
      <c r="D95" s="771"/>
      <c r="E95" s="654"/>
      <c r="F95" s="647"/>
      <c r="G95" s="559"/>
      <c r="H95" s="559"/>
      <c r="I95" s="559"/>
      <c r="J95" s="403">
        <f t="shared" si="0"/>
        <v>0</v>
      </c>
    </row>
    <row r="96" spans="1:10" x14ac:dyDescent="0.3">
      <c r="A96" s="116"/>
      <c r="B96" s="406">
        <v>14</v>
      </c>
      <c r="C96" s="770"/>
      <c r="D96" s="771"/>
      <c r="E96" s="654"/>
      <c r="F96" s="647"/>
      <c r="G96" s="559"/>
      <c r="H96" s="559"/>
      <c r="I96" s="559"/>
      <c r="J96" s="403">
        <f t="shared" si="0"/>
        <v>0</v>
      </c>
    </row>
    <row r="97" spans="1:10" x14ac:dyDescent="0.3">
      <c r="A97" s="116"/>
      <c r="B97" s="406">
        <v>15</v>
      </c>
      <c r="C97" s="770"/>
      <c r="D97" s="771"/>
      <c r="E97" s="654"/>
      <c r="F97" s="647"/>
      <c r="G97" s="559"/>
      <c r="H97" s="559"/>
      <c r="I97" s="559"/>
      <c r="J97" s="403">
        <f t="shared" si="0"/>
        <v>0</v>
      </c>
    </row>
    <row r="98" spans="1:10" x14ac:dyDescent="0.3">
      <c r="A98" s="116"/>
      <c r="B98" s="406">
        <v>16</v>
      </c>
      <c r="C98" s="770"/>
      <c r="D98" s="771"/>
      <c r="E98" s="654"/>
      <c r="F98" s="647"/>
      <c r="G98" s="559"/>
      <c r="H98" s="559"/>
      <c r="I98" s="559"/>
      <c r="J98" s="403">
        <f t="shared" si="0"/>
        <v>0</v>
      </c>
    </row>
    <row r="99" spans="1:10" x14ac:dyDescent="0.3">
      <c r="A99" s="116"/>
      <c r="B99" s="406">
        <v>17</v>
      </c>
      <c r="C99" s="770"/>
      <c r="D99" s="771"/>
      <c r="E99" s="654"/>
      <c r="F99" s="649"/>
      <c r="G99" s="559"/>
      <c r="H99" s="559"/>
      <c r="I99" s="559"/>
      <c r="J99" s="403">
        <f t="shared" si="0"/>
        <v>0</v>
      </c>
    </row>
    <row r="100" spans="1:10" x14ac:dyDescent="0.3">
      <c r="A100" s="116"/>
      <c r="B100" s="406">
        <v>18</v>
      </c>
      <c r="C100" s="770"/>
      <c r="D100" s="771"/>
      <c r="E100" s="654"/>
      <c r="F100" s="647"/>
      <c r="G100" s="559"/>
      <c r="H100" s="559"/>
      <c r="I100" s="559"/>
      <c r="J100" s="403">
        <f t="shared" si="0"/>
        <v>0</v>
      </c>
    </row>
    <row r="101" spans="1:10" x14ac:dyDescent="0.3">
      <c r="A101" s="116"/>
      <c r="B101" s="406">
        <v>19</v>
      </c>
      <c r="C101" s="770"/>
      <c r="D101" s="771"/>
      <c r="E101" s="654"/>
      <c r="F101" s="647"/>
      <c r="G101" s="559"/>
      <c r="H101" s="559"/>
      <c r="I101" s="559"/>
      <c r="J101" s="403">
        <f t="shared" si="0"/>
        <v>0</v>
      </c>
    </row>
    <row r="102" spans="1:10" x14ac:dyDescent="0.3">
      <c r="A102" s="116"/>
      <c r="B102" s="406">
        <v>20</v>
      </c>
      <c r="C102" s="770"/>
      <c r="D102" s="771"/>
      <c r="E102" s="654"/>
      <c r="F102" s="647"/>
      <c r="G102" s="559"/>
      <c r="H102" s="559"/>
      <c r="I102" s="559"/>
      <c r="J102" s="403">
        <f t="shared" si="0"/>
        <v>0</v>
      </c>
    </row>
    <row r="103" spans="1:10" x14ac:dyDescent="0.3">
      <c r="A103" s="116"/>
      <c r="B103" s="406">
        <v>21</v>
      </c>
      <c r="C103" s="770"/>
      <c r="D103" s="771"/>
      <c r="E103" s="654"/>
      <c r="F103" s="647"/>
      <c r="G103" s="559"/>
      <c r="H103" s="559"/>
      <c r="I103" s="559"/>
      <c r="J103" s="403">
        <f t="shared" si="0"/>
        <v>0</v>
      </c>
    </row>
    <row r="104" spans="1:10" x14ac:dyDescent="0.3">
      <c r="A104" s="116"/>
      <c r="B104" s="406">
        <v>22</v>
      </c>
      <c r="C104" s="770"/>
      <c r="D104" s="771"/>
      <c r="E104" s="654"/>
      <c r="F104" s="647"/>
      <c r="G104" s="559"/>
      <c r="H104" s="559"/>
      <c r="I104" s="559"/>
      <c r="J104" s="403">
        <f t="shared" si="0"/>
        <v>0</v>
      </c>
    </row>
    <row r="105" spans="1:10" x14ac:dyDescent="0.3">
      <c r="A105" s="116"/>
      <c r="B105" s="406">
        <v>23</v>
      </c>
      <c r="C105" s="770"/>
      <c r="D105" s="771"/>
      <c r="E105" s="654"/>
      <c r="F105" s="647"/>
      <c r="G105" s="559"/>
      <c r="H105" s="559"/>
      <c r="I105" s="559"/>
      <c r="J105" s="403">
        <f t="shared" si="0"/>
        <v>0</v>
      </c>
    </row>
    <row r="106" spans="1:10" x14ac:dyDescent="0.3">
      <c r="A106" s="116"/>
      <c r="B106" s="406">
        <v>24</v>
      </c>
      <c r="C106" s="770"/>
      <c r="D106" s="771"/>
      <c r="E106" s="654"/>
      <c r="F106" s="647"/>
      <c r="G106" s="559"/>
      <c r="H106" s="559"/>
      <c r="I106" s="559"/>
      <c r="J106" s="403">
        <f t="shared" si="0"/>
        <v>0</v>
      </c>
    </row>
    <row r="107" spans="1:10" x14ac:dyDescent="0.3">
      <c r="A107" s="116"/>
      <c r="B107" s="406">
        <v>25</v>
      </c>
      <c r="C107" s="770"/>
      <c r="D107" s="771"/>
      <c r="E107" s="654"/>
      <c r="F107" s="647"/>
      <c r="G107" s="559"/>
      <c r="H107" s="559"/>
      <c r="I107" s="559"/>
      <c r="J107" s="403">
        <f t="shared" si="0"/>
        <v>0</v>
      </c>
    </row>
    <row r="108" spans="1:10" x14ac:dyDescent="0.3">
      <c r="A108" s="116"/>
      <c r="B108" s="406">
        <v>26</v>
      </c>
      <c r="C108" s="770"/>
      <c r="D108" s="771"/>
      <c r="E108" s="654"/>
      <c r="F108" s="647"/>
      <c r="G108" s="559"/>
      <c r="H108" s="559"/>
      <c r="I108" s="559"/>
      <c r="J108" s="403">
        <f t="shared" si="0"/>
        <v>0</v>
      </c>
    </row>
    <row r="109" spans="1:10" x14ac:dyDescent="0.3">
      <c r="A109" s="116"/>
      <c r="B109" s="406">
        <v>27</v>
      </c>
      <c r="C109" s="770"/>
      <c r="D109" s="771"/>
      <c r="E109" s="654"/>
      <c r="F109" s="647"/>
      <c r="G109" s="559"/>
      <c r="H109" s="559"/>
      <c r="I109" s="559"/>
      <c r="J109" s="403">
        <f t="shared" si="0"/>
        <v>0</v>
      </c>
    </row>
    <row r="110" spans="1:10" x14ac:dyDescent="0.3">
      <c r="A110" s="116"/>
      <c r="B110" s="406">
        <v>28</v>
      </c>
      <c r="C110" s="770"/>
      <c r="D110" s="771"/>
      <c r="E110" s="654"/>
      <c r="F110" s="647"/>
      <c r="G110" s="559"/>
      <c r="H110" s="559"/>
      <c r="I110" s="559"/>
      <c r="J110" s="403">
        <f t="shared" si="0"/>
        <v>0</v>
      </c>
    </row>
    <row r="111" spans="1:10" x14ac:dyDescent="0.3">
      <c r="A111" s="116"/>
      <c r="B111" s="406">
        <v>29</v>
      </c>
      <c r="C111" s="770"/>
      <c r="D111" s="771"/>
      <c r="E111" s="654"/>
      <c r="F111" s="647"/>
      <c r="G111" s="559"/>
      <c r="H111" s="559"/>
      <c r="I111" s="559"/>
      <c r="J111" s="403">
        <f t="shared" si="0"/>
        <v>0</v>
      </c>
    </row>
    <row r="112" spans="1:10" x14ac:dyDescent="0.3">
      <c r="A112" s="116"/>
      <c r="B112" s="406">
        <v>30</v>
      </c>
      <c r="C112" s="770"/>
      <c r="D112" s="771"/>
      <c r="E112" s="654"/>
      <c r="F112" s="647"/>
      <c r="G112" s="559"/>
      <c r="H112" s="559"/>
      <c r="I112" s="559"/>
      <c r="J112" s="403">
        <f t="shared" si="0"/>
        <v>0</v>
      </c>
    </row>
    <row r="113" spans="1:10" x14ac:dyDescent="0.3">
      <c r="A113" s="116"/>
      <c r="B113" s="406">
        <v>31</v>
      </c>
      <c r="C113" s="770"/>
      <c r="D113" s="771"/>
      <c r="E113" s="654"/>
      <c r="F113" s="647"/>
      <c r="G113" s="559"/>
      <c r="H113" s="559"/>
      <c r="I113" s="559"/>
      <c r="J113" s="403">
        <f t="shared" si="0"/>
        <v>0</v>
      </c>
    </row>
    <row r="114" spans="1:10" x14ac:dyDescent="0.3">
      <c r="A114" s="116"/>
      <c r="B114" s="406">
        <v>32</v>
      </c>
      <c r="C114" s="770"/>
      <c r="D114" s="771"/>
      <c r="E114" s="654"/>
      <c r="F114" s="647"/>
      <c r="G114" s="559"/>
      <c r="H114" s="559"/>
      <c r="I114" s="559"/>
      <c r="J114" s="403">
        <f t="shared" si="0"/>
        <v>0</v>
      </c>
    </row>
    <row r="115" spans="1:10" x14ac:dyDescent="0.3">
      <c r="A115" s="116"/>
      <c r="B115" s="406">
        <v>33</v>
      </c>
      <c r="C115" s="770"/>
      <c r="D115" s="771"/>
      <c r="E115" s="654"/>
      <c r="F115" s="647"/>
      <c r="G115" s="559"/>
      <c r="H115" s="559"/>
      <c r="I115" s="559"/>
      <c r="J115" s="403">
        <f t="shared" ref="J115:J132" si="1">H115</f>
        <v>0</v>
      </c>
    </row>
    <row r="116" spans="1:10" x14ac:dyDescent="0.3">
      <c r="A116" s="116"/>
      <c r="B116" s="406">
        <v>34</v>
      </c>
      <c r="C116" s="770"/>
      <c r="D116" s="771"/>
      <c r="E116" s="654"/>
      <c r="F116" s="647"/>
      <c r="G116" s="559"/>
      <c r="H116" s="559"/>
      <c r="I116" s="559"/>
      <c r="J116" s="403">
        <f t="shared" si="1"/>
        <v>0</v>
      </c>
    </row>
    <row r="117" spans="1:10" x14ac:dyDescent="0.3">
      <c r="A117" s="116"/>
      <c r="B117" s="406">
        <v>35</v>
      </c>
      <c r="C117" s="770"/>
      <c r="D117" s="771"/>
      <c r="E117" s="654"/>
      <c r="F117" s="647"/>
      <c r="G117" s="559"/>
      <c r="H117" s="559"/>
      <c r="I117" s="559"/>
      <c r="J117" s="403">
        <f t="shared" si="1"/>
        <v>0</v>
      </c>
    </row>
    <row r="118" spans="1:10" x14ac:dyDescent="0.3">
      <c r="A118" s="116"/>
      <c r="B118" s="406">
        <v>36</v>
      </c>
      <c r="C118" s="770"/>
      <c r="D118" s="771"/>
      <c r="E118" s="654"/>
      <c r="F118" s="647"/>
      <c r="G118" s="559"/>
      <c r="H118" s="559"/>
      <c r="I118" s="559"/>
      <c r="J118" s="403">
        <f t="shared" si="1"/>
        <v>0</v>
      </c>
    </row>
    <row r="119" spans="1:10" x14ac:dyDescent="0.3">
      <c r="A119" s="116"/>
      <c r="B119" s="406">
        <v>37</v>
      </c>
      <c r="C119" s="770"/>
      <c r="D119" s="771"/>
      <c r="E119" s="654"/>
      <c r="F119" s="647"/>
      <c r="G119" s="559"/>
      <c r="H119" s="559"/>
      <c r="I119" s="559"/>
      <c r="J119" s="403">
        <f t="shared" si="1"/>
        <v>0</v>
      </c>
    </row>
    <row r="120" spans="1:10" x14ac:dyDescent="0.3">
      <c r="A120" s="116"/>
      <c r="B120" s="406">
        <v>38</v>
      </c>
      <c r="C120" s="770"/>
      <c r="D120" s="771"/>
      <c r="E120" s="654"/>
      <c r="F120" s="647"/>
      <c r="G120" s="559"/>
      <c r="H120" s="559"/>
      <c r="I120" s="559"/>
      <c r="J120" s="403">
        <f t="shared" si="1"/>
        <v>0</v>
      </c>
    </row>
    <row r="121" spans="1:10" x14ac:dyDescent="0.3">
      <c r="A121" s="116"/>
      <c r="B121" s="406">
        <v>39</v>
      </c>
      <c r="C121" s="770"/>
      <c r="D121" s="771"/>
      <c r="E121" s="654"/>
      <c r="F121" s="647"/>
      <c r="G121" s="559"/>
      <c r="H121" s="559"/>
      <c r="I121" s="559"/>
      <c r="J121" s="403">
        <f t="shared" si="1"/>
        <v>0</v>
      </c>
    </row>
    <row r="122" spans="1:10" x14ac:dyDescent="0.3">
      <c r="A122" s="116"/>
      <c r="B122" s="406">
        <v>40</v>
      </c>
      <c r="C122" s="770"/>
      <c r="D122" s="771"/>
      <c r="E122" s="654"/>
      <c r="F122" s="647"/>
      <c r="G122" s="559"/>
      <c r="H122" s="559"/>
      <c r="I122" s="559"/>
      <c r="J122" s="403">
        <f t="shared" si="1"/>
        <v>0</v>
      </c>
    </row>
    <row r="123" spans="1:10" x14ac:dyDescent="0.3">
      <c r="A123" s="116"/>
      <c r="B123" s="406">
        <v>41</v>
      </c>
      <c r="C123" s="770"/>
      <c r="D123" s="771"/>
      <c r="E123" s="654"/>
      <c r="F123" s="647"/>
      <c r="G123" s="559"/>
      <c r="H123" s="559"/>
      <c r="I123" s="559"/>
      <c r="J123" s="403">
        <f t="shared" si="1"/>
        <v>0</v>
      </c>
    </row>
    <row r="124" spans="1:10" x14ac:dyDescent="0.3">
      <c r="A124" s="116"/>
      <c r="B124" s="406">
        <v>42</v>
      </c>
      <c r="C124" s="770"/>
      <c r="D124" s="771"/>
      <c r="E124" s="654"/>
      <c r="F124" s="647"/>
      <c r="G124" s="559"/>
      <c r="H124" s="559"/>
      <c r="I124" s="559"/>
      <c r="J124" s="403">
        <f t="shared" si="1"/>
        <v>0</v>
      </c>
    </row>
    <row r="125" spans="1:10" x14ac:dyDescent="0.3">
      <c r="A125" s="116"/>
      <c r="B125" s="406">
        <v>43</v>
      </c>
      <c r="C125" s="770"/>
      <c r="D125" s="771"/>
      <c r="E125" s="654"/>
      <c r="F125" s="647"/>
      <c r="G125" s="559"/>
      <c r="H125" s="559"/>
      <c r="I125" s="559"/>
      <c r="J125" s="403">
        <f t="shared" si="1"/>
        <v>0</v>
      </c>
    </row>
    <row r="126" spans="1:10" x14ac:dyDescent="0.3">
      <c r="A126" s="116"/>
      <c r="B126" s="406">
        <v>44</v>
      </c>
      <c r="C126" s="770"/>
      <c r="D126" s="771"/>
      <c r="E126" s="654"/>
      <c r="F126" s="647"/>
      <c r="G126" s="559"/>
      <c r="H126" s="559"/>
      <c r="I126" s="559"/>
      <c r="J126" s="403">
        <f t="shared" si="1"/>
        <v>0</v>
      </c>
    </row>
    <row r="127" spans="1:10" x14ac:dyDescent="0.3">
      <c r="A127" s="116"/>
      <c r="B127" s="406">
        <v>45</v>
      </c>
      <c r="C127" s="770"/>
      <c r="D127" s="771"/>
      <c r="E127" s="654"/>
      <c r="F127" s="647"/>
      <c r="G127" s="559"/>
      <c r="H127" s="559"/>
      <c r="I127" s="559"/>
      <c r="J127" s="403">
        <f t="shared" si="1"/>
        <v>0</v>
      </c>
    </row>
    <row r="128" spans="1:10" x14ac:dyDescent="0.3">
      <c r="A128" s="116"/>
      <c r="B128" s="406">
        <v>46</v>
      </c>
      <c r="C128" s="770"/>
      <c r="D128" s="771"/>
      <c r="E128" s="654"/>
      <c r="F128" s="647"/>
      <c r="G128" s="559"/>
      <c r="H128" s="559"/>
      <c r="I128" s="559"/>
      <c r="J128" s="403">
        <f t="shared" si="1"/>
        <v>0</v>
      </c>
    </row>
    <row r="129" spans="1:10" x14ac:dyDescent="0.3">
      <c r="A129" s="116"/>
      <c r="B129" s="406">
        <v>47</v>
      </c>
      <c r="C129" s="770"/>
      <c r="D129" s="771"/>
      <c r="E129" s="654"/>
      <c r="F129" s="647"/>
      <c r="G129" s="559"/>
      <c r="H129" s="559"/>
      <c r="I129" s="559"/>
      <c r="J129" s="403">
        <f t="shared" si="1"/>
        <v>0</v>
      </c>
    </row>
    <row r="130" spans="1:10" x14ac:dyDescent="0.3">
      <c r="A130" s="116"/>
      <c r="B130" s="406">
        <v>48</v>
      </c>
      <c r="C130" s="770"/>
      <c r="D130" s="771"/>
      <c r="E130" s="654"/>
      <c r="F130" s="647"/>
      <c r="G130" s="559"/>
      <c r="H130" s="559"/>
      <c r="I130" s="559"/>
      <c r="J130" s="403">
        <f t="shared" si="1"/>
        <v>0</v>
      </c>
    </row>
    <row r="131" spans="1:10" x14ac:dyDescent="0.3">
      <c r="A131" s="116"/>
      <c r="B131" s="406">
        <v>49</v>
      </c>
      <c r="C131" s="770"/>
      <c r="D131" s="771"/>
      <c r="E131" s="654"/>
      <c r="F131" s="647"/>
      <c r="G131" s="559"/>
      <c r="H131" s="559"/>
      <c r="I131" s="559"/>
      <c r="J131" s="403">
        <f t="shared" si="1"/>
        <v>0</v>
      </c>
    </row>
    <row r="132" spans="1:10" x14ac:dyDescent="0.3">
      <c r="A132" s="116"/>
      <c r="B132" s="406">
        <v>50</v>
      </c>
      <c r="C132" s="770"/>
      <c r="D132" s="771"/>
      <c r="E132" s="654"/>
      <c r="F132" s="647"/>
      <c r="G132" s="559"/>
      <c r="H132" s="559"/>
      <c r="I132" s="559"/>
      <c r="J132" s="403">
        <f t="shared" si="1"/>
        <v>0</v>
      </c>
    </row>
    <row r="133" spans="1:10" x14ac:dyDescent="0.3">
      <c r="A133" s="116"/>
      <c r="B133" s="399"/>
      <c r="C133" s="407"/>
      <c r="D133" s="408" t="s">
        <v>110</v>
      </c>
      <c r="E133" s="409">
        <f>COUNT(E83:E132)</f>
        <v>0</v>
      </c>
      <c r="F133" s="409" t="s">
        <v>504</v>
      </c>
      <c r="G133" s="410" t="e">
        <f>AVERAGE(G83:G132)</f>
        <v>#DIV/0!</v>
      </c>
      <c r="H133" s="411"/>
      <c r="I133" s="412" t="s">
        <v>130</v>
      </c>
      <c r="J133" s="403"/>
    </row>
    <row r="134" spans="1:10" x14ac:dyDescent="0.3">
      <c r="A134" s="116"/>
      <c r="B134" s="399"/>
      <c r="C134" s="399"/>
      <c r="D134" s="399"/>
      <c r="E134" s="399"/>
      <c r="F134" s="400"/>
      <c r="G134" s="400" t="s">
        <v>128</v>
      </c>
      <c r="H134" s="409">
        <f>COUNTIF(J83:J132,"Masculino")</f>
        <v>0</v>
      </c>
      <c r="I134" s="412" t="s">
        <v>131</v>
      </c>
      <c r="J134" s="403"/>
    </row>
    <row r="135" spans="1:10" x14ac:dyDescent="0.3">
      <c r="A135" s="116"/>
      <c r="B135" s="399"/>
      <c r="C135" s="399"/>
      <c r="D135" s="399"/>
      <c r="E135" s="399"/>
      <c r="F135" s="400"/>
      <c r="G135" s="400" t="s">
        <v>129</v>
      </c>
      <c r="H135" s="409">
        <f>COUNTIF(J83:J132,"Femenino")</f>
        <v>0</v>
      </c>
      <c r="I135" s="413"/>
      <c r="J135" s="403"/>
    </row>
    <row r="136" spans="1:10" x14ac:dyDescent="0.3">
      <c r="A136" s="116"/>
      <c r="B136" s="399"/>
      <c r="C136" s="399"/>
      <c r="D136" s="399"/>
      <c r="E136" s="399"/>
      <c r="F136" s="400"/>
      <c r="G136" s="400" t="s">
        <v>503</v>
      </c>
      <c r="H136" s="414">
        <f>COUNTIF(G83:G132,"&lt;=25")</f>
        <v>0</v>
      </c>
      <c r="I136" s="401"/>
      <c r="J136" s="403"/>
    </row>
    <row r="137" spans="1:10" x14ac:dyDescent="0.3">
      <c r="A137" s="116"/>
      <c r="B137" s="399"/>
      <c r="C137" s="399"/>
      <c r="D137" s="399"/>
      <c r="E137" s="399"/>
      <c r="F137" s="400"/>
      <c r="G137" s="400" t="s">
        <v>134</v>
      </c>
      <c r="H137" s="415" t="e">
        <f>H135/(H134+H135)</f>
        <v>#DIV/0!</v>
      </c>
      <c r="I137" s="401"/>
      <c r="J137" s="403"/>
    </row>
    <row r="138" spans="1:10" x14ac:dyDescent="0.3">
      <c r="A138" s="116"/>
      <c r="B138" s="399"/>
      <c r="C138" s="399"/>
      <c r="D138" s="399"/>
      <c r="E138" s="399"/>
      <c r="F138" s="400"/>
      <c r="G138" s="400" t="s">
        <v>351</v>
      </c>
      <c r="H138" s="415" t="e">
        <f>H136/(H135+H134)</f>
        <v>#DIV/0!</v>
      </c>
      <c r="I138" s="401"/>
      <c r="J138" s="403"/>
    </row>
    <row r="139" spans="1:10" x14ac:dyDescent="0.3">
      <c r="A139" s="116"/>
      <c r="B139" s="399"/>
      <c r="C139" s="399"/>
      <c r="D139" s="399"/>
      <c r="E139" s="399"/>
      <c r="F139" s="400"/>
      <c r="G139" s="416" t="s">
        <v>6911</v>
      </c>
      <c r="H139" s="409">
        <f>COUNTIF(I83:I132,"Si")</f>
        <v>0</v>
      </c>
      <c r="I139" s="401"/>
      <c r="J139" s="403"/>
    </row>
    <row r="140" spans="1:10" x14ac:dyDescent="0.3">
      <c r="A140" s="116"/>
      <c r="B140" s="399"/>
      <c r="C140" s="399"/>
      <c r="D140" s="399"/>
      <c r="E140" s="399"/>
      <c r="F140" s="400"/>
      <c r="G140" s="400" t="s">
        <v>6912</v>
      </c>
      <c r="H140" s="415" t="e">
        <f>H139/(H134+H135)</f>
        <v>#DIV/0!</v>
      </c>
      <c r="I140" s="401"/>
      <c r="J140" s="403"/>
    </row>
    <row r="141" spans="1:10" x14ac:dyDescent="0.3">
      <c r="A141" s="116"/>
      <c r="B141" s="399"/>
      <c r="C141" s="399"/>
      <c r="D141" s="399"/>
      <c r="E141" s="399"/>
      <c r="F141" s="400"/>
      <c r="G141" s="400"/>
      <c r="H141" s="400"/>
      <c r="I141" s="401"/>
      <c r="J141" s="403"/>
    </row>
    <row r="142" spans="1:10" x14ac:dyDescent="0.3">
      <c r="B142" s="417"/>
      <c r="C142" s="417"/>
      <c r="D142" s="417"/>
      <c r="E142" s="417"/>
      <c r="F142" s="418"/>
      <c r="G142" s="418"/>
      <c r="H142" s="418"/>
      <c r="I142" s="419"/>
      <c r="J142" s="417"/>
    </row>
    <row r="143" spans="1:10" x14ac:dyDescent="0.3">
      <c r="B143" s="417"/>
      <c r="C143" s="417"/>
      <c r="D143" s="417"/>
      <c r="E143" s="417"/>
      <c r="F143" s="418"/>
      <c r="G143" s="418"/>
      <c r="H143" s="418"/>
      <c r="I143" s="419"/>
      <c r="J143" s="417"/>
    </row>
    <row r="144" spans="1:10" x14ac:dyDescent="0.3">
      <c r="B144" s="417"/>
      <c r="C144" s="417"/>
      <c r="D144" s="417"/>
      <c r="E144" s="417"/>
      <c r="F144" s="418"/>
      <c r="G144" s="418"/>
      <c r="H144" s="418"/>
      <c r="I144" s="419"/>
      <c r="J144" s="417"/>
    </row>
    <row r="145" spans="2:10" x14ac:dyDescent="0.3">
      <c r="B145" s="417"/>
      <c r="C145" s="417"/>
      <c r="D145" s="417"/>
      <c r="E145" s="417"/>
      <c r="F145" s="418"/>
      <c r="G145" s="418"/>
      <c r="H145" s="418"/>
      <c r="I145" s="419"/>
      <c r="J145" s="417"/>
    </row>
    <row r="146" spans="2:10" x14ac:dyDescent="0.3">
      <c r="B146" s="417"/>
      <c r="C146" s="417"/>
      <c r="D146" s="417"/>
      <c r="E146" s="417"/>
      <c r="F146" s="418"/>
      <c r="G146" s="418"/>
      <c r="H146" s="418"/>
      <c r="I146" s="419"/>
      <c r="J146" s="417"/>
    </row>
    <row r="147" spans="2:10" x14ac:dyDescent="0.3">
      <c r="B147" s="417"/>
      <c r="C147" s="417"/>
      <c r="D147" s="417"/>
      <c r="E147" s="417"/>
      <c r="F147" s="418"/>
      <c r="G147" s="418"/>
      <c r="H147" s="418"/>
      <c r="I147" s="419"/>
      <c r="J147" s="417"/>
    </row>
    <row r="148" spans="2:10" x14ac:dyDescent="0.3">
      <c r="B148" s="417"/>
      <c r="C148" s="417"/>
      <c r="D148" s="417"/>
      <c r="E148" s="417"/>
      <c r="F148" s="418"/>
      <c r="G148" s="418"/>
      <c r="H148" s="418"/>
      <c r="I148" s="419"/>
      <c r="J148" s="417"/>
    </row>
    <row r="149" spans="2:10" x14ac:dyDescent="0.3">
      <c r="B149" s="417"/>
      <c r="C149" s="417"/>
      <c r="D149" s="417"/>
      <c r="E149" s="417"/>
      <c r="F149" s="418"/>
      <c r="G149" s="418"/>
      <c r="H149" s="418"/>
      <c r="I149" s="419"/>
      <c r="J149" s="417"/>
    </row>
    <row r="150" spans="2:10" x14ac:dyDescent="0.3">
      <c r="F150" s="34"/>
      <c r="G150" s="34"/>
      <c r="H150" s="34"/>
    </row>
    <row r="151" spans="2:10" x14ac:dyDescent="0.3">
      <c r="F151" s="34"/>
      <c r="G151" s="34"/>
      <c r="H151" s="34"/>
    </row>
  </sheetData>
  <sheetProtection algorithmName="SHA-512" hashValue="pN1qbIE7UeIeuu1vY3iyREoQU9Viwt0YYP0G338FyxZ5YK8LkJwrMGR/z8yS8/KA1MKVKYpzLAsky2/7oPXFhw==" saltValue="x8KddR7ZcLAt3X+Px/8IYA==" spinCount="100000" sheet="1" formatColumns="0" formatRows="0"/>
  <mergeCells count="101">
    <mergeCell ref="C123:D123"/>
    <mergeCell ref="C124:D124"/>
    <mergeCell ref="C125:D125"/>
    <mergeCell ref="C126:D126"/>
    <mergeCell ref="C127:D127"/>
    <mergeCell ref="C128:D128"/>
    <mergeCell ref="C129:D129"/>
    <mergeCell ref="C130:D130"/>
    <mergeCell ref="C131:D131"/>
    <mergeCell ref="E14:H14"/>
    <mergeCell ref="B7:H7"/>
    <mergeCell ref="B3:H3"/>
    <mergeCell ref="B10:H10"/>
    <mergeCell ref="E12:H12"/>
    <mergeCell ref="B4:I4"/>
    <mergeCell ref="B6:I6"/>
    <mergeCell ref="B8:I8"/>
    <mergeCell ref="C122:D122"/>
    <mergeCell ref="E75:G75"/>
    <mergeCell ref="E77:G77"/>
    <mergeCell ref="F31:H31"/>
    <mergeCell ref="B43:D43"/>
    <mergeCell ref="F47:H47"/>
    <mergeCell ref="F18:H18"/>
    <mergeCell ref="E22:G22"/>
    <mergeCell ref="F24:H24"/>
    <mergeCell ref="B45:D45"/>
    <mergeCell ref="F43:H43"/>
    <mergeCell ref="F45:H45"/>
    <mergeCell ref="B47:D47"/>
    <mergeCell ref="F33:H33"/>
    <mergeCell ref="F29:H29"/>
    <mergeCell ref="F32:H32"/>
    <mergeCell ref="F56:H56"/>
    <mergeCell ref="F60:H60"/>
    <mergeCell ref="F58:H58"/>
    <mergeCell ref="F62:H62"/>
    <mergeCell ref="B62:D62"/>
    <mergeCell ref="B56:D56"/>
    <mergeCell ref="E67:G67"/>
    <mergeCell ref="E69:G69"/>
    <mergeCell ref="E71:F71"/>
    <mergeCell ref="C83:D83"/>
    <mergeCell ref="C84:D84"/>
    <mergeCell ref="C85:D85"/>
    <mergeCell ref="C86:D86"/>
    <mergeCell ref="C87:D87"/>
    <mergeCell ref="C88:D88"/>
    <mergeCell ref="C89:D89"/>
    <mergeCell ref="C90:D90"/>
    <mergeCell ref="B54:C54"/>
    <mergeCell ref="B77:D77"/>
    <mergeCell ref="B58:D58"/>
    <mergeCell ref="C132:D132"/>
    <mergeCell ref="B40:H40"/>
    <mergeCell ref="B51:H51"/>
    <mergeCell ref="B64:H64"/>
    <mergeCell ref="C116:D116"/>
    <mergeCell ref="C117:D117"/>
    <mergeCell ref="C118:D118"/>
    <mergeCell ref="C119:D119"/>
    <mergeCell ref="C120:D120"/>
    <mergeCell ref="C121:D121"/>
    <mergeCell ref="C110:D110"/>
    <mergeCell ref="C111:D111"/>
    <mergeCell ref="C112:D112"/>
    <mergeCell ref="C113:D113"/>
    <mergeCell ref="C109:D109"/>
    <mergeCell ref="C103:D103"/>
    <mergeCell ref="C92:D92"/>
    <mergeCell ref="C93:D93"/>
    <mergeCell ref="C94:D94"/>
    <mergeCell ref="C95:D95"/>
    <mergeCell ref="C96:D96"/>
    <mergeCell ref="C97:D97"/>
    <mergeCell ref="C98:D98"/>
    <mergeCell ref="C99:D99"/>
    <mergeCell ref="E79:G79"/>
    <mergeCell ref="H67:J67"/>
    <mergeCell ref="H69:J69"/>
    <mergeCell ref="H71:I71"/>
    <mergeCell ref="H75:J75"/>
    <mergeCell ref="H77:J77"/>
    <mergeCell ref="H79:J79"/>
    <mergeCell ref="C114:D114"/>
    <mergeCell ref="C115:D115"/>
    <mergeCell ref="B79:D79"/>
    <mergeCell ref="B67:D67"/>
    <mergeCell ref="B69:D69"/>
    <mergeCell ref="B71:C71"/>
    <mergeCell ref="B75:D75"/>
    <mergeCell ref="C107:D107"/>
    <mergeCell ref="C108:D108"/>
    <mergeCell ref="C100:D100"/>
    <mergeCell ref="C101:D101"/>
    <mergeCell ref="C102:D102"/>
    <mergeCell ref="C104:D104"/>
    <mergeCell ref="C105:D105"/>
    <mergeCell ref="C106:D106"/>
    <mergeCell ref="C91:D91"/>
    <mergeCell ref="C82:D82"/>
  </mergeCells>
  <dataValidations count="2">
    <dataValidation type="list" allowBlank="1" showInputMessage="1" showErrorMessage="1" sqref="F28" xr:uid="{90B66CD5-43F2-41CA-99FE-DF626C0A220E}">
      <formula1>INDIRECT(CONCATENATE(F26,F27))</formula1>
    </dataValidation>
    <dataValidation type="list" allowBlank="1" showInputMessage="1" showErrorMessage="1" sqref="F27" xr:uid="{4038184B-178C-481E-822F-AAD89441ECAA}">
      <formula1>INDIRECT(F26)</formula1>
    </dataValidation>
  </dataValidations>
  <printOptions horizontalCentered="1"/>
  <pageMargins left="0.55118110236220474" right="0.11811023622047245" top="0.43307086614173229" bottom="0.43307086614173229" header="0.31496062992125984" footer="0.31496062992125984"/>
  <pageSetup paperSize="9" scale="64" orientation="portrait" horizontalDpi="300" verticalDpi="300" r:id="rId1"/>
  <rowBreaks count="1" manualBreakCount="1">
    <brk id="63" max="16383" man="1"/>
  </rowBreaks>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400-000001000000}">
          <x14:formula1>
            <xm:f>Tablas!$C$3:$C$4</xm:f>
          </x14:formula1>
          <xm:sqref>E20</xm:sqref>
        </x14:dataValidation>
        <x14:dataValidation type="list" allowBlank="1" showInputMessage="1" showErrorMessage="1" xr:uid="{00000000-0002-0000-0400-000004000000}">
          <x14:formula1>
            <xm:f>Tablas!$F$3:$F$4</xm:f>
          </x14:formula1>
          <xm:sqref>B54:C54</xm:sqref>
        </x14:dataValidation>
        <x14:dataValidation type="list" allowBlank="1" showInputMessage="1" showErrorMessage="1" xr:uid="{00000000-0002-0000-0400-000005000000}">
          <x14:formula1>
            <xm:f>Tablas!$H$3:$H$4</xm:f>
          </x14:formula1>
          <xm:sqref>H136 H83:H132</xm:sqref>
        </x14:dataValidation>
        <x14:dataValidation type="list" allowBlank="1" showInputMessage="1" showErrorMessage="1" xr:uid="{984D49EC-EE9F-4A35-9C48-F7F4CD381BC9}">
          <x14:formula1>
            <xm:f>'ubigeo table'!$AA$2:$AY$2</xm:f>
          </x14:formula1>
          <xm:sqref>F26</xm:sqref>
        </x14:dataValidation>
        <x14:dataValidation type="list" allowBlank="1" showInputMessage="1" showErrorMessage="1" xr:uid="{07DF7E90-54A2-4582-B772-99108E0838B0}">
          <x14:formula1>
            <xm:f>Tablas!$D$3:$D$25</xm:f>
          </x14:formula1>
          <xm:sqref>E22:G22</xm:sqref>
        </x14:dataValidation>
        <x14:dataValidation type="list" allowBlank="1" showInputMessage="1" showErrorMessage="1" xr:uid="{0B2E2B47-7CBA-4D64-84F9-A6E1D822B3B2}">
          <x14:formula1>
            <xm:f>Tablas!$I$3:$I$4</xm:f>
          </x14:formula1>
          <xm:sqref>I83:I132</xm:sqref>
        </x14:dataValidation>
        <x14:dataValidation type="list" allowBlank="1" showInputMessage="1" showErrorMessage="1" xr:uid="{C277F943-FDD4-42E8-A1C2-41158ECB821C}">
          <x14:formula1>
            <xm:f>Tablas!$Q$3:$Q$11</xm:f>
          </x14:formula1>
          <xm:sqref>F62:H62</xm:sqref>
        </x14:dataValidation>
        <x14:dataValidation type="list" allowBlank="1" showInputMessage="1" showErrorMessage="1" xr:uid="{615D2DF9-95BE-439E-821C-A57F8265B0F2}">
          <x14:formula1>
            <xm:f>Tablas!$R$3:$R$14</xm:f>
          </x14:formula1>
          <xm:sqref>B79:J79</xm:sqref>
        </x14:dataValidation>
        <x14:dataValidation type="list" allowBlank="1" showInputMessage="1" showErrorMessage="1" xr:uid="{00000000-0002-0000-0400-000000000000}">
          <x14:formula1>
            <xm:f>Tablas!$B$3:$B$5</xm:f>
          </x14:formula1>
          <xm:sqref>E16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L96"/>
  <sheetViews>
    <sheetView view="pageBreakPreview" zoomScaleNormal="90" zoomScaleSheetLayoutView="100" workbookViewId="0">
      <selection activeCell="K89" sqref="K89"/>
    </sheetView>
  </sheetViews>
  <sheetFormatPr baseColWidth="10" defaultColWidth="11.5546875" defaultRowHeight="14.4" x14ac:dyDescent="0.3"/>
  <cols>
    <col min="1" max="1" width="1.88671875" style="3" customWidth="1"/>
    <col min="2" max="2" width="14.33203125" style="3" customWidth="1"/>
    <col min="3" max="3" width="11.5546875" style="3" customWidth="1"/>
    <col min="4" max="4" width="11.33203125" style="3" customWidth="1"/>
    <col min="5" max="5" width="26.109375" style="3" bestFit="1" customWidth="1"/>
    <col min="6" max="6" width="10.5546875" style="3" bestFit="1" customWidth="1"/>
    <col min="7" max="7" width="11.6640625" style="3" customWidth="1"/>
    <col min="8" max="8" width="22" style="3" customWidth="1"/>
    <col min="9" max="9" width="2.33203125" style="3" customWidth="1"/>
    <col min="10" max="11" width="11.5546875" style="3"/>
    <col min="12" max="12" width="15.5546875" style="3" customWidth="1"/>
    <col min="13" max="16384" width="11.5546875" style="3"/>
  </cols>
  <sheetData>
    <row r="1" spans="1:9" x14ac:dyDescent="0.3">
      <c r="A1" s="340"/>
      <c r="B1" s="340"/>
      <c r="C1" s="340"/>
      <c r="D1" s="340"/>
      <c r="E1" s="340"/>
      <c r="F1" s="340"/>
      <c r="G1" s="340"/>
      <c r="H1" s="340"/>
      <c r="I1" s="340"/>
    </row>
    <row r="2" spans="1:9" ht="23.4" x14ac:dyDescent="0.3">
      <c r="A2" s="340"/>
      <c r="B2" s="824" t="s">
        <v>444</v>
      </c>
      <c r="C2" s="824"/>
      <c r="D2" s="824"/>
      <c r="E2" s="824"/>
      <c r="F2" s="824"/>
      <c r="G2" s="824"/>
      <c r="H2" s="824"/>
      <c r="I2" s="340"/>
    </row>
    <row r="3" spans="1:9" x14ac:dyDescent="0.3">
      <c r="A3" s="340"/>
      <c r="B3" s="340"/>
      <c r="C3" s="340"/>
      <c r="D3" s="340"/>
      <c r="E3" s="340"/>
      <c r="F3" s="340"/>
      <c r="G3" s="340"/>
      <c r="H3" s="340"/>
      <c r="I3" s="340"/>
    </row>
    <row r="4" spans="1:9" x14ac:dyDescent="0.3">
      <c r="A4" s="340"/>
      <c r="B4" s="803" t="s">
        <v>84</v>
      </c>
      <c r="C4" s="803"/>
      <c r="D4" s="803"/>
      <c r="E4" s="803"/>
      <c r="F4" s="803"/>
      <c r="G4" s="803"/>
      <c r="H4" s="803"/>
      <c r="I4" s="340"/>
    </row>
    <row r="5" spans="1:9" x14ac:dyDescent="0.3">
      <c r="A5" s="340"/>
      <c r="B5" s="340"/>
      <c r="C5" s="340"/>
      <c r="D5" s="340"/>
      <c r="E5" s="340"/>
      <c r="F5" s="340"/>
      <c r="G5" s="340"/>
      <c r="H5" s="340"/>
      <c r="I5" s="340"/>
    </row>
    <row r="6" spans="1:9" x14ac:dyDescent="0.3">
      <c r="A6" s="340"/>
      <c r="B6" s="580" t="s">
        <v>85</v>
      </c>
      <c r="C6" s="580"/>
      <c r="D6" s="580"/>
      <c r="E6" s="580"/>
      <c r="F6" s="580"/>
      <c r="G6" s="580"/>
      <c r="H6" s="580"/>
      <c r="I6" s="340"/>
    </row>
    <row r="7" spans="1:9" x14ac:dyDescent="0.3">
      <c r="A7" s="340"/>
      <c r="B7" s="340"/>
      <c r="C7" s="340"/>
      <c r="D7" s="340"/>
      <c r="E7" s="340"/>
      <c r="F7" s="340"/>
      <c r="G7" s="340"/>
      <c r="H7" s="340"/>
      <c r="I7" s="340"/>
    </row>
    <row r="8" spans="1:9" ht="45.6" customHeight="1" x14ac:dyDescent="0.3">
      <c r="A8" s="340"/>
      <c r="B8" s="819" t="s">
        <v>86</v>
      </c>
      <c r="C8" s="819"/>
      <c r="D8" s="819" t="s">
        <v>87</v>
      </c>
      <c r="E8" s="819"/>
      <c r="F8" s="819"/>
      <c r="G8" s="819" t="s">
        <v>7126</v>
      </c>
      <c r="H8" s="819"/>
      <c r="I8" s="340"/>
    </row>
    <row r="9" spans="1:9" s="6" customFormat="1" ht="15" customHeight="1" thickBot="1" x14ac:dyDescent="0.35">
      <c r="A9" s="347"/>
      <c r="B9" s="793"/>
      <c r="C9" s="793"/>
      <c r="D9" s="793"/>
      <c r="E9" s="793"/>
      <c r="F9" s="793"/>
      <c r="G9" s="825"/>
      <c r="H9" s="825"/>
      <c r="I9" s="347"/>
    </row>
    <row r="10" spans="1:9" s="6" customFormat="1" ht="15" customHeight="1" thickBot="1" x14ac:dyDescent="0.35">
      <c r="A10" s="347"/>
      <c r="B10" s="791"/>
      <c r="C10" s="791"/>
      <c r="D10" s="791"/>
      <c r="E10" s="791"/>
      <c r="F10" s="791"/>
      <c r="G10" s="826"/>
      <c r="H10" s="826"/>
      <c r="I10" s="347"/>
    </row>
    <row r="11" spans="1:9" s="6" customFormat="1" ht="15" customHeight="1" thickBot="1" x14ac:dyDescent="0.35">
      <c r="A11" s="347"/>
      <c r="B11" s="791"/>
      <c r="C11" s="791"/>
      <c r="D11" s="791"/>
      <c r="E11" s="791"/>
      <c r="F11" s="791"/>
      <c r="G11" s="791"/>
      <c r="H11" s="791"/>
      <c r="I11" s="347"/>
    </row>
    <row r="12" spans="1:9" ht="15" customHeight="1" thickBot="1" x14ac:dyDescent="0.35">
      <c r="A12" s="340"/>
      <c r="B12" s="791"/>
      <c r="C12" s="791"/>
      <c r="D12" s="791"/>
      <c r="E12" s="791"/>
      <c r="F12" s="791"/>
      <c r="G12" s="791"/>
      <c r="H12" s="791"/>
      <c r="I12" s="340"/>
    </row>
    <row r="13" spans="1:9" ht="15" customHeight="1" thickBot="1" x14ac:dyDescent="0.35">
      <c r="A13" s="340"/>
      <c r="B13" s="791"/>
      <c r="C13" s="791"/>
      <c r="D13" s="791"/>
      <c r="E13" s="791"/>
      <c r="F13" s="791"/>
      <c r="G13" s="791"/>
      <c r="H13" s="791"/>
      <c r="I13" s="340"/>
    </row>
    <row r="14" spans="1:9" ht="15" thickBot="1" x14ac:dyDescent="0.35">
      <c r="A14" s="340"/>
      <c r="B14" s="791"/>
      <c r="C14" s="791"/>
      <c r="D14" s="791"/>
      <c r="E14" s="791"/>
      <c r="F14" s="791"/>
      <c r="G14" s="791"/>
      <c r="H14" s="791"/>
      <c r="I14" s="340"/>
    </row>
    <row r="15" spans="1:9" ht="15" customHeight="1" thickBot="1" x14ac:dyDescent="0.35">
      <c r="A15" s="340"/>
      <c r="B15" s="791"/>
      <c r="C15" s="791"/>
      <c r="D15" s="791"/>
      <c r="E15" s="791"/>
      <c r="F15" s="791"/>
      <c r="G15" s="791"/>
      <c r="H15" s="791"/>
      <c r="I15" s="340"/>
    </row>
    <row r="16" spans="1:9" ht="15" thickBot="1" x14ac:dyDescent="0.35">
      <c r="A16" s="340"/>
      <c r="B16" s="791"/>
      <c r="C16" s="791"/>
      <c r="D16" s="791"/>
      <c r="E16" s="791"/>
      <c r="F16" s="791"/>
      <c r="G16" s="791"/>
      <c r="H16" s="791"/>
      <c r="I16" s="340"/>
    </row>
    <row r="17" spans="1:9" ht="15" thickBot="1" x14ac:dyDescent="0.35">
      <c r="A17" s="340"/>
      <c r="B17" s="791"/>
      <c r="C17" s="791"/>
      <c r="D17" s="791"/>
      <c r="E17" s="791"/>
      <c r="F17" s="791"/>
      <c r="G17" s="791"/>
      <c r="H17" s="791"/>
      <c r="I17" s="340"/>
    </row>
    <row r="18" spans="1:9" ht="15" thickBot="1" x14ac:dyDescent="0.35">
      <c r="A18" s="340"/>
      <c r="B18" s="791"/>
      <c r="C18" s="791"/>
      <c r="D18" s="791"/>
      <c r="E18" s="791"/>
      <c r="F18" s="791"/>
      <c r="G18" s="791"/>
      <c r="H18" s="791"/>
      <c r="I18" s="340"/>
    </row>
    <row r="19" spans="1:9" x14ac:dyDescent="0.3">
      <c r="A19" s="340"/>
      <c r="B19" s="340" t="s">
        <v>122</v>
      </c>
      <c r="C19" s="340">
        <f>COUNTIF(B9:C18,"*")</f>
        <v>0</v>
      </c>
      <c r="D19" s="340"/>
      <c r="E19" s="340"/>
      <c r="F19" s="340"/>
      <c r="G19" s="340" t="s">
        <v>119</v>
      </c>
      <c r="H19" s="340">
        <f>COUNTIF(G9:H18,"*")</f>
        <v>0</v>
      </c>
      <c r="I19" s="340"/>
    </row>
    <row r="20" spans="1:9" x14ac:dyDescent="0.3">
      <c r="A20" s="340"/>
      <c r="B20" s="340"/>
      <c r="C20" s="340"/>
      <c r="D20" s="340"/>
      <c r="E20" s="340"/>
      <c r="F20" s="340"/>
      <c r="G20" s="340"/>
      <c r="H20" s="340"/>
      <c r="I20" s="340"/>
    </row>
    <row r="21" spans="1:9" x14ac:dyDescent="0.3">
      <c r="A21" s="340"/>
      <c r="B21" s="682" t="s">
        <v>88</v>
      </c>
      <c r="C21" s="682"/>
      <c r="D21" s="682"/>
      <c r="E21" s="682"/>
      <c r="F21" s="682"/>
      <c r="G21" s="682"/>
      <c r="H21" s="682"/>
      <c r="I21" s="340"/>
    </row>
    <row r="22" spans="1:9" x14ac:dyDescent="0.3">
      <c r="A22" s="340"/>
      <c r="B22" s="682"/>
      <c r="C22" s="682"/>
      <c r="D22" s="682"/>
      <c r="E22" s="682"/>
      <c r="F22" s="682"/>
      <c r="G22" s="682"/>
      <c r="H22" s="682"/>
      <c r="I22" s="340"/>
    </row>
    <row r="23" spans="1:9" ht="124.2" customHeight="1" x14ac:dyDescent="0.3">
      <c r="A23" s="340"/>
      <c r="B23" s="818"/>
      <c r="C23" s="778"/>
      <c r="D23" s="778"/>
      <c r="E23" s="778"/>
      <c r="F23" s="778"/>
      <c r="G23" s="778"/>
      <c r="H23" s="778"/>
      <c r="I23" s="340"/>
    </row>
    <row r="24" spans="1:9" x14ac:dyDescent="0.3">
      <c r="A24" s="340"/>
      <c r="B24" s="340"/>
      <c r="C24" s="340"/>
      <c r="D24" s="340"/>
      <c r="E24" s="340"/>
      <c r="F24" s="340"/>
      <c r="G24" s="340"/>
      <c r="H24" s="340"/>
      <c r="I24" s="340"/>
    </row>
    <row r="25" spans="1:9" x14ac:dyDescent="0.3">
      <c r="A25" s="340"/>
      <c r="B25" s="682" t="s">
        <v>135</v>
      </c>
      <c r="C25" s="682"/>
      <c r="D25" s="682"/>
      <c r="E25" s="682"/>
      <c r="F25" s="682"/>
      <c r="G25" s="682"/>
      <c r="H25" s="682"/>
      <c r="I25" s="340"/>
    </row>
    <row r="26" spans="1:9" ht="177.6" customHeight="1" x14ac:dyDescent="0.3">
      <c r="A26" s="340"/>
      <c r="B26" s="818"/>
      <c r="C26" s="778"/>
      <c r="D26" s="778"/>
      <c r="E26" s="778"/>
      <c r="F26" s="778"/>
      <c r="G26" s="778"/>
      <c r="H26" s="778"/>
      <c r="I26" s="340"/>
    </row>
    <row r="27" spans="1:9" x14ac:dyDescent="0.3">
      <c r="A27" s="340"/>
      <c r="B27" s="340"/>
      <c r="C27" s="340"/>
      <c r="D27" s="340"/>
      <c r="E27" s="340"/>
      <c r="F27" s="340"/>
      <c r="G27" s="340"/>
      <c r="H27" s="340"/>
      <c r="I27" s="340"/>
    </row>
    <row r="28" spans="1:9" x14ac:dyDescent="0.3">
      <c r="A28" s="340"/>
      <c r="B28" s="803" t="s">
        <v>89</v>
      </c>
      <c r="C28" s="803"/>
      <c r="D28" s="803"/>
      <c r="E28" s="803"/>
      <c r="F28" s="803"/>
      <c r="G28" s="803"/>
      <c r="H28" s="803"/>
      <c r="I28" s="340"/>
    </row>
    <row r="29" spans="1:9" x14ac:dyDescent="0.3">
      <c r="A29" s="340"/>
      <c r="B29" s="340"/>
      <c r="C29" s="340"/>
      <c r="D29" s="340"/>
      <c r="E29" s="340"/>
      <c r="F29" s="340"/>
      <c r="G29" s="340"/>
      <c r="H29" s="340"/>
      <c r="I29" s="340"/>
    </row>
    <row r="30" spans="1:9" x14ac:dyDescent="0.3">
      <c r="A30" s="340"/>
      <c r="B30" s="580" t="s">
        <v>90</v>
      </c>
      <c r="C30" s="580"/>
      <c r="D30" s="580"/>
      <c r="E30" s="580"/>
      <c r="F30" s="580"/>
      <c r="G30" s="580"/>
      <c r="H30" s="580"/>
      <c r="I30" s="340"/>
    </row>
    <row r="31" spans="1:9" ht="57.6" customHeight="1" x14ac:dyDescent="0.3">
      <c r="A31" s="340"/>
      <c r="B31" s="440" t="s">
        <v>114</v>
      </c>
      <c r="C31" s="440" t="s">
        <v>113</v>
      </c>
      <c r="D31" s="440" t="s">
        <v>120</v>
      </c>
      <c r="E31" s="819" t="s">
        <v>115</v>
      </c>
      <c r="F31" s="819"/>
      <c r="G31" s="440" t="s">
        <v>118</v>
      </c>
      <c r="H31" s="340"/>
      <c r="I31" s="340"/>
    </row>
    <row r="32" spans="1:9" ht="15" thickBot="1" x14ac:dyDescent="0.35">
      <c r="A32" s="340"/>
      <c r="B32" s="651"/>
      <c r="C32" s="820"/>
      <c r="D32" s="822"/>
      <c r="E32" s="820"/>
      <c r="F32" s="820"/>
      <c r="G32" s="651"/>
      <c r="H32" s="340"/>
      <c r="I32" s="340"/>
    </row>
    <row r="33" spans="1:12" ht="15" thickBot="1" x14ac:dyDescent="0.35">
      <c r="A33" s="340"/>
      <c r="B33" s="652"/>
      <c r="C33" s="821"/>
      <c r="D33" s="823"/>
      <c r="E33" s="821"/>
      <c r="F33" s="821"/>
      <c r="G33" s="652"/>
      <c r="H33" s="340"/>
      <c r="I33" s="340"/>
    </row>
    <row r="34" spans="1:12" ht="15" thickBot="1" x14ac:dyDescent="0.35">
      <c r="A34" s="340"/>
      <c r="B34" s="652"/>
      <c r="C34" s="821"/>
      <c r="D34" s="823"/>
      <c r="E34" s="821"/>
      <c r="F34" s="821"/>
      <c r="G34" s="652"/>
      <c r="H34" s="340"/>
      <c r="I34" s="340"/>
      <c r="L34" s="3" t="s">
        <v>7242</v>
      </c>
    </row>
    <row r="35" spans="1:12" ht="15" thickBot="1" x14ac:dyDescent="0.35">
      <c r="A35" s="340"/>
      <c r="B35" s="652"/>
      <c r="C35" s="821"/>
      <c r="D35" s="823"/>
      <c r="E35" s="821"/>
      <c r="F35" s="821"/>
      <c r="G35" s="652"/>
      <c r="H35" s="340"/>
      <c r="I35" s="340"/>
    </row>
    <row r="36" spans="1:12" ht="15" thickBot="1" x14ac:dyDescent="0.35">
      <c r="A36" s="340"/>
      <c r="B36" s="652"/>
      <c r="C36" s="821"/>
      <c r="D36" s="823"/>
      <c r="E36" s="821"/>
      <c r="F36" s="821"/>
      <c r="G36" s="652"/>
      <c r="H36" s="340"/>
      <c r="I36" s="340"/>
    </row>
    <row r="37" spans="1:12" ht="15" thickBot="1" x14ac:dyDescent="0.35">
      <c r="A37" s="340"/>
      <c r="B37" s="652"/>
      <c r="C37" s="821"/>
      <c r="D37" s="823"/>
      <c r="E37" s="821"/>
      <c r="F37" s="821"/>
      <c r="G37" s="652"/>
      <c r="H37" s="340"/>
      <c r="I37" s="340"/>
    </row>
    <row r="38" spans="1:12" ht="15" thickBot="1" x14ac:dyDescent="0.35">
      <c r="A38" s="340"/>
      <c r="B38" s="652"/>
      <c r="C38" s="821"/>
      <c r="D38" s="823"/>
      <c r="E38" s="821"/>
      <c r="F38" s="821"/>
      <c r="G38" s="652"/>
      <c r="H38" s="340"/>
      <c r="I38" s="340"/>
    </row>
    <row r="39" spans="1:12" ht="15" thickBot="1" x14ac:dyDescent="0.35">
      <c r="A39" s="340"/>
      <c r="B39" s="652"/>
      <c r="C39" s="821"/>
      <c r="D39" s="823"/>
      <c r="E39" s="821"/>
      <c r="F39" s="821"/>
      <c r="G39" s="652"/>
      <c r="H39" s="340"/>
      <c r="I39" s="340"/>
    </row>
    <row r="40" spans="1:12" ht="15" thickBot="1" x14ac:dyDescent="0.35">
      <c r="A40" s="340"/>
      <c r="B40" s="652"/>
      <c r="C40" s="821"/>
      <c r="D40" s="823"/>
      <c r="E40" s="821"/>
      <c r="F40" s="821"/>
      <c r="G40" s="652"/>
      <c r="H40" s="340"/>
      <c r="I40" s="340"/>
    </row>
    <row r="41" spans="1:12" x14ac:dyDescent="0.3">
      <c r="A41" s="340"/>
      <c r="B41" s="340"/>
      <c r="C41" s="340"/>
      <c r="D41" s="340"/>
      <c r="E41" s="340"/>
      <c r="F41" s="340"/>
      <c r="G41" s="340"/>
      <c r="H41" s="340"/>
      <c r="I41" s="340"/>
    </row>
    <row r="42" spans="1:12" x14ac:dyDescent="0.3">
      <c r="A42" s="340"/>
      <c r="B42" s="803" t="s">
        <v>91</v>
      </c>
      <c r="C42" s="803"/>
      <c r="D42" s="803"/>
      <c r="E42" s="803"/>
      <c r="F42" s="803"/>
      <c r="G42" s="803"/>
      <c r="H42" s="803"/>
      <c r="I42" s="340"/>
    </row>
    <row r="43" spans="1:12" x14ac:dyDescent="0.3">
      <c r="A43" s="340"/>
      <c r="B43" s="340"/>
      <c r="C43" s="340"/>
      <c r="D43" s="340"/>
      <c r="E43" s="340"/>
      <c r="F43" s="340"/>
      <c r="G43" s="340"/>
      <c r="H43" s="340"/>
      <c r="I43" s="340"/>
    </row>
    <row r="44" spans="1:12" x14ac:dyDescent="0.3">
      <c r="A44" s="340"/>
      <c r="B44" s="580" t="s">
        <v>92</v>
      </c>
      <c r="C44" s="580"/>
      <c r="D44" s="580"/>
      <c r="E44" s="580"/>
      <c r="F44" s="580"/>
      <c r="G44" s="580"/>
      <c r="H44" s="580"/>
      <c r="I44" s="340"/>
    </row>
    <row r="45" spans="1:12" x14ac:dyDescent="0.3">
      <c r="A45" s="340"/>
      <c r="B45" s="340"/>
      <c r="C45" s="340"/>
      <c r="D45" s="340"/>
      <c r="E45" s="340"/>
      <c r="F45" s="421"/>
      <c r="G45" s="429"/>
      <c r="H45" s="429"/>
      <c r="I45" s="340"/>
    </row>
    <row r="46" spans="1:12" ht="42" customHeight="1" x14ac:dyDescent="0.3">
      <c r="A46" s="421"/>
      <c r="B46" s="812" t="s">
        <v>7271</v>
      </c>
      <c r="C46" s="814" t="s">
        <v>6790</v>
      </c>
      <c r="D46" s="812" t="s">
        <v>93</v>
      </c>
      <c r="E46" s="816" t="s">
        <v>6793</v>
      </c>
      <c r="F46" s="817"/>
      <c r="G46" s="812" t="s">
        <v>6791</v>
      </c>
      <c r="H46" s="812" t="s">
        <v>6792</v>
      </c>
      <c r="I46" s="421"/>
    </row>
    <row r="47" spans="1:12" ht="73.2" customHeight="1" thickBot="1" x14ac:dyDescent="0.35">
      <c r="A47" s="340"/>
      <c r="B47" s="813"/>
      <c r="C47" s="815"/>
      <c r="D47" s="813"/>
      <c r="E47" s="431" t="s">
        <v>104</v>
      </c>
      <c r="F47" s="430" t="s">
        <v>116</v>
      </c>
      <c r="G47" s="813"/>
      <c r="H47" s="813"/>
      <c r="I47" s="421"/>
    </row>
    <row r="48" spans="1:12" ht="15" thickBot="1" x14ac:dyDescent="0.35">
      <c r="A48" s="340"/>
      <c r="B48" s="561"/>
      <c r="C48" s="561"/>
      <c r="D48" s="561"/>
      <c r="E48" s="562"/>
      <c r="F48" s="561"/>
      <c r="G48" s="563" t="str">
        <f>IFERROR(E48/B48,"-")</f>
        <v>-</v>
      </c>
      <c r="H48" s="564"/>
      <c r="I48" s="340"/>
    </row>
    <row r="49" spans="1:9" x14ac:dyDescent="0.3">
      <c r="A49" s="340"/>
      <c r="B49" s="424"/>
      <c r="C49" s="424"/>
      <c r="D49" s="424"/>
      <c r="E49" s="424"/>
      <c r="F49" s="424"/>
      <c r="G49" s="424"/>
      <c r="H49" s="340"/>
      <c r="I49" s="340"/>
    </row>
    <row r="50" spans="1:9" hidden="1" x14ac:dyDescent="0.3">
      <c r="A50" s="340"/>
      <c r="B50" s="424" t="s">
        <v>94</v>
      </c>
      <c r="C50" s="424"/>
      <c r="D50" s="424"/>
      <c r="E50" s="424"/>
      <c r="F50" s="424"/>
      <c r="G50" s="424"/>
      <c r="H50" s="340"/>
      <c r="I50" s="340"/>
    </row>
    <row r="51" spans="1:9" hidden="1" x14ac:dyDescent="0.3">
      <c r="A51" s="340"/>
      <c r="B51" s="425"/>
      <c r="C51" s="424"/>
      <c r="D51" s="424"/>
      <c r="E51" s="424"/>
      <c r="F51" s="424"/>
      <c r="G51" s="424"/>
      <c r="H51" s="340"/>
      <c r="I51" s="340"/>
    </row>
    <row r="52" spans="1:9" ht="72" hidden="1" customHeight="1" x14ac:dyDescent="0.3">
      <c r="A52" s="340"/>
      <c r="B52" s="809" t="s">
        <v>95</v>
      </c>
      <c r="C52" s="810"/>
      <c r="D52" s="811"/>
      <c r="E52" s="809" t="s">
        <v>96</v>
      </c>
      <c r="F52" s="811"/>
      <c r="G52" s="423" t="s">
        <v>121</v>
      </c>
      <c r="H52" s="423" t="s">
        <v>97</v>
      </c>
      <c r="I52" s="340"/>
    </row>
    <row r="53" spans="1:9" hidden="1" x14ac:dyDescent="0.3">
      <c r="A53" s="340"/>
      <c r="B53" s="804"/>
      <c r="C53" s="805"/>
      <c r="D53" s="806"/>
      <c r="E53" s="807"/>
      <c r="F53" s="808"/>
      <c r="G53" s="426" t="s">
        <v>133</v>
      </c>
      <c r="H53" s="426" t="s">
        <v>133</v>
      </c>
      <c r="I53" s="340"/>
    </row>
    <row r="54" spans="1:9" hidden="1" x14ac:dyDescent="0.3">
      <c r="A54" s="340"/>
      <c r="B54" s="804"/>
      <c r="C54" s="805"/>
      <c r="D54" s="806"/>
      <c r="E54" s="807"/>
      <c r="F54" s="808"/>
      <c r="G54" s="426"/>
      <c r="H54" s="426"/>
      <c r="I54" s="340"/>
    </row>
    <row r="55" spans="1:9" hidden="1" x14ac:dyDescent="0.3">
      <c r="A55" s="340"/>
      <c r="B55" s="804"/>
      <c r="C55" s="805"/>
      <c r="D55" s="806"/>
      <c r="E55" s="807"/>
      <c r="F55" s="808"/>
      <c r="G55" s="426"/>
      <c r="H55" s="426"/>
      <c r="I55" s="340"/>
    </row>
    <row r="56" spans="1:9" hidden="1" x14ac:dyDescent="0.3">
      <c r="A56" s="340"/>
      <c r="B56" s="804"/>
      <c r="C56" s="805"/>
      <c r="D56" s="806"/>
      <c r="E56" s="807"/>
      <c r="F56" s="808"/>
      <c r="G56" s="426"/>
      <c r="H56" s="426"/>
      <c r="I56" s="340"/>
    </row>
    <row r="57" spans="1:9" hidden="1" x14ac:dyDescent="0.3">
      <c r="A57" s="340"/>
      <c r="B57" s="804"/>
      <c r="C57" s="805"/>
      <c r="D57" s="806"/>
      <c r="E57" s="807"/>
      <c r="F57" s="808"/>
      <c r="G57" s="426"/>
      <c r="H57" s="426"/>
      <c r="I57" s="340"/>
    </row>
    <row r="58" spans="1:9" x14ac:dyDescent="0.3">
      <c r="A58" s="340"/>
      <c r="B58" s="340"/>
      <c r="C58" s="340"/>
      <c r="D58" s="340"/>
      <c r="E58" s="340"/>
      <c r="F58" s="340"/>
      <c r="G58" s="340"/>
      <c r="H58" s="340"/>
      <c r="I58" s="340"/>
    </row>
    <row r="59" spans="1:9" x14ac:dyDescent="0.3">
      <c r="A59" s="340"/>
      <c r="B59" s="803" t="s">
        <v>98</v>
      </c>
      <c r="C59" s="803"/>
      <c r="D59" s="803"/>
      <c r="E59" s="803"/>
      <c r="F59" s="803"/>
      <c r="G59" s="803"/>
      <c r="H59" s="803"/>
      <c r="I59" s="340"/>
    </row>
    <row r="60" spans="1:9" ht="13.95" customHeight="1" x14ac:dyDescent="0.3">
      <c r="A60" s="340"/>
      <c r="B60" s="340"/>
      <c r="C60" s="340"/>
      <c r="D60" s="340"/>
      <c r="E60" s="340"/>
      <c r="F60" s="340"/>
      <c r="G60" s="340"/>
      <c r="H60" s="340"/>
      <c r="I60" s="340"/>
    </row>
    <row r="61" spans="1:9" x14ac:dyDescent="0.3">
      <c r="A61" s="340"/>
      <c r="B61" s="580" t="s">
        <v>99</v>
      </c>
      <c r="C61" s="580"/>
      <c r="D61" s="580"/>
      <c r="E61" s="580"/>
      <c r="F61" s="580"/>
      <c r="G61" s="580"/>
      <c r="H61" s="580"/>
      <c r="I61" s="340"/>
    </row>
    <row r="62" spans="1:9" x14ac:dyDescent="0.3">
      <c r="A62" s="340"/>
      <c r="B62" s="340"/>
      <c r="C62" s="340"/>
      <c r="D62" s="421"/>
      <c r="E62" s="340"/>
      <c r="F62" s="340"/>
      <c r="G62" s="429"/>
      <c r="H62" s="340"/>
      <c r="I62" s="340"/>
    </row>
    <row r="63" spans="1:9" ht="29.4" thickBot="1" x14ac:dyDescent="0.35">
      <c r="A63" s="432"/>
      <c r="B63" s="797" t="s">
        <v>101</v>
      </c>
      <c r="C63" s="797"/>
      <c r="D63" s="797"/>
      <c r="E63" s="436" t="s">
        <v>137</v>
      </c>
      <c r="F63" s="430" t="s">
        <v>138</v>
      </c>
      <c r="G63" s="430" t="s">
        <v>100</v>
      </c>
      <c r="H63" s="437" t="s">
        <v>139</v>
      </c>
      <c r="I63" s="428"/>
    </row>
    <row r="64" spans="1:9" ht="29.4" thickBot="1" x14ac:dyDescent="0.35">
      <c r="A64" s="340"/>
      <c r="B64" s="791"/>
      <c r="C64" s="791"/>
      <c r="D64" s="791"/>
      <c r="E64" s="433" t="s">
        <v>7127</v>
      </c>
      <c r="F64" s="565"/>
      <c r="G64" s="561"/>
      <c r="H64" s="565"/>
      <c r="I64" s="340"/>
    </row>
    <row r="65" spans="1:12" ht="29.4" thickBot="1" x14ac:dyDescent="0.35">
      <c r="A65" s="340"/>
      <c r="B65" s="791"/>
      <c r="C65" s="791"/>
      <c r="D65" s="791"/>
      <c r="E65" s="433" t="s">
        <v>7128</v>
      </c>
      <c r="F65" s="565"/>
      <c r="G65" s="565"/>
      <c r="H65" s="565"/>
      <c r="I65" s="340"/>
    </row>
    <row r="66" spans="1:12" ht="43.8" thickBot="1" x14ac:dyDescent="0.35">
      <c r="A66" s="340"/>
      <c r="B66" s="791"/>
      <c r="C66" s="791"/>
      <c r="D66" s="791"/>
      <c r="E66" s="433" t="s">
        <v>7129</v>
      </c>
      <c r="F66" s="565"/>
      <c r="G66" s="565"/>
      <c r="H66" s="565"/>
      <c r="I66" s="340"/>
    </row>
    <row r="67" spans="1:12" ht="29.4" thickBot="1" x14ac:dyDescent="0.35">
      <c r="A67" s="340"/>
      <c r="B67" s="794" t="s">
        <v>160</v>
      </c>
      <c r="C67" s="795"/>
      <c r="D67" s="796"/>
      <c r="E67" s="434" t="s">
        <v>137</v>
      </c>
      <c r="F67" s="427" t="s">
        <v>138</v>
      </c>
      <c r="G67" s="435" t="s">
        <v>100</v>
      </c>
      <c r="H67" s="435" t="s">
        <v>139</v>
      </c>
      <c r="I67" s="340"/>
    </row>
    <row r="68" spans="1:12" ht="15" thickBot="1" x14ac:dyDescent="0.35">
      <c r="A68" s="340"/>
      <c r="B68" s="791"/>
      <c r="C68" s="791"/>
      <c r="D68" s="791"/>
      <c r="E68" s="566"/>
      <c r="F68" s="567"/>
      <c r="G68" s="565"/>
      <c r="H68" s="568"/>
      <c r="I68" s="340"/>
    </row>
    <row r="69" spans="1:12" ht="15" thickBot="1" x14ac:dyDescent="0.35">
      <c r="A69" s="340"/>
      <c r="B69" s="791"/>
      <c r="C69" s="791"/>
      <c r="D69" s="791"/>
      <c r="E69" s="566"/>
      <c r="F69" s="567"/>
      <c r="G69" s="565"/>
      <c r="H69" s="568"/>
      <c r="I69" s="340"/>
    </row>
    <row r="70" spans="1:12" ht="15" thickBot="1" x14ac:dyDescent="0.35">
      <c r="A70" s="340"/>
      <c r="B70" s="791"/>
      <c r="C70" s="798"/>
      <c r="D70" s="798"/>
      <c r="E70" s="569"/>
      <c r="F70" s="570"/>
      <c r="G70" s="571"/>
      <c r="H70" s="572"/>
      <c r="I70" s="340"/>
    </row>
    <row r="71" spans="1:12" ht="29.4" thickBot="1" x14ac:dyDescent="0.35">
      <c r="A71" s="432"/>
      <c r="B71" s="438" t="s">
        <v>136</v>
      </c>
      <c r="C71" s="799" t="s">
        <v>102</v>
      </c>
      <c r="D71" s="799"/>
      <c r="E71" s="799"/>
      <c r="F71" s="444" t="s">
        <v>138</v>
      </c>
      <c r="G71" s="444" t="s">
        <v>100</v>
      </c>
      <c r="H71" s="444" t="s">
        <v>139</v>
      </c>
      <c r="I71" s="340"/>
      <c r="L71" s="358"/>
    </row>
    <row r="72" spans="1:12" ht="15" thickBot="1" x14ac:dyDescent="0.35">
      <c r="A72" s="421"/>
      <c r="B72" s="442" t="s">
        <v>140</v>
      </c>
      <c r="C72" s="791"/>
      <c r="D72" s="791"/>
      <c r="E72" s="791"/>
      <c r="F72" s="567"/>
      <c r="G72" s="565"/>
      <c r="H72" s="568"/>
      <c r="I72" s="340"/>
      <c r="L72" s="358"/>
    </row>
    <row r="73" spans="1:12" ht="15" thickBot="1" x14ac:dyDescent="0.35">
      <c r="A73" s="340"/>
      <c r="B73" s="442" t="s">
        <v>141</v>
      </c>
      <c r="C73" s="791"/>
      <c r="D73" s="791"/>
      <c r="E73" s="791"/>
      <c r="F73" s="567"/>
      <c r="G73" s="565"/>
      <c r="H73" s="568"/>
      <c r="I73" s="340"/>
    </row>
    <row r="74" spans="1:12" ht="14.4" customHeight="1" thickBot="1" x14ac:dyDescent="0.35">
      <c r="A74" s="340"/>
      <c r="B74" s="442" t="s">
        <v>142</v>
      </c>
      <c r="C74" s="791"/>
      <c r="D74" s="791"/>
      <c r="E74" s="791"/>
      <c r="F74" s="567"/>
      <c r="G74" s="565"/>
      <c r="H74" s="568"/>
      <c r="I74" s="340"/>
    </row>
    <row r="75" spans="1:12" ht="14.4" customHeight="1" thickBot="1" x14ac:dyDescent="0.35">
      <c r="A75" s="421"/>
      <c r="B75" s="442" t="s">
        <v>143</v>
      </c>
      <c r="C75" s="791"/>
      <c r="D75" s="791"/>
      <c r="E75" s="791"/>
      <c r="F75" s="567"/>
      <c r="G75" s="565"/>
      <c r="H75" s="568"/>
      <c r="I75" s="340"/>
    </row>
    <row r="76" spans="1:12" ht="18" customHeight="1" thickBot="1" x14ac:dyDescent="0.35">
      <c r="A76" s="340"/>
      <c r="B76" s="442" t="s">
        <v>144</v>
      </c>
      <c r="C76" s="791"/>
      <c r="D76" s="791"/>
      <c r="E76" s="791"/>
      <c r="F76" s="567"/>
      <c r="G76" s="565"/>
      <c r="H76" s="568"/>
      <c r="I76" s="340"/>
    </row>
    <row r="77" spans="1:12" ht="15" thickBot="1" x14ac:dyDescent="0.35">
      <c r="A77" s="340"/>
      <c r="B77" s="442" t="s">
        <v>145</v>
      </c>
      <c r="C77" s="791"/>
      <c r="D77" s="791"/>
      <c r="E77" s="791"/>
      <c r="F77" s="567"/>
      <c r="G77" s="565"/>
      <c r="H77" s="568"/>
      <c r="I77" s="340"/>
    </row>
    <row r="78" spans="1:12" ht="15" thickBot="1" x14ac:dyDescent="0.35">
      <c r="A78" s="340"/>
      <c r="B78" s="442" t="s">
        <v>146</v>
      </c>
      <c r="C78" s="791"/>
      <c r="D78" s="791"/>
      <c r="E78" s="791"/>
      <c r="F78" s="567"/>
      <c r="G78" s="565"/>
      <c r="H78" s="568"/>
      <c r="I78" s="340"/>
    </row>
    <row r="79" spans="1:12" ht="15" thickBot="1" x14ac:dyDescent="0.35">
      <c r="A79" s="340"/>
      <c r="B79" s="442" t="s">
        <v>147</v>
      </c>
      <c r="C79" s="791"/>
      <c r="D79" s="791"/>
      <c r="E79" s="791"/>
      <c r="F79" s="567"/>
      <c r="G79" s="565"/>
      <c r="H79" s="568"/>
      <c r="I79" s="340"/>
    </row>
    <row r="80" spans="1:12" ht="14.4" customHeight="1" thickBot="1" x14ac:dyDescent="0.35">
      <c r="A80" s="340"/>
      <c r="B80" s="443" t="s">
        <v>148</v>
      </c>
      <c r="C80" s="791" t="s">
        <v>7242</v>
      </c>
      <c r="D80" s="791"/>
      <c r="E80" s="791"/>
      <c r="F80" s="567"/>
      <c r="G80" s="565"/>
      <c r="H80" s="568" t="s">
        <v>7242</v>
      </c>
      <c r="I80" s="340"/>
    </row>
    <row r="81" spans="1:9" ht="28.8" x14ac:dyDescent="0.3">
      <c r="A81" s="340"/>
      <c r="B81" s="800" t="s">
        <v>161</v>
      </c>
      <c r="C81" s="801"/>
      <c r="D81" s="801"/>
      <c r="E81" s="445" t="s">
        <v>137</v>
      </c>
      <c r="F81" s="446" t="s">
        <v>138</v>
      </c>
      <c r="G81" s="446" t="s">
        <v>100</v>
      </c>
      <c r="H81" s="446" t="s">
        <v>139</v>
      </c>
      <c r="I81" s="340"/>
    </row>
    <row r="82" spans="1:9" ht="15" thickBot="1" x14ac:dyDescent="0.35">
      <c r="A82" s="340"/>
      <c r="B82" s="793"/>
      <c r="C82" s="793"/>
      <c r="D82" s="793"/>
      <c r="E82" s="573"/>
      <c r="F82" s="574"/>
      <c r="G82" s="574"/>
      <c r="H82" s="575"/>
      <c r="I82" s="340"/>
    </row>
    <row r="83" spans="1:9" ht="15" thickBot="1" x14ac:dyDescent="0.35">
      <c r="A83" s="340"/>
      <c r="B83" s="791"/>
      <c r="C83" s="791"/>
      <c r="D83" s="791"/>
      <c r="E83" s="567"/>
      <c r="F83" s="565"/>
      <c r="G83" s="565"/>
      <c r="H83" s="568"/>
      <c r="I83" s="340"/>
    </row>
    <row r="84" spans="1:9" x14ac:dyDescent="0.3">
      <c r="A84" s="340"/>
      <c r="B84" s="798"/>
      <c r="C84" s="798"/>
      <c r="D84" s="798"/>
      <c r="E84" s="570"/>
      <c r="F84" s="570"/>
      <c r="G84" s="653"/>
      <c r="H84" s="572"/>
      <c r="I84" s="340"/>
    </row>
    <row r="85" spans="1:9" ht="28.8" x14ac:dyDescent="0.3">
      <c r="A85" s="340"/>
      <c r="B85" s="441" t="s">
        <v>136</v>
      </c>
      <c r="C85" s="802" t="s">
        <v>102</v>
      </c>
      <c r="D85" s="800"/>
      <c r="E85" s="800"/>
      <c r="F85" s="440" t="s">
        <v>138</v>
      </c>
      <c r="G85" s="440" t="s">
        <v>100</v>
      </c>
      <c r="H85" s="440" t="s">
        <v>139</v>
      </c>
      <c r="I85" s="340"/>
    </row>
    <row r="86" spans="1:9" ht="14.4" customHeight="1" thickBot="1" x14ac:dyDescent="0.35">
      <c r="A86" s="340"/>
      <c r="B86" s="439" t="s">
        <v>149</v>
      </c>
      <c r="C86" s="792"/>
      <c r="D86" s="793"/>
      <c r="E86" s="793"/>
      <c r="F86" s="574"/>
      <c r="G86" s="576"/>
      <c r="H86" s="577"/>
      <c r="I86" s="340"/>
    </row>
    <row r="87" spans="1:9" ht="27" customHeight="1" thickBot="1" x14ac:dyDescent="0.35">
      <c r="A87" s="340"/>
      <c r="B87" s="439" t="s">
        <v>150</v>
      </c>
      <c r="C87" s="790"/>
      <c r="D87" s="791"/>
      <c r="E87" s="791"/>
      <c r="F87" s="565"/>
      <c r="G87" s="564"/>
      <c r="H87" s="578"/>
      <c r="I87" s="340"/>
    </row>
    <row r="88" spans="1:9" ht="15" thickBot="1" x14ac:dyDescent="0.35">
      <c r="A88" s="340"/>
      <c r="B88" s="439" t="s">
        <v>151</v>
      </c>
      <c r="C88" s="790"/>
      <c r="D88" s="791"/>
      <c r="E88" s="791"/>
      <c r="F88" s="565"/>
      <c r="G88" s="564"/>
      <c r="H88" s="578"/>
      <c r="I88" s="340"/>
    </row>
    <row r="89" spans="1:9" ht="15" thickBot="1" x14ac:dyDescent="0.35">
      <c r="A89" s="340"/>
      <c r="B89" s="439" t="s">
        <v>152</v>
      </c>
      <c r="C89" s="790"/>
      <c r="D89" s="791"/>
      <c r="E89" s="791"/>
      <c r="F89" s="565"/>
      <c r="G89" s="564"/>
      <c r="H89" s="578"/>
      <c r="I89" s="340"/>
    </row>
    <row r="90" spans="1:9" ht="15" thickBot="1" x14ac:dyDescent="0.35">
      <c r="A90" s="340"/>
      <c r="B90" s="439" t="s">
        <v>153</v>
      </c>
      <c r="C90" s="790"/>
      <c r="D90" s="791"/>
      <c r="E90" s="791"/>
      <c r="F90" s="565"/>
      <c r="G90" s="564"/>
      <c r="H90" s="578"/>
      <c r="I90" s="340"/>
    </row>
    <row r="91" spans="1:9" ht="15" thickBot="1" x14ac:dyDescent="0.35">
      <c r="A91" s="340"/>
      <c r="B91" s="439" t="s">
        <v>154</v>
      </c>
      <c r="C91" s="790"/>
      <c r="D91" s="791"/>
      <c r="E91" s="791"/>
      <c r="F91" s="567"/>
      <c r="G91" s="564"/>
      <c r="H91" s="578"/>
      <c r="I91" s="340"/>
    </row>
    <row r="92" spans="1:9" ht="15" thickBot="1" x14ac:dyDescent="0.35">
      <c r="A92" s="340"/>
      <c r="B92" s="439" t="s">
        <v>155</v>
      </c>
      <c r="C92" s="790"/>
      <c r="D92" s="791"/>
      <c r="E92" s="791"/>
      <c r="F92" s="567"/>
      <c r="G92" s="564"/>
      <c r="H92" s="578"/>
      <c r="I92" s="340"/>
    </row>
    <row r="93" spans="1:9" ht="15" thickBot="1" x14ac:dyDescent="0.35">
      <c r="A93" s="340"/>
      <c r="B93" s="439" t="s">
        <v>156</v>
      </c>
      <c r="C93" s="790"/>
      <c r="D93" s="791"/>
      <c r="E93" s="791"/>
      <c r="F93" s="567"/>
      <c r="G93" s="564"/>
      <c r="H93" s="578"/>
      <c r="I93" s="340"/>
    </row>
    <row r="94" spans="1:9" ht="15" thickBot="1" x14ac:dyDescent="0.35">
      <c r="A94" s="340"/>
      <c r="B94" s="439" t="s">
        <v>157</v>
      </c>
      <c r="C94" s="790"/>
      <c r="D94" s="791"/>
      <c r="E94" s="791"/>
      <c r="F94" s="579"/>
      <c r="G94" s="564"/>
      <c r="H94" s="578"/>
      <c r="I94" s="340"/>
    </row>
    <row r="95" spans="1:9" x14ac:dyDescent="0.3">
      <c r="A95" s="340"/>
      <c r="B95" s="340"/>
      <c r="C95" s="340"/>
      <c r="D95" s="340"/>
      <c r="E95" s="340"/>
      <c r="F95" s="340"/>
      <c r="G95" s="340"/>
      <c r="H95" s="340"/>
      <c r="I95" s="340"/>
    </row>
    <row r="96" spans="1:9" x14ac:dyDescent="0.3">
      <c r="A96" s="340"/>
      <c r="B96" s="340"/>
      <c r="C96" s="340"/>
      <c r="D96" s="340"/>
      <c r="E96" s="340"/>
      <c r="F96" s="340"/>
      <c r="G96" s="340"/>
      <c r="H96" s="340"/>
      <c r="I96" s="340"/>
    </row>
  </sheetData>
  <sheetProtection algorithmName="SHA-512" hashValue="999FoMoQIPWPLPzXiDnH7V28TZe3f8yCnih+6mTiy8AMhJXgWdQuftNRxE1950Pl5GB6wIiGuDj0BudY2XDlcQ==" saltValue="aIrmsbh193PiRPTidtvclA==" spinCount="100000" sheet="1" formatColumns="0" formatRows="0"/>
  <mergeCells count="94">
    <mergeCell ref="C92:E92"/>
    <mergeCell ref="C93:E93"/>
    <mergeCell ref="C94:E94"/>
    <mergeCell ref="B2:H2"/>
    <mergeCell ref="B4:H4"/>
    <mergeCell ref="B8:C8"/>
    <mergeCell ref="D8:F8"/>
    <mergeCell ref="G8:H8"/>
    <mergeCell ref="B9:C9"/>
    <mergeCell ref="D9:F9"/>
    <mergeCell ref="G9:H9"/>
    <mergeCell ref="B10:C10"/>
    <mergeCell ref="D10:F10"/>
    <mergeCell ref="G10:H10"/>
    <mergeCell ref="B11:C11"/>
    <mergeCell ref="D11:F11"/>
    <mergeCell ref="G11:H11"/>
    <mergeCell ref="B12:C12"/>
    <mergeCell ref="D12:F12"/>
    <mergeCell ref="G12:H12"/>
    <mergeCell ref="B13:C13"/>
    <mergeCell ref="D13:F13"/>
    <mergeCell ref="G13:H13"/>
    <mergeCell ref="B14:C14"/>
    <mergeCell ref="D14:F14"/>
    <mergeCell ref="G14:H14"/>
    <mergeCell ref="B15:C15"/>
    <mergeCell ref="D15:F15"/>
    <mergeCell ref="G15:H15"/>
    <mergeCell ref="B25:H25"/>
    <mergeCell ref="B16:C16"/>
    <mergeCell ref="D16:F16"/>
    <mergeCell ref="G16:H16"/>
    <mergeCell ref="B17:C17"/>
    <mergeCell ref="D17:F17"/>
    <mergeCell ref="G17:H17"/>
    <mergeCell ref="B18:C18"/>
    <mergeCell ref="D18:F18"/>
    <mergeCell ref="G18:H18"/>
    <mergeCell ref="B21:H22"/>
    <mergeCell ref="B23:H23"/>
    <mergeCell ref="B26:H26"/>
    <mergeCell ref="B28:H28"/>
    <mergeCell ref="E31:F31"/>
    <mergeCell ref="C32:C34"/>
    <mergeCell ref="D32:D40"/>
    <mergeCell ref="E32:F34"/>
    <mergeCell ref="C35:C37"/>
    <mergeCell ref="E35:F37"/>
    <mergeCell ref="C38:C40"/>
    <mergeCell ref="E38:F40"/>
    <mergeCell ref="B42:H42"/>
    <mergeCell ref="B46:B47"/>
    <mergeCell ref="C46:C47"/>
    <mergeCell ref="D46:D47"/>
    <mergeCell ref="E46:F46"/>
    <mergeCell ref="G46:G47"/>
    <mergeCell ref="H46:H47"/>
    <mergeCell ref="B52:D52"/>
    <mergeCell ref="E52:F52"/>
    <mergeCell ref="B53:D53"/>
    <mergeCell ref="E53:F53"/>
    <mergeCell ref="B54:D54"/>
    <mergeCell ref="E54:F54"/>
    <mergeCell ref="C79:E79"/>
    <mergeCell ref="C80:E80"/>
    <mergeCell ref="B59:H59"/>
    <mergeCell ref="B55:D55"/>
    <mergeCell ref="E55:F55"/>
    <mergeCell ref="B56:D56"/>
    <mergeCell ref="E56:F56"/>
    <mergeCell ref="B57:D57"/>
    <mergeCell ref="E57:F57"/>
    <mergeCell ref="C86:E86"/>
    <mergeCell ref="B67:D67"/>
    <mergeCell ref="B63:D63"/>
    <mergeCell ref="B68:D70"/>
    <mergeCell ref="B64:D66"/>
    <mergeCell ref="C71:E71"/>
    <mergeCell ref="C72:E72"/>
    <mergeCell ref="C73:E73"/>
    <mergeCell ref="C74:E74"/>
    <mergeCell ref="B81:D81"/>
    <mergeCell ref="B82:D84"/>
    <mergeCell ref="C85:E85"/>
    <mergeCell ref="C75:E75"/>
    <mergeCell ref="C76:E76"/>
    <mergeCell ref="C77:E77"/>
    <mergeCell ref="C78:E78"/>
    <mergeCell ref="C87:E87"/>
    <mergeCell ref="C88:E88"/>
    <mergeCell ref="C89:E89"/>
    <mergeCell ref="C90:E90"/>
    <mergeCell ref="C91:E91"/>
  </mergeCells>
  <phoneticPr fontId="12" type="noConversion"/>
  <printOptions horizontalCentered="1"/>
  <pageMargins left="0.35433070866141736" right="0.31496062992125984" top="0.43307086614173229" bottom="0.47244094488188981" header="0.31496062992125984" footer="0.31496062992125984"/>
  <pageSetup paperSize="9" scale="80" orientation="portrait" horizontalDpi="300" verticalDpi="300"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600-000000000000}">
          <x14:formula1>
            <xm:f>Tablas!$I$3:$I$4</xm:f>
          </x14:formula1>
          <xm:sqref>G53:H57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228</vt:i4>
      </vt:variant>
    </vt:vector>
  </HeadingPairs>
  <TitlesOfParts>
    <vt:vector size="252" baseType="lpstr">
      <vt:lpstr>INSTRUCTIVO</vt:lpstr>
      <vt:lpstr>Anexo N° 1</vt:lpstr>
      <vt:lpstr>Anexo N° 2</vt:lpstr>
      <vt:lpstr>Anexo N° 3</vt:lpstr>
      <vt:lpstr>ubigeo table</vt:lpstr>
      <vt:lpstr>Tablas</vt:lpstr>
      <vt:lpstr>Anexo N° 4</vt:lpstr>
      <vt:lpstr>Información General</vt:lpstr>
      <vt:lpstr>Identificación</vt:lpstr>
      <vt:lpstr>Cronograma</vt:lpstr>
      <vt:lpstr>Costos</vt:lpstr>
      <vt:lpstr>Plan CAP</vt:lpstr>
      <vt:lpstr>Plan AT</vt:lpstr>
      <vt:lpstr>Guía de Evaluación</vt:lpstr>
      <vt:lpstr>Ficha de Evaluación</vt:lpstr>
      <vt:lpstr>OS</vt:lpstr>
      <vt:lpstr>Ejecución Técnica Financiera</vt:lpstr>
      <vt:lpstr>Reporte Entregable</vt:lpstr>
      <vt:lpstr>Padrón</vt:lpstr>
      <vt:lpstr>Supervisión CAP</vt:lpstr>
      <vt:lpstr>Supervisión AT</vt:lpstr>
      <vt:lpstr>Informe de Supervisión AT</vt:lpstr>
      <vt:lpstr>KPI</vt:lpstr>
      <vt:lpstr>Hoja1</vt:lpstr>
      <vt:lpstr>AMAZONAS</vt:lpstr>
      <vt:lpstr>AMAZONASBAGUA</vt:lpstr>
      <vt:lpstr>AMAZONASBONGARA</vt:lpstr>
      <vt:lpstr>AMAZONASCHACHAPOYAS</vt:lpstr>
      <vt:lpstr>AMAZONASCONDORCANQUI</vt:lpstr>
      <vt:lpstr>AMAZONASLUYA</vt:lpstr>
      <vt:lpstr>AMAZONASRODRIGUEZ_DE_MENDOZA</vt:lpstr>
      <vt:lpstr>AMAZONASUTCUBAMBA</vt:lpstr>
      <vt:lpstr>ANCASH</vt:lpstr>
      <vt:lpstr>ANCASHAIJA</vt:lpstr>
      <vt:lpstr>ANCASHANTONIO_RAIMONDI</vt:lpstr>
      <vt:lpstr>ANCASHASUNCION</vt:lpstr>
      <vt:lpstr>ANCASHBOLOGNESI</vt:lpstr>
      <vt:lpstr>ANCASHCARHUAZ</vt:lpstr>
      <vt:lpstr>ANCASHCARLOS_FERMIN_FITZCARRALD</vt:lpstr>
      <vt:lpstr>ANCASHCASMA</vt:lpstr>
      <vt:lpstr>ANCASHCORONGO</vt:lpstr>
      <vt:lpstr>ANCASHHUARAZ</vt:lpstr>
      <vt:lpstr>ANCASHHUARI</vt:lpstr>
      <vt:lpstr>ANCASHHUARMEY</vt:lpstr>
      <vt:lpstr>ANCASHHUAYLAS</vt:lpstr>
      <vt:lpstr>ANCASHMARISCAL_LUZURIAGA</vt:lpstr>
      <vt:lpstr>ANCASHOCROS</vt:lpstr>
      <vt:lpstr>ANCASHPALLASCA</vt:lpstr>
      <vt:lpstr>ANCASHPOMABAMBA</vt:lpstr>
      <vt:lpstr>ANCASHRECUAY</vt:lpstr>
      <vt:lpstr>ANCASHSANTA</vt:lpstr>
      <vt:lpstr>ANCASHSIHUAS</vt:lpstr>
      <vt:lpstr>ANCASHYUNGAY</vt:lpstr>
      <vt:lpstr>APURIMAC</vt:lpstr>
      <vt:lpstr>APURIMACABANCAY</vt:lpstr>
      <vt:lpstr>APURIMACANDAHUAYLAS</vt:lpstr>
      <vt:lpstr>APURIMACANTABAMBA</vt:lpstr>
      <vt:lpstr>APURIMACAYMARAES</vt:lpstr>
      <vt:lpstr>APURIMACCHINCHEROS</vt:lpstr>
      <vt:lpstr>APURIMACCOTABAMBAS</vt:lpstr>
      <vt:lpstr>APURIMACGRAU</vt:lpstr>
      <vt:lpstr>Costos!Área_de_impresión</vt:lpstr>
      <vt:lpstr>Cronograma!Área_de_impresión</vt:lpstr>
      <vt:lpstr>Identificación!Área_de_impresión</vt:lpstr>
      <vt:lpstr>INSTRUCTIVO!Área_de_impresión</vt:lpstr>
      <vt:lpstr>'Plan AT'!Área_de_impresión</vt:lpstr>
      <vt:lpstr>'Plan CAP'!Área_de_impresión</vt:lpstr>
      <vt:lpstr>AREQUIPA</vt:lpstr>
      <vt:lpstr>AREQUIPAAREQUIPA</vt:lpstr>
      <vt:lpstr>AREQUIPACAMANA</vt:lpstr>
      <vt:lpstr>AREQUIPACARAVELI</vt:lpstr>
      <vt:lpstr>AREQUIPACASTILLA</vt:lpstr>
      <vt:lpstr>AREQUIPACAYLLOMA</vt:lpstr>
      <vt:lpstr>AREQUIPACONDESUYOS</vt:lpstr>
      <vt:lpstr>AREQUIPAISLAY</vt:lpstr>
      <vt:lpstr>AREQUIPALA_UNION</vt:lpstr>
      <vt:lpstr>AYACUCHO</vt:lpstr>
      <vt:lpstr>AYACUCHOCANGALLO</vt:lpstr>
      <vt:lpstr>AYACUCHOHUAMANGA</vt:lpstr>
      <vt:lpstr>AYACUCHOHUANCA_SANCOS</vt:lpstr>
      <vt:lpstr>AYACUCHOHUANTA</vt:lpstr>
      <vt:lpstr>AYACUCHOLA_MAR</vt:lpstr>
      <vt:lpstr>AYACUCHOLUCANAS</vt:lpstr>
      <vt:lpstr>AYACUCHOPARINACOCHAS</vt:lpstr>
      <vt:lpstr>AYACUCHOPAUCAR_DEL_SARA_SARA</vt:lpstr>
      <vt:lpstr>AYACUCHOSUCRE</vt:lpstr>
      <vt:lpstr>AYACUCHOVICTOR_FAJARDO</vt:lpstr>
      <vt:lpstr>AYACUCHOVILCAS_HUAMAN</vt:lpstr>
      <vt:lpstr>CAJAMARCA</vt:lpstr>
      <vt:lpstr>CAJAMARCACAJABAMBA</vt:lpstr>
      <vt:lpstr>CAJAMARCACAJAMARCA</vt:lpstr>
      <vt:lpstr>CAJAMARCACELENDIN</vt:lpstr>
      <vt:lpstr>CAJAMARCACHOTA</vt:lpstr>
      <vt:lpstr>CAJAMARCACONTUMAZA</vt:lpstr>
      <vt:lpstr>CAJAMARCACUTERVO</vt:lpstr>
      <vt:lpstr>CAJAMARCAHUALGAYOC</vt:lpstr>
      <vt:lpstr>CAJAMARCAJAEN</vt:lpstr>
      <vt:lpstr>CAJAMARCASAN_IGNACIO</vt:lpstr>
      <vt:lpstr>CAJAMARCASAN_MARCOS</vt:lpstr>
      <vt:lpstr>CAJAMARCASAN_MIGUEL</vt:lpstr>
      <vt:lpstr>CAJAMARCASAN_PABLO</vt:lpstr>
      <vt:lpstr>CAJAMARCASANTA_CRUZ</vt:lpstr>
      <vt:lpstr>CALLAO</vt:lpstr>
      <vt:lpstr>CALLAOCALLAO</vt:lpstr>
      <vt:lpstr>CUSCO</vt:lpstr>
      <vt:lpstr>CUSCOACOMAYO</vt:lpstr>
      <vt:lpstr>CUSCOANTA</vt:lpstr>
      <vt:lpstr>CUSCOCALCA</vt:lpstr>
      <vt:lpstr>CUSCOCANAS</vt:lpstr>
      <vt:lpstr>CUSCOCANCHIS</vt:lpstr>
      <vt:lpstr>CUSCOCHUMBIVILCAS</vt:lpstr>
      <vt:lpstr>CUSCOCUSCO</vt:lpstr>
      <vt:lpstr>CUSCOESPINAR</vt:lpstr>
      <vt:lpstr>CUSCOLA_CONVENCION</vt:lpstr>
      <vt:lpstr>CUSCOPARURO</vt:lpstr>
      <vt:lpstr>CUSCOPAUCARTAMBO</vt:lpstr>
      <vt:lpstr>CUSCOQUISPICANCHI</vt:lpstr>
      <vt:lpstr>CUSCOURUBAMBA</vt:lpstr>
      <vt:lpstr>EXTERIOREXTERIOR</vt:lpstr>
      <vt:lpstr>HUANCAVELICA</vt:lpstr>
      <vt:lpstr>HUANCAVELICAACOBAMBA</vt:lpstr>
      <vt:lpstr>HUANCAVELICAANGARAES</vt:lpstr>
      <vt:lpstr>HUANCAVELICACASTROVIRREYNA</vt:lpstr>
      <vt:lpstr>HUANCAVELICACHURCAMPA</vt:lpstr>
      <vt:lpstr>HUANCAVELICAHUANCAVELICA</vt:lpstr>
      <vt:lpstr>HUANCAVELICAHUAYTARA</vt:lpstr>
      <vt:lpstr>HUANCAVELICATAYACAJA</vt:lpstr>
      <vt:lpstr>HUANUCO</vt:lpstr>
      <vt:lpstr>HUANUCOAMBO</vt:lpstr>
      <vt:lpstr>HUANUCODOS_DE_MAYO</vt:lpstr>
      <vt:lpstr>HUANUCOHUACAYBAMBA</vt:lpstr>
      <vt:lpstr>HUANUCOHUAMALIES</vt:lpstr>
      <vt:lpstr>HUANUCOHUANUCO</vt:lpstr>
      <vt:lpstr>HUANUCOLAURICOCHA</vt:lpstr>
      <vt:lpstr>HUANUCOLEONCIO_PRADO</vt:lpstr>
      <vt:lpstr>HUANUCOMARAÑON</vt:lpstr>
      <vt:lpstr>HUANUCOPACHITEA</vt:lpstr>
      <vt:lpstr>HUANUCOPUERTO_INCA</vt:lpstr>
      <vt:lpstr>HUANUCOYAROWILCA</vt:lpstr>
      <vt:lpstr>ICA</vt:lpstr>
      <vt:lpstr>ICACHINCHA</vt:lpstr>
      <vt:lpstr>ICAICA</vt:lpstr>
      <vt:lpstr>ICANASCA</vt:lpstr>
      <vt:lpstr>ICAPALPA</vt:lpstr>
      <vt:lpstr>ICAPISCO</vt:lpstr>
      <vt:lpstr>JUNIN</vt:lpstr>
      <vt:lpstr>JUNINCHANCHAMAYO</vt:lpstr>
      <vt:lpstr>JUNINCHUPACA</vt:lpstr>
      <vt:lpstr>JUNINCONCEPCION</vt:lpstr>
      <vt:lpstr>JUNINHUANCAYO</vt:lpstr>
      <vt:lpstr>JUNINJAUJA</vt:lpstr>
      <vt:lpstr>JUNINJUNIN</vt:lpstr>
      <vt:lpstr>JUNINSATIPO</vt:lpstr>
      <vt:lpstr>JUNINTARMA</vt:lpstr>
      <vt:lpstr>JUNINYAULI</vt:lpstr>
      <vt:lpstr>LA_LIBERTAD</vt:lpstr>
      <vt:lpstr>LA_LIBERTADASCOPE</vt:lpstr>
      <vt:lpstr>LA_LIBERTADBOLIVAR</vt:lpstr>
      <vt:lpstr>LA_LIBERTADCHEPEN</vt:lpstr>
      <vt:lpstr>LA_LIBERTADGRAN_CHIMU</vt:lpstr>
      <vt:lpstr>LA_LIBERTADJULCAN</vt:lpstr>
      <vt:lpstr>LA_LIBERTADOTUZCO</vt:lpstr>
      <vt:lpstr>LA_LIBERTADPACASMAYO</vt:lpstr>
      <vt:lpstr>LA_LIBERTADPATAZ</vt:lpstr>
      <vt:lpstr>LA_LIBERTADSANCHEZ_CARRION</vt:lpstr>
      <vt:lpstr>LA_LIBERTADSANTIAGO_DE_CHUCO</vt:lpstr>
      <vt:lpstr>LA_LIBERTADTRUJILLO</vt:lpstr>
      <vt:lpstr>LA_LIBERTADVIRU</vt:lpstr>
      <vt:lpstr>LAMBAYEQUE</vt:lpstr>
      <vt:lpstr>LAMBAYEQUECHICLAYO</vt:lpstr>
      <vt:lpstr>LAMBAYEQUEFERREÑAFE</vt:lpstr>
      <vt:lpstr>LAMBAYEQUELAMBAYEQUE</vt:lpstr>
      <vt:lpstr>LIMA</vt:lpstr>
      <vt:lpstr>LIMABARRANCA</vt:lpstr>
      <vt:lpstr>LIMACAJATAMBO</vt:lpstr>
      <vt:lpstr>LIMACANTA</vt:lpstr>
      <vt:lpstr>LIMACAÑETE</vt:lpstr>
      <vt:lpstr>LIMAHUARAL</vt:lpstr>
      <vt:lpstr>LIMAHUAROCHIRI</vt:lpstr>
      <vt:lpstr>LIMAHUAURA</vt:lpstr>
      <vt:lpstr>LIMALIMA</vt:lpstr>
      <vt:lpstr>LIMAOYON</vt:lpstr>
      <vt:lpstr>LIMAYAUYOS</vt:lpstr>
      <vt:lpstr>LORETO</vt:lpstr>
      <vt:lpstr>LORETOALTO_AMAZONAS</vt:lpstr>
      <vt:lpstr>LORETODATEM_DEL_MARAÑON</vt:lpstr>
      <vt:lpstr>LORETOLORETO</vt:lpstr>
      <vt:lpstr>LORETOMARISCAL_RAMON_CASTILLA</vt:lpstr>
      <vt:lpstr>LORETOMAYNAS</vt:lpstr>
      <vt:lpstr>LORETOPUTUMAYO</vt:lpstr>
      <vt:lpstr>LORETOREQUENA</vt:lpstr>
      <vt:lpstr>LORETOUCAYALI</vt:lpstr>
      <vt:lpstr>MADRE_DE_DIOS</vt:lpstr>
      <vt:lpstr>MADRE_DE_DIOSMANU</vt:lpstr>
      <vt:lpstr>MADRE_DE_DIOSTAHUAMANU</vt:lpstr>
      <vt:lpstr>MADRE_DE_DIOSTAMBOPATA</vt:lpstr>
      <vt:lpstr>MOQUEGUA</vt:lpstr>
      <vt:lpstr>MOQUEGUAGENERAL_SANCHEZ_CERRO</vt:lpstr>
      <vt:lpstr>MOQUEGUAILO</vt:lpstr>
      <vt:lpstr>MOQUEGUAMARISCAL_NIETO</vt:lpstr>
      <vt:lpstr>PASCO</vt:lpstr>
      <vt:lpstr>PASCODANIEL_ALCIDES_CARRION</vt:lpstr>
      <vt:lpstr>PASCOOXAPAMPA</vt:lpstr>
      <vt:lpstr>PASCOPASCO</vt:lpstr>
      <vt:lpstr>PIURA</vt:lpstr>
      <vt:lpstr>PIURAAYABACA</vt:lpstr>
      <vt:lpstr>PIURAHUANCABAMBA</vt:lpstr>
      <vt:lpstr>PIURAMORROPON</vt:lpstr>
      <vt:lpstr>PIURAPAITA</vt:lpstr>
      <vt:lpstr>PIURAPIURA</vt:lpstr>
      <vt:lpstr>PIURASECHURA</vt:lpstr>
      <vt:lpstr>PIURASULLANA</vt:lpstr>
      <vt:lpstr>PIURATALARA</vt:lpstr>
      <vt:lpstr>PUNO</vt:lpstr>
      <vt:lpstr>PUNOAZANGARO</vt:lpstr>
      <vt:lpstr>PUNOCARABAYA</vt:lpstr>
      <vt:lpstr>PUNOCHUCUITO</vt:lpstr>
      <vt:lpstr>PUNOEL_COLLAO</vt:lpstr>
      <vt:lpstr>PUNOHUANCANE</vt:lpstr>
      <vt:lpstr>PUNOLAMPA</vt:lpstr>
      <vt:lpstr>PUNOMELGAR</vt:lpstr>
      <vt:lpstr>PUNOMOHO</vt:lpstr>
      <vt:lpstr>PUNOPUNO</vt:lpstr>
      <vt:lpstr>PUNOSAN_ANTONIO_DE_PUTINA</vt:lpstr>
      <vt:lpstr>PUNOSAN_ROMAN</vt:lpstr>
      <vt:lpstr>PUNOSANDIA</vt:lpstr>
      <vt:lpstr>PUNOYUNGUYO</vt:lpstr>
      <vt:lpstr>SAN_MARTIN</vt:lpstr>
      <vt:lpstr>SAN_MARTINBELLAVISTA</vt:lpstr>
      <vt:lpstr>SAN_MARTINEL_DORADO</vt:lpstr>
      <vt:lpstr>SAN_MARTINHUALLAGA</vt:lpstr>
      <vt:lpstr>SAN_MARTINLAMAS</vt:lpstr>
      <vt:lpstr>SAN_MARTINMARISCAL_CACERES</vt:lpstr>
      <vt:lpstr>SAN_MARTINMOYOBAMBA</vt:lpstr>
      <vt:lpstr>SAN_MARTINPICOTA</vt:lpstr>
      <vt:lpstr>SAN_MARTINRIOJA</vt:lpstr>
      <vt:lpstr>SAN_MARTINSAN_MARTIN</vt:lpstr>
      <vt:lpstr>SAN_MARTINTOCACHE</vt:lpstr>
      <vt:lpstr>TACNA</vt:lpstr>
      <vt:lpstr>TACNACANDARAVE</vt:lpstr>
      <vt:lpstr>TACNAJORGE_BASADRE</vt:lpstr>
      <vt:lpstr>TACNATACNA</vt:lpstr>
      <vt:lpstr>TACNATARATA</vt:lpstr>
      <vt:lpstr>TUMBES</vt:lpstr>
      <vt:lpstr>TUMBESCONTRALMIRANTE_VILLAR</vt:lpstr>
      <vt:lpstr>TUMBESTUMBES</vt:lpstr>
      <vt:lpstr>TUMBESZARUMILLA</vt:lpstr>
      <vt:lpstr>UCAYALI</vt:lpstr>
      <vt:lpstr>UCAYALIATALAYA</vt:lpstr>
      <vt:lpstr>UCAYALICORONEL_PORTILLO</vt:lpstr>
      <vt:lpstr>UCAYALIPADRE_ABAD</vt:lpstr>
      <vt:lpstr>UCAYALIPURUS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OGO</dc:creator>
  <cp:lastModifiedBy>oscar Gutierrez</cp:lastModifiedBy>
  <cp:lastPrinted>2022-04-12T08:07:48Z</cp:lastPrinted>
  <dcterms:created xsi:type="dcterms:W3CDTF">2021-09-16T23:01:22Z</dcterms:created>
  <dcterms:modified xsi:type="dcterms:W3CDTF">2022-04-12T08:12:58Z</dcterms:modified>
</cp:coreProperties>
</file>